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ALDO.ALMEIDA\Desktop\"/>
    </mc:Choice>
  </mc:AlternateContent>
  <xr:revisionPtr revIDLastSave="0" documentId="13_ncr:1_{DC2CB486-BC7F-45CC-AF54-5CFC3C56596E}" xr6:coauthVersionLast="46" xr6:coauthVersionMax="46" xr10:uidLastSave="{00000000-0000-0000-0000-000000000000}"/>
  <bookViews>
    <workbookView xWindow="-20610" yWindow="-120" windowWidth="20730" windowHeight="11760" tabRatio="646" activeTab="1" xr2:uid="{00000000-000D-0000-FFFF-FFFF00000000}"/>
  </bookViews>
  <sheets>
    <sheet name="Capa" sheetId="1" r:id="rId1"/>
    <sheet name="Planilha Qtd" sheetId="2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Qtd'!$A$12:$W$12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1">'Planilha Qtd'!$A$2:$AH$43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Qtd'!$2:$12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</definedNames>
  <calcPr calcId="191029"/>
</workbook>
</file>

<file path=xl/calcChain.xml><?xml version="1.0" encoding="utf-8"?>
<calcChain xmlns="http://schemas.openxmlformats.org/spreadsheetml/2006/main">
  <c r="AD41" i="2" l="1"/>
  <c r="AD42" i="2"/>
  <c r="AB42" i="2"/>
  <c r="AF42" i="2" l="1"/>
  <c r="AF41" i="2"/>
  <c r="F20" i="5" l="1"/>
  <c r="F16" i="5"/>
  <c r="C20" i="5" s="1"/>
  <c r="F15" i="5"/>
  <c r="E15" i="5"/>
  <c r="D15" i="5"/>
  <c r="G14" i="5"/>
  <c r="G12" i="5"/>
  <c r="G11" i="5"/>
  <c r="F10" i="5"/>
  <c r="E10" i="5"/>
  <c r="E16" i="5" s="1"/>
  <c r="D10" i="5"/>
  <c r="D16" i="5" s="1"/>
  <c r="C10" i="5"/>
  <c r="C15" i="5" s="1"/>
  <c r="G9" i="5"/>
  <c r="G8" i="5"/>
  <c r="G7" i="5"/>
  <c r="G6" i="5"/>
  <c r="G5" i="5"/>
  <c r="I6" i="4"/>
  <c r="J6" i="4" s="1"/>
  <c r="E6" i="4"/>
  <c r="D6" i="4"/>
  <c r="J5" i="4"/>
  <c r="I5" i="4"/>
  <c r="D5" i="4"/>
  <c r="E5" i="4" s="1"/>
  <c r="I4" i="4"/>
  <c r="J4" i="4" s="1"/>
  <c r="J7" i="4" s="1"/>
  <c r="E4" i="4"/>
  <c r="D4" i="4"/>
  <c r="O7" i="2"/>
  <c r="E7" i="4" l="1"/>
  <c r="C16" i="5"/>
  <c r="AF43" i="2" l="1"/>
</calcChain>
</file>

<file path=xl/sharedStrings.xml><?xml version="1.0" encoding="utf-8"?>
<sst xmlns="http://schemas.openxmlformats.org/spreadsheetml/2006/main" count="180" uniqueCount="142">
  <si>
    <t>STATUS</t>
  </si>
  <si>
    <t>TÍTULO:</t>
  </si>
  <si>
    <t>Nº DOC. (BUTANTAN):</t>
  </si>
  <si>
    <t>PRELIMINAR</t>
  </si>
  <si>
    <t>PARA COTAÇÃO</t>
  </si>
  <si>
    <t>ELABORADO:</t>
  </si>
  <si>
    <t>VERIFICADO:</t>
  </si>
  <si>
    <t>APROVADO:</t>
  </si>
  <si>
    <t>Nº DOC. (FORNECEDOR):</t>
  </si>
  <si>
    <t>X</t>
  </si>
  <si>
    <t>PARA INFORMAÇÃO</t>
  </si>
  <si>
    <t>-</t>
  </si>
  <si>
    <t>PARA COMPRA</t>
  </si>
  <si>
    <t>ÁREA:</t>
  </si>
  <si>
    <t>DATA:</t>
  </si>
  <si>
    <t>REVISÃO:</t>
  </si>
  <si>
    <t>PARA CONSTRUÇÃO</t>
  </si>
  <si>
    <t>PROJETO:</t>
  </si>
  <si>
    <t>EMISSÃO INICIAL</t>
  </si>
  <si>
    <t>REVISÃO</t>
  </si>
  <si>
    <t>DESCRIÇÃO</t>
  </si>
  <si>
    <t>ELAB.</t>
  </si>
  <si>
    <t>VERIF.</t>
  </si>
  <si>
    <t>APR.</t>
  </si>
  <si>
    <t>Nº DOCUMENTO (BUTANTAN):</t>
  </si>
  <si>
    <t>Nº DOCUMENTO (FORNECEDOR):</t>
  </si>
  <si>
    <t>DESCRIÇÃO DO MATERIAL</t>
  </si>
  <si>
    <t>UNIDADE</t>
  </si>
  <si>
    <t>QTD</t>
  </si>
  <si>
    <t>Total</t>
  </si>
  <si>
    <t>R$ 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</si>
  <si>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</si>
  <si>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</si>
  <si>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</si>
  <si>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</si>
  <si>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</si>
  <si>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</si>
  <si>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</si>
  <si>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</si>
  <si>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</si>
  <si>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</si>
  <si>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</si>
  <si>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</si>
  <si>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</si>
  <si>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</si>
  <si>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</si>
  <si>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</si>
  <si>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</si>
  <si>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</si>
  <si>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</si>
  <si>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</si>
  <si>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</si>
  <si>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</si>
  <si>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</si>
  <si>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</si>
  <si>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</si>
  <si>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</si>
  <si>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</si>
  <si>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</si>
  <si>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</si>
  <si>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</si>
  <si>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</si>
  <si>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</si>
  <si>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</si>
  <si>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</si>
  <si>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</si>
  <si>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</si>
  <si>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</si>
  <si>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</si>
  <si>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</si>
  <si>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</si>
  <si>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</si>
  <si>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</si>
  <si>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R$
TOTAL MATERIAL</t>
  </si>
  <si>
    <t>R$
UNITÁRIO MATERIAL</t>
  </si>
  <si>
    <t>R$
UNITÁRIO
MÃO DE OBRA</t>
  </si>
  <si>
    <t>R$
TOTAL
MÃO DE OBRA</t>
  </si>
  <si>
    <t>DISCIPLINA:</t>
  </si>
  <si>
    <t>1.1</t>
  </si>
  <si>
    <t>1.2</t>
  </si>
  <si>
    <t>1.0</t>
  </si>
  <si>
    <t>PLANILHA QUANTITATIVA</t>
  </si>
  <si>
    <t>AAC</t>
  </si>
  <si>
    <t>CIVIL</t>
  </si>
  <si>
    <t>CRS</t>
  </si>
  <si>
    <t>2.1</t>
  </si>
  <si>
    <t>LOCAÇÃO MENSAL INCLUSIVE FRETE DE BEBEDOURO ELÉTRICO TEMPERATURA NATURAL OU GELADA.</t>
  </si>
  <si>
    <t>FORNECIMENTO E INSTALAÇAO DE PLACAS DE OBRA - PADRÃO GOVERNO DO ESTADO</t>
  </si>
  <si>
    <t>M²</t>
  </si>
  <si>
    <t>LOCAÇÃO DE CONTAINER TIPO ESCRITÓRIO COM 1 SANITÁRIO, MÍNIMO 9,20M²</t>
  </si>
  <si>
    <t>2.0</t>
  </si>
  <si>
    <t>DI-CIVIL</t>
  </si>
  <si>
    <t>DIVISÃO DE INFRAESTRUTURA</t>
  </si>
  <si>
    <t>ITEM</t>
  </si>
  <si>
    <t>MÊS</t>
  </si>
  <si>
    <t>2.2</t>
  </si>
  <si>
    <t>2.3</t>
  </si>
  <si>
    <t>2.4</t>
  </si>
  <si>
    <t>2.5</t>
  </si>
  <si>
    <t>2.6</t>
  </si>
  <si>
    <t>TOTAL GERAL</t>
  </si>
  <si>
    <t>DI-NUCEL-PB-LI-CV-0001</t>
  </si>
  <si>
    <t>NUCEL</t>
  </si>
  <si>
    <t>2.7</t>
  </si>
  <si>
    <t>2.8</t>
  </si>
  <si>
    <t>4.1</t>
  </si>
  <si>
    <t>1.4</t>
  </si>
  <si>
    <t>IMPLEMENTAÇÃO</t>
  </si>
  <si>
    <t>TECNOLOGIA E SISTEMA DA INFORMAÇÃO</t>
  </si>
  <si>
    <t xml:space="preserve">AMPLIAÇÃO INFRAESTRUTURA DE VIDEOMONITORAMENTO E SUPORTE CENTRAL </t>
  </si>
  <si>
    <t>Camera Hikvision Dome 2MP partnumber DA-2CD3125G0-IS com cartão SD Hikvision partnumber HS-TF-P1(STD)/256G e com todos opcionais como parafusos e buchas adequados para a correta instalação em ambientes externos, inclusive em postes;</t>
  </si>
  <si>
    <t>LPR Camera Hikvision partnumber DS-2CD7A26G0/P-IZHS com cartão SD Hikvision partnumber HS-TF-P1(STD)/128G e com todos opcionais como parafusos e buchas adequados para a correta instalação em ambientes externos, inclusive em postes;</t>
  </si>
  <si>
    <t>Armazenamento de Vídeo Hikvision DS-96128NI-I24/HD com 24 HDs de no minimo 10TB apropriados para gravação de videomonitoramento e configurado em RAID 6 com todos opcionais como parafusos e buchas adequados para a correta instalação além de totalmente licenciado e gerenciado pelo Hikcentral existente no Butantan;</t>
  </si>
  <si>
    <t>Decoder Hikvision DS-6916UDI para até 16 monitores com entrada hdmi com controladora partnumber DS-1100-KI</t>
  </si>
  <si>
    <t>HARDWARE</t>
  </si>
  <si>
    <t>Serviço de instalação e configuração da solução de videomonitoramento como licenças, armazenamento integrado ao hikcentral existente além de configuração de videowall para até 16 monitores e 6 estações de trabalho onde serão monitoradas as cameras e instalação os demais dispositivos adquiridos neste certame.  De maneira geral, a solução precisa estar toda pronta para uso. Entenda-se como pronto para uso = momento em que basta utilizar a solução pois todas as configurações já foram realizadas. Todos os serviços prestados deverão ter garantia de no mínimo 12 (doze) meses após a finalização das atividades e entrega do ambiente pronto para uso.
Obs: a contratada\subcontratada deve ter em seu quadro de colaboradores ao menos um profissional que tenha as certificações oficiais que tratam da solução Hikcentral, composta por Hikvision Certified Security Associate (HCSA) e Hikvision Certified Security Professional (HCSP), itens específicos para os ambientes em que será foco de atividades, o qual deverá ser integrante da equipe na execução dos serviços e suporte durante toda a vigência do contrato. Além deste, deve ter uma declaração  emitida pela Hikvision do Brasil  confirmando que a Contratada\Subcontratada possui capacidade para atuar em ambiente Hikcentral de tamanho, caracteristicas e complexidade semelhantes às existentes na Contratada em razão de todos os conhecimentos técnicos necessários para a instalação, configuração e manutenção dos sistemas referenciados nesta planilha de itens, termo de referência e\ou edital. Tais exigêntcias se devem a altíssima criticidade do ambiente atualmente em uso, pois o mesmo é utilizado em auditorias de orgão reguladores, portanto, imperativo garantir que a estrutura matenha-se funcionando e caso haja ocorrência neste processo de ampliação, haja atendimento de maneira imediata e solução rápida em caso de incidente.</t>
  </si>
  <si>
    <t>SERVIÇO</t>
  </si>
  <si>
    <t>Licença para a câmera de monitoramento, código Hikvision (HikCentral-VSS-1 Camera) para Hikcentral existente, portanto, licença do tipo expansão;</t>
  </si>
  <si>
    <t>Licença para gravação em storage, código Hikvision (Hikvision pStor-Video Storage /1Ch) para Pstor existente, portanto, licença do tipo expansão;</t>
  </si>
  <si>
    <t>Garantia adicional para o produto DS-96256NI-I24H, inclusive os 24 hds e acessorios de modo a ter o total de 5 anos de garantia para todo o conjunto.</t>
  </si>
  <si>
    <t>Garantia adicional para as 30 cameras DS-2CD3125G0-IS inclusive os cartões microsd e acessorios de modo a ter o total de 5 anos de garantia para todo o conjunto.</t>
  </si>
  <si>
    <t>Garantia adicional para as 8 cameras DS-2CD7A26G0/P-IZHS  inclusive os cartões microsd e acessorios de modo a ter o total de 5 anos de garantia para todo o conjunto.</t>
  </si>
  <si>
    <t>Garantia adicional para 2 decoder partnumber  DS-6916UDI inclusive para acessórios de modo a ter o total de 5 anos de garantia para todo o conjunto.</t>
  </si>
  <si>
    <t xml:space="preserve">Treinamento operacional na plataforma Hikvision nas funcionalidades que deverão ser utilizadas pela segurança patrimonial realizar suas atividades, incluso até cinco pessoas que serão os multiplicadores na equipe, permitindo o aproveitamento dos recursos disponíveis na solução; </t>
  </si>
  <si>
    <t>LICENCIAMENTO</t>
  </si>
  <si>
    <t>Licença Base Hikvision HikCentral-SmartWall-Base Module para ambiente Hikcentral existente.</t>
  </si>
  <si>
    <t>SUPORTE E MANUTENÇÃO</t>
  </si>
  <si>
    <t>Suporte, manutenção corretiva e manutenção preventiva para toda a solução hikcentral atualmente em uso pelo Butantan, inclusive considerando as instalações objetos deste certamente. Obs: considerar o período de 24 meses para prestação destes serviços. 
Obs: a contratada\subcontratada deve ter em seu quadro de colaboradores ao menos um profissional que tenha as certificações oficiais que tratam da solução Hikcentral, composta por Hikvision Certified Security Associate (HCSA) e Hikvision Certified Security Professional (HCSP), itens específicos para os ambientes em que será foco de atividades, o qual deverá ser integrante da equipe na execução dos serviços e suporte durante toda a vigência do contrato. Além deste, deve ter uma declaração  emitida pela Hikvision do Brasil  confirmando que a Contratada\Subcontratada possui capacidade para atuar em ambiente Hikcentral de tamanho, caracteristicas e complexidade semelhantes às existentes na Contratada em razão de todos os conhecimentos técnicos necessários para a instalação, configuração e manutenção dos sistemas referenciados nesta planilha de itens, termo de referência e\ou edital. Tais exigêntcias se devem a altíssima criticidade do ambiente atualmente em uso, pois o mesmo é utilizado em auditorias de orgão reguladores, portanto, imperativo garantir que a estrutura matenha-se funcionando e caso haja ocorrência neste processo de ampliação, haja atendimento de maneira imediata e solução rápida em caso de incidente.</t>
  </si>
  <si>
    <t>Suporte, manutenção corretiva e manutenção preventiva para toda a solução envolvendo até 10 de catracas utilizadas para controle de acesso nalguns prédios e até 8 cancelas com LPR em uso pelo Butantan, inclusive considerando as instalações objetos deste certame. Obs: considerar o período inicial de 24 meses para prestação destes serviços e o termo de referência.
Obs: a contratada\subcontratada deve ter em seu quadro de colaboradores ao menos um profissional que tenha as certificações oficiais que tratam da solução Hikcentral, composta por Hikvision Certified Security Associate (HCSA) e Hikvision Certified Security Professional (HCSP), itens específicos para os ambientes em que será foco de atividades, o qual deverá ser integrante da equipe na execução dos serviços e suporte durante toda a vigência do contrato. Além deste, deve ter uma declaração  emitida pela Hikvision do Brasil  confirmando que a Contratada\Subcontratada possui capacidade para atuar em ambiente Hikcentral de tamanho, caracteristicas e complexidade semelhantes às existentes na Contratada em razão de todos os conhecimentos técnicos necessários para a instalação, configuração e manutenção dos sistemas referenciados nesta planilha de itens, termo de referência e\ou edital. Tais exigêntcias se devem a altíssima criticidade do ambiente atualmente em uso, pois o mesmo é utilizado em auditorias de orgão reguladores, portanto, imperativo garantir que a estrutura matenha-se funcionando e caso haja ocorrência neste processo de ampliação, haja atendimento de maneira imediata e solução rápida em caso de incidente.</t>
  </si>
  <si>
    <t>MOBILIZAÇÃO</t>
  </si>
  <si>
    <t>und</t>
  </si>
  <si>
    <t>2.9</t>
  </si>
  <si>
    <t>2.10</t>
  </si>
  <si>
    <t>2.11</t>
  </si>
  <si>
    <t>2.12</t>
  </si>
  <si>
    <t>2.13</t>
  </si>
  <si>
    <t>3.0</t>
  </si>
  <si>
    <t>3.1</t>
  </si>
  <si>
    <t>3.2</t>
  </si>
  <si>
    <t>LIMPEZA FINAL</t>
  </si>
  <si>
    <t>LIMPEZA GERAL  - ÁREA EXTERNA, PAVIMENTO LABORATÓRIO E PAVIMENTO TÉCNICO</t>
  </si>
  <si>
    <t>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</si>
</sst>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14"/>
      <name val="Arial"/>
      <family val="2"/>
    </font>
    <font>
      <b/>
      <i/>
      <sz val="14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275">
    <xf numFmtId="0" fontId="0" fillId="0" borderId="0" xfId="0"/>
    <xf numFmtId="0" fontId="2" fillId="3" borderId="7" xfId="2" applyFont="1" applyFill="1" applyBorder="1" applyAlignment="1" applyProtection="1">
      <alignment vertical="center"/>
    </xf>
    <xf numFmtId="0" fontId="2" fillId="3" borderId="1" xfId="2" applyFont="1" applyFill="1" applyBorder="1" applyAlignment="1" applyProtection="1">
      <alignment vertical="center"/>
    </xf>
    <xf numFmtId="0" fontId="5" fillId="3" borderId="2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left" vertical="center"/>
    </xf>
    <xf numFmtId="0" fontId="6" fillId="3" borderId="9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14" fillId="2" borderId="5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left" vertical="center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9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14" fillId="3" borderId="8" xfId="2" applyFont="1" applyFill="1" applyBorder="1" applyAlignment="1" applyProtection="1">
      <alignment vertical="center"/>
    </xf>
    <xf numFmtId="0" fontId="14" fillId="3" borderId="0" xfId="2" applyFont="1" applyFill="1" applyBorder="1" applyAlignment="1" applyProtection="1">
      <alignment vertical="center"/>
    </xf>
    <xf numFmtId="0" fontId="14" fillId="3" borderId="9" xfId="2" applyFont="1" applyFill="1" applyBorder="1" applyAlignment="1" applyProtection="1">
      <alignment vertical="center"/>
    </xf>
    <xf numFmtId="0" fontId="7" fillId="3" borderId="2" xfId="2" applyFont="1" applyFill="1" applyBorder="1" applyAlignment="1" applyProtection="1">
      <alignment vertical="center"/>
    </xf>
    <xf numFmtId="0" fontId="9" fillId="3" borderId="7" xfId="2" applyFont="1" applyFill="1" applyBorder="1" applyAlignment="1" applyProtection="1">
      <alignment vertical="center"/>
    </xf>
    <xf numFmtId="0" fontId="9" fillId="3" borderId="1" xfId="2" applyFont="1" applyFill="1" applyBorder="1" applyAlignment="1" applyProtection="1">
      <alignment vertical="center"/>
    </xf>
    <xf numFmtId="0" fontId="7" fillId="3" borderId="8" xfId="2" applyFont="1" applyFill="1" applyBorder="1" applyAlignment="1" applyProtection="1">
      <alignment vertical="center"/>
    </xf>
    <xf numFmtId="0" fontId="8" fillId="3" borderId="0" xfId="2" applyFont="1" applyFill="1" applyBorder="1" applyAlignment="1" applyProtection="1">
      <alignment horizontal="left" vertical="center"/>
    </xf>
    <xf numFmtId="0" fontId="8" fillId="3" borderId="9" xfId="2" applyFont="1" applyFill="1" applyBorder="1" applyAlignment="1" applyProtection="1">
      <alignment horizontal="left" vertical="center"/>
    </xf>
    <xf numFmtId="0" fontId="9" fillId="3" borderId="9" xfId="2" applyFont="1" applyFill="1" applyBorder="1" applyAlignment="1" applyProtection="1">
      <alignment vertical="center"/>
    </xf>
    <xf numFmtId="0" fontId="11" fillId="3" borderId="0" xfId="4" applyFont="1" applyFill="1" applyBorder="1" applyAlignment="1" applyProtection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11" fillId="3" borderId="13" xfId="4" applyFont="1" applyFill="1" applyBorder="1" applyAlignment="1" applyProtection="1">
      <alignment vertical="center"/>
    </xf>
    <xf numFmtId="0" fontId="11" fillId="3" borderId="8" xfId="4" applyFont="1" applyFill="1" applyBorder="1" applyAlignment="1" applyProtection="1">
      <alignment horizontal="center" vertical="center"/>
    </xf>
    <xf numFmtId="0" fontId="11" fillId="3" borderId="9" xfId="4" applyFont="1" applyFill="1" applyBorder="1" applyAlignment="1" applyProtection="1">
      <alignment vertical="center"/>
    </xf>
    <xf numFmtId="0" fontId="17" fillId="3" borderId="9" xfId="4" applyFont="1" applyFill="1" applyBorder="1" applyAlignment="1" applyProtection="1">
      <alignment horizontal="left" vertical="center"/>
    </xf>
    <xf numFmtId="0" fontId="9" fillId="3" borderId="0" xfId="2" applyFont="1" applyFill="1" applyBorder="1" applyAlignment="1" applyProtection="1">
      <alignment vertical="center"/>
    </xf>
    <xf numFmtId="0" fontId="20" fillId="0" borderId="0" xfId="0" applyFont="1"/>
    <xf numFmtId="0" fontId="2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4" fillId="3" borderId="0" xfId="5" applyFont="1" applyFill="1"/>
    <xf numFmtId="0" fontId="22" fillId="3" borderId="0" xfId="5" applyFont="1" applyFill="1" applyAlignment="1">
      <alignment horizontal="center"/>
    </xf>
    <xf numFmtId="0" fontId="23" fillId="3" borderId="0" xfId="5" applyFill="1"/>
    <xf numFmtId="0" fontId="22" fillId="3" borderId="0" xfId="5" applyFont="1" applyFill="1"/>
    <xf numFmtId="44" fontId="23" fillId="3" borderId="0" xfId="5" applyNumberFormat="1" applyFill="1"/>
    <xf numFmtId="0" fontId="22" fillId="3" borderId="15" xfId="5" applyFont="1" applyFill="1" applyBorder="1" applyAlignment="1" applyProtection="1">
      <alignment horizontal="center" vertical="center"/>
    </xf>
    <xf numFmtId="0" fontId="22" fillId="3" borderId="16" xfId="5" applyFont="1" applyFill="1" applyBorder="1" applyAlignment="1" applyProtection="1">
      <alignment horizontal="center" vertical="center"/>
    </xf>
    <xf numFmtId="0" fontId="22" fillId="3" borderId="17" xfId="5" applyFont="1" applyFill="1" applyBorder="1" applyAlignment="1" applyProtection="1">
      <alignment horizontal="center" vertical="center"/>
    </xf>
    <xf numFmtId="0" fontId="21" fillId="6" borderId="18" xfId="5" applyFont="1" applyFill="1" applyBorder="1" applyAlignment="1">
      <alignment horizontal="center" vertical="center" wrapText="1"/>
    </xf>
    <xf numFmtId="0" fontId="23" fillId="3" borderId="0" xfId="5" applyFill="1" applyAlignment="1">
      <alignment vertical="center"/>
    </xf>
    <xf numFmtId="0" fontId="23" fillId="3" borderId="19" xfId="5" applyFill="1" applyBorder="1" applyProtection="1"/>
    <xf numFmtId="167" fontId="23" fillId="3" borderId="20" xfId="5" applyNumberFormat="1" applyFill="1" applyBorder="1" applyProtection="1"/>
    <xf numFmtId="167" fontId="23" fillId="3" borderId="21" xfId="5" applyNumberFormat="1" applyFill="1" applyBorder="1" applyProtection="1"/>
    <xf numFmtId="167" fontId="23" fillId="6" borderId="22" xfId="5" applyNumberFormat="1" applyFill="1" applyBorder="1" applyProtection="1">
      <protection locked="0"/>
    </xf>
    <xf numFmtId="0" fontId="23" fillId="3" borderId="23" xfId="5" applyFill="1" applyBorder="1" applyProtection="1"/>
    <xf numFmtId="167" fontId="23" fillId="3" borderId="24" xfId="5" applyNumberFormat="1" applyFill="1" applyBorder="1" applyProtection="1"/>
    <xf numFmtId="167" fontId="23" fillId="3" borderId="3" xfId="5" applyNumberFormat="1" applyFill="1" applyBorder="1" applyProtection="1"/>
    <xf numFmtId="167" fontId="0" fillId="6" borderId="25" xfId="5" applyNumberFormat="1" applyFont="1" applyFill="1" applyBorder="1" applyProtection="1">
      <protection locked="0"/>
    </xf>
    <xf numFmtId="167" fontId="23" fillId="6" borderId="25" xfId="5" applyNumberFormat="1" applyFill="1" applyBorder="1" applyProtection="1">
      <protection locked="0"/>
    </xf>
    <xf numFmtId="0" fontId="22" fillId="3" borderId="23" xfId="5" applyFont="1" applyFill="1" applyBorder="1" applyProtection="1"/>
    <xf numFmtId="167" fontId="22" fillId="3" borderId="24" xfId="5" applyNumberFormat="1" applyFont="1" applyFill="1" applyBorder="1" applyProtection="1"/>
    <xf numFmtId="167" fontId="22" fillId="3" borderId="3" xfId="5" applyNumberFormat="1" applyFont="1" applyFill="1" applyBorder="1" applyProtection="1"/>
    <xf numFmtId="167" fontId="22" fillId="6" borderId="25" xfId="5" applyNumberFormat="1" applyFont="1" applyFill="1" applyBorder="1" applyProtection="1">
      <protection locked="0"/>
    </xf>
    <xf numFmtId="0" fontId="25" fillId="3" borderId="23" xfId="5" applyFont="1" applyFill="1" applyBorder="1" applyAlignment="1" applyProtection="1">
      <alignment wrapText="1"/>
    </xf>
    <xf numFmtId="167" fontId="23" fillId="3" borderId="24" xfId="5" applyNumberFormat="1" applyFill="1" applyBorder="1" applyAlignment="1" applyProtection="1">
      <alignment vertical="center"/>
    </xf>
    <xf numFmtId="167" fontId="23" fillId="3" borderId="3" xfId="5" applyNumberFormat="1" applyFill="1" applyBorder="1" applyAlignment="1" applyProtection="1">
      <alignment vertical="center"/>
    </xf>
    <xf numFmtId="167" fontId="23" fillId="6" borderId="25" xfId="5" applyNumberFormat="1" applyFill="1" applyBorder="1" applyAlignment="1" applyProtection="1">
      <alignment vertical="center"/>
      <protection locked="0"/>
    </xf>
    <xf numFmtId="0" fontId="25" fillId="3" borderId="26" xfId="5" applyFont="1" applyFill="1" applyBorder="1" applyProtection="1"/>
    <xf numFmtId="167" fontId="23" fillId="3" borderId="27" xfId="5" applyNumberFormat="1" applyFill="1" applyBorder="1" applyProtection="1"/>
    <xf numFmtId="167" fontId="23" fillId="3" borderId="14" xfId="5" applyNumberFormat="1" applyFill="1" applyBorder="1" applyProtection="1"/>
    <xf numFmtId="167" fontId="23" fillId="6" borderId="28" xfId="5" applyNumberFormat="1" applyFill="1" applyBorder="1" applyProtection="1">
      <protection locked="0"/>
    </xf>
    <xf numFmtId="0" fontId="22" fillId="3" borderId="26" xfId="5" applyFont="1" applyFill="1" applyBorder="1" applyProtection="1"/>
    <xf numFmtId="167" fontId="22" fillId="3" borderId="27" xfId="5" applyNumberFormat="1" applyFont="1" applyFill="1" applyBorder="1" applyProtection="1"/>
    <xf numFmtId="167" fontId="22" fillId="3" borderId="14" xfId="5" applyNumberFormat="1" applyFont="1" applyFill="1" applyBorder="1" applyProtection="1"/>
    <xf numFmtId="167" fontId="22" fillId="6" borderId="28" xfId="5" applyNumberFormat="1" applyFont="1" applyFill="1" applyBorder="1" applyProtection="1">
      <protection locked="0"/>
    </xf>
    <xf numFmtId="0" fontId="22" fillId="7" borderId="19" xfId="5" applyFont="1" applyFill="1" applyBorder="1" applyAlignment="1" applyProtection="1">
      <alignment horizontal="right"/>
    </xf>
    <xf numFmtId="2" fontId="22" fillId="7" borderId="20" xfId="5" applyNumberFormat="1" applyFont="1" applyFill="1" applyBorder="1" applyProtection="1"/>
    <xf numFmtId="2" fontId="22" fillId="7" borderId="21" xfId="5" applyNumberFormat="1" applyFont="1" applyFill="1" applyBorder="1" applyProtection="1"/>
    <xf numFmtId="167" fontId="22" fillId="6" borderId="28" xfId="5" applyNumberFormat="1" applyFont="1" applyFill="1" applyBorder="1" applyProtection="1"/>
    <xf numFmtId="0" fontId="22" fillId="3" borderId="29" xfId="5" applyFont="1" applyFill="1" applyBorder="1" applyAlignment="1" applyProtection="1">
      <alignment horizontal="right" vertical="center" wrapText="1"/>
    </xf>
    <xf numFmtId="0" fontId="23" fillId="3" borderId="30" xfId="5" applyFill="1" applyBorder="1" applyAlignment="1" applyProtection="1">
      <alignment vertical="center"/>
    </xf>
    <xf numFmtId="2" fontId="22" fillId="3" borderId="30" xfId="5" applyNumberFormat="1" applyFont="1" applyFill="1" applyBorder="1" applyAlignment="1" applyProtection="1">
      <alignment vertical="center"/>
    </xf>
    <xf numFmtId="168" fontId="23" fillId="3" borderId="31" xfId="5" applyNumberFormat="1" applyFill="1" applyBorder="1" applyAlignment="1">
      <alignment vertical="center"/>
    </xf>
    <xf numFmtId="0" fontId="22" fillId="3" borderId="0" xfId="5" applyFont="1" applyFill="1" applyBorder="1" applyAlignment="1">
      <alignment horizontal="right"/>
    </xf>
    <xf numFmtId="2" fontId="23" fillId="3" borderId="0" xfId="5" applyNumberFormat="1" applyFill="1" applyBorder="1"/>
    <xf numFmtId="0" fontId="23" fillId="3" borderId="0" xfId="5" applyFill="1" applyBorder="1"/>
    <xf numFmtId="0" fontId="22" fillId="3" borderId="29" xfId="5" applyFont="1" applyFill="1" applyBorder="1" applyAlignment="1">
      <alignment horizontal="center"/>
    </xf>
    <xf numFmtId="0" fontId="23" fillId="7" borderId="5" xfId="5" applyFill="1" applyBorder="1" applyAlignment="1">
      <alignment horizontal="center"/>
    </xf>
    <xf numFmtId="0" fontId="22" fillId="3" borderId="0" xfId="5" applyFont="1" applyFill="1" applyBorder="1" applyAlignment="1">
      <alignment horizontal="center"/>
    </xf>
    <xf numFmtId="0" fontId="22" fillId="3" borderId="0" xfId="5" applyFont="1" applyFill="1" applyBorder="1" applyAlignment="1">
      <alignment horizontal="left"/>
    </xf>
    <xf numFmtId="0" fontId="22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0" fontId="12" fillId="0" borderId="0" xfId="0" applyFont="1"/>
    <xf numFmtId="2" fontId="22" fillId="4" borderId="5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22" fillId="5" borderId="5" xfId="0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vertical="center"/>
    </xf>
    <xf numFmtId="0" fontId="20" fillId="0" borderId="0" xfId="0" applyFont="1"/>
    <xf numFmtId="0" fontId="12" fillId="0" borderId="0" xfId="0" applyFont="1"/>
    <xf numFmtId="0" fontId="11" fillId="3" borderId="11" xfId="4" applyFont="1" applyFill="1" applyBorder="1" applyAlignment="1" applyProtection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7" xfId="4" applyFont="1" applyFill="1" applyBorder="1" applyAlignment="1" applyProtection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1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vertical="top" wrapText="1"/>
    </xf>
    <xf numFmtId="43" fontId="27" fillId="8" borderId="3" xfId="7" quotePrefix="1" applyFont="1" applyFill="1" applyBorder="1" applyAlignment="1">
      <alignment vertical="center"/>
    </xf>
    <xf numFmtId="43" fontId="10" fillId="2" borderId="0" xfId="3" applyNumberFormat="1" applyFont="1" applyFill="1" applyBorder="1" applyAlignment="1">
      <alignment horizontal="center" vertical="center"/>
    </xf>
    <xf numFmtId="43" fontId="10" fillId="2" borderId="11" xfId="3" applyNumberFormat="1" applyFont="1" applyFill="1" applyBorder="1" applyAlignment="1">
      <alignment horizontal="center" vertical="center"/>
    </xf>
    <xf numFmtId="43" fontId="27" fillId="8" borderId="3" xfId="3" quotePrefix="1" applyNumberFormat="1" applyFont="1" applyFill="1" applyBorder="1" applyAlignment="1">
      <alignment vertical="center"/>
    </xf>
    <xf numFmtId="43" fontId="27" fillId="8" borderId="3" xfId="7" quotePrefix="1" applyNumberFormat="1" applyFont="1" applyFill="1" applyBorder="1" applyAlignment="1">
      <alignment vertical="center"/>
    </xf>
    <xf numFmtId="43" fontId="20" fillId="0" borderId="0" xfId="0" applyNumberFormat="1" applyFont="1"/>
    <xf numFmtId="43" fontId="11" fillId="2" borderId="5" xfId="3" applyNumberFormat="1" applyFont="1" applyFill="1" applyBorder="1" applyAlignment="1">
      <alignment horizontal="center" vertical="center"/>
    </xf>
    <xf numFmtId="164" fontId="12" fillId="9" borderId="3" xfId="3" applyNumberFormat="1" applyFont="1" applyFill="1" applyBorder="1" applyAlignment="1">
      <alignment horizontal="center" vertical="center"/>
    </xf>
    <xf numFmtId="43" fontId="12" fillId="9" borderId="3" xfId="3" applyNumberFormat="1" applyFont="1" applyFill="1" applyBorder="1" applyAlignment="1">
      <alignment horizontal="center" vertical="center"/>
    </xf>
    <xf numFmtId="4" fontId="28" fillId="9" borderId="3" xfId="3" applyNumberFormat="1" applyFont="1" applyFill="1" applyBorder="1" applyAlignment="1">
      <alignment horizontal="center" vertical="center" wrapText="1"/>
    </xf>
    <xf numFmtId="4" fontId="12" fillId="9" borderId="6" xfId="3" applyNumberFormat="1" applyFont="1" applyFill="1" applyBorder="1" applyAlignment="1">
      <alignment horizontal="center" vertical="center" wrapText="1"/>
    </xf>
    <xf numFmtId="4" fontId="12" fillId="9" borderId="4" xfId="3" applyNumberFormat="1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43" fontId="12" fillId="3" borderId="6" xfId="7" applyFont="1" applyFill="1" applyBorder="1" applyAlignment="1">
      <alignment horizontal="center" vertical="center" wrapText="1"/>
    </xf>
    <xf numFmtId="43" fontId="12" fillId="3" borderId="6" xfId="7" applyNumberFormat="1" applyFont="1" applyFill="1" applyBorder="1" applyAlignment="1">
      <alignment horizontal="center" vertical="center" wrapText="1"/>
    </xf>
    <xf numFmtId="43" fontId="12" fillId="0" borderId="6" xfId="7" applyNumberFormat="1" applyFont="1" applyFill="1" applyBorder="1" applyAlignment="1">
      <alignment horizontal="center" vertical="center" wrapText="1"/>
    </xf>
    <xf numFmtId="0" fontId="4" fillId="3" borderId="12" xfId="2" applyFont="1" applyFill="1" applyBorder="1" applyAlignment="1" applyProtection="1">
      <alignment horizontal="center" vertical="center"/>
    </xf>
    <xf numFmtId="43" fontId="27" fillId="9" borderId="6" xfId="3" applyNumberFormat="1" applyFont="1" applyFill="1" applyBorder="1" applyAlignment="1">
      <alignment horizontal="center" vertical="center" wrapText="1"/>
    </xf>
    <xf numFmtId="43" fontId="12" fillId="3" borderId="6" xfId="3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1" fontId="12" fillId="0" borderId="3" xfId="3" quotePrefix="1" applyNumberFormat="1" applyFont="1" applyFill="1" applyBorder="1" applyAlignment="1">
      <alignment vertical="center"/>
    </xf>
    <xf numFmtId="1" fontId="12" fillId="0" borderId="4" xfId="3" quotePrefix="1" applyNumberFormat="1" applyFont="1" applyFill="1" applyBorder="1" applyAlignment="1">
      <alignment vertical="center"/>
    </xf>
    <xf numFmtId="1" fontId="12" fillId="0" borderId="6" xfId="3" quotePrefix="1" applyNumberFormat="1" applyFont="1" applyFill="1" applyBorder="1" applyAlignment="1">
      <alignment vertical="center"/>
    </xf>
    <xf numFmtId="43" fontId="12" fillId="2" borderId="0" xfId="3" applyNumberFormat="1" applyFont="1" applyFill="1" applyAlignment="1">
      <alignment vertical="center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9" fillId="3" borderId="6" xfId="2" applyFont="1" applyFill="1" applyBorder="1" applyAlignment="1" applyProtection="1">
      <alignment horizontal="center" vertical="center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0" fontId="9" fillId="3" borderId="4" xfId="2" applyFont="1" applyFill="1" applyBorder="1" applyAlignment="1" applyProtection="1">
      <alignment horizontal="center" vertical="center"/>
      <protection locked="0"/>
    </xf>
    <xf numFmtId="0" fontId="9" fillId="3" borderId="6" xfId="2" applyFont="1" applyFill="1" applyBorder="1" applyAlignment="1" applyProtection="1">
      <alignment horizontal="center" vertical="center" wrapText="1"/>
      <protection locked="0"/>
    </xf>
    <xf numFmtId="0" fontId="9" fillId="3" borderId="3" xfId="2" applyFont="1" applyFill="1" applyBorder="1" applyAlignment="1" applyProtection="1">
      <alignment horizontal="center" vertical="center" wrapText="1"/>
      <protection locked="0"/>
    </xf>
    <xf numFmtId="0" fontId="9" fillId="3" borderId="4" xfId="2" applyFont="1" applyFill="1" applyBorder="1" applyAlignment="1" applyProtection="1">
      <alignment horizontal="center" vertical="center" wrapText="1"/>
      <protection locked="0"/>
    </xf>
    <xf numFmtId="165" fontId="9" fillId="3" borderId="10" xfId="2" applyNumberFormat="1" applyFont="1" applyFill="1" applyBorder="1" applyAlignment="1" applyProtection="1">
      <alignment horizontal="center" vertical="center"/>
    </xf>
    <xf numFmtId="165" fontId="9" fillId="3" borderId="11" xfId="2" applyNumberFormat="1" applyFont="1" applyFill="1" applyBorder="1" applyAlignment="1" applyProtection="1">
      <alignment horizontal="center" vertical="center"/>
    </xf>
    <xf numFmtId="0" fontId="9" fillId="3" borderId="10" xfId="2" applyFont="1" applyFill="1" applyBorder="1" applyAlignment="1" applyProtection="1">
      <alignment horizontal="center" vertical="center"/>
    </xf>
    <xf numFmtId="0" fontId="9" fillId="3" borderId="12" xfId="2" applyFont="1" applyFill="1" applyBorder="1" applyAlignment="1" applyProtection="1">
      <alignment horizontal="center" vertical="center"/>
    </xf>
    <xf numFmtId="0" fontId="18" fillId="3" borderId="10" xfId="2" applyFont="1" applyFill="1" applyBorder="1" applyAlignment="1" applyProtection="1">
      <alignment horizontal="center" vertical="center"/>
    </xf>
    <xf numFmtId="0" fontId="18" fillId="3" borderId="11" xfId="2" applyFont="1" applyFill="1" applyBorder="1" applyAlignment="1" applyProtection="1">
      <alignment horizontal="center" vertical="center"/>
    </xf>
    <xf numFmtId="0" fontId="18" fillId="3" borderId="12" xfId="2" applyFont="1" applyFill="1" applyBorder="1" applyAlignment="1" applyProtection="1">
      <alignment horizontal="center" vertical="center"/>
    </xf>
    <xf numFmtId="0" fontId="9" fillId="3" borderId="2" xfId="2" applyFont="1" applyFill="1" applyBorder="1" applyAlignment="1" applyProtection="1">
      <alignment horizontal="center" vertical="center"/>
    </xf>
    <xf numFmtId="0" fontId="9" fillId="3" borderId="7" xfId="2" applyFont="1" applyFill="1" applyBorder="1" applyAlignment="1" applyProtection="1">
      <alignment horizontal="center" vertical="center"/>
    </xf>
    <xf numFmtId="0" fontId="9" fillId="3" borderId="1" xfId="2" applyFont="1" applyFill="1" applyBorder="1" applyAlignment="1" applyProtection="1">
      <alignment horizontal="center" vertical="center"/>
    </xf>
    <xf numFmtId="0" fontId="9" fillId="3" borderId="0" xfId="2" applyFont="1" applyFill="1" applyBorder="1" applyAlignment="1" applyProtection="1">
      <alignment horizontal="center" vertical="center" wrapText="1"/>
    </xf>
    <xf numFmtId="0" fontId="9" fillId="3" borderId="11" xfId="2" applyFont="1" applyFill="1" applyBorder="1" applyAlignment="1" applyProtection="1">
      <alignment horizontal="center" vertical="center" wrapText="1"/>
    </xf>
    <xf numFmtId="0" fontId="3" fillId="3" borderId="5" xfId="4" applyFont="1" applyFill="1" applyBorder="1" applyAlignment="1" applyProtection="1">
      <alignment horizontal="center" vertical="center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2" fillId="3" borderId="7" xfId="2" applyFont="1" applyFill="1" applyBorder="1" applyAlignment="1" applyProtection="1">
      <alignment horizontal="center" vertical="center"/>
    </xf>
    <xf numFmtId="0" fontId="2" fillId="3" borderId="1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center" vertical="center"/>
    </xf>
    <xf numFmtId="0" fontId="2" fillId="3" borderId="9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18" fillId="3" borderId="10" xfId="2" applyFont="1" applyFill="1" applyBorder="1" applyAlignment="1" applyProtection="1">
      <alignment horizontal="center" vertical="center" wrapText="1"/>
    </xf>
    <xf numFmtId="0" fontId="18" fillId="3" borderId="11" xfId="2" applyFont="1" applyFill="1" applyBorder="1" applyAlignment="1" applyProtection="1">
      <alignment horizontal="center" vertical="center" wrapText="1"/>
    </xf>
    <xf numFmtId="0" fontId="18" fillId="3" borderId="12" xfId="2" applyFont="1" applyFill="1" applyBorder="1" applyAlignment="1" applyProtection="1">
      <alignment horizontal="center" vertical="center" wrapText="1"/>
    </xf>
    <xf numFmtId="1" fontId="12" fillId="0" borderId="6" xfId="3" quotePrefix="1" applyNumberFormat="1" applyFont="1" applyFill="1" applyBorder="1" applyAlignment="1">
      <alignment horizontal="center" vertical="center"/>
    </xf>
    <xf numFmtId="1" fontId="12" fillId="0" borderId="3" xfId="3" quotePrefix="1" applyNumberFormat="1" applyFont="1" applyFill="1" applyBorder="1" applyAlignment="1">
      <alignment horizontal="center" vertical="center"/>
    </xf>
    <xf numFmtId="1" fontId="12" fillId="0" borderId="4" xfId="3" quotePrefix="1" applyNumberFormat="1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 wrapText="1"/>
    </xf>
    <xf numFmtId="43" fontId="12" fillId="3" borderId="6" xfId="7" applyFont="1" applyFill="1" applyBorder="1" applyAlignment="1">
      <alignment horizontal="left" vertical="center" wrapText="1"/>
    </xf>
    <xf numFmtId="43" fontId="12" fillId="3" borderId="4" xfId="7" applyFont="1" applyFill="1" applyBorder="1" applyAlignment="1">
      <alignment horizontal="left" vertical="center" wrapText="1"/>
    </xf>
    <xf numFmtId="43" fontId="12" fillId="3" borderId="5" xfId="7" applyFont="1" applyFill="1" applyBorder="1" applyAlignment="1">
      <alignment horizontal="left" vertical="center" wrapText="1"/>
    </xf>
    <xf numFmtId="43" fontId="12" fillId="3" borderId="3" xfId="7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left" vertical="center" wrapText="1"/>
    </xf>
    <xf numFmtId="49" fontId="12" fillId="0" borderId="3" xfId="3" applyNumberFormat="1" applyFont="1" applyFill="1" applyBorder="1" applyAlignment="1">
      <alignment horizontal="left" vertical="center" wrapText="1"/>
    </xf>
    <xf numFmtId="49" fontId="12" fillId="0" borderId="4" xfId="3" applyNumberFormat="1" applyFont="1" applyFill="1" applyBorder="1" applyAlignment="1">
      <alignment horizontal="left" vertical="center" wrapText="1"/>
    </xf>
    <xf numFmtId="4" fontId="27" fillId="8" borderId="6" xfId="3" quotePrefix="1" applyNumberFormat="1" applyFont="1" applyFill="1" applyBorder="1" applyAlignment="1">
      <alignment horizontal="center" vertical="center"/>
    </xf>
    <xf numFmtId="4" fontId="27" fillId="8" borderId="4" xfId="3" quotePrefix="1" applyNumberFormat="1" applyFont="1" applyFill="1" applyBorder="1" applyAlignment="1">
      <alignment horizontal="center" vertical="center"/>
    </xf>
    <xf numFmtId="4" fontId="27" fillId="8" borderId="3" xfId="3" quotePrefix="1" applyNumberFormat="1" applyFont="1" applyFill="1" applyBorder="1" applyAlignment="1">
      <alignment horizontal="center" vertical="center"/>
    </xf>
    <xf numFmtId="43" fontId="12" fillId="0" borderId="6" xfId="7" applyFont="1" applyFill="1" applyBorder="1" applyAlignment="1">
      <alignment horizontal="center" vertical="center" wrapText="1"/>
    </xf>
    <xf numFmtId="43" fontId="12" fillId="0" borderId="4" xfId="7" applyFont="1" applyFill="1" applyBorder="1" applyAlignment="1">
      <alignment horizontal="center" vertical="center" wrapText="1"/>
    </xf>
    <xf numFmtId="43" fontId="12" fillId="0" borderId="6" xfId="7" applyFont="1" applyFill="1" applyBorder="1" applyAlignment="1">
      <alignment horizontal="left" vertical="center" wrapText="1"/>
    </xf>
    <xf numFmtId="43" fontId="12" fillId="0" borderId="4" xfId="7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left" vertical="top" wrapText="1"/>
    </xf>
    <xf numFmtId="49" fontId="12" fillId="0" borderId="3" xfId="3" applyNumberFormat="1" applyFont="1" applyFill="1" applyBorder="1" applyAlignment="1">
      <alignment horizontal="left" vertical="top" wrapText="1"/>
    </xf>
    <xf numFmtId="49" fontId="12" fillId="0" borderId="4" xfId="3" applyNumberFormat="1" applyFont="1" applyFill="1" applyBorder="1" applyAlignment="1">
      <alignment horizontal="left" vertical="top" wrapText="1"/>
    </xf>
    <xf numFmtId="43" fontId="12" fillId="3" borderId="5" xfId="7" applyFont="1" applyFill="1" applyBorder="1" applyAlignment="1">
      <alignment horizontal="center" vertical="center" wrapText="1"/>
    </xf>
    <xf numFmtId="43" fontId="12" fillId="3" borderId="6" xfId="7" applyFont="1" applyFill="1" applyBorder="1" applyAlignment="1">
      <alignment horizontal="center" vertical="center" wrapText="1"/>
    </xf>
    <xf numFmtId="43" fontId="12" fillId="3" borderId="4" xfId="7" applyFont="1" applyFill="1" applyBorder="1" applyAlignment="1">
      <alignment horizontal="center" vertical="center" wrapText="1"/>
    </xf>
    <xf numFmtId="43" fontId="12" fillId="3" borderId="3" xfId="7" applyFont="1" applyFill="1" applyBorder="1" applyAlignment="1">
      <alignment horizontal="center" vertical="center" wrapText="1"/>
    </xf>
    <xf numFmtId="1" fontId="27" fillId="8" borderId="6" xfId="3" quotePrefix="1" applyNumberFormat="1" applyFont="1" applyFill="1" applyBorder="1" applyAlignment="1">
      <alignment horizontal="center" vertical="center"/>
    </xf>
    <xf numFmtId="1" fontId="27" fillId="8" borderId="3" xfId="3" quotePrefix="1" applyNumberFormat="1" applyFont="1" applyFill="1" applyBorder="1" applyAlignment="1">
      <alignment horizontal="center" vertical="center"/>
    </xf>
    <xf numFmtId="1" fontId="27" fillId="8" borderId="4" xfId="3" quotePrefix="1" applyNumberFormat="1" applyFont="1" applyFill="1" applyBorder="1" applyAlignment="1">
      <alignment horizontal="center" vertical="center"/>
    </xf>
    <xf numFmtId="1" fontId="27" fillId="8" borderId="6" xfId="3" quotePrefix="1" applyNumberFormat="1" applyFont="1" applyFill="1" applyBorder="1" applyAlignment="1">
      <alignment horizontal="left" vertical="center"/>
    </xf>
    <xf numFmtId="1" fontId="27" fillId="8" borderId="3" xfId="3" quotePrefix="1" applyNumberFormat="1" applyFont="1" applyFill="1" applyBorder="1" applyAlignment="1">
      <alignment horizontal="left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27" fillId="9" borderId="6" xfId="3" applyFont="1" applyFill="1" applyBorder="1" applyAlignment="1">
      <alignment horizontal="center" vertical="center" wrapText="1"/>
    </xf>
    <xf numFmtId="0" fontId="27" fillId="9" borderId="4" xfId="3" applyFont="1" applyFill="1" applyBorder="1" applyAlignment="1">
      <alignment horizontal="center" vertical="center" wrapText="1"/>
    </xf>
    <xf numFmtId="165" fontId="10" fillId="2" borderId="8" xfId="3" applyNumberFormat="1" applyFont="1" applyFill="1" applyBorder="1" applyAlignment="1">
      <alignment horizontal="center" vertical="center"/>
    </xf>
    <xf numFmtId="165" fontId="10" fillId="2" borderId="0" xfId="3" applyNumberFormat="1" applyFont="1" applyFill="1" applyBorder="1" applyAlignment="1">
      <alignment horizontal="center" vertical="center"/>
    </xf>
    <xf numFmtId="165" fontId="10" fillId="2" borderId="9" xfId="3" applyNumberFormat="1" applyFont="1" applyFill="1" applyBorder="1" applyAlignment="1">
      <alignment horizontal="center" vertical="center"/>
    </xf>
    <xf numFmtId="166" fontId="11" fillId="2" borderId="8" xfId="3" applyNumberFormat="1" applyFont="1" applyFill="1" applyBorder="1" applyAlignment="1">
      <alignment horizontal="center" vertical="center"/>
    </xf>
    <xf numFmtId="166" fontId="11" fillId="2" borderId="0" xfId="3" applyNumberFormat="1" applyFont="1" applyFill="1" applyBorder="1" applyAlignment="1">
      <alignment horizontal="center" vertical="center"/>
    </xf>
    <xf numFmtId="166" fontId="11" fillId="2" borderId="9" xfId="3" applyNumberFormat="1" applyFont="1" applyFill="1" applyBorder="1" applyAlignment="1">
      <alignment horizontal="center" vertical="center"/>
    </xf>
    <xf numFmtId="166" fontId="11" fillId="2" borderId="10" xfId="3" applyNumberFormat="1" applyFont="1" applyFill="1" applyBorder="1" applyAlignment="1">
      <alignment horizontal="center" vertical="center"/>
    </xf>
    <xf numFmtId="166" fontId="11" fillId="2" borderId="11" xfId="3" applyNumberFormat="1" applyFont="1" applyFill="1" applyBorder="1" applyAlignment="1">
      <alignment horizontal="center" vertical="center"/>
    </xf>
    <xf numFmtId="166" fontId="11" fillId="2" borderId="12" xfId="3" applyNumberFormat="1" applyFont="1" applyFill="1" applyBorder="1" applyAlignment="1">
      <alignment horizontal="center" vertical="center"/>
    </xf>
    <xf numFmtId="0" fontId="11" fillId="3" borderId="8" xfId="2" applyFont="1" applyFill="1" applyBorder="1" applyAlignment="1" applyProtection="1">
      <alignment horizontal="center" vertical="center"/>
    </xf>
    <xf numFmtId="0" fontId="16" fillId="0" borderId="0" xfId="3" applyFont="1" applyBorder="1"/>
    <xf numFmtId="0" fontId="16" fillId="0" borderId="9" xfId="3" applyFont="1" applyBorder="1"/>
    <xf numFmtId="0" fontId="10" fillId="2" borderId="2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10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3" fillId="2" borderId="2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0" fontId="13" fillId="2" borderId="10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/>
    </xf>
    <xf numFmtId="0" fontId="13" fillId="2" borderId="12" xfId="3" applyFont="1" applyFill="1" applyBorder="1" applyAlignment="1">
      <alignment horizontal="center" vertical="center"/>
    </xf>
    <xf numFmtId="0" fontId="4" fillId="3" borderId="10" xfId="2" applyFont="1" applyFill="1" applyBorder="1" applyAlignment="1" applyProtection="1">
      <alignment horizontal="center" vertical="center"/>
    </xf>
    <xf numFmtId="0" fontId="4" fillId="3" borderId="11" xfId="2" applyFont="1" applyFill="1" applyBorder="1" applyAlignment="1" applyProtection="1">
      <alignment horizontal="center" vertical="center"/>
    </xf>
    <xf numFmtId="14" fontId="4" fillId="3" borderId="10" xfId="2" applyNumberFormat="1" applyFont="1" applyFill="1" applyBorder="1" applyAlignment="1" applyProtection="1">
      <alignment horizontal="center" vertical="center"/>
    </xf>
    <xf numFmtId="14" fontId="4" fillId="3" borderId="11" xfId="2" applyNumberFormat="1" applyFont="1" applyFill="1" applyBorder="1" applyAlignment="1" applyProtection="1">
      <alignment horizontal="center" vertical="center"/>
    </xf>
    <xf numFmtId="0" fontId="4" fillId="3" borderId="12" xfId="2" applyFont="1" applyFill="1" applyBorder="1" applyAlignment="1" applyProtection="1">
      <alignment horizontal="center" vertical="center"/>
    </xf>
    <xf numFmtId="0" fontId="27" fillId="9" borderId="3" xfId="3" applyFont="1" applyFill="1" applyBorder="1" applyAlignment="1">
      <alignment horizontal="center" vertical="center" wrapText="1"/>
    </xf>
    <xf numFmtId="0" fontId="27" fillId="9" borderId="5" xfId="3" applyFont="1" applyFill="1" applyBorder="1" applyAlignment="1">
      <alignment horizontal="center" vertical="center" wrapText="1"/>
    </xf>
    <xf numFmtId="1" fontId="19" fillId="0" borderId="5" xfId="3" quotePrefix="1" applyNumberFormat="1" applyFont="1" applyFill="1" applyBorder="1" applyAlignment="1">
      <alignment horizontal="center" vertical="center"/>
    </xf>
    <xf numFmtId="1" fontId="19" fillId="0" borderId="5" xfId="3" applyNumberFormat="1" applyFont="1" applyFill="1" applyBorder="1" applyAlignment="1">
      <alignment horizontal="center" vertical="center"/>
    </xf>
    <xf numFmtId="0" fontId="19" fillId="3" borderId="10" xfId="2" applyFont="1" applyFill="1" applyBorder="1" applyAlignment="1" applyProtection="1">
      <alignment horizontal="center" vertical="center"/>
    </xf>
    <xf numFmtId="0" fontId="19" fillId="3" borderId="11" xfId="2" applyFont="1" applyFill="1" applyBorder="1" applyAlignment="1" applyProtection="1">
      <alignment horizontal="center" vertical="center"/>
    </xf>
    <xf numFmtId="0" fontId="19" fillId="3" borderId="12" xfId="2" applyFont="1" applyFill="1" applyBorder="1" applyAlignment="1" applyProtection="1">
      <alignment horizontal="center" vertical="center"/>
    </xf>
    <xf numFmtId="49" fontId="19" fillId="0" borderId="6" xfId="3" applyNumberFormat="1" applyFont="1" applyFill="1" applyBorder="1" applyAlignment="1">
      <alignment horizontal="left" vertical="center" wrapText="1"/>
    </xf>
    <xf numFmtId="49" fontId="19" fillId="0" borderId="3" xfId="3" applyNumberFormat="1" applyFont="1" applyFill="1" applyBorder="1" applyAlignment="1">
      <alignment horizontal="left" vertical="center" wrapText="1"/>
    </xf>
    <xf numFmtId="49" fontId="19" fillId="0" borderId="4" xfId="3" applyNumberFormat="1" applyFont="1" applyFill="1" applyBorder="1" applyAlignment="1">
      <alignment horizontal="left" vertical="center" wrapText="1"/>
    </xf>
    <xf numFmtId="4" fontId="12" fillId="3" borderId="6" xfId="3" applyNumberFormat="1" applyFont="1" applyFill="1" applyBorder="1" applyAlignment="1">
      <alignment horizontal="center" vertical="center" wrapText="1"/>
    </xf>
    <xf numFmtId="4" fontId="12" fillId="3" borderId="4" xfId="3" applyNumberFormat="1" applyFont="1" applyFill="1" applyBorder="1" applyAlignment="1">
      <alignment horizontal="center" vertical="center" wrapText="1"/>
    </xf>
    <xf numFmtId="43" fontId="27" fillId="8" borderId="6" xfId="7" quotePrefix="1" applyFont="1" applyFill="1" applyBorder="1" applyAlignment="1">
      <alignment horizontal="center" vertical="center"/>
    </xf>
    <xf numFmtId="43" fontId="27" fillId="8" borderId="4" xfId="7" quotePrefix="1" applyFont="1" applyFill="1" applyBorder="1" applyAlignment="1">
      <alignment horizontal="center" vertical="center"/>
    </xf>
    <xf numFmtId="43" fontId="27" fillId="8" borderId="3" xfId="7" quotePrefix="1" applyFont="1" applyFill="1" applyBorder="1" applyAlignment="1">
      <alignment horizontal="center" vertical="center"/>
    </xf>
    <xf numFmtId="1" fontId="27" fillId="9" borderId="6" xfId="3" quotePrefix="1" applyNumberFormat="1" applyFont="1" applyFill="1" applyBorder="1" applyAlignment="1">
      <alignment horizontal="center" vertical="center"/>
    </xf>
    <xf numFmtId="1" fontId="27" fillId="9" borderId="3" xfId="3" quotePrefix="1" applyNumberFormat="1" applyFont="1" applyFill="1" applyBorder="1" applyAlignment="1">
      <alignment horizontal="center" vertical="center"/>
    </xf>
    <xf numFmtId="1" fontId="27" fillId="9" borderId="4" xfId="3" quotePrefix="1" applyNumberFormat="1" applyFont="1" applyFill="1" applyBorder="1" applyAlignment="1">
      <alignment horizontal="center" vertical="center"/>
    </xf>
    <xf numFmtId="49" fontId="27" fillId="9" borderId="6" xfId="3" applyNumberFormat="1" applyFont="1" applyFill="1" applyBorder="1" applyAlignment="1">
      <alignment horizontal="left" vertical="center" wrapText="1"/>
    </xf>
    <xf numFmtId="49" fontId="27" fillId="9" borderId="3" xfId="3" applyNumberFormat="1" applyFont="1" applyFill="1" applyBorder="1" applyAlignment="1">
      <alignment horizontal="left" vertical="center" wrapText="1"/>
    </xf>
    <xf numFmtId="4" fontId="29" fillId="9" borderId="6" xfId="3" applyNumberFormat="1" applyFont="1" applyFill="1" applyBorder="1" applyAlignment="1">
      <alignment horizontal="center" vertical="center" wrapText="1"/>
    </xf>
    <xf numFmtId="4" fontId="29" fillId="9" borderId="3" xfId="3" applyNumberFormat="1" applyFont="1" applyFill="1" applyBorder="1" applyAlignment="1">
      <alignment horizontal="center" vertical="center" wrapText="1"/>
    </xf>
    <xf numFmtId="4" fontId="29" fillId="9" borderId="4" xfId="3" applyNumberFormat="1" applyFont="1" applyFill="1" applyBorder="1" applyAlignment="1">
      <alignment horizontal="center" vertical="center" wrapText="1"/>
    </xf>
    <xf numFmtId="164" fontId="12" fillId="3" borderId="3" xfId="3" applyNumberFormat="1" applyFont="1" applyFill="1" applyBorder="1" applyAlignment="1">
      <alignment horizontal="center" vertical="center"/>
    </xf>
    <xf numFmtId="164" fontId="12" fillId="3" borderId="4" xfId="3" applyNumberFormat="1" applyFont="1" applyFill="1" applyBorder="1" applyAlignment="1">
      <alignment horizontal="center" vertical="center"/>
    </xf>
    <xf numFmtId="1" fontId="12" fillId="0" borderId="5" xfId="3" quotePrefix="1" applyNumberFormat="1" applyFont="1" applyFill="1" applyBorder="1" applyAlignment="1">
      <alignment horizontal="center" vertical="center"/>
    </xf>
    <xf numFmtId="1" fontId="12" fillId="0" borderId="5" xfId="3" applyNumberFormat="1" applyFont="1" applyFill="1" applyBorder="1" applyAlignment="1">
      <alignment horizontal="center" vertical="center"/>
    </xf>
    <xf numFmtId="49" fontId="12" fillId="3" borderId="5" xfId="3" applyNumberFormat="1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66" fontId="22" fillId="3" borderId="5" xfId="0" applyNumberFormat="1" applyFont="1" applyFill="1" applyBorder="1" applyAlignment="1">
      <alignment horizontal="center" vertical="center"/>
    </xf>
    <xf numFmtId="0" fontId="25" fillId="3" borderId="0" xfId="5" applyFont="1" applyFill="1" applyAlignment="1">
      <alignment horizontal="left" wrapText="1"/>
    </xf>
    <xf numFmtId="0" fontId="22" fillId="3" borderId="14" xfId="5" applyFont="1" applyFill="1" applyBorder="1" applyAlignment="1">
      <alignment horizontal="left" vertical="center" wrapText="1"/>
    </xf>
    <xf numFmtId="169" fontId="26" fillId="3" borderId="0" xfId="6" applyFill="1" applyBorder="1" applyAlignment="1">
      <alignment horizontal="center"/>
    </xf>
    <xf numFmtId="170" fontId="22" fillId="6" borderId="32" xfId="5" applyNumberFormat="1" applyFont="1" applyFill="1" applyBorder="1" applyAlignment="1">
      <alignment horizontal="center"/>
    </xf>
    <xf numFmtId="170" fontId="22" fillId="6" borderId="18" xfId="5" applyNumberFormat="1" applyFont="1" applyFill="1" applyBorder="1" applyAlignment="1">
      <alignment horizontal="center"/>
    </xf>
    <xf numFmtId="0" fontId="25" fillId="3" borderId="0" xfId="5" applyFont="1" applyFill="1" applyAlignment="1">
      <alignment horizontal="left" vertical="center" wrapText="1"/>
    </xf>
  </cellXfs>
  <cellStyles count="9">
    <cellStyle name="Moeda 4" xfId="6" xr:uid="{00000000-0005-0000-0000-000000000000}"/>
    <cellStyle name="Normal" xfId="0" builtinId="0"/>
    <cellStyle name="Normal 2" xfId="3" xr:uid="{00000000-0005-0000-0000-000002000000}"/>
    <cellStyle name="Normal 3" xfId="2" xr:uid="{00000000-0005-0000-0000-000003000000}"/>
    <cellStyle name="Normal 3 2" xfId="4" xr:uid="{00000000-0005-0000-0000-000004000000}"/>
    <cellStyle name="Normal 4" xfId="1" xr:uid="{00000000-0005-0000-0000-000005000000}"/>
    <cellStyle name="Normal 4 3 6" xfId="5" xr:uid="{00000000-0005-0000-0000-000006000000}"/>
    <cellStyle name="Vírgula" xfId="7" builtinId="3"/>
    <cellStyle name="Vírgula 2" xfId="8" xr:uid="{00000000-0005-0000-0000-000008000000}"/>
  </cellStyles>
  <dxfs count="0"/>
  <tableStyles count="0" defaultTableStyle="TableStyleMedium2" defaultPivotStyle="PivotStyleLight16"/>
  <colors>
    <mruColors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129886</xdr:colOff>
      <xdr:row>2</xdr:row>
      <xdr:rowOff>121228</xdr:rowOff>
    </xdr:from>
    <xdr:to>
      <xdr:col>6</xdr:col>
      <xdr:colOff>61488</xdr:colOff>
      <xdr:row>8</xdr:row>
      <xdr:rowOff>17319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86" y="381001"/>
          <a:ext cx="1022647" cy="736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1091046</xdr:colOff>
      <xdr:row>1</xdr:row>
      <xdr:rowOff>173183</xdr:rowOff>
    </xdr:from>
    <xdr:to>
      <xdr:col>4</xdr:col>
      <xdr:colOff>1493515</xdr:colOff>
      <xdr:row>10</xdr:row>
      <xdr:rowOff>52016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046" y="398319"/>
          <a:ext cx="2286000" cy="1645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rodrigo.ORTENG\Meus%20documentos\Orteng\Anglo%20Gold%20Ashanti\250469\Proposta%20Consolidada\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Configura&#231;&#245;es%20locais\Temporary%20Internet%20Files\Content.IE5\C5IF89E3\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eias\ENEIAS%202008\02%20PETROBRAS\02%20SE%20MACA&#201;%200421991.07.8\3%20CUSTO\Documents%20and%20Settings\lsilva\Configura&#231;&#245;es%20locais\Temporary%20Internet%20Files\OLK5B\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Documents%20and%20Settings\lsilva\Configura&#231;&#245;es%20locais\Temporary%20Internet%20Files\OLK5B\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DIMAUCELO\Meus%20documentos\RDM%20-%20VALE%20-%20OURO%20PRETO%20-%20MG\RDM%20-%20VALE%20-%20OURO%20PRETO%20-%20MG\or&#231;amentos%20anteriores%20a%202004\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lsilva\Configura&#231;&#245;es%20locais\Temporary%20Internet%20Files\OLK5B\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uen5\Meus%20documentos\Silvana\Anglo%20American\Planilha%20custos\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3"/>
  <sheetViews>
    <sheetView view="pageBreakPreview" zoomScale="110" zoomScaleNormal="100" zoomScaleSheetLayoutView="110" workbookViewId="0">
      <selection activeCell="P23" sqref="P23"/>
    </sheetView>
  </sheetViews>
  <sheetFormatPr defaultColWidth="2.7109375" defaultRowHeight="12.75" customHeight="1" x14ac:dyDescent="0.25"/>
  <cols>
    <col min="27" max="27" width="3.5703125" customWidth="1"/>
    <col min="34" max="34" width="4.42578125" customWidth="1"/>
  </cols>
  <sheetData>
    <row r="1" spans="1:34" ht="10.5" customHeight="1" x14ac:dyDescent="0.25">
      <c r="A1" s="163"/>
      <c r="B1" s="163"/>
      <c r="C1" s="163"/>
      <c r="D1" s="163"/>
      <c r="E1" s="163"/>
      <c r="F1" s="163"/>
      <c r="G1" s="163"/>
      <c r="H1" s="166" t="s">
        <v>92</v>
      </c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7"/>
      <c r="AB1" s="158" t="s">
        <v>0</v>
      </c>
      <c r="AC1" s="159"/>
      <c r="AD1" s="159"/>
      <c r="AE1" s="159"/>
      <c r="AF1" s="159"/>
      <c r="AG1" s="159"/>
      <c r="AH1" s="160"/>
    </row>
    <row r="2" spans="1:34" ht="10.5" customHeight="1" x14ac:dyDescent="0.25">
      <c r="A2" s="163"/>
      <c r="B2" s="163"/>
      <c r="C2" s="163"/>
      <c r="D2" s="163"/>
      <c r="E2" s="163"/>
      <c r="F2" s="163"/>
      <c r="G2" s="163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9"/>
      <c r="AB2" s="20"/>
      <c r="AC2" s="21"/>
      <c r="AD2" s="21"/>
      <c r="AE2" s="21"/>
      <c r="AF2" s="21"/>
      <c r="AG2" s="21"/>
      <c r="AH2" s="22"/>
    </row>
    <row r="3" spans="1:34" ht="10.5" customHeight="1" x14ac:dyDescent="0.25">
      <c r="A3" s="163"/>
      <c r="B3" s="163"/>
      <c r="C3" s="163"/>
      <c r="D3" s="163"/>
      <c r="E3" s="163"/>
      <c r="F3" s="163"/>
      <c r="G3" s="163"/>
      <c r="H3" s="108" t="s">
        <v>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2</v>
      </c>
      <c r="X3" s="1"/>
      <c r="Y3" s="1"/>
      <c r="Z3" s="1"/>
      <c r="AA3" s="2"/>
      <c r="AB3" s="20"/>
      <c r="AC3" s="9"/>
      <c r="AD3" s="10" t="s">
        <v>3</v>
      </c>
      <c r="AE3" s="21"/>
      <c r="AF3" s="21"/>
      <c r="AG3" s="21"/>
      <c r="AH3" s="22"/>
    </row>
    <row r="4" spans="1:34" ht="15" x14ac:dyDescent="0.25">
      <c r="A4" s="163"/>
      <c r="B4" s="163"/>
      <c r="C4" s="163"/>
      <c r="D4" s="163"/>
      <c r="E4" s="163"/>
      <c r="F4" s="163"/>
      <c r="G4" s="163"/>
      <c r="H4" s="170" t="s">
        <v>81</v>
      </c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54"/>
      <c r="W4" s="171" t="s">
        <v>101</v>
      </c>
      <c r="X4" s="172"/>
      <c r="Y4" s="172"/>
      <c r="Z4" s="172"/>
      <c r="AA4" s="173"/>
      <c r="AB4" s="20"/>
      <c r="AC4" s="9" t="s">
        <v>9</v>
      </c>
      <c r="AD4" s="10" t="s">
        <v>4</v>
      </c>
      <c r="AE4" s="21"/>
      <c r="AF4" s="21"/>
      <c r="AG4" s="21"/>
      <c r="AH4" s="22"/>
    </row>
    <row r="5" spans="1:34" ht="10.5" customHeight="1" x14ac:dyDescent="0.25">
      <c r="A5" s="163"/>
      <c r="B5" s="163"/>
      <c r="C5" s="163"/>
      <c r="D5" s="163"/>
      <c r="E5" s="163"/>
      <c r="F5" s="163"/>
      <c r="G5" s="163"/>
      <c r="H5" s="108" t="s">
        <v>5</v>
      </c>
      <c r="I5" s="1"/>
      <c r="J5" s="1"/>
      <c r="K5" s="1"/>
      <c r="L5" s="2"/>
      <c r="M5" s="3" t="s">
        <v>6</v>
      </c>
      <c r="N5" s="1"/>
      <c r="O5" s="1"/>
      <c r="P5" s="1"/>
      <c r="Q5" s="2"/>
      <c r="R5" s="3" t="s">
        <v>7</v>
      </c>
      <c r="S5" s="1"/>
      <c r="T5" s="1"/>
      <c r="U5" s="1"/>
      <c r="V5" s="2"/>
      <c r="W5" s="3" t="s">
        <v>8</v>
      </c>
      <c r="X5" s="1"/>
      <c r="Y5" s="1"/>
      <c r="Z5" s="1"/>
      <c r="AA5" s="2"/>
      <c r="AB5" s="20"/>
      <c r="AC5" s="9"/>
      <c r="AD5" s="10" t="s">
        <v>10</v>
      </c>
      <c r="AE5" s="21"/>
      <c r="AF5" s="21"/>
      <c r="AG5" s="21"/>
      <c r="AH5" s="22"/>
    </row>
    <row r="6" spans="1:34" ht="10.5" customHeight="1" x14ac:dyDescent="0.25">
      <c r="A6" s="163"/>
      <c r="B6" s="163"/>
      <c r="C6" s="163"/>
      <c r="D6" s="163"/>
      <c r="E6" s="163"/>
      <c r="F6" s="163"/>
      <c r="G6" s="163"/>
      <c r="H6" s="170" t="s">
        <v>91</v>
      </c>
      <c r="I6" s="170"/>
      <c r="J6" s="170"/>
      <c r="K6" s="170"/>
      <c r="L6" s="154"/>
      <c r="M6" s="153" t="s">
        <v>82</v>
      </c>
      <c r="N6" s="170"/>
      <c r="O6" s="170"/>
      <c r="P6" s="170"/>
      <c r="Q6" s="154"/>
      <c r="R6" s="153" t="s">
        <v>84</v>
      </c>
      <c r="S6" s="170"/>
      <c r="T6" s="170"/>
      <c r="U6" s="170"/>
      <c r="V6" s="154"/>
      <c r="W6" s="155" t="s">
        <v>11</v>
      </c>
      <c r="X6" s="156"/>
      <c r="Y6" s="156"/>
      <c r="Z6" s="156"/>
      <c r="AA6" s="157"/>
      <c r="AB6" s="20"/>
      <c r="AC6" s="9"/>
      <c r="AD6" s="10" t="s">
        <v>12</v>
      </c>
      <c r="AE6" s="21"/>
      <c r="AF6" s="21"/>
      <c r="AG6" s="21"/>
      <c r="AH6" s="22"/>
    </row>
    <row r="7" spans="1:34" ht="10.5" customHeight="1" x14ac:dyDescent="0.25">
      <c r="A7" s="163"/>
      <c r="B7" s="163"/>
      <c r="C7" s="163"/>
      <c r="D7" s="163"/>
      <c r="E7" s="163"/>
      <c r="F7" s="163"/>
      <c r="G7" s="163"/>
      <c r="H7" s="109" t="s">
        <v>77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3" t="s">
        <v>14</v>
      </c>
      <c r="X7" s="1"/>
      <c r="Y7" s="1"/>
      <c r="Z7" s="3" t="s">
        <v>15</v>
      </c>
      <c r="AA7" s="2"/>
      <c r="AB7" s="21"/>
      <c r="AC7" s="9"/>
      <c r="AD7" s="10" t="s">
        <v>16</v>
      </c>
      <c r="AE7" s="21"/>
      <c r="AF7" s="21"/>
      <c r="AG7" s="21"/>
      <c r="AH7" s="22"/>
    </row>
    <row r="8" spans="1:34" ht="10.5" customHeight="1" x14ac:dyDescent="0.25">
      <c r="A8" s="163"/>
      <c r="B8" s="163"/>
      <c r="C8" s="163"/>
      <c r="D8" s="163"/>
      <c r="E8" s="163"/>
      <c r="F8" s="163"/>
      <c r="G8" s="163"/>
      <c r="H8" s="170" t="s">
        <v>83</v>
      </c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51">
        <v>44015</v>
      </c>
      <c r="X8" s="152"/>
      <c r="Y8" s="152"/>
      <c r="Z8" s="153">
        <v>0</v>
      </c>
      <c r="AA8" s="154"/>
      <c r="AB8" s="21"/>
      <c r="AC8" s="21"/>
      <c r="AD8" s="21"/>
      <c r="AE8" s="21"/>
      <c r="AF8" s="21"/>
      <c r="AG8" s="21"/>
      <c r="AH8" s="22"/>
    </row>
    <row r="9" spans="1:34" ht="10.5" customHeight="1" x14ac:dyDescent="0.25">
      <c r="A9" s="163"/>
      <c r="B9" s="163"/>
      <c r="C9" s="163"/>
      <c r="D9" s="163"/>
      <c r="E9" s="163"/>
      <c r="F9" s="163"/>
      <c r="G9" s="163"/>
      <c r="H9" s="110" t="s">
        <v>17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5"/>
      <c r="AB9" s="21"/>
      <c r="AC9" s="21"/>
      <c r="AD9" s="21"/>
      <c r="AE9" s="21"/>
      <c r="AF9" s="21"/>
      <c r="AG9" s="21"/>
      <c r="AH9" s="22"/>
    </row>
    <row r="10" spans="1:34" ht="10.5" customHeight="1" x14ac:dyDescent="0.25">
      <c r="A10" s="163"/>
      <c r="B10" s="163"/>
      <c r="C10" s="163"/>
      <c r="D10" s="163"/>
      <c r="E10" s="163"/>
      <c r="F10" s="163"/>
      <c r="G10" s="163"/>
      <c r="H10" s="161" t="s">
        <v>102</v>
      </c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1"/>
      <c r="W10" s="161"/>
      <c r="X10" s="161"/>
      <c r="Y10" s="161"/>
      <c r="Z10" s="161"/>
      <c r="AA10" s="161"/>
      <c r="AB10" s="20"/>
      <c r="AC10" s="21"/>
      <c r="AD10" s="21"/>
      <c r="AE10" s="21"/>
      <c r="AF10" s="21"/>
      <c r="AG10" s="21"/>
      <c r="AH10" s="22"/>
    </row>
    <row r="11" spans="1:34" ht="12.75" customHeight="1" x14ac:dyDescent="0.25">
      <c r="A11" s="163"/>
      <c r="B11" s="163"/>
      <c r="C11" s="163"/>
      <c r="D11" s="163"/>
      <c r="E11" s="163"/>
      <c r="F11" s="163"/>
      <c r="G11" s="163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3"/>
      <c r="AC11" s="6"/>
      <c r="AD11" s="6"/>
      <c r="AE11" s="6"/>
      <c r="AF11" s="6"/>
      <c r="AG11" s="6"/>
      <c r="AH11" s="12"/>
    </row>
    <row r="12" spans="1:34" ht="12.75" customHeight="1" x14ac:dyDescent="0.25">
      <c r="A12" s="163"/>
      <c r="B12" s="163"/>
      <c r="C12" s="163"/>
      <c r="D12" s="163"/>
      <c r="E12" s="163"/>
      <c r="F12" s="163"/>
      <c r="G12" s="163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11"/>
      <c r="AC12" s="18"/>
      <c r="AD12" s="18"/>
      <c r="AE12" s="18"/>
      <c r="AF12" s="18"/>
      <c r="AG12" s="18"/>
      <c r="AH12" s="19"/>
    </row>
    <row r="13" spans="1:34" ht="12.75" customHeight="1" x14ac:dyDescent="0.25">
      <c r="A13" s="11"/>
      <c r="B13" s="7"/>
      <c r="C13" s="8"/>
      <c r="D13" s="6"/>
      <c r="E13" s="6"/>
      <c r="F13" s="6"/>
      <c r="G13" s="6"/>
      <c r="H13" s="6"/>
      <c r="I13" s="6"/>
      <c r="J13" s="6"/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6"/>
      <c r="AC13" s="6"/>
      <c r="AD13" s="6"/>
      <c r="AE13" s="6"/>
      <c r="AF13" s="6"/>
      <c r="AG13" s="6"/>
      <c r="AH13" s="12"/>
    </row>
    <row r="14" spans="1:34" ht="12.75" customHeight="1" x14ac:dyDescent="0.25">
      <c r="A14" s="11"/>
      <c r="B14" s="36"/>
      <c r="C14" s="8"/>
      <c r="D14" s="6"/>
      <c r="E14" s="6"/>
      <c r="F14" s="6"/>
      <c r="G14" s="6"/>
      <c r="H14" s="6"/>
      <c r="I14" s="6"/>
      <c r="J14" s="6"/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6"/>
      <c r="AC14" s="6"/>
      <c r="AD14" s="6"/>
      <c r="AE14" s="6"/>
      <c r="AF14" s="6"/>
      <c r="AG14" s="6"/>
      <c r="AH14" s="12"/>
    </row>
    <row r="15" spans="1:34" ht="12.75" customHeight="1" x14ac:dyDescent="0.25">
      <c r="A15" s="11"/>
      <c r="B15" s="7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5"/>
    </row>
    <row r="16" spans="1:34" ht="12.75" customHeight="1" x14ac:dyDescent="0.25">
      <c r="A16" s="11"/>
      <c r="B16" s="7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5"/>
    </row>
    <row r="17" spans="1:34" ht="12.75" customHeight="1" x14ac:dyDescent="0.25">
      <c r="A17" s="11"/>
      <c r="B17" s="7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2"/>
    </row>
    <row r="18" spans="1:34" ht="12.75" customHeight="1" x14ac:dyDescent="0.25">
      <c r="A18" s="11"/>
      <c r="B18" s="7"/>
      <c r="C18" s="8"/>
      <c r="D18" s="6"/>
      <c r="E18" s="6"/>
      <c r="F18" s="6"/>
      <c r="G18" s="6"/>
      <c r="H18" s="6"/>
      <c r="I18" s="6"/>
      <c r="J18" s="6"/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6"/>
      <c r="AC18" s="6"/>
      <c r="AD18" s="6"/>
      <c r="AE18" s="6"/>
      <c r="AF18" s="6"/>
      <c r="AG18" s="6"/>
      <c r="AH18" s="12"/>
    </row>
    <row r="19" spans="1:34" ht="12.75" customHeight="1" x14ac:dyDescent="0.25">
      <c r="A19" s="11"/>
      <c r="B19" s="7"/>
      <c r="C19" s="8"/>
      <c r="D19" s="6"/>
      <c r="E19" s="6"/>
      <c r="F19" s="6"/>
      <c r="G19" s="6"/>
      <c r="H19" s="6"/>
      <c r="I19" s="6"/>
      <c r="J19" s="6"/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6"/>
      <c r="AC19" s="6"/>
      <c r="AD19" s="6"/>
      <c r="AE19" s="6"/>
      <c r="AF19" s="6"/>
      <c r="AG19" s="6"/>
      <c r="AH19" s="12"/>
    </row>
    <row r="20" spans="1:34" ht="12.75" customHeight="1" x14ac:dyDescent="0.25">
      <c r="A20" s="11"/>
      <c r="B20" s="7"/>
      <c r="C20" s="8"/>
      <c r="D20" s="6"/>
      <c r="E20" s="6"/>
      <c r="F20" s="6"/>
      <c r="G20" s="6"/>
      <c r="H20" s="6"/>
      <c r="I20" s="6"/>
      <c r="J20" s="6"/>
      <c r="K20" s="6"/>
      <c r="L20" s="7"/>
      <c r="M20" s="7"/>
      <c r="N20" s="7"/>
      <c r="O20" s="7"/>
      <c r="P20" s="6"/>
      <c r="Q20" s="6"/>
      <c r="R20" s="6"/>
      <c r="S20" s="7"/>
      <c r="T20" s="7"/>
      <c r="U20" s="7"/>
      <c r="V20" s="6"/>
      <c r="W20" s="6"/>
      <c r="X20" s="7"/>
      <c r="Y20" s="7"/>
      <c r="Z20" s="6"/>
      <c r="AA20" s="7"/>
      <c r="AB20" s="6"/>
      <c r="AC20" s="6"/>
      <c r="AD20" s="6"/>
      <c r="AE20" s="6"/>
      <c r="AF20" s="6"/>
      <c r="AG20" s="6"/>
      <c r="AH20" s="12"/>
    </row>
    <row r="21" spans="1:34" ht="12.75" customHeight="1" x14ac:dyDescent="0.25">
      <c r="A21" s="11"/>
      <c r="B21" s="7"/>
      <c r="C21" s="8"/>
      <c r="D21" s="6"/>
      <c r="E21" s="6"/>
      <c r="F21" s="6"/>
      <c r="G21" s="6"/>
      <c r="H21" s="6"/>
      <c r="I21" s="6"/>
      <c r="J21" s="6"/>
      <c r="K21" s="6"/>
      <c r="L21" s="7"/>
      <c r="M21" s="7"/>
      <c r="N21" s="7"/>
      <c r="O21" s="7"/>
      <c r="P21" s="6"/>
      <c r="Q21" s="6"/>
      <c r="R21" s="6"/>
      <c r="S21" s="7"/>
      <c r="T21" s="7"/>
      <c r="U21" s="7"/>
      <c r="V21" s="6"/>
      <c r="W21" s="6"/>
      <c r="X21" s="7"/>
      <c r="Y21" s="7"/>
      <c r="Z21" s="6"/>
      <c r="AA21" s="7"/>
      <c r="AB21" s="6"/>
      <c r="AC21" s="6"/>
      <c r="AD21" s="6"/>
      <c r="AE21" s="6"/>
      <c r="AF21" s="6"/>
      <c r="AG21" s="6"/>
      <c r="AH21" s="12"/>
    </row>
    <row r="22" spans="1:34" ht="12.75" customHeight="1" x14ac:dyDescent="0.25">
      <c r="A22" s="11"/>
      <c r="B22" s="7"/>
      <c r="C22" s="6"/>
      <c r="D22" s="6"/>
      <c r="E22" s="6"/>
      <c r="F22" s="6"/>
      <c r="G22" s="6"/>
      <c r="H22" s="6"/>
      <c r="I22" s="6"/>
      <c r="J22" s="6"/>
      <c r="K22" s="6"/>
      <c r="L22" s="7"/>
      <c r="M22" s="7"/>
      <c r="N22" s="7"/>
      <c r="O22" s="7"/>
      <c r="P22" s="6"/>
      <c r="Q22" s="6"/>
      <c r="R22" s="6"/>
      <c r="S22" s="7"/>
      <c r="T22" s="7"/>
      <c r="U22" s="7"/>
      <c r="V22" s="6"/>
      <c r="W22" s="6"/>
      <c r="X22" s="7"/>
      <c r="Y22" s="7"/>
      <c r="Z22" s="6"/>
      <c r="AA22" s="7"/>
      <c r="AB22" s="6"/>
      <c r="AC22" s="6"/>
      <c r="AD22" s="6"/>
      <c r="AE22" s="6"/>
      <c r="AF22" s="6"/>
      <c r="AG22" s="6"/>
      <c r="AH22" s="12"/>
    </row>
    <row r="23" spans="1:34" ht="12.75" customHeight="1" x14ac:dyDescent="0.25">
      <c r="A23" s="11"/>
      <c r="B23" s="7"/>
      <c r="C23" s="6"/>
      <c r="D23" s="6"/>
      <c r="E23" s="6"/>
      <c r="F23" s="6"/>
      <c r="G23" s="6"/>
      <c r="H23" s="6"/>
      <c r="I23" s="6"/>
      <c r="J23" s="6"/>
      <c r="K23" s="6"/>
      <c r="L23" s="7"/>
      <c r="M23" s="7"/>
      <c r="N23" s="7"/>
      <c r="O23" s="7"/>
      <c r="P23" s="6"/>
      <c r="Q23" s="6"/>
      <c r="R23" s="6"/>
      <c r="S23" s="7"/>
      <c r="T23" s="7"/>
      <c r="U23" s="7"/>
      <c r="V23" s="6"/>
      <c r="W23" s="6"/>
      <c r="X23" s="7"/>
      <c r="Y23" s="7"/>
      <c r="Z23" s="6"/>
      <c r="AA23" s="7"/>
      <c r="AB23" s="6"/>
      <c r="AC23" s="6"/>
      <c r="AD23" s="6"/>
      <c r="AE23" s="6"/>
      <c r="AF23" s="6"/>
      <c r="AG23" s="6"/>
      <c r="AH23" s="12"/>
    </row>
    <row r="24" spans="1:34" ht="12.75" customHeight="1" x14ac:dyDescent="0.25">
      <c r="A24" s="11"/>
      <c r="B24" s="7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7"/>
      <c r="O24" s="7"/>
      <c r="P24" s="6"/>
      <c r="Q24" s="6"/>
      <c r="R24" s="6"/>
      <c r="S24" s="7"/>
      <c r="T24" s="7"/>
      <c r="U24" s="7"/>
      <c r="V24" s="6"/>
      <c r="W24" s="6"/>
      <c r="X24" s="7"/>
      <c r="Y24" s="7"/>
      <c r="Z24" s="6"/>
      <c r="AA24" s="7"/>
      <c r="AB24" s="6"/>
      <c r="AC24" s="6"/>
      <c r="AD24" s="6"/>
      <c r="AE24" s="6"/>
      <c r="AF24" s="6"/>
      <c r="AG24" s="6"/>
      <c r="AH24" s="12"/>
    </row>
    <row r="25" spans="1:34" ht="12.75" customHeight="1" x14ac:dyDescent="0.25">
      <c r="A25" s="11"/>
      <c r="B25" s="7"/>
      <c r="C25" s="6"/>
      <c r="D25" s="6"/>
      <c r="E25" s="6"/>
      <c r="F25" s="6"/>
      <c r="G25" s="6"/>
      <c r="H25" s="6"/>
      <c r="I25" s="6"/>
      <c r="J25" s="6"/>
      <c r="K25" s="6"/>
      <c r="L25" s="7"/>
      <c r="M25" s="7"/>
      <c r="N25" s="7"/>
      <c r="O25" s="7"/>
      <c r="P25" s="6"/>
      <c r="Q25" s="6"/>
      <c r="R25" s="6"/>
      <c r="S25" s="7"/>
      <c r="T25" s="7"/>
      <c r="U25" s="7"/>
      <c r="V25" s="6"/>
      <c r="W25" s="6"/>
      <c r="X25" s="7"/>
      <c r="Y25" s="7"/>
      <c r="Z25" s="6"/>
      <c r="AA25" s="7"/>
      <c r="AB25" s="6"/>
      <c r="AC25" s="6"/>
      <c r="AD25" s="6"/>
      <c r="AE25" s="6"/>
      <c r="AF25" s="6"/>
      <c r="AG25" s="6"/>
      <c r="AH25" s="12"/>
    </row>
    <row r="26" spans="1:34" ht="12.75" customHeight="1" x14ac:dyDescent="0.25">
      <c r="A26" s="11"/>
      <c r="B26" s="7"/>
      <c r="C26" s="6"/>
      <c r="D26" s="6"/>
      <c r="E26" s="6"/>
      <c r="F26" s="6"/>
      <c r="G26" s="6"/>
      <c r="H26" s="6"/>
      <c r="I26" s="6"/>
      <c r="J26" s="6"/>
      <c r="K26" s="6"/>
      <c r="L26" s="7"/>
      <c r="M26" s="6"/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7"/>
      <c r="AB26" s="6"/>
      <c r="AC26" s="6"/>
      <c r="AD26" s="6"/>
      <c r="AE26" s="6"/>
      <c r="AF26" s="6"/>
      <c r="AG26" s="6"/>
      <c r="AH26" s="12"/>
    </row>
    <row r="27" spans="1:34" ht="12.75" customHeight="1" x14ac:dyDescent="0.25">
      <c r="A27" s="11"/>
      <c r="B27" s="7"/>
      <c r="C27" s="6"/>
      <c r="D27" s="6"/>
      <c r="E27" s="6"/>
      <c r="F27" s="6"/>
      <c r="G27" s="6"/>
      <c r="H27" s="6"/>
      <c r="I27" s="6"/>
      <c r="J27" s="6"/>
      <c r="K27" s="6"/>
      <c r="L27" s="7"/>
      <c r="M27" s="6"/>
      <c r="N27" s="7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7"/>
      <c r="AB27" s="6"/>
      <c r="AC27" s="6"/>
      <c r="AD27" s="6"/>
      <c r="AE27" s="6"/>
      <c r="AF27" s="6"/>
      <c r="AG27" s="6"/>
      <c r="AH27" s="12"/>
    </row>
    <row r="28" spans="1:34" ht="12.75" customHeight="1" x14ac:dyDescent="0.25">
      <c r="A28" s="13"/>
      <c r="B28" s="7"/>
      <c r="C28" s="6"/>
      <c r="D28" s="6"/>
      <c r="E28" s="6"/>
      <c r="F28" s="6"/>
      <c r="G28" s="6"/>
      <c r="H28" s="6"/>
      <c r="I28" s="6"/>
      <c r="J28" s="6"/>
      <c r="K28" s="6"/>
      <c r="L28" s="7"/>
      <c r="M28" s="6"/>
      <c r="N28" s="7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7"/>
      <c r="AB28" s="6"/>
      <c r="AC28" s="6"/>
      <c r="AD28" s="6"/>
      <c r="AE28" s="6"/>
      <c r="AF28" s="6"/>
      <c r="AG28" s="6"/>
      <c r="AH28" s="12"/>
    </row>
    <row r="29" spans="1:34" ht="12.75" customHeight="1" x14ac:dyDescent="0.25">
      <c r="A29" s="13"/>
      <c r="B29" s="7"/>
      <c r="C29" s="6"/>
      <c r="D29" s="6"/>
      <c r="E29" s="6"/>
      <c r="F29" s="6"/>
      <c r="G29" s="6"/>
      <c r="H29" s="6"/>
      <c r="I29" s="6"/>
      <c r="J29" s="6"/>
      <c r="K29" s="6"/>
      <c r="L29" s="7"/>
      <c r="M29" s="6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7"/>
      <c r="AB29" s="6"/>
      <c r="AC29" s="6"/>
      <c r="AD29" s="6"/>
      <c r="AE29" s="6"/>
      <c r="AF29" s="6"/>
      <c r="AG29" s="6"/>
      <c r="AH29" s="12"/>
    </row>
    <row r="30" spans="1:34" ht="12.75" customHeight="1" x14ac:dyDescent="0.25">
      <c r="A30" s="11"/>
      <c r="B30" s="7"/>
      <c r="C30" s="6"/>
      <c r="D30" s="6"/>
      <c r="E30" s="6"/>
      <c r="F30" s="6"/>
      <c r="G30" s="6"/>
      <c r="H30" s="6"/>
      <c r="I30" s="6"/>
      <c r="J30" s="6"/>
      <c r="K30" s="6"/>
      <c r="L30" s="7"/>
      <c r="M30" s="6"/>
      <c r="N30" s="7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7"/>
      <c r="AB30" s="6"/>
      <c r="AC30" s="6"/>
      <c r="AD30" s="6"/>
      <c r="AE30" s="6"/>
      <c r="AF30" s="6"/>
      <c r="AG30" s="6"/>
      <c r="AH30" s="12"/>
    </row>
    <row r="31" spans="1:34" ht="12.75" customHeight="1" x14ac:dyDescent="0.25">
      <c r="A31" s="11"/>
      <c r="B31" s="7"/>
      <c r="C31" s="6"/>
      <c r="D31" s="6"/>
      <c r="E31" s="6"/>
      <c r="F31" s="6"/>
      <c r="G31" s="6"/>
      <c r="H31" s="6"/>
      <c r="I31" s="6"/>
      <c r="J31" s="6"/>
      <c r="K31" s="6"/>
      <c r="L31" s="7"/>
      <c r="M31" s="6"/>
      <c r="N31" s="7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7"/>
      <c r="AB31" s="6"/>
      <c r="AC31" s="6"/>
      <c r="AD31" s="6"/>
      <c r="AE31" s="6"/>
      <c r="AF31" s="6"/>
      <c r="AG31" s="6"/>
      <c r="AH31" s="12"/>
    </row>
    <row r="32" spans="1:34" ht="12.75" customHeight="1" x14ac:dyDescent="0.25">
      <c r="A32" s="11"/>
      <c r="B32" s="7"/>
      <c r="C32" s="6"/>
      <c r="D32" s="6"/>
      <c r="E32" s="6"/>
      <c r="F32" s="6"/>
      <c r="G32" s="6"/>
      <c r="H32" s="6"/>
      <c r="I32" s="6"/>
      <c r="J32" s="6"/>
      <c r="K32" s="6"/>
      <c r="L32" s="7"/>
      <c r="M32" s="6"/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7"/>
      <c r="AB32" s="6"/>
      <c r="AC32" s="6"/>
      <c r="AD32" s="6"/>
      <c r="AE32" s="6"/>
      <c r="AF32" s="6"/>
      <c r="AG32" s="6"/>
      <c r="AH32" s="12"/>
    </row>
    <row r="33" spans="1:34" ht="12.75" customHeight="1" x14ac:dyDescent="0.25">
      <c r="A33" s="11"/>
      <c r="B33" s="7"/>
      <c r="C33" s="6"/>
      <c r="D33" s="6"/>
      <c r="E33" s="6"/>
      <c r="F33" s="6"/>
      <c r="G33" s="6"/>
      <c r="H33" s="6"/>
      <c r="I33" s="6"/>
      <c r="J33" s="6"/>
      <c r="K33" s="6"/>
      <c r="L33" s="7"/>
      <c r="M33" s="6"/>
      <c r="N33" s="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7"/>
      <c r="AB33" s="6"/>
      <c r="AC33" s="6"/>
      <c r="AD33" s="6"/>
      <c r="AE33" s="6"/>
      <c r="AF33" s="6"/>
      <c r="AG33" s="6"/>
      <c r="AH33" s="12"/>
    </row>
    <row r="34" spans="1:34" ht="12.75" customHeight="1" x14ac:dyDescent="0.25">
      <c r="A34" s="13"/>
      <c r="B34" s="7"/>
      <c r="C34" s="6"/>
      <c r="D34" s="6"/>
      <c r="E34" s="6"/>
      <c r="F34" s="6"/>
      <c r="G34" s="6"/>
      <c r="H34" s="6"/>
      <c r="I34" s="6"/>
      <c r="J34" s="6"/>
      <c r="K34" s="6"/>
      <c r="L34" s="7"/>
      <c r="M34" s="6"/>
      <c r="N34" s="7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7"/>
      <c r="AB34" s="6"/>
      <c r="AC34" s="6"/>
      <c r="AD34" s="6"/>
      <c r="AE34" s="6"/>
      <c r="AF34" s="6"/>
      <c r="AG34" s="6"/>
      <c r="AH34" s="12"/>
    </row>
    <row r="35" spans="1:34" ht="12.75" customHeight="1" x14ac:dyDescent="0.25">
      <c r="A35" s="13"/>
      <c r="B35" s="7"/>
      <c r="C35" s="6"/>
      <c r="D35" s="6"/>
      <c r="E35" s="6"/>
      <c r="F35" s="6"/>
      <c r="G35" s="6"/>
      <c r="H35" s="6"/>
      <c r="I35" s="6"/>
      <c r="J35" s="6"/>
      <c r="K35" s="6"/>
      <c r="L35" s="7"/>
      <c r="M35" s="6"/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7"/>
      <c r="AB35" s="6"/>
      <c r="AC35" s="6"/>
      <c r="AD35" s="6"/>
      <c r="AE35" s="6"/>
      <c r="AF35" s="6"/>
      <c r="AG35" s="6"/>
      <c r="AH35" s="12"/>
    </row>
    <row r="36" spans="1:34" ht="12.75" customHeight="1" x14ac:dyDescent="0.25">
      <c r="A36" s="13"/>
      <c r="B36" s="7"/>
      <c r="C36" s="6"/>
      <c r="D36" s="6"/>
      <c r="E36" s="6"/>
      <c r="F36" s="6"/>
      <c r="G36" s="6"/>
      <c r="H36" s="6"/>
      <c r="I36" s="6"/>
      <c r="J36" s="6"/>
      <c r="K36" s="6"/>
      <c r="L36" s="7"/>
      <c r="M36" s="6"/>
      <c r="N36" s="7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7"/>
      <c r="AA36" s="7"/>
      <c r="AB36" s="7"/>
      <c r="AC36" s="6"/>
      <c r="AD36" s="6"/>
      <c r="AE36" s="6"/>
      <c r="AF36" s="6"/>
      <c r="AG36" s="6"/>
      <c r="AH36" s="12"/>
    </row>
    <row r="37" spans="1:34" ht="12.75" customHeight="1" x14ac:dyDescent="0.25">
      <c r="A37" s="11"/>
      <c r="B37" s="7"/>
      <c r="C37" s="6"/>
      <c r="D37" s="6"/>
      <c r="E37" s="6"/>
      <c r="F37" s="6"/>
      <c r="G37" s="6"/>
      <c r="H37" s="6"/>
      <c r="I37" s="6"/>
      <c r="J37" s="6"/>
      <c r="K37" s="6"/>
      <c r="L37" s="7"/>
      <c r="M37" s="7"/>
      <c r="N37" s="7"/>
      <c r="O37" s="7"/>
      <c r="P37" s="6"/>
      <c r="Q37" s="6"/>
      <c r="R37" s="6"/>
      <c r="S37" s="7"/>
      <c r="T37" s="7"/>
      <c r="U37" s="7"/>
      <c r="V37" s="6"/>
      <c r="W37" s="6"/>
      <c r="X37" s="7"/>
      <c r="Y37" s="7"/>
      <c r="Z37" s="6"/>
      <c r="AA37" s="7"/>
      <c r="AB37" s="6"/>
      <c r="AC37" s="6"/>
      <c r="AD37" s="6"/>
      <c r="AE37" s="6"/>
      <c r="AF37" s="6"/>
      <c r="AG37" s="6"/>
      <c r="AH37" s="12"/>
    </row>
    <row r="38" spans="1:34" ht="12.75" customHeight="1" x14ac:dyDescent="0.25">
      <c r="A38" s="11"/>
      <c r="B38" s="7"/>
      <c r="C38" s="6"/>
      <c r="D38" s="6"/>
      <c r="E38" s="6"/>
      <c r="F38" s="6"/>
      <c r="G38" s="6"/>
      <c r="H38" s="6"/>
      <c r="I38" s="6"/>
      <c r="J38" s="6"/>
      <c r="K38" s="6"/>
      <c r="L38" s="7"/>
      <c r="M38" s="7"/>
      <c r="N38" s="7"/>
      <c r="O38" s="7"/>
      <c r="P38" s="6"/>
      <c r="Q38" s="6"/>
      <c r="R38" s="6"/>
      <c r="S38" s="7"/>
      <c r="T38" s="7"/>
      <c r="U38" s="7"/>
      <c r="V38" s="6"/>
      <c r="W38" s="6"/>
      <c r="X38" s="7"/>
      <c r="Y38" s="7"/>
      <c r="Z38" s="7"/>
      <c r="AA38" s="7"/>
      <c r="AB38" s="7"/>
      <c r="AC38" s="7"/>
      <c r="AD38" s="6"/>
      <c r="AE38" s="6"/>
      <c r="AF38" s="6"/>
      <c r="AG38" s="6"/>
      <c r="AH38" s="12"/>
    </row>
    <row r="39" spans="1:34" ht="12.75" customHeight="1" x14ac:dyDescent="0.25">
      <c r="A39" s="11"/>
      <c r="B39" s="7"/>
      <c r="C39" s="6"/>
      <c r="D39" s="6"/>
      <c r="E39" s="6"/>
      <c r="F39" s="6"/>
      <c r="G39" s="6"/>
      <c r="H39" s="6"/>
      <c r="I39" s="6"/>
      <c r="J39" s="6"/>
      <c r="K39" s="6"/>
      <c r="L39" s="7"/>
      <c r="M39" s="7"/>
      <c r="N39" s="7"/>
      <c r="O39" s="7"/>
      <c r="P39" s="6"/>
      <c r="Q39" s="6"/>
      <c r="R39" s="6"/>
      <c r="S39" s="7"/>
      <c r="T39" s="7"/>
      <c r="U39" s="7"/>
      <c r="V39" s="6"/>
      <c r="W39" s="6"/>
      <c r="X39" s="7"/>
      <c r="Y39" s="7"/>
      <c r="Z39" s="6"/>
      <c r="AA39" s="7"/>
      <c r="AB39" s="6"/>
      <c r="AC39" s="7"/>
      <c r="AD39" s="6"/>
      <c r="AE39" s="6"/>
      <c r="AF39" s="6"/>
      <c r="AG39" s="6"/>
      <c r="AH39" s="12"/>
    </row>
    <row r="40" spans="1:34" ht="12.75" customHeight="1" x14ac:dyDescent="0.25">
      <c r="A40" s="11"/>
      <c r="B40" s="7"/>
      <c r="C40" s="6"/>
      <c r="D40" s="6"/>
      <c r="E40" s="6"/>
      <c r="F40" s="6"/>
      <c r="G40" s="6"/>
      <c r="H40" s="6"/>
      <c r="I40" s="6"/>
      <c r="J40" s="6"/>
      <c r="K40" s="6"/>
      <c r="L40" s="7"/>
      <c r="M40" s="6"/>
      <c r="N40" s="7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7"/>
      <c r="AB40" s="6"/>
      <c r="AC40" s="6"/>
      <c r="AD40" s="6"/>
      <c r="AE40" s="6"/>
      <c r="AF40" s="6"/>
      <c r="AG40" s="6"/>
      <c r="AH40" s="12"/>
    </row>
    <row r="41" spans="1:34" ht="12.75" customHeight="1" x14ac:dyDescent="0.25">
      <c r="A41" s="11"/>
      <c r="B41" s="7"/>
      <c r="C41" s="6"/>
      <c r="D41" s="6"/>
      <c r="E41" s="6"/>
      <c r="F41" s="6"/>
      <c r="G41" s="6"/>
      <c r="H41" s="6"/>
      <c r="I41" s="6"/>
      <c r="J41" s="6"/>
      <c r="K41" s="6"/>
      <c r="L41" s="7"/>
      <c r="M41" s="6"/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7"/>
      <c r="AB41" s="6"/>
      <c r="AC41" s="6"/>
      <c r="AD41" s="6"/>
      <c r="AE41" s="6"/>
      <c r="AF41" s="6"/>
      <c r="AG41" s="6"/>
      <c r="AH41" s="12"/>
    </row>
    <row r="42" spans="1:34" ht="12.75" customHeight="1" x14ac:dyDescent="0.25">
      <c r="A42" s="13"/>
      <c r="B42" s="7"/>
      <c r="C42" s="6"/>
      <c r="D42" s="6"/>
      <c r="E42" s="6"/>
      <c r="F42" s="6"/>
      <c r="G42" s="6"/>
      <c r="H42" s="6"/>
      <c r="I42" s="6"/>
      <c r="J42" s="6"/>
      <c r="K42" s="6"/>
      <c r="L42" s="7"/>
      <c r="M42" s="6"/>
      <c r="N42" s="7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7"/>
      <c r="AB42" s="6"/>
      <c r="AC42" s="6"/>
      <c r="AD42" s="6"/>
      <c r="AE42" s="6"/>
      <c r="AF42" s="6"/>
      <c r="AG42" s="6"/>
      <c r="AH42" s="12"/>
    </row>
    <row r="43" spans="1:34" ht="12.75" customHeight="1" x14ac:dyDescent="0.25">
      <c r="A43" s="13"/>
      <c r="B43" s="7"/>
      <c r="C43" s="6"/>
      <c r="D43" s="6"/>
      <c r="E43" s="6"/>
      <c r="F43" s="6"/>
      <c r="G43" s="6"/>
      <c r="H43" s="6"/>
      <c r="I43" s="6"/>
      <c r="J43" s="6"/>
      <c r="K43" s="6"/>
      <c r="L43" s="7"/>
      <c r="M43" s="6"/>
      <c r="N43" s="7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6"/>
      <c r="AC43" s="6"/>
      <c r="AD43" s="6"/>
      <c r="AE43" s="6"/>
      <c r="AF43" s="6"/>
      <c r="AG43" s="6"/>
      <c r="AH43" s="12"/>
    </row>
    <row r="44" spans="1:34" ht="12.75" customHeight="1" x14ac:dyDescent="0.25">
      <c r="A44" s="13"/>
      <c r="B44" s="7"/>
      <c r="C44" s="6"/>
      <c r="D44" s="6"/>
      <c r="E44" s="6"/>
      <c r="F44" s="6"/>
      <c r="G44" s="6"/>
      <c r="H44" s="6"/>
      <c r="I44" s="6"/>
      <c r="J44" s="6"/>
      <c r="K44" s="6"/>
      <c r="L44" s="7"/>
      <c r="M44" s="6"/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7"/>
      <c r="AB44" s="6"/>
      <c r="AC44" s="6"/>
      <c r="AD44" s="6"/>
      <c r="AE44" s="6"/>
      <c r="AF44" s="6"/>
      <c r="AG44" s="6"/>
      <c r="AH44" s="12"/>
    </row>
    <row r="45" spans="1:34" ht="12.75" customHeight="1" x14ac:dyDescent="0.25">
      <c r="A45" s="13"/>
      <c r="B45" s="7"/>
      <c r="C45" s="6"/>
      <c r="D45" s="6"/>
      <c r="E45" s="6"/>
      <c r="F45" s="6"/>
      <c r="G45" s="6"/>
      <c r="H45" s="6"/>
      <c r="I45" s="6"/>
      <c r="J45" s="6"/>
      <c r="K45" s="6"/>
      <c r="L45" s="7"/>
      <c r="M45" s="6"/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7"/>
      <c r="AB45" s="6"/>
      <c r="AC45" s="6"/>
      <c r="AD45" s="6"/>
      <c r="AE45" s="6"/>
      <c r="AF45" s="6"/>
      <c r="AG45" s="6"/>
      <c r="AH45" s="12"/>
    </row>
    <row r="46" spans="1:34" ht="12.75" customHeight="1" x14ac:dyDescent="0.25">
      <c r="A46" s="13"/>
      <c r="B46" s="7"/>
      <c r="C46" s="6"/>
      <c r="D46" s="6"/>
      <c r="E46" s="6"/>
      <c r="F46" s="6"/>
      <c r="G46" s="6"/>
      <c r="H46" s="6"/>
      <c r="I46" s="6"/>
      <c r="J46" s="6"/>
      <c r="K46" s="6"/>
      <c r="L46" s="7"/>
      <c r="M46" s="6"/>
      <c r="N46" s="7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7"/>
      <c r="AB46" s="6"/>
      <c r="AC46" s="6"/>
      <c r="AD46" s="6"/>
      <c r="AE46" s="6"/>
      <c r="AF46" s="6"/>
      <c r="AG46" s="6"/>
      <c r="AH46" s="12"/>
    </row>
    <row r="47" spans="1:34" ht="12.75" customHeight="1" x14ac:dyDescent="0.25">
      <c r="A47" s="13"/>
      <c r="B47" s="7"/>
      <c r="C47" s="6"/>
      <c r="D47" s="6"/>
      <c r="E47" s="6"/>
      <c r="F47" s="6"/>
      <c r="G47" s="6"/>
      <c r="H47" s="6"/>
      <c r="I47" s="6"/>
      <c r="J47" s="6"/>
      <c r="K47" s="6"/>
      <c r="L47" s="7"/>
      <c r="M47" s="6"/>
      <c r="N47" s="7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7"/>
      <c r="AB47" s="6"/>
      <c r="AC47" s="6"/>
      <c r="AD47" s="6"/>
      <c r="AE47" s="6"/>
      <c r="AF47" s="6"/>
      <c r="AG47" s="6"/>
      <c r="AH47" s="12"/>
    </row>
    <row r="48" spans="1:34" ht="12.75" customHeight="1" x14ac:dyDescent="0.25">
      <c r="A48" s="13"/>
      <c r="B48" s="7"/>
      <c r="C48" s="6"/>
      <c r="D48" s="6"/>
      <c r="E48" s="6"/>
      <c r="F48" s="6"/>
      <c r="G48" s="6"/>
      <c r="H48" s="6"/>
      <c r="I48" s="6"/>
      <c r="J48" s="6"/>
      <c r="K48" s="6"/>
      <c r="L48" s="7"/>
      <c r="M48" s="6"/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7"/>
      <c r="AB48" s="6"/>
      <c r="AC48" s="6"/>
      <c r="AD48" s="6"/>
      <c r="AE48" s="6"/>
      <c r="AF48" s="6"/>
      <c r="AG48" s="6"/>
      <c r="AH48" s="12"/>
    </row>
    <row r="49" spans="1:34" ht="12.75" customHeight="1" x14ac:dyDescent="0.25">
      <c r="A49" s="13"/>
      <c r="B49" s="7"/>
      <c r="C49" s="6"/>
      <c r="D49" s="6"/>
      <c r="E49" s="6"/>
      <c r="F49" s="6"/>
      <c r="G49" s="6"/>
      <c r="H49" s="6"/>
      <c r="I49" s="6"/>
      <c r="J49" s="6"/>
      <c r="K49" s="6"/>
      <c r="L49" s="7"/>
      <c r="M49" s="6"/>
      <c r="N49" s="7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7"/>
      <c r="AB49" s="6"/>
      <c r="AC49" s="6"/>
      <c r="AD49" s="6"/>
      <c r="AE49" s="6"/>
      <c r="AF49" s="6"/>
      <c r="AG49" s="6"/>
      <c r="AH49" s="12"/>
    </row>
    <row r="50" spans="1:34" ht="12.75" customHeight="1" x14ac:dyDescent="0.25">
      <c r="A50" s="13"/>
      <c r="B50" s="7"/>
      <c r="C50" s="6"/>
      <c r="D50" s="6"/>
      <c r="E50" s="6"/>
      <c r="F50" s="6"/>
      <c r="G50" s="6"/>
      <c r="H50" s="6"/>
      <c r="I50" s="6"/>
      <c r="J50" s="6"/>
      <c r="K50" s="6"/>
      <c r="L50" s="7"/>
      <c r="M50" s="6"/>
      <c r="N50" s="7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7"/>
      <c r="AB50" s="6"/>
      <c r="AC50" s="6"/>
      <c r="AD50" s="6"/>
      <c r="AE50" s="6"/>
      <c r="AF50" s="6"/>
      <c r="AG50" s="6"/>
      <c r="AH50" s="12"/>
    </row>
    <row r="51" spans="1:34" ht="12.75" customHeight="1" x14ac:dyDescent="0.25">
      <c r="A51" s="13"/>
      <c r="B51" s="7"/>
      <c r="C51" s="6"/>
      <c r="D51" s="6"/>
      <c r="E51" s="6"/>
      <c r="F51" s="6"/>
      <c r="G51" s="6"/>
      <c r="H51" s="6"/>
      <c r="I51" s="6"/>
      <c r="J51" s="6"/>
      <c r="K51" s="6"/>
      <c r="L51" s="7"/>
      <c r="M51" s="6"/>
      <c r="N51" s="7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7"/>
      <c r="AB51" s="6"/>
      <c r="AC51" s="6"/>
      <c r="AD51" s="6"/>
      <c r="AE51" s="6"/>
      <c r="AF51" s="6"/>
      <c r="AG51" s="6"/>
      <c r="AH51" s="12"/>
    </row>
    <row r="52" spans="1:34" ht="12.75" customHeight="1" x14ac:dyDescent="0.25">
      <c r="A52" s="13"/>
      <c r="B52" s="7"/>
      <c r="C52" s="6"/>
      <c r="D52" s="6"/>
      <c r="E52" s="6"/>
      <c r="F52" s="6"/>
      <c r="G52" s="6"/>
      <c r="H52" s="6"/>
      <c r="I52" s="6"/>
      <c r="J52" s="6"/>
      <c r="K52" s="6"/>
      <c r="L52" s="7"/>
      <c r="M52" s="6"/>
      <c r="N52" s="7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7"/>
      <c r="AB52" s="6"/>
      <c r="AC52" s="6"/>
      <c r="AD52" s="6"/>
      <c r="AE52" s="6"/>
      <c r="AF52" s="6"/>
      <c r="AG52" s="6"/>
      <c r="AH52" s="12"/>
    </row>
    <row r="53" spans="1:34" ht="12.75" customHeight="1" x14ac:dyDescent="0.25">
      <c r="A53" s="13"/>
      <c r="B53" s="7"/>
      <c r="C53" s="6"/>
      <c r="D53" s="6"/>
      <c r="E53" s="6"/>
      <c r="F53" s="6"/>
      <c r="G53" s="6"/>
      <c r="H53" s="6"/>
      <c r="I53" s="6"/>
      <c r="J53" s="6"/>
      <c r="K53" s="6"/>
      <c r="L53" s="7"/>
      <c r="M53" s="6"/>
      <c r="N53" s="7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7"/>
      <c r="AB53" s="6"/>
      <c r="AC53" s="6"/>
      <c r="AD53" s="6"/>
      <c r="AE53" s="6"/>
      <c r="AF53" s="6"/>
      <c r="AG53" s="6"/>
      <c r="AH53" s="12"/>
    </row>
    <row r="54" spans="1:34" ht="12.75" customHeight="1" x14ac:dyDescent="0.25">
      <c r="A54" s="13"/>
      <c r="B54" s="7"/>
      <c r="C54" s="6"/>
      <c r="D54" s="6"/>
      <c r="E54" s="6"/>
      <c r="F54" s="6"/>
      <c r="G54" s="6"/>
      <c r="H54" s="6"/>
      <c r="I54" s="6"/>
      <c r="J54" s="6"/>
      <c r="K54" s="6"/>
      <c r="L54" s="7"/>
      <c r="M54" s="6"/>
      <c r="N54" s="7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7"/>
      <c r="AB54" s="6"/>
      <c r="AC54" s="6"/>
      <c r="AD54" s="6"/>
      <c r="AE54" s="6"/>
      <c r="AF54" s="6"/>
      <c r="AG54" s="6"/>
      <c r="AH54" s="12"/>
    </row>
    <row r="55" spans="1:34" ht="12.75" customHeight="1" x14ac:dyDescent="0.25">
      <c r="A55" s="13"/>
      <c r="B55" s="7"/>
      <c r="C55" s="6"/>
      <c r="D55" s="6"/>
      <c r="E55" s="6"/>
      <c r="F55" s="6"/>
      <c r="G55" s="6"/>
      <c r="H55" s="6"/>
      <c r="I55" s="6"/>
      <c r="J55" s="6"/>
      <c r="K55" s="6"/>
      <c r="L55" s="7"/>
      <c r="M55" s="6"/>
      <c r="N55" s="7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7"/>
      <c r="AB55" s="6"/>
      <c r="AC55" s="6"/>
      <c r="AD55" s="6"/>
      <c r="AE55" s="6"/>
      <c r="AF55" s="6"/>
      <c r="AG55" s="6"/>
      <c r="AH55" s="12"/>
    </row>
    <row r="56" spans="1:34" ht="12.75" customHeight="1" x14ac:dyDescent="0.25">
      <c r="A56" s="13"/>
      <c r="B56" s="138">
        <v>5</v>
      </c>
      <c r="C56" s="140"/>
      <c r="D56" s="139"/>
      <c r="E56" s="141"/>
      <c r="F56" s="141"/>
      <c r="G56" s="141"/>
      <c r="H56" s="142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4"/>
      <c r="AB56" s="138"/>
      <c r="AC56" s="139"/>
      <c r="AD56" s="138"/>
      <c r="AE56" s="139"/>
      <c r="AF56" s="138"/>
      <c r="AG56" s="139"/>
      <c r="AH56" s="12"/>
    </row>
    <row r="57" spans="1:34" ht="12.75" customHeight="1" x14ac:dyDescent="0.25">
      <c r="A57" s="13"/>
      <c r="B57" s="138">
        <v>4</v>
      </c>
      <c r="C57" s="140"/>
      <c r="D57" s="139"/>
      <c r="E57" s="141"/>
      <c r="F57" s="141"/>
      <c r="G57" s="141"/>
      <c r="H57" s="142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4"/>
      <c r="AB57" s="138"/>
      <c r="AC57" s="139"/>
      <c r="AD57" s="138"/>
      <c r="AE57" s="139"/>
      <c r="AF57" s="138"/>
      <c r="AG57" s="139"/>
      <c r="AH57" s="12"/>
    </row>
    <row r="58" spans="1:34" ht="12.75" customHeight="1" x14ac:dyDescent="0.25">
      <c r="A58" s="13"/>
      <c r="B58" s="138">
        <v>3</v>
      </c>
      <c r="C58" s="140"/>
      <c r="D58" s="139"/>
      <c r="E58" s="141"/>
      <c r="F58" s="141"/>
      <c r="G58" s="141"/>
      <c r="H58" s="142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4"/>
      <c r="AB58" s="138"/>
      <c r="AC58" s="139"/>
      <c r="AD58" s="138"/>
      <c r="AE58" s="139"/>
      <c r="AF58" s="138"/>
      <c r="AG58" s="139"/>
      <c r="AH58" s="12"/>
    </row>
    <row r="59" spans="1:34" ht="12.75" customHeight="1" x14ac:dyDescent="0.25">
      <c r="A59" s="13"/>
      <c r="B59" s="138">
        <v>2</v>
      </c>
      <c r="C59" s="140"/>
      <c r="D59" s="139"/>
      <c r="E59" s="141"/>
      <c r="F59" s="141"/>
      <c r="G59" s="141"/>
      <c r="H59" s="142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4"/>
      <c r="AB59" s="138"/>
      <c r="AC59" s="139"/>
      <c r="AD59" s="138"/>
      <c r="AE59" s="139"/>
      <c r="AF59" s="138"/>
      <c r="AG59" s="139"/>
      <c r="AH59" s="12"/>
    </row>
    <row r="60" spans="1:34" ht="12.75" customHeight="1" x14ac:dyDescent="0.25">
      <c r="A60" s="13"/>
      <c r="B60" s="138">
        <v>1</v>
      </c>
      <c r="C60" s="140"/>
      <c r="D60" s="139"/>
      <c r="E60" s="141"/>
      <c r="F60" s="141"/>
      <c r="G60" s="141"/>
      <c r="H60" s="142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4"/>
      <c r="AB60" s="138"/>
      <c r="AC60" s="139"/>
      <c r="AD60" s="138"/>
      <c r="AE60" s="139"/>
      <c r="AF60" s="138"/>
      <c r="AG60" s="139"/>
      <c r="AH60" s="12"/>
    </row>
    <row r="61" spans="1:34" ht="12.75" customHeight="1" x14ac:dyDescent="0.25">
      <c r="A61" s="13"/>
      <c r="B61" s="138">
        <v>0</v>
      </c>
      <c r="C61" s="140"/>
      <c r="D61" s="139"/>
      <c r="E61" s="141">
        <v>44015</v>
      </c>
      <c r="F61" s="141"/>
      <c r="G61" s="141"/>
      <c r="H61" s="142" t="s">
        <v>18</v>
      </c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4"/>
      <c r="AB61" s="138" t="s">
        <v>83</v>
      </c>
      <c r="AC61" s="139"/>
      <c r="AD61" s="138" t="s">
        <v>82</v>
      </c>
      <c r="AE61" s="139"/>
      <c r="AF61" s="138" t="s">
        <v>84</v>
      </c>
      <c r="AG61" s="139"/>
      <c r="AH61" s="12"/>
    </row>
    <row r="62" spans="1:34" ht="12.75" customHeight="1" x14ac:dyDescent="0.25">
      <c r="A62" s="14"/>
      <c r="B62" s="145" t="s">
        <v>19</v>
      </c>
      <c r="C62" s="146"/>
      <c r="D62" s="147"/>
      <c r="E62" s="148" t="s">
        <v>20</v>
      </c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50"/>
      <c r="AB62" s="145" t="s">
        <v>21</v>
      </c>
      <c r="AC62" s="147"/>
      <c r="AD62" s="145" t="s">
        <v>22</v>
      </c>
      <c r="AE62" s="147"/>
      <c r="AF62" s="145" t="s">
        <v>23</v>
      </c>
      <c r="AG62" s="147"/>
      <c r="AH62" s="15"/>
    </row>
    <row r="63" spans="1:34" ht="12.75" customHeight="1" x14ac:dyDescent="0.25">
      <c r="A63" s="16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7"/>
      <c r="M63" s="17"/>
      <c r="N63" s="17"/>
      <c r="O63" s="17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9"/>
    </row>
  </sheetData>
  <mergeCells count="55">
    <mergeCell ref="AB1:AH1"/>
    <mergeCell ref="AB56:AC56"/>
    <mergeCell ref="E56:G56"/>
    <mergeCell ref="H56:AA56"/>
    <mergeCell ref="H10:AA12"/>
    <mergeCell ref="A1:G12"/>
    <mergeCell ref="C15:AH16"/>
    <mergeCell ref="B56:D56"/>
    <mergeCell ref="AD56:AE56"/>
    <mergeCell ref="H1:AA2"/>
    <mergeCell ref="H4:V4"/>
    <mergeCell ref="W4:AA4"/>
    <mergeCell ref="H6:L6"/>
    <mergeCell ref="M6:Q6"/>
    <mergeCell ref="R6:V6"/>
    <mergeCell ref="H8:V8"/>
    <mergeCell ref="W8:Y8"/>
    <mergeCell ref="Z8:AA8"/>
    <mergeCell ref="W6:AA6"/>
    <mergeCell ref="AF57:AG57"/>
    <mergeCell ref="AF56:AG56"/>
    <mergeCell ref="B58:D58"/>
    <mergeCell ref="AD58:AE58"/>
    <mergeCell ref="AF58:AG58"/>
    <mergeCell ref="AB57:AC57"/>
    <mergeCell ref="AB58:AC58"/>
    <mergeCell ref="B57:D57"/>
    <mergeCell ref="AD57:AE57"/>
    <mergeCell ref="E57:G57"/>
    <mergeCell ref="H57:AA57"/>
    <mergeCell ref="E58:G58"/>
    <mergeCell ref="H58:AA58"/>
    <mergeCell ref="AF61:AG61"/>
    <mergeCell ref="B62:D62"/>
    <mergeCell ref="AD62:AE62"/>
    <mergeCell ref="AF62:AG62"/>
    <mergeCell ref="AB61:AC61"/>
    <mergeCell ref="AB62:AC62"/>
    <mergeCell ref="E62:AA62"/>
    <mergeCell ref="B61:D61"/>
    <mergeCell ref="AD61:AE61"/>
    <mergeCell ref="E61:G61"/>
    <mergeCell ref="H61:AA61"/>
    <mergeCell ref="AF59:AG59"/>
    <mergeCell ref="B60:D60"/>
    <mergeCell ref="AD60:AE60"/>
    <mergeCell ref="AF60:AG60"/>
    <mergeCell ref="AB59:AC59"/>
    <mergeCell ref="AB60:AC60"/>
    <mergeCell ref="B59:D59"/>
    <mergeCell ref="AD59:AE59"/>
    <mergeCell ref="E59:G59"/>
    <mergeCell ref="H59:AA59"/>
    <mergeCell ref="E60:G60"/>
    <mergeCell ref="H60:AA60"/>
  </mergeCells>
  <pageMargins left="0.59055118110236227" right="0.39370078740157483" top="0.59055118110236227" bottom="0.19685039370078741" header="1.1417322834645669" footer="0.23622047244094491"/>
  <pageSetup paperSize="9" scale="97" fitToHeight="0" orientation="portrait" r:id="rId1"/>
  <headerFooter alignWithMargins="0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2:AH43"/>
  <sheetViews>
    <sheetView showGridLines="0" tabSelected="1" view="pageBreakPreview" zoomScale="55" zoomScaleNormal="55" zoomScaleSheetLayoutView="55" workbookViewId="0">
      <selection activeCell="D15" sqref="D15:T15"/>
    </sheetView>
  </sheetViews>
  <sheetFormatPr defaultColWidth="6.7109375" defaultRowHeight="18" customHeight="1" outlineLevelRow="1" x14ac:dyDescent="0.25"/>
  <cols>
    <col min="1" max="1" width="8.140625" style="37" customWidth="1"/>
    <col min="2" max="2" width="29.140625" style="37" hidden="1" customWidth="1"/>
    <col min="3" max="3" width="5" style="37" customWidth="1"/>
    <col min="4" max="4" width="6.7109375" style="37"/>
    <col min="5" max="5" width="23.5703125" style="37" customWidth="1"/>
    <col min="6" max="6" width="6.7109375" style="37"/>
    <col min="7" max="7" width="12.28515625" style="37" bestFit="1" customWidth="1"/>
    <col min="8" max="9" width="6.7109375" style="37"/>
    <col min="10" max="10" width="5.140625" style="37" customWidth="1"/>
    <col min="11" max="11" width="11.7109375" style="37" bestFit="1" customWidth="1"/>
    <col min="12" max="12" width="11" style="37" customWidth="1"/>
    <col min="13" max="13" width="33.140625" style="37" customWidth="1"/>
    <col min="14" max="14" width="2.5703125" style="37" hidden="1" customWidth="1"/>
    <col min="15" max="15" width="11.42578125" style="37" hidden="1" customWidth="1"/>
    <col min="16" max="17" width="0" style="37" hidden="1" customWidth="1"/>
    <col min="18" max="18" width="6.7109375" style="37" hidden="1" customWidth="1"/>
    <col min="19" max="19" width="28.85546875" style="37" hidden="1" customWidth="1"/>
    <col min="20" max="20" width="31.28515625" style="37" customWidth="1"/>
    <col min="21" max="21" width="6.7109375" style="37"/>
    <col min="22" max="22" width="16.140625" style="37" customWidth="1"/>
    <col min="23" max="23" width="18.5703125" style="118" customWidth="1"/>
    <col min="24" max="34" width="10" style="37" customWidth="1"/>
    <col min="35" max="16384" width="6.7109375" style="37"/>
  </cols>
  <sheetData>
    <row r="2" spans="1:34" ht="15" customHeight="1" x14ac:dyDescent="0.25">
      <c r="A2" s="221"/>
      <c r="B2" s="222"/>
      <c r="C2" s="222"/>
      <c r="D2" s="222"/>
      <c r="E2" s="222"/>
      <c r="F2" s="222"/>
      <c r="G2" s="227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9"/>
    </row>
    <row r="3" spans="1:34" ht="15" customHeight="1" x14ac:dyDescent="0.25">
      <c r="A3" s="223"/>
      <c r="B3" s="224"/>
      <c r="C3" s="224"/>
      <c r="D3" s="224"/>
      <c r="E3" s="224"/>
      <c r="F3" s="224"/>
      <c r="G3" s="230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2"/>
    </row>
    <row r="4" spans="1:34" ht="18.75" x14ac:dyDescent="0.25">
      <c r="A4" s="223"/>
      <c r="B4" s="224"/>
      <c r="C4" s="224"/>
      <c r="D4" s="224"/>
      <c r="E4" s="224"/>
      <c r="F4" s="224"/>
      <c r="G4" s="26" t="s">
        <v>1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26" t="s">
        <v>24</v>
      </c>
      <c r="T4" s="36"/>
      <c r="U4" s="29"/>
      <c r="V4" s="218" t="s">
        <v>0</v>
      </c>
      <c r="W4" s="219"/>
      <c r="X4" s="219"/>
      <c r="Y4" s="219"/>
      <c r="Z4" s="220"/>
      <c r="AA4" s="204"/>
      <c r="AB4" s="205"/>
      <c r="AC4" s="205"/>
      <c r="AD4" s="205"/>
      <c r="AE4" s="205"/>
      <c r="AF4" s="205"/>
      <c r="AG4" s="205"/>
      <c r="AH4" s="206"/>
    </row>
    <row r="5" spans="1:34" ht="15" customHeight="1" x14ac:dyDescent="0.25">
      <c r="A5" s="223"/>
      <c r="B5" s="224"/>
      <c r="C5" s="224"/>
      <c r="D5" s="224"/>
      <c r="E5" s="224"/>
      <c r="F5" s="224"/>
      <c r="G5" s="233" t="s">
        <v>81</v>
      </c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7"/>
      <c r="S5" s="242"/>
      <c r="T5" s="243"/>
      <c r="U5" s="244"/>
      <c r="V5" s="30"/>
      <c r="W5" s="114"/>
      <c r="X5" s="125"/>
      <c r="Y5" s="125"/>
      <c r="Z5" s="31"/>
      <c r="AA5" s="209"/>
      <c r="AB5" s="210"/>
      <c r="AC5" s="210"/>
      <c r="AD5" s="210"/>
      <c r="AE5" s="210"/>
      <c r="AF5" s="210"/>
      <c r="AG5" s="210"/>
      <c r="AH5" s="211"/>
    </row>
    <row r="6" spans="1:34" ht="15" customHeight="1" x14ac:dyDescent="0.25">
      <c r="A6" s="223"/>
      <c r="B6" s="224"/>
      <c r="C6" s="224"/>
      <c r="D6" s="224"/>
      <c r="E6" s="224"/>
      <c r="F6" s="224"/>
      <c r="G6" s="23" t="s">
        <v>5</v>
      </c>
      <c r="H6" s="24"/>
      <c r="I6" s="24"/>
      <c r="J6" s="25"/>
      <c r="K6" s="23" t="s">
        <v>6</v>
      </c>
      <c r="L6" s="24"/>
      <c r="M6" s="24"/>
      <c r="N6" s="25"/>
      <c r="O6" s="23" t="s">
        <v>7</v>
      </c>
      <c r="P6" s="24"/>
      <c r="Q6" s="24"/>
      <c r="R6" s="25"/>
      <c r="S6" s="26" t="s">
        <v>25</v>
      </c>
      <c r="T6" s="36"/>
      <c r="U6" s="29"/>
      <c r="V6" s="32"/>
      <c r="W6" s="119"/>
      <c r="X6" s="137" t="s">
        <v>3</v>
      </c>
      <c r="Y6" s="125"/>
      <c r="Z6" s="31"/>
      <c r="AA6" s="212"/>
      <c r="AB6" s="213"/>
      <c r="AC6" s="213"/>
      <c r="AD6" s="213"/>
      <c r="AE6" s="213"/>
      <c r="AF6" s="213"/>
      <c r="AG6" s="213"/>
      <c r="AH6" s="214"/>
    </row>
    <row r="7" spans="1:34" ht="15" customHeight="1" x14ac:dyDescent="0.25">
      <c r="A7" s="223"/>
      <c r="B7" s="224"/>
      <c r="C7" s="224"/>
      <c r="D7" s="224"/>
      <c r="E7" s="224"/>
      <c r="F7" s="224"/>
      <c r="G7" s="233"/>
      <c r="H7" s="234"/>
      <c r="I7" s="234"/>
      <c r="J7" s="237"/>
      <c r="K7" s="233"/>
      <c r="L7" s="234"/>
      <c r="M7" s="234"/>
      <c r="N7" s="237"/>
      <c r="O7" s="233" t="str">
        <f>Capa!R6</f>
        <v>CRS</v>
      </c>
      <c r="P7" s="234"/>
      <c r="Q7" s="234"/>
      <c r="R7" s="237"/>
      <c r="S7" s="242" t="s">
        <v>11</v>
      </c>
      <c r="T7" s="243"/>
      <c r="U7" s="244"/>
      <c r="V7" s="33"/>
      <c r="X7" s="137" t="s">
        <v>4</v>
      </c>
      <c r="Y7" s="125"/>
      <c r="Z7" s="31"/>
      <c r="AA7" s="215"/>
      <c r="AB7" s="216"/>
      <c r="AC7" s="216"/>
      <c r="AD7" s="216"/>
      <c r="AE7" s="216"/>
      <c r="AF7" s="216"/>
      <c r="AG7" s="216"/>
      <c r="AH7" s="217"/>
    </row>
    <row r="8" spans="1:34" ht="15" customHeight="1" x14ac:dyDescent="0.25">
      <c r="A8" s="223"/>
      <c r="B8" s="224"/>
      <c r="C8" s="224"/>
      <c r="D8" s="224"/>
      <c r="E8" s="224"/>
      <c r="F8" s="224"/>
      <c r="G8" s="23" t="s">
        <v>13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3" t="s">
        <v>14</v>
      </c>
      <c r="T8" s="24"/>
      <c r="U8" s="25"/>
      <c r="V8" s="34"/>
      <c r="W8" s="119"/>
      <c r="X8" s="137" t="s">
        <v>10</v>
      </c>
      <c r="Y8" s="125"/>
      <c r="Z8" s="31"/>
      <c r="AA8" s="204"/>
      <c r="AB8" s="205"/>
      <c r="AC8" s="205"/>
      <c r="AD8" s="205"/>
      <c r="AE8" s="205"/>
      <c r="AF8" s="205"/>
      <c r="AG8" s="205"/>
      <c r="AH8" s="206"/>
    </row>
    <row r="9" spans="1:34" ht="15" customHeight="1" x14ac:dyDescent="0.25">
      <c r="A9" s="223"/>
      <c r="B9" s="224"/>
      <c r="C9" s="224"/>
      <c r="D9" s="224"/>
      <c r="E9" s="224"/>
      <c r="F9" s="224"/>
      <c r="G9" s="233" t="s">
        <v>108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36"/>
      <c r="U9" s="130"/>
      <c r="V9" s="30"/>
      <c r="W9" s="119" t="s">
        <v>9</v>
      </c>
      <c r="X9" s="137" t="s">
        <v>12</v>
      </c>
      <c r="Y9" s="125"/>
      <c r="Z9" s="31"/>
      <c r="AA9" s="209"/>
      <c r="AB9" s="210"/>
      <c r="AC9" s="210"/>
      <c r="AD9" s="210"/>
      <c r="AE9" s="210"/>
      <c r="AF9" s="210"/>
      <c r="AG9" s="210"/>
      <c r="AH9" s="211"/>
    </row>
    <row r="10" spans="1:34" ht="15" customHeight="1" x14ac:dyDescent="0.25">
      <c r="A10" s="223"/>
      <c r="B10" s="224"/>
      <c r="C10" s="224"/>
      <c r="D10" s="224"/>
      <c r="E10" s="224"/>
      <c r="F10" s="224"/>
      <c r="G10" s="26" t="s">
        <v>17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8"/>
      <c r="V10" s="35"/>
      <c r="W10" s="119"/>
      <c r="X10" s="137" t="s">
        <v>16</v>
      </c>
      <c r="Y10" s="125"/>
      <c r="Z10" s="31"/>
      <c r="AA10" s="212"/>
      <c r="AB10" s="213"/>
      <c r="AC10" s="213"/>
      <c r="AD10" s="213"/>
      <c r="AE10" s="213"/>
      <c r="AF10" s="213"/>
      <c r="AG10" s="213"/>
      <c r="AH10" s="214"/>
    </row>
    <row r="11" spans="1:34" ht="15" customHeight="1" x14ac:dyDescent="0.25">
      <c r="A11" s="225"/>
      <c r="B11" s="226"/>
      <c r="C11" s="226"/>
      <c r="D11" s="226"/>
      <c r="E11" s="226"/>
      <c r="F11" s="226"/>
      <c r="G11" s="233" t="s">
        <v>109</v>
      </c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106"/>
      <c r="W11" s="115"/>
      <c r="X11" s="115"/>
      <c r="Y11" s="126"/>
      <c r="Z11" s="107"/>
      <c r="AA11" s="215"/>
      <c r="AB11" s="216"/>
      <c r="AC11" s="216"/>
      <c r="AD11" s="216"/>
      <c r="AE11" s="216"/>
      <c r="AF11" s="216"/>
      <c r="AG11" s="216"/>
      <c r="AH11" s="217"/>
    </row>
    <row r="12" spans="1:34" s="38" customFormat="1" ht="50.25" customHeight="1" x14ac:dyDescent="0.25">
      <c r="A12" s="239" t="s">
        <v>93</v>
      </c>
      <c r="B12" s="239"/>
      <c r="C12" s="239"/>
      <c r="D12" s="239" t="s">
        <v>26</v>
      </c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39"/>
      <c r="P12" s="239"/>
      <c r="Q12" s="239"/>
      <c r="R12" s="239"/>
      <c r="S12" s="239"/>
      <c r="T12" s="239"/>
      <c r="U12" s="239" t="s">
        <v>27</v>
      </c>
      <c r="V12" s="239"/>
      <c r="W12" s="131" t="s">
        <v>28</v>
      </c>
      <c r="X12" s="207" t="s">
        <v>74</v>
      </c>
      <c r="Y12" s="208"/>
      <c r="Z12" s="207" t="s">
        <v>75</v>
      </c>
      <c r="AA12" s="208"/>
      <c r="AB12" s="207" t="s">
        <v>73</v>
      </c>
      <c r="AC12" s="208"/>
      <c r="AD12" s="207" t="s">
        <v>76</v>
      </c>
      <c r="AE12" s="208"/>
      <c r="AF12" s="207" t="s">
        <v>30</v>
      </c>
      <c r="AG12" s="238"/>
      <c r="AH12" s="208"/>
    </row>
    <row r="13" spans="1:34" s="105" customFormat="1" ht="15.75" x14ac:dyDescent="0.25">
      <c r="A13" s="199" t="s">
        <v>80</v>
      </c>
      <c r="B13" s="200"/>
      <c r="C13" s="201"/>
      <c r="D13" s="202" t="s">
        <v>129</v>
      </c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103"/>
      <c r="V13" s="103"/>
      <c r="W13" s="116"/>
      <c r="X13" s="103"/>
      <c r="Y13" s="103"/>
      <c r="Z13" s="103"/>
      <c r="AA13" s="103"/>
      <c r="AB13" s="185"/>
      <c r="AC13" s="186"/>
      <c r="AD13" s="185"/>
      <c r="AE13" s="186"/>
      <c r="AF13" s="185"/>
      <c r="AG13" s="187"/>
      <c r="AH13" s="186"/>
    </row>
    <row r="14" spans="1:34" s="133" customFormat="1" ht="21" customHeight="1" outlineLevel="1" x14ac:dyDescent="0.25">
      <c r="A14" s="174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6"/>
    </row>
    <row r="15" spans="1:34" s="133" customFormat="1" ht="52.5" customHeight="1" outlineLevel="1" x14ac:dyDescent="0.25">
      <c r="A15" s="174" t="s">
        <v>78</v>
      </c>
      <c r="B15" s="175"/>
      <c r="C15" s="176"/>
      <c r="D15" s="182" t="s">
        <v>89</v>
      </c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4"/>
      <c r="U15" s="177" t="s">
        <v>94</v>
      </c>
      <c r="V15" s="177"/>
      <c r="W15" s="128">
        <v>26</v>
      </c>
      <c r="X15" s="178"/>
      <c r="Y15" s="179"/>
      <c r="Z15" s="180"/>
      <c r="AA15" s="180"/>
      <c r="AB15" s="178"/>
      <c r="AC15" s="179"/>
      <c r="AD15" s="178"/>
      <c r="AE15" s="179"/>
      <c r="AF15" s="178"/>
      <c r="AG15" s="181"/>
      <c r="AH15" s="179"/>
    </row>
    <row r="16" spans="1:34" s="133" customFormat="1" ht="52.5" customHeight="1" outlineLevel="1" x14ac:dyDescent="0.25">
      <c r="A16" s="174" t="s">
        <v>79</v>
      </c>
      <c r="B16" s="175"/>
      <c r="C16" s="176"/>
      <c r="D16" s="182" t="s">
        <v>86</v>
      </c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4"/>
      <c r="U16" s="177" t="s">
        <v>94</v>
      </c>
      <c r="V16" s="177"/>
      <c r="W16" s="128">
        <v>26</v>
      </c>
      <c r="X16" s="178"/>
      <c r="Y16" s="179"/>
      <c r="Z16" s="180"/>
      <c r="AA16" s="180"/>
      <c r="AB16" s="178"/>
      <c r="AC16" s="179"/>
      <c r="AD16" s="178"/>
      <c r="AE16" s="179"/>
      <c r="AF16" s="178"/>
      <c r="AG16" s="181"/>
      <c r="AH16" s="179"/>
    </row>
    <row r="17" spans="1:34" s="133" customFormat="1" ht="52.5" customHeight="1" outlineLevel="1" x14ac:dyDescent="0.25">
      <c r="A17" s="174" t="s">
        <v>106</v>
      </c>
      <c r="B17" s="175"/>
      <c r="C17" s="176"/>
      <c r="D17" s="182" t="s">
        <v>87</v>
      </c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4"/>
      <c r="U17" s="177" t="s">
        <v>130</v>
      </c>
      <c r="V17" s="177"/>
      <c r="W17" s="128">
        <v>1</v>
      </c>
      <c r="X17" s="178"/>
      <c r="Y17" s="179"/>
      <c r="Z17" s="180"/>
      <c r="AA17" s="180"/>
      <c r="AB17" s="178"/>
      <c r="AC17" s="179"/>
      <c r="AD17" s="178"/>
      <c r="AE17" s="179"/>
      <c r="AF17" s="178"/>
      <c r="AG17" s="181"/>
      <c r="AH17" s="179"/>
    </row>
    <row r="18" spans="1:34" s="133" customFormat="1" ht="21" customHeight="1" outlineLevel="1" x14ac:dyDescent="0.25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6"/>
    </row>
    <row r="19" spans="1:34" s="94" customFormat="1" ht="15.75" x14ac:dyDescent="0.25">
      <c r="A19" s="199" t="s">
        <v>90</v>
      </c>
      <c r="B19" s="200"/>
      <c r="C19" s="201"/>
      <c r="D19" s="202" t="s">
        <v>107</v>
      </c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103"/>
      <c r="V19" s="103"/>
      <c r="W19" s="116"/>
      <c r="X19" s="103"/>
      <c r="Y19" s="103"/>
      <c r="Z19" s="103"/>
      <c r="AA19" s="103"/>
      <c r="AB19" s="185"/>
      <c r="AC19" s="186"/>
      <c r="AD19" s="185"/>
      <c r="AE19" s="186"/>
      <c r="AF19" s="185"/>
      <c r="AG19" s="187"/>
      <c r="AH19" s="186"/>
    </row>
    <row r="20" spans="1:34" s="94" customFormat="1" ht="15.75" outlineLevel="1" x14ac:dyDescent="0.25">
      <c r="A20" s="240"/>
      <c r="B20" s="241"/>
      <c r="C20" s="241"/>
      <c r="D20" s="245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7"/>
      <c r="U20" s="177"/>
      <c r="V20" s="177"/>
      <c r="W20" s="132"/>
      <c r="X20" s="248"/>
      <c r="Y20" s="249"/>
      <c r="Z20" s="195"/>
      <c r="AA20" s="195"/>
      <c r="AB20" s="196"/>
      <c r="AC20" s="197"/>
      <c r="AD20" s="196"/>
      <c r="AE20" s="197"/>
      <c r="AF20" s="196"/>
      <c r="AG20" s="198"/>
      <c r="AH20" s="197"/>
    </row>
    <row r="21" spans="1:34" s="133" customFormat="1" ht="52.5" customHeight="1" outlineLevel="1" x14ac:dyDescent="0.25">
      <c r="A21" s="174" t="s">
        <v>85</v>
      </c>
      <c r="B21" s="175"/>
      <c r="C21" s="176"/>
      <c r="D21" s="182" t="s">
        <v>110</v>
      </c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4"/>
      <c r="U21" s="177" t="s">
        <v>114</v>
      </c>
      <c r="V21" s="177"/>
      <c r="W21" s="128">
        <v>30</v>
      </c>
      <c r="X21" s="178"/>
      <c r="Y21" s="179"/>
      <c r="Z21" s="180"/>
      <c r="AA21" s="180"/>
      <c r="AB21" s="178"/>
      <c r="AC21" s="179"/>
      <c r="AD21" s="178"/>
      <c r="AE21" s="179"/>
      <c r="AF21" s="178"/>
      <c r="AG21" s="181"/>
      <c r="AH21" s="179"/>
    </row>
    <row r="22" spans="1:34" s="133" customFormat="1" ht="52.5" customHeight="1" outlineLevel="1" x14ac:dyDescent="0.25">
      <c r="A22" s="174" t="s">
        <v>95</v>
      </c>
      <c r="B22" s="175"/>
      <c r="C22" s="176"/>
      <c r="D22" s="182" t="s">
        <v>111</v>
      </c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4"/>
      <c r="U22" s="177" t="s">
        <v>114</v>
      </c>
      <c r="V22" s="177"/>
      <c r="W22" s="128">
        <v>8</v>
      </c>
      <c r="X22" s="178"/>
      <c r="Y22" s="179"/>
      <c r="Z22" s="180"/>
      <c r="AA22" s="180"/>
      <c r="AB22" s="178"/>
      <c r="AC22" s="179"/>
      <c r="AD22" s="178"/>
      <c r="AE22" s="179"/>
      <c r="AF22" s="178"/>
      <c r="AG22" s="181"/>
      <c r="AH22" s="179"/>
    </row>
    <row r="23" spans="1:34" s="133" customFormat="1" ht="52.5" customHeight="1" outlineLevel="1" x14ac:dyDescent="0.25">
      <c r="A23" s="174" t="s">
        <v>96</v>
      </c>
      <c r="B23" s="175"/>
      <c r="C23" s="176"/>
      <c r="D23" s="182" t="s">
        <v>112</v>
      </c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4"/>
      <c r="U23" s="177" t="s">
        <v>114</v>
      </c>
      <c r="V23" s="177"/>
      <c r="W23" s="128">
        <v>2</v>
      </c>
      <c r="X23" s="190"/>
      <c r="Y23" s="191"/>
      <c r="Z23" s="180"/>
      <c r="AA23" s="180"/>
      <c r="AB23" s="178"/>
      <c r="AC23" s="179"/>
      <c r="AD23" s="178"/>
      <c r="AE23" s="179"/>
      <c r="AF23" s="178"/>
      <c r="AG23" s="181"/>
      <c r="AH23" s="179"/>
    </row>
    <row r="24" spans="1:34" s="133" customFormat="1" ht="52.5" customHeight="1" outlineLevel="1" x14ac:dyDescent="0.25">
      <c r="A24" s="174" t="s">
        <v>97</v>
      </c>
      <c r="B24" s="175"/>
      <c r="C24" s="176"/>
      <c r="D24" s="182" t="s">
        <v>113</v>
      </c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4"/>
      <c r="U24" s="177" t="s">
        <v>114</v>
      </c>
      <c r="V24" s="177"/>
      <c r="W24" s="128">
        <v>2</v>
      </c>
      <c r="X24" s="190"/>
      <c r="Y24" s="191"/>
      <c r="Z24" s="180"/>
      <c r="AA24" s="180"/>
      <c r="AB24" s="178"/>
      <c r="AC24" s="179"/>
      <c r="AD24" s="178"/>
      <c r="AE24" s="179"/>
      <c r="AF24" s="178"/>
      <c r="AG24" s="181"/>
      <c r="AH24" s="179"/>
    </row>
    <row r="25" spans="1:34" s="105" customFormat="1" ht="232.5" customHeight="1" outlineLevel="1" x14ac:dyDescent="0.25">
      <c r="A25" s="174" t="s">
        <v>98</v>
      </c>
      <c r="B25" s="175"/>
      <c r="C25" s="176"/>
      <c r="D25" s="192" t="s">
        <v>115</v>
      </c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4"/>
      <c r="U25" s="177" t="s">
        <v>116</v>
      </c>
      <c r="V25" s="177"/>
      <c r="W25" s="128">
        <v>1</v>
      </c>
      <c r="X25" s="188"/>
      <c r="Y25" s="189"/>
      <c r="Z25" s="195"/>
      <c r="AA25" s="195"/>
      <c r="AB25" s="196"/>
      <c r="AC25" s="197"/>
      <c r="AD25" s="196"/>
      <c r="AE25" s="197"/>
      <c r="AF25" s="196"/>
      <c r="AG25" s="198"/>
      <c r="AH25" s="197"/>
    </row>
    <row r="26" spans="1:34" s="105" customFormat="1" ht="37.5" customHeight="1" outlineLevel="1" x14ac:dyDescent="0.25">
      <c r="A26" s="174" t="s">
        <v>99</v>
      </c>
      <c r="B26" s="175"/>
      <c r="C26" s="176"/>
      <c r="D26" s="192" t="s">
        <v>117</v>
      </c>
      <c r="E26" s="193"/>
      <c r="F26" s="193"/>
      <c r="G26" s="193"/>
      <c r="H26" s="193"/>
      <c r="I26" s="193"/>
      <c r="J26" s="193"/>
      <c r="K26" s="193" t="s">
        <v>117</v>
      </c>
      <c r="L26" s="193"/>
      <c r="M26" s="193"/>
      <c r="N26" s="193"/>
      <c r="O26" s="193"/>
      <c r="P26" s="193"/>
      <c r="Q26" s="193"/>
      <c r="R26" s="193"/>
      <c r="S26" s="193"/>
      <c r="T26" s="194"/>
      <c r="U26" s="177" t="s">
        <v>124</v>
      </c>
      <c r="V26" s="177"/>
      <c r="W26" s="128">
        <v>200</v>
      </c>
      <c r="X26" s="188"/>
      <c r="Y26" s="189"/>
      <c r="Z26" s="195"/>
      <c r="AA26" s="195"/>
      <c r="AB26" s="196"/>
      <c r="AC26" s="197"/>
      <c r="AD26" s="196"/>
      <c r="AE26" s="197"/>
      <c r="AF26" s="196"/>
      <c r="AG26" s="198"/>
      <c r="AH26" s="197"/>
    </row>
    <row r="27" spans="1:34" s="105" customFormat="1" ht="37.5" customHeight="1" outlineLevel="1" x14ac:dyDescent="0.25">
      <c r="A27" s="174" t="s">
        <v>103</v>
      </c>
      <c r="B27" s="175"/>
      <c r="C27" s="176"/>
      <c r="D27" s="192" t="s">
        <v>118</v>
      </c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4"/>
      <c r="U27" s="177" t="s">
        <v>124</v>
      </c>
      <c r="V27" s="177"/>
      <c r="W27" s="128">
        <v>200</v>
      </c>
      <c r="X27" s="188"/>
      <c r="Y27" s="189"/>
      <c r="Z27" s="195"/>
      <c r="AA27" s="195"/>
      <c r="AB27" s="196"/>
      <c r="AC27" s="197"/>
      <c r="AD27" s="196"/>
      <c r="AE27" s="197"/>
      <c r="AF27" s="196"/>
      <c r="AG27" s="198"/>
      <c r="AH27" s="197"/>
    </row>
    <row r="28" spans="1:34" s="105" customFormat="1" ht="37.5" customHeight="1" outlineLevel="1" x14ac:dyDescent="0.25">
      <c r="A28" s="174" t="s">
        <v>104</v>
      </c>
      <c r="B28" s="175"/>
      <c r="C28" s="176"/>
      <c r="D28" s="192" t="s">
        <v>125</v>
      </c>
      <c r="E28" s="193"/>
      <c r="F28" s="193"/>
      <c r="G28" s="193"/>
      <c r="H28" s="193"/>
      <c r="I28" s="193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4"/>
      <c r="U28" s="177" t="s">
        <v>124</v>
      </c>
      <c r="V28" s="177"/>
      <c r="W28" s="128">
        <v>1</v>
      </c>
      <c r="X28" s="188"/>
      <c r="Y28" s="189"/>
      <c r="Z28" s="195"/>
      <c r="AA28" s="195"/>
      <c r="AB28" s="196"/>
      <c r="AC28" s="197"/>
      <c r="AD28" s="196"/>
      <c r="AE28" s="197"/>
      <c r="AF28" s="196"/>
      <c r="AG28" s="198"/>
      <c r="AH28" s="197"/>
    </row>
    <row r="29" spans="1:34" s="105" customFormat="1" ht="37.5" customHeight="1" outlineLevel="1" x14ac:dyDescent="0.25">
      <c r="A29" s="174" t="s">
        <v>131</v>
      </c>
      <c r="B29" s="175"/>
      <c r="C29" s="176"/>
      <c r="D29" s="192" t="s">
        <v>119</v>
      </c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4"/>
      <c r="U29" s="177" t="s">
        <v>116</v>
      </c>
      <c r="V29" s="177"/>
      <c r="W29" s="128">
        <v>1</v>
      </c>
      <c r="X29" s="188"/>
      <c r="Y29" s="189"/>
      <c r="Z29" s="195"/>
      <c r="AA29" s="195"/>
      <c r="AB29" s="196"/>
      <c r="AC29" s="197"/>
      <c r="AD29" s="196"/>
      <c r="AE29" s="197"/>
      <c r="AF29" s="196"/>
      <c r="AG29" s="198"/>
      <c r="AH29" s="197"/>
    </row>
    <row r="30" spans="1:34" s="105" customFormat="1" ht="37.5" customHeight="1" outlineLevel="1" x14ac:dyDescent="0.25">
      <c r="A30" s="174" t="s">
        <v>132</v>
      </c>
      <c r="B30" s="175"/>
      <c r="C30" s="176"/>
      <c r="D30" s="192" t="s">
        <v>120</v>
      </c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4"/>
      <c r="U30" s="177" t="s">
        <v>116</v>
      </c>
      <c r="V30" s="177"/>
      <c r="W30" s="128">
        <v>1</v>
      </c>
      <c r="X30" s="188"/>
      <c r="Y30" s="189"/>
      <c r="Z30" s="195"/>
      <c r="AA30" s="195"/>
      <c r="AB30" s="196"/>
      <c r="AC30" s="197"/>
      <c r="AD30" s="196"/>
      <c r="AE30" s="197"/>
      <c r="AF30" s="196"/>
      <c r="AG30" s="198"/>
      <c r="AH30" s="197"/>
    </row>
    <row r="31" spans="1:34" s="105" customFormat="1" ht="37.5" customHeight="1" outlineLevel="1" x14ac:dyDescent="0.25">
      <c r="A31" s="174" t="s">
        <v>133</v>
      </c>
      <c r="B31" s="175"/>
      <c r="C31" s="176"/>
      <c r="D31" s="192" t="s">
        <v>121</v>
      </c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4"/>
      <c r="U31" s="177" t="s">
        <v>116</v>
      </c>
      <c r="V31" s="177"/>
      <c r="W31" s="128">
        <v>1</v>
      </c>
      <c r="X31" s="188"/>
      <c r="Y31" s="189"/>
      <c r="Z31" s="195"/>
      <c r="AA31" s="195"/>
      <c r="AB31" s="196"/>
      <c r="AC31" s="197"/>
      <c r="AD31" s="196"/>
      <c r="AE31" s="197"/>
      <c r="AF31" s="196"/>
      <c r="AG31" s="198"/>
      <c r="AH31" s="197"/>
    </row>
    <row r="32" spans="1:34" s="105" customFormat="1" ht="37.5" customHeight="1" outlineLevel="1" x14ac:dyDescent="0.25">
      <c r="A32" s="174" t="s">
        <v>134</v>
      </c>
      <c r="B32" s="175"/>
      <c r="C32" s="176"/>
      <c r="D32" s="192" t="s">
        <v>122</v>
      </c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4"/>
      <c r="U32" s="177" t="s">
        <v>116</v>
      </c>
      <c r="V32" s="177"/>
      <c r="W32" s="128">
        <v>1</v>
      </c>
      <c r="X32" s="188"/>
      <c r="Y32" s="189"/>
      <c r="Z32" s="195"/>
      <c r="AA32" s="195"/>
      <c r="AB32" s="196"/>
      <c r="AC32" s="197"/>
      <c r="AD32" s="196"/>
      <c r="AE32" s="197"/>
      <c r="AF32" s="196"/>
      <c r="AG32" s="198"/>
      <c r="AH32" s="197"/>
    </row>
    <row r="33" spans="1:34" s="105" customFormat="1" ht="37.5" customHeight="1" outlineLevel="1" x14ac:dyDescent="0.25">
      <c r="A33" s="174" t="s">
        <v>135</v>
      </c>
      <c r="B33" s="175"/>
      <c r="C33" s="176"/>
      <c r="D33" s="192" t="s">
        <v>123</v>
      </c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4"/>
      <c r="U33" s="177" t="s">
        <v>116</v>
      </c>
      <c r="V33" s="177"/>
      <c r="W33" s="128">
        <v>1</v>
      </c>
      <c r="X33" s="188"/>
      <c r="Y33" s="189"/>
      <c r="Z33" s="195"/>
      <c r="AA33" s="195"/>
      <c r="AB33" s="196"/>
      <c r="AC33" s="197"/>
      <c r="AD33" s="196"/>
      <c r="AE33" s="197"/>
      <c r="AF33" s="196"/>
      <c r="AG33" s="198"/>
      <c r="AH33" s="197"/>
    </row>
    <row r="34" spans="1:34" s="105" customFormat="1" ht="15" customHeight="1" outlineLevel="1" x14ac:dyDescent="0.25">
      <c r="A34" s="174"/>
      <c r="B34" s="175"/>
      <c r="C34" s="176"/>
      <c r="D34" s="182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4"/>
      <c r="U34" s="177"/>
      <c r="V34" s="177"/>
      <c r="W34" s="129"/>
      <c r="X34" s="188"/>
      <c r="Y34" s="189"/>
      <c r="Z34" s="195"/>
      <c r="AA34" s="195"/>
      <c r="AB34" s="196"/>
      <c r="AC34" s="197"/>
      <c r="AD34" s="196"/>
      <c r="AE34" s="197"/>
      <c r="AF34" s="196"/>
      <c r="AG34" s="198"/>
      <c r="AH34" s="197"/>
    </row>
    <row r="35" spans="1:34" s="105" customFormat="1" ht="15.75" customHeight="1" x14ac:dyDescent="0.25">
      <c r="A35" s="199" t="s">
        <v>136</v>
      </c>
      <c r="B35" s="200"/>
      <c r="C35" s="201"/>
      <c r="D35" s="202" t="s">
        <v>126</v>
      </c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103"/>
      <c r="V35" s="103"/>
      <c r="W35" s="117"/>
      <c r="X35" s="113"/>
      <c r="Y35" s="113"/>
      <c r="Z35" s="113"/>
      <c r="AA35" s="113"/>
      <c r="AB35" s="250"/>
      <c r="AC35" s="251"/>
      <c r="AD35" s="250"/>
      <c r="AE35" s="251"/>
      <c r="AF35" s="250"/>
      <c r="AG35" s="252"/>
      <c r="AH35" s="251"/>
    </row>
    <row r="36" spans="1:34" s="105" customFormat="1" ht="19.5" customHeight="1" outlineLevel="1" x14ac:dyDescent="0.25">
      <c r="A36" s="174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  <c r="AH36" s="176"/>
    </row>
    <row r="37" spans="1:34" s="105" customFormat="1" ht="213" customHeight="1" outlineLevel="1" x14ac:dyDescent="0.25">
      <c r="A37" s="263" t="s">
        <v>137</v>
      </c>
      <c r="B37" s="264"/>
      <c r="C37" s="264"/>
      <c r="D37" s="265" t="s">
        <v>127</v>
      </c>
      <c r="E37" s="265"/>
      <c r="F37" s="26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177" t="s">
        <v>116</v>
      </c>
      <c r="V37" s="177"/>
      <c r="W37" s="127">
        <v>1</v>
      </c>
      <c r="X37" s="196"/>
      <c r="Y37" s="197"/>
      <c r="Z37" s="195"/>
      <c r="AA37" s="195"/>
      <c r="AB37" s="196"/>
      <c r="AC37" s="197"/>
      <c r="AD37" s="196"/>
      <c r="AE37" s="197"/>
      <c r="AF37" s="196"/>
      <c r="AG37" s="198"/>
      <c r="AH37" s="197"/>
    </row>
    <row r="38" spans="1:34" s="105" customFormat="1" ht="232.5" customHeight="1" outlineLevel="1" x14ac:dyDescent="0.25">
      <c r="A38" s="263" t="s">
        <v>138</v>
      </c>
      <c r="B38" s="264"/>
      <c r="C38" s="264"/>
      <c r="D38" s="265" t="s">
        <v>128</v>
      </c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177" t="s">
        <v>116</v>
      </c>
      <c r="V38" s="177"/>
      <c r="W38" s="127">
        <v>1</v>
      </c>
      <c r="X38" s="196"/>
      <c r="Y38" s="197"/>
      <c r="Z38" s="195"/>
      <c r="AA38" s="195"/>
      <c r="AB38" s="196"/>
      <c r="AC38" s="197"/>
      <c r="AD38" s="196"/>
      <c r="AE38" s="197"/>
      <c r="AF38" s="196"/>
      <c r="AG38" s="198"/>
      <c r="AH38" s="197"/>
    </row>
    <row r="39" spans="1:34" s="105" customFormat="1" ht="15.75" outlineLevel="1" x14ac:dyDescent="0.25">
      <c r="A39" s="136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5"/>
    </row>
    <row r="40" spans="1:34" s="105" customFormat="1" ht="15.75" customHeight="1" x14ac:dyDescent="0.25">
      <c r="A40" s="199">
        <v>4</v>
      </c>
      <c r="B40" s="200"/>
      <c r="C40" s="201"/>
      <c r="D40" s="202" t="s">
        <v>139</v>
      </c>
      <c r="E40" s="203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103"/>
      <c r="V40" s="103"/>
      <c r="W40" s="117"/>
      <c r="X40" s="113"/>
      <c r="Y40" s="113"/>
      <c r="Z40" s="113"/>
      <c r="AA40" s="113"/>
      <c r="AB40" s="250"/>
      <c r="AC40" s="251"/>
      <c r="AD40" s="250"/>
      <c r="AE40" s="251"/>
      <c r="AF40" s="250"/>
      <c r="AG40" s="252"/>
      <c r="AH40" s="251"/>
    </row>
    <row r="41" spans="1:34" s="104" customFormat="1" ht="15.75" customHeight="1" x14ac:dyDescent="0.25">
      <c r="A41" s="263" t="s">
        <v>105</v>
      </c>
      <c r="B41" s="264"/>
      <c r="C41" s="264"/>
      <c r="D41" s="182" t="s">
        <v>140</v>
      </c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4"/>
      <c r="U41" s="261" t="s">
        <v>141</v>
      </c>
      <c r="V41" s="262" t="s">
        <v>88</v>
      </c>
      <c r="W41" s="127">
        <v>1</v>
      </c>
      <c r="X41" s="196"/>
      <c r="Y41" s="197"/>
      <c r="Z41" s="195"/>
      <c r="AA41" s="195"/>
      <c r="AB41" s="196"/>
      <c r="AC41" s="197"/>
      <c r="AD41" s="196">
        <f>Z41*W41</f>
        <v>0</v>
      </c>
      <c r="AE41" s="197"/>
      <c r="AF41" s="196">
        <f t="shared" ref="AF41" si="0">AB41+AD41</f>
        <v>0</v>
      </c>
      <c r="AG41" s="198"/>
      <c r="AH41" s="197"/>
    </row>
    <row r="42" spans="1:34" s="105" customFormat="1" ht="15.75" outlineLevel="1" x14ac:dyDescent="0.25">
      <c r="A42" s="263"/>
      <c r="B42" s="264"/>
      <c r="C42" s="264"/>
      <c r="D42" s="182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4"/>
      <c r="U42" s="261"/>
      <c r="V42" s="262"/>
      <c r="W42" s="127"/>
      <c r="X42" s="196"/>
      <c r="Y42" s="197"/>
      <c r="Z42" s="195"/>
      <c r="AA42" s="195"/>
      <c r="AB42" s="196">
        <f>X42*W42</f>
        <v>0</v>
      </c>
      <c r="AC42" s="197"/>
      <c r="AD42" s="196">
        <f>Z42*W42</f>
        <v>0</v>
      </c>
      <c r="AE42" s="197"/>
      <c r="AF42" s="196">
        <f t="shared" ref="AF42" si="1">AB42+AD42</f>
        <v>0</v>
      </c>
      <c r="AG42" s="198"/>
      <c r="AH42" s="197"/>
    </row>
    <row r="43" spans="1:34" s="104" customFormat="1" ht="18" customHeight="1" x14ac:dyDescent="0.25">
      <c r="A43" s="253"/>
      <c r="B43" s="254"/>
      <c r="C43" s="255"/>
      <c r="D43" s="256" t="s">
        <v>100</v>
      </c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120"/>
      <c r="V43" s="120"/>
      <c r="W43" s="121"/>
      <c r="X43" s="122"/>
      <c r="Y43" s="122"/>
      <c r="Z43" s="122"/>
      <c r="AA43" s="122"/>
      <c r="AB43" s="123"/>
      <c r="AC43" s="124"/>
      <c r="AD43" s="123"/>
      <c r="AE43" s="124"/>
      <c r="AF43" s="258">
        <f>SUM(AF20:AH42)</f>
        <v>0</v>
      </c>
      <c r="AG43" s="259"/>
      <c r="AH43" s="260"/>
    </row>
  </sheetData>
  <autoFilter ref="A12:W12" xr:uid="{00000000-0009-0000-0000-000001000000}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2" showButton="0"/>
  </autoFilter>
  <mergeCells count="228">
    <mergeCell ref="AF40:AH40"/>
    <mergeCell ref="D42:T42"/>
    <mergeCell ref="U42:V42"/>
    <mergeCell ref="Z42:AA42"/>
    <mergeCell ref="A37:C37"/>
    <mergeCell ref="D37:T37"/>
    <mergeCell ref="U37:V37"/>
    <mergeCell ref="X37:Y37"/>
    <mergeCell ref="Z37:AA37"/>
    <mergeCell ref="AB37:AC37"/>
    <mergeCell ref="AD37:AE37"/>
    <mergeCell ref="A38:C38"/>
    <mergeCell ref="D38:T38"/>
    <mergeCell ref="U38:V38"/>
    <mergeCell ref="Z38:AA38"/>
    <mergeCell ref="AB38:AC38"/>
    <mergeCell ref="AD38:AE38"/>
    <mergeCell ref="A35:C35"/>
    <mergeCell ref="D35:T35"/>
    <mergeCell ref="AB35:AC35"/>
    <mergeCell ref="AD35:AE35"/>
    <mergeCell ref="AF35:AH35"/>
    <mergeCell ref="X38:Y38"/>
    <mergeCell ref="A43:C43"/>
    <mergeCell ref="D43:T43"/>
    <mergeCell ref="AF43:AH43"/>
    <mergeCell ref="D41:T41"/>
    <mergeCell ref="U41:V41"/>
    <mergeCell ref="X41:Y41"/>
    <mergeCell ref="Z41:AA41"/>
    <mergeCell ref="AB41:AC41"/>
    <mergeCell ref="AD41:AE41"/>
    <mergeCell ref="A42:C42"/>
    <mergeCell ref="A41:C41"/>
    <mergeCell ref="AB42:AC42"/>
    <mergeCell ref="AD42:AE42"/>
    <mergeCell ref="AF42:AH42"/>
    <mergeCell ref="A40:C40"/>
    <mergeCell ref="D40:T40"/>
    <mergeCell ref="AB40:AC40"/>
    <mergeCell ref="AD40:AE40"/>
    <mergeCell ref="AB21:AC21"/>
    <mergeCell ref="AD21:AE21"/>
    <mergeCell ref="A29:C29"/>
    <mergeCell ref="D27:T27"/>
    <mergeCell ref="U25:V25"/>
    <mergeCell ref="D29:T29"/>
    <mergeCell ref="A25:C25"/>
    <mergeCell ref="A34:C34"/>
    <mergeCell ref="AF19:AH19"/>
    <mergeCell ref="D30:T30"/>
    <mergeCell ref="U22:V22"/>
    <mergeCell ref="AD20:AE20"/>
    <mergeCell ref="Z21:AA21"/>
    <mergeCell ref="U20:V20"/>
    <mergeCell ref="X20:Y20"/>
    <mergeCell ref="Z20:AA20"/>
    <mergeCell ref="U23:V23"/>
    <mergeCell ref="AB30:AC30"/>
    <mergeCell ref="AB22:AC22"/>
    <mergeCell ref="A24:C24"/>
    <mergeCell ref="Z34:AA34"/>
    <mergeCell ref="U34:V34"/>
    <mergeCell ref="A27:C27"/>
    <mergeCell ref="A30:C30"/>
    <mergeCell ref="A20:C20"/>
    <mergeCell ref="AA10:AH11"/>
    <mergeCell ref="S7:U7"/>
    <mergeCell ref="S5:U5"/>
    <mergeCell ref="G7:J7"/>
    <mergeCell ref="G11:U11"/>
    <mergeCell ref="K7:N7"/>
    <mergeCell ref="X12:Y12"/>
    <mergeCell ref="O7:R7"/>
    <mergeCell ref="AF21:AH21"/>
    <mergeCell ref="D19:T19"/>
    <mergeCell ref="D20:T20"/>
    <mergeCell ref="AB19:AC19"/>
    <mergeCell ref="A21:C21"/>
    <mergeCell ref="X21:Y21"/>
    <mergeCell ref="D22:T22"/>
    <mergeCell ref="AF20:AH20"/>
    <mergeCell ref="AF22:AH22"/>
    <mergeCell ref="D21:T21"/>
    <mergeCell ref="AD19:AE19"/>
    <mergeCell ref="X22:Y22"/>
    <mergeCell ref="Z22:AA22"/>
    <mergeCell ref="AD22:AE22"/>
    <mergeCell ref="AB20:AC20"/>
    <mergeCell ref="A13:C13"/>
    <mergeCell ref="D13:T13"/>
    <mergeCell ref="AA4:AH4"/>
    <mergeCell ref="AD12:AE12"/>
    <mergeCell ref="AA5:AH5"/>
    <mergeCell ref="AA6:AH7"/>
    <mergeCell ref="AA8:AH8"/>
    <mergeCell ref="AA9:AH9"/>
    <mergeCell ref="V4:Z4"/>
    <mergeCell ref="A2:F11"/>
    <mergeCell ref="G2:AH3"/>
    <mergeCell ref="G9:R9"/>
    <mergeCell ref="S9:T9"/>
    <mergeCell ref="G5:R5"/>
    <mergeCell ref="AB12:AC12"/>
    <mergeCell ref="AF12:AH12"/>
    <mergeCell ref="U12:V12"/>
    <mergeCell ref="D12:T12"/>
    <mergeCell ref="Z12:AA12"/>
    <mergeCell ref="A12:C12"/>
    <mergeCell ref="A19:C19"/>
    <mergeCell ref="AF30:AH30"/>
    <mergeCell ref="X25:Y25"/>
    <mergeCell ref="D25:T25"/>
    <mergeCell ref="D34:T34"/>
    <mergeCell ref="U26:V26"/>
    <mergeCell ref="AB24:AC24"/>
    <mergeCell ref="AD24:AE24"/>
    <mergeCell ref="Z29:AA29"/>
    <mergeCell ref="U30:V30"/>
    <mergeCell ref="U29:V29"/>
    <mergeCell ref="U27:V27"/>
    <mergeCell ref="Z27:AA27"/>
    <mergeCell ref="U28:V28"/>
    <mergeCell ref="AB25:AC25"/>
    <mergeCell ref="AD25:AE25"/>
    <mergeCell ref="X23:Y23"/>
    <mergeCell ref="Z23:AA23"/>
    <mergeCell ref="AB23:AC23"/>
    <mergeCell ref="AD23:AE23"/>
    <mergeCell ref="Z24:AA24"/>
    <mergeCell ref="AB34:AC34"/>
    <mergeCell ref="AD34:AE34"/>
    <mergeCell ref="X42:Y42"/>
    <mergeCell ref="X29:Y29"/>
    <mergeCell ref="AF41:AH41"/>
    <mergeCell ref="U21:V21"/>
    <mergeCell ref="U24:V24"/>
    <mergeCell ref="A22:C22"/>
    <mergeCell ref="D23:T23"/>
    <mergeCell ref="AF25:AH25"/>
    <mergeCell ref="AB29:AC29"/>
    <mergeCell ref="AD29:AE29"/>
    <mergeCell ref="AF29:AH29"/>
    <mergeCell ref="X30:Y30"/>
    <mergeCell ref="AB27:AC27"/>
    <mergeCell ref="AD27:AE27"/>
    <mergeCell ref="AD30:AE30"/>
    <mergeCell ref="X34:Y34"/>
    <mergeCell ref="A23:C23"/>
    <mergeCell ref="D24:T24"/>
    <mergeCell ref="AF23:AH23"/>
    <mergeCell ref="Z25:AA25"/>
    <mergeCell ref="AF24:AH24"/>
    <mergeCell ref="AF34:AH34"/>
    <mergeCell ref="AF27:AH27"/>
    <mergeCell ref="Z30:AA30"/>
    <mergeCell ref="A28:C28"/>
    <mergeCell ref="D28:T28"/>
    <mergeCell ref="X28:Y28"/>
    <mergeCell ref="Z28:AA28"/>
    <mergeCell ref="AB28:AC28"/>
    <mergeCell ref="AD28:AE28"/>
    <mergeCell ref="AF28:AH28"/>
    <mergeCell ref="AF37:AH37"/>
    <mergeCell ref="AF38:AH38"/>
    <mergeCell ref="A31:C31"/>
    <mergeCell ref="D31:T31"/>
    <mergeCell ref="U31:V31"/>
    <mergeCell ref="Z31:AA31"/>
    <mergeCell ref="AB31:AC31"/>
    <mergeCell ref="AD31:AE31"/>
    <mergeCell ref="AF31:AH31"/>
    <mergeCell ref="A32:C32"/>
    <mergeCell ref="D32:T32"/>
    <mergeCell ref="U32:V32"/>
    <mergeCell ref="X32:Y32"/>
    <mergeCell ref="Z32:AA32"/>
    <mergeCell ref="AB32:AC32"/>
    <mergeCell ref="AD32:AE32"/>
    <mergeCell ref="AF32:AH32"/>
    <mergeCell ref="AD17:AE17"/>
    <mergeCell ref="AF17:AH17"/>
    <mergeCell ref="AB13:AC13"/>
    <mergeCell ref="AD13:AE13"/>
    <mergeCell ref="AF13:AH13"/>
    <mergeCell ref="X27:Y27"/>
    <mergeCell ref="X24:Y24"/>
    <mergeCell ref="A36:AH36"/>
    <mergeCell ref="X31:Y31"/>
    <mergeCell ref="A33:C33"/>
    <mergeCell ref="D33:T33"/>
    <mergeCell ref="U33:V33"/>
    <mergeCell ref="X33:Y33"/>
    <mergeCell ref="Z33:AA33"/>
    <mergeCell ref="AB33:AC33"/>
    <mergeCell ref="AD33:AE33"/>
    <mergeCell ref="AF33:AH33"/>
    <mergeCell ref="A26:C26"/>
    <mergeCell ref="D26:T26"/>
    <mergeCell ref="X26:Y26"/>
    <mergeCell ref="Z26:AA26"/>
    <mergeCell ref="AB26:AC26"/>
    <mergeCell ref="AD26:AE26"/>
    <mergeCell ref="AF26:AH26"/>
    <mergeCell ref="A14:AH14"/>
    <mergeCell ref="A18:AH18"/>
    <mergeCell ref="U15:V15"/>
    <mergeCell ref="X15:Y15"/>
    <mergeCell ref="Z15:AA15"/>
    <mergeCell ref="AB15:AC15"/>
    <mergeCell ref="AD15:AE15"/>
    <mergeCell ref="AF15:AH15"/>
    <mergeCell ref="A16:C16"/>
    <mergeCell ref="D16:T16"/>
    <mergeCell ref="U16:V16"/>
    <mergeCell ref="X16:Y16"/>
    <mergeCell ref="Z16:AA16"/>
    <mergeCell ref="AB16:AC16"/>
    <mergeCell ref="AD16:AE16"/>
    <mergeCell ref="AF16:AH16"/>
    <mergeCell ref="A15:C15"/>
    <mergeCell ref="D15:T15"/>
    <mergeCell ref="A17:C17"/>
    <mergeCell ref="D17:T17"/>
    <mergeCell ref="U17:V17"/>
    <mergeCell ref="X17:Y17"/>
    <mergeCell ref="Z17:AA17"/>
    <mergeCell ref="AB17:AC17"/>
  </mergeCells>
  <printOptions horizontalCentered="1"/>
  <pageMargins left="0.25" right="0.25" top="0.75" bottom="0.75" header="0.3" footer="0.3"/>
  <pageSetup paperSize="9" scale="44" fitToHeight="0" orientation="landscape" horizontalDpi="4294967293" verticalDpi="4294967293" r:id="rId1"/>
  <headerFooter alignWithMargins="0"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39" customWidth="1"/>
    <col min="2" max="2" width="23.7109375" style="39" customWidth="1"/>
    <col min="3" max="5" width="16.7109375" style="41" customWidth="1"/>
    <col min="6" max="6" width="2.7109375" style="39" customWidth="1"/>
    <col min="7" max="7" width="23.7109375" style="39" customWidth="1"/>
    <col min="8" max="10" width="16.7109375" style="41" customWidth="1"/>
    <col min="11" max="16384" width="9.140625" style="39"/>
  </cols>
  <sheetData>
    <row r="2" spans="2:10" ht="39.950000000000003" customHeight="1" x14ac:dyDescent="0.25">
      <c r="B2" s="267" t="s">
        <v>32</v>
      </c>
      <c r="C2" s="267"/>
      <c r="D2" s="267"/>
      <c r="E2" s="267"/>
      <c r="G2" s="266" t="s">
        <v>31</v>
      </c>
      <c r="H2" s="266"/>
      <c r="I2" s="266"/>
      <c r="J2" s="266"/>
    </row>
    <row r="3" spans="2:10" s="40" customFormat="1" ht="60" customHeight="1" x14ac:dyDescent="0.25">
      <c r="B3" s="96" t="s">
        <v>33</v>
      </c>
      <c r="C3" s="97" t="s">
        <v>34</v>
      </c>
      <c r="D3" s="97" t="s">
        <v>35</v>
      </c>
      <c r="E3" s="97" t="s">
        <v>36</v>
      </c>
      <c r="G3" s="96" t="s">
        <v>33</v>
      </c>
      <c r="H3" s="97" t="s">
        <v>34</v>
      </c>
      <c r="I3" s="97" t="s">
        <v>35</v>
      </c>
      <c r="J3" s="97" t="s">
        <v>36</v>
      </c>
    </row>
    <row r="4" spans="2:10" ht="20.100000000000001" customHeight="1" x14ac:dyDescent="0.25">
      <c r="B4" s="98" t="s">
        <v>37</v>
      </c>
      <c r="C4" s="101">
        <v>2200</v>
      </c>
      <c r="D4" s="99">
        <f>(C4/170)*2</f>
        <v>25.882352941176471</v>
      </c>
      <c r="E4" s="99">
        <f>D4*$E$9</f>
        <v>38.82352941176471</v>
      </c>
      <c r="G4" s="98" t="s">
        <v>37</v>
      </c>
      <c r="H4" s="93">
        <v>2200</v>
      </c>
      <c r="I4" s="99">
        <f>(H4/170)*2</f>
        <v>25.882352941176471</v>
      </c>
      <c r="J4" s="99">
        <f>I4*$J$9</f>
        <v>33.647058823529413</v>
      </c>
    </row>
    <row r="5" spans="2:10" ht="20.100000000000001" customHeight="1" x14ac:dyDescent="0.25">
      <c r="B5" s="98" t="s">
        <v>39</v>
      </c>
      <c r="C5" s="101">
        <v>2800</v>
      </c>
      <c r="D5" s="99">
        <f>(C5/170)*2</f>
        <v>32.941176470588232</v>
      </c>
      <c r="E5" s="99">
        <f>D5*$E$9</f>
        <v>49.411764705882348</v>
      </c>
      <c r="G5" s="98" t="s">
        <v>38</v>
      </c>
      <c r="H5" s="93">
        <v>2200</v>
      </c>
      <c r="I5" s="99">
        <f>(H5/170)*2</f>
        <v>25.882352941176471</v>
      </c>
      <c r="J5" s="99">
        <f>I5*$J$9</f>
        <v>33.647058823529413</v>
      </c>
    </row>
    <row r="6" spans="2:10" ht="20.100000000000001" customHeight="1" x14ac:dyDescent="0.25">
      <c r="B6" s="98" t="s">
        <v>40</v>
      </c>
      <c r="C6" s="101">
        <v>1200</v>
      </c>
      <c r="D6" s="99">
        <f>(C6/170)*2</f>
        <v>14.117647058823529</v>
      </c>
      <c r="E6" s="99">
        <f>D6*$E$9</f>
        <v>21.176470588235293</v>
      </c>
      <c r="G6" s="98" t="s">
        <v>40</v>
      </c>
      <c r="H6" s="93">
        <v>1200</v>
      </c>
      <c r="I6" s="99">
        <f>(H6/170)*2</f>
        <v>14.117647058823529</v>
      </c>
      <c r="J6" s="99">
        <f>I6*$J$9</f>
        <v>18.352941176470587</v>
      </c>
    </row>
    <row r="7" spans="2:10" ht="20.100000000000001" customHeight="1" x14ac:dyDescent="0.25">
      <c r="B7" s="268" t="s">
        <v>42</v>
      </c>
      <c r="C7" s="268"/>
      <c r="D7" s="268"/>
      <c r="E7" s="100">
        <f>SUM(E4:E6)</f>
        <v>109.41176470588235</v>
      </c>
      <c r="G7" s="268" t="s">
        <v>41</v>
      </c>
      <c r="H7" s="268"/>
      <c r="I7" s="268"/>
      <c r="J7" s="100">
        <f>SUM(J4:J6)</f>
        <v>85.64705882352942</v>
      </c>
    </row>
    <row r="9" spans="2:10" ht="20.100000000000001" customHeight="1" x14ac:dyDescent="0.25">
      <c r="B9" s="268" t="s">
        <v>70</v>
      </c>
      <c r="C9" s="268"/>
      <c r="D9" s="268"/>
      <c r="E9" s="102">
        <v>1.5</v>
      </c>
      <c r="G9" s="268" t="s">
        <v>71</v>
      </c>
      <c r="H9" s="268"/>
      <c r="I9" s="268"/>
      <c r="J9" s="95">
        <v>1.3</v>
      </c>
    </row>
    <row r="11" spans="2:10" ht="20.100000000000001" customHeight="1" x14ac:dyDescent="0.25">
      <c r="B11" s="40" t="s">
        <v>72</v>
      </c>
    </row>
  </sheetData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44" customWidth="1"/>
    <col min="2" max="2" width="25.42578125" style="44" customWidth="1"/>
    <col min="3" max="3" width="10" style="44" bestFit="1" customWidth="1"/>
    <col min="4" max="4" width="12" style="44" bestFit="1" customWidth="1"/>
    <col min="5" max="5" width="8.7109375" style="44" bestFit="1" customWidth="1"/>
    <col min="6" max="6" width="13.42578125" style="44" customWidth="1"/>
    <col min="7" max="7" width="6.28515625" style="44" customWidth="1"/>
    <col min="8" max="8" width="10.7109375" style="44" customWidth="1"/>
    <col min="9" max="9" width="10.5703125" style="44" customWidth="1"/>
    <col min="10" max="10" width="11" style="44" customWidth="1"/>
    <col min="11" max="12" width="9.28515625" style="44" bestFit="1" customWidth="1"/>
    <col min="13" max="256" width="9.140625" style="44"/>
    <col min="257" max="257" width="3.42578125" style="44" customWidth="1"/>
    <col min="258" max="258" width="25.42578125" style="44" customWidth="1"/>
    <col min="259" max="259" width="10" style="44" bestFit="1" customWidth="1"/>
    <col min="260" max="260" width="12" style="44" bestFit="1" customWidth="1"/>
    <col min="261" max="261" width="8.7109375" style="44" bestFit="1" customWidth="1"/>
    <col min="262" max="262" width="13.42578125" style="44" customWidth="1"/>
    <col min="263" max="263" width="6.28515625" style="44" customWidth="1"/>
    <col min="264" max="512" width="9.140625" style="44"/>
    <col min="513" max="513" width="3.42578125" style="44" customWidth="1"/>
    <col min="514" max="514" width="25.42578125" style="44" customWidth="1"/>
    <col min="515" max="515" width="10" style="44" bestFit="1" customWidth="1"/>
    <col min="516" max="516" width="12" style="44" bestFit="1" customWidth="1"/>
    <col min="517" max="517" width="8.7109375" style="44" bestFit="1" customWidth="1"/>
    <col min="518" max="518" width="13.42578125" style="44" customWidth="1"/>
    <col min="519" max="519" width="6.28515625" style="44" customWidth="1"/>
    <col min="520" max="768" width="9.140625" style="44"/>
    <col min="769" max="769" width="3.42578125" style="44" customWidth="1"/>
    <col min="770" max="770" width="25.42578125" style="44" customWidth="1"/>
    <col min="771" max="771" width="10" style="44" bestFit="1" customWidth="1"/>
    <col min="772" max="772" width="12" style="44" bestFit="1" customWidth="1"/>
    <col min="773" max="773" width="8.7109375" style="44" bestFit="1" customWidth="1"/>
    <col min="774" max="774" width="13.42578125" style="44" customWidth="1"/>
    <col min="775" max="775" width="6.28515625" style="44" customWidth="1"/>
    <col min="776" max="1024" width="9.140625" style="44"/>
    <col min="1025" max="1025" width="3.42578125" style="44" customWidth="1"/>
    <col min="1026" max="1026" width="25.42578125" style="44" customWidth="1"/>
    <col min="1027" max="1027" width="10" style="44" bestFit="1" customWidth="1"/>
    <col min="1028" max="1028" width="12" style="44" bestFit="1" customWidth="1"/>
    <col min="1029" max="1029" width="8.7109375" style="44" bestFit="1" customWidth="1"/>
    <col min="1030" max="1030" width="13.42578125" style="44" customWidth="1"/>
    <col min="1031" max="1031" width="6.28515625" style="44" customWidth="1"/>
    <col min="1032" max="1280" width="9.140625" style="44"/>
    <col min="1281" max="1281" width="3.42578125" style="44" customWidth="1"/>
    <col min="1282" max="1282" width="25.42578125" style="44" customWidth="1"/>
    <col min="1283" max="1283" width="10" style="44" bestFit="1" customWidth="1"/>
    <col min="1284" max="1284" width="12" style="44" bestFit="1" customWidth="1"/>
    <col min="1285" max="1285" width="8.7109375" style="44" bestFit="1" customWidth="1"/>
    <col min="1286" max="1286" width="13.42578125" style="44" customWidth="1"/>
    <col min="1287" max="1287" width="6.28515625" style="44" customWidth="1"/>
    <col min="1288" max="1536" width="9.140625" style="44"/>
    <col min="1537" max="1537" width="3.42578125" style="44" customWidth="1"/>
    <col min="1538" max="1538" width="25.42578125" style="44" customWidth="1"/>
    <col min="1539" max="1539" width="10" style="44" bestFit="1" customWidth="1"/>
    <col min="1540" max="1540" width="12" style="44" bestFit="1" customWidth="1"/>
    <col min="1541" max="1541" width="8.7109375" style="44" bestFit="1" customWidth="1"/>
    <col min="1542" max="1542" width="13.42578125" style="44" customWidth="1"/>
    <col min="1543" max="1543" width="6.28515625" style="44" customWidth="1"/>
    <col min="1544" max="1792" width="9.140625" style="44"/>
    <col min="1793" max="1793" width="3.42578125" style="44" customWidth="1"/>
    <col min="1794" max="1794" width="25.42578125" style="44" customWidth="1"/>
    <col min="1795" max="1795" width="10" style="44" bestFit="1" customWidth="1"/>
    <col min="1796" max="1796" width="12" style="44" bestFit="1" customWidth="1"/>
    <col min="1797" max="1797" width="8.7109375" style="44" bestFit="1" customWidth="1"/>
    <col min="1798" max="1798" width="13.42578125" style="44" customWidth="1"/>
    <col min="1799" max="1799" width="6.28515625" style="44" customWidth="1"/>
    <col min="1800" max="2048" width="9.140625" style="44"/>
    <col min="2049" max="2049" width="3.42578125" style="44" customWidth="1"/>
    <col min="2050" max="2050" width="25.42578125" style="44" customWidth="1"/>
    <col min="2051" max="2051" width="10" style="44" bestFit="1" customWidth="1"/>
    <col min="2052" max="2052" width="12" style="44" bestFit="1" customWidth="1"/>
    <col min="2053" max="2053" width="8.7109375" style="44" bestFit="1" customWidth="1"/>
    <col min="2054" max="2054" width="13.42578125" style="44" customWidth="1"/>
    <col min="2055" max="2055" width="6.28515625" style="44" customWidth="1"/>
    <col min="2056" max="2304" width="9.140625" style="44"/>
    <col min="2305" max="2305" width="3.42578125" style="44" customWidth="1"/>
    <col min="2306" max="2306" width="25.42578125" style="44" customWidth="1"/>
    <col min="2307" max="2307" width="10" style="44" bestFit="1" customWidth="1"/>
    <col min="2308" max="2308" width="12" style="44" bestFit="1" customWidth="1"/>
    <col min="2309" max="2309" width="8.7109375" style="44" bestFit="1" customWidth="1"/>
    <col min="2310" max="2310" width="13.42578125" style="44" customWidth="1"/>
    <col min="2311" max="2311" width="6.28515625" style="44" customWidth="1"/>
    <col min="2312" max="2560" width="9.140625" style="44"/>
    <col min="2561" max="2561" width="3.42578125" style="44" customWidth="1"/>
    <col min="2562" max="2562" width="25.42578125" style="44" customWidth="1"/>
    <col min="2563" max="2563" width="10" style="44" bestFit="1" customWidth="1"/>
    <col min="2564" max="2564" width="12" style="44" bestFit="1" customWidth="1"/>
    <col min="2565" max="2565" width="8.7109375" style="44" bestFit="1" customWidth="1"/>
    <col min="2566" max="2566" width="13.42578125" style="44" customWidth="1"/>
    <col min="2567" max="2567" width="6.28515625" style="44" customWidth="1"/>
    <col min="2568" max="2816" width="9.140625" style="44"/>
    <col min="2817" max="2817" width="3.42578125" style="44" customWidth="1"/>
    <col min="2818" max="2818" width="25.42578125" style="44" customWidth="1"/>
    <col min="2819" max="2819" width="10" style="44" bestFit="1" customWidth="1"/>
    <col min="2820" max="2820" width="12" style="44" bestFit="1" customWidth="1"/>
    <col min="2821" max="2821" width="8.7109375" style="44" bestFit="1" customWidth="1"/>
    <col min="2822" max="2822" width="13.42578125" style="44" customWidth="1"/>
    <col min="2823" max="2823" width="6.28515625" style="44" customWidth="1"/>
    <col min="2824" max="3072" width="9.140625" style="44"/>
    <col min="3073" max="3073" width="3.42578125" style="44" customWidth="1"/>
    <col min="3074" max="3074" width="25.42578125" style="44" customWidth="1"/>
    <col min="3075" max="3075" width="10" style="44" bestFit="1" customWidth="1"/>
    <col min="3076" max="3076" width="12" style="44" bestFit="1" customWidth="1"/>
    <col min="3077" max="3077" width="8.7109375" style="44" bestFit="1" customWidth="1"/>
    <col min="3078" max="3078" width="13.42578125" style="44" customWidth="1"/>
    <col min="3079" max="3079" width="6.28515625" style="44" customWidth="1"/>
    <col min="3080" max="3328" width="9.140625" style="44"/>
    <col min="3329" max="3329" width="3.42578125" style="44" customWidth="1"/>
    <col min="3330" max="3330" width="25.42578125" style="44" customWidth="1"/>
    <col min="3331" max="3331" width="10" style="44" bestFit="1" customWidth="1"/>
    <col min="3332" max="3332" width="12" style="44" bestFit="1" customWidth="1"/>
    <col min="3333" max="3333" width="8.7109375" style="44" bestFit="1" customWidth="1"/>
    <col min="3334" max="3334" width="13.42578125" style="44" customWidth="1"/>
    <col min="3335" max="3335" width="6.28515625" style="44" customWidth="1"/>
    <col min="3336" max="3584" width="9.140625" style="44"/>
    <col min="3585" max="3585" width="3.42578125" style="44" customWidth="1"/>
    <col min="3586" max="3586" width="25.42578125" style="44" customWidth="1"/>
    <col min="3587" max="3587" width="10" style="44" bestFit="1" customWidth="1"/>
    <col min="3588" max="3588" width="12" style="44" bestFit="1" customWidth="1"/>
    <col min="3589" max="3589" width="8.7109375" style="44" bestFit="1" customWidth="1"/>
    <col min="3590" max="3590" width="13.42578125" style="44" customWidth="1"/>
    <col min="3591" max="3591" width="6.28515625" style="44" customWidth="1"/>
    <col min="3592" max="3840" width="9.140625" style="44"/>
    <col min="3841" max="3841" width="3.42578125" style="44" customWidth="1"/>
    <col min="3842" max="3842" width="25.42578125" style="44" customWidth="1"/>
    <col min="3843" max="3843" width="10" style="44" bestFit="1" customWidth="1"/>
    <col min="3844" max="3844" width="12" style="44" bestFit="1" customWidth="1"/>
    <col min="3845" max="3845" width="8.7109375" style="44" bestFit="1" customWidth="1"/>
    <col min="3846" max="3846" width="13.42578125" style="44" customWidth="1"/>
    <col min="3847" max="3847" width="6.28515625" style="44" customWidth="1"/>
    <col min="3848" max="4096" width="9.140625" style="44"/>
    <col min="4097" max="4097" width="3.42578125" style="44" customWidth="1"/>
    <col min="4098" max="4098" width="25.42578125" style="44" customWidth="1"/>
    <col min="4099" max="4099" width="10" style="44" bestFit="1" customWidth="1"/>
    <col min="4100" max="4100" width="12" style="44" bestFit="1" customWidth="1"/>
    <col min="4101" max="4101" width="8.7109375" style="44" bestFit="1" customWidth="1"/>
    <col min="4102" max="4102" width="13.42578125" style="44" customWidth="1"/>
    <col min="4103" max="4103" width="6.28515625" style="44" customWidth="1"/>
    <col min="4104" max="4352" width="9.140625" style="44"/>
    <col min="4353" max="4353" width="3.42578125" style="44" customWidth="1"/>
    <col min="4354" max="4354" width="25.42578125" style="44" customWidth="1"/>
    <col min="4355" max="4355" width="10" style="44" bestFit="1" customWidth="1"/>
    <col min="4356" max="4356" width="12" style="44" bestFit="1" customWidth="1"/>
    <col min="4357" max="4357" width="8.7109375" style="44" bestFit="1" customWidth="1"/>
    <col min="4358" max="4358" width="13.42578125" style="44" customWidth="1"/>
    <col min="4359" max="4359" width="6.28515625" style="44" customWidth="1"/>
    <col min="4360" max="4608" width="9.140625" style="44"/>
    <col min="4609" max="4609" width="3.42578125" style="44" customWidth="1"/>
    <col min="4610" max="4610" width="25.42578125" style="44" customWidth="1"/>
    <col min="4611" max="4611" width="10" style="44" bestFit="1" customWidth="1"/>
    <col min="4612" max="4612" width="12" style="44" bestFit="1" customWidth="1"/>
    <col min="4613" max="4613" width="8.7109375" style="44" bestFit="1" customWidth="1"/>
    <col min="4614" max="4614" width="13.42578125" style="44" customWidth="1"/>
    <col min="4615" max="4615" width="6.28515625" style="44" customWidth="1"/>
    <col min="4616" max="4864" width="9.140625" style="44"/>
    <col min="4865" max="4865" width="3.42578125" style="44" customWidth="1"/>
    <col min="4866" max="4866" width="25.42578125" style="44" customWidth="1"/>
    <col min="4867" max="4867" width="10" style="44" bestFit="1" customWidth="1"/>
    <col min="4868" max="4868" width="12" style="44" bestFit="1" customWidth="1"/>
    <col min="4869" max="4869" width="8.7109375" style="44" bestFit="1" customWidth="1"/>
    <col min="4870" max="4870" width="13.42578125" style="44" customWidth="1"/>
    <col min="4871" max="4871" width="6.28515625" style="44" customWidth="1"/>
    <col min="4872" max="5120" width="9.140625" style="44"/>
    <col min="5121" max="5121" width="3.42578125" style="44" customWidth="1"/>
    <col min="5122" max="5122" width="25.42578125" style="44" customWidth="1"/>
    <col min="5123" max="5123" width="10" style="44" bestFit="1" customWidth="1"/>
    <col min="5124" max="5124" width="12" style="44" bestFit="1" customWidth="1"/>
    <col min="5125" max="5125" width="8.7109375" style="44" bestFit="1" customWidth="1"/>
    <col min="5126" max="5126" width="13.42578125" style="44" customWidth="1"/>
    <col min="5127" max="5127" width="6.28515625" style="44" customWidth="1"/>
    <col min="5128" max="5376" width="9.140625" style="44"/>
    <col min="5377" max="5377" width="3.42578125" style="44" customWidth="1"/>
    <col min="5378" max="5378" width="25.42578125" style="44" customWidth="1"/>
    <col min="5379" max="5379" width="10" style="44" bestFit="1" customWidth="1"/>
    <col min="5380" max="5380" width="12" style="44" bestFit="1" customWidth="1"/>
    <col min="5381" max="5381" width="8.7109375" style="44" bestFit="1" customWidth="1"/>
    <col min="5382" max="5382" width="13.42578125" style="44" customWidth="1"/>
    <col min="5383" max="5383" width="6.28515625" style="44" customWidth="1"/>
    <col min="5384" max="5632" width="9.140625" style="44"/>
    <col min="5633" max="5633" width="3.42578125" style="44" customWidth="1"/>
    <col min="5634" max="5634" width="25.42578125" style="44" customWidth="1"/>
    <col min="5635" max="5635" width="10" style="44" bestFit="1" customWidth="1"/>
    <col min="5636" max="5636" width="12" style="44" bestFit="1" customWidth="1"/>
    <col min="5637" max="5637" width="8.7109375" style="44" bestFit="1" customWidth="1"/>
    <col min="5638" max="5638" width="13.42578125" style="44" customWidth="1"/>
    <col min="5639" max="5639" width="6.28515625" style="44" customWidth="1"/>
    <col min="5640" max="5888" width="9.140625" style="44"/>
    <col min="5889" max="5889" width="3.42578125" style="44" customWidth="1"/>
    <col min="5890" max="5890" width="25.42578125" style="44" customWidth="1"/>
    <col min="5891" max="5891" width="10" style="44" bestFit="1" customWidth="1"/>
    <col min="5892" max="5892" width="12" style="44" bestFit="1" customWidth="1"/>
    <col min="5893" max="5893" width="8.7109375" style="44" bestFit="1" customWidth="1"/>
    <col min="5894" max="5894" width="13.42578125" style="44" customWidth="1"/>
    <col min="5895" max="5895" width="6.28515625" style="44" customWidth="1"/>
    <col min="5896" max="6144" width="9.140625" style="44"/>
    <col min="6145" max="6145" width="3.42578125" style="44" customWidth="1"/>
    <col min="6146" max="6146" width="25.42578125" style="44" customWidth="1"/>
    <col min="6147" max="6147" width="10" style="44" bestFit="1" customWidth="1"/>
    <col min="6148" max="6148" width="12" style="44" bestFit="1" customWidth="1"/>
    <col min="6149" max="6149" width="8.7109375" style="44" bestFit="1" customWidth="1"/>
    <col min="6150" max="6150" width="13.42578125" style="44" customWidth="1"/>
    <col min="6151" max="6151" width="6.28515625" style="44" customWidth="1"/>
    <col min="6152" max="6400" width="9.140625" style="44"/>
    <col min="6401" max="6401" width="3.42578125" style="44" customWidth="1"/>
    <col min="6402" max="6402" width="25.42578125" style="44" customWidth="1"/>
    <col min="6403" max="6403" width="10" style="44" bestFit="1" customWidth="1"/>
    <col min="6404" max="6404" width="12" style="44" bestFit="1" customWidth="1"/>
    <col min="6405" max="6405" width="8.7109375" style="44" bestFit="1" customWidth="1"/>
    <col min="6406" max="6406" width="13.42578125" style="44" customWidth="1"/>
    <col min="6407" max="6407" width="6.28515625" style="44" customWidth="1"/>
    <col min="6408" max="6656" width="9.140625" style="44"/>
    <col min="6657" max="6657" width="3.42578125" style="44" customWidth="1"/>
    <col min="6658" max="6658" width="25.42578125" style="44" customWidth="1"/>
    <col min="6659" max="6659" width="10" style="44" bestFit="1" customWidth="1"/>
    <col min="6660" max="6660" width="12" style="44" bestFit="1" customWidth="1"/>
    <col min="6661" max="6661" width="8.7109375" style="44" bestFit="1" customWidth="1"/>
    <col min="6662" max="6662" width="13.42578125" style="44" customWidth="1"/>
    <col min="6663" max="6663" width="6.28515625" style="44" customWidth="1"/>
    <col min="6664" max="6912" width="9.140625" style="44"/>
    <col min="6913" max="6913" width="3.42578125" style="44" customWidth="1"/>
    <col min="6914" max="6914" width="25.42578125" style="44" customWidth="1"/>
    <col min="6915" max="6915" width="10" style="44" bestFit="1" customWidth="1"/>
    <col min="6916" max="6916" width="12" style="44" bestFit="1" customWidth="1"/>
    <col min="6917" max="6917" width="8.7109375" style="44" bestFit="1" customWidth="1"/>
    <col min="6918" max="6918" width="13.42578125" style="44" customWidth="1"/>
    <col min="6919" max="6919" width="6.28515625" style="44" customWidth="1"/>
    <col min="6920" max="7168" width="9.140625" style="44"/>
    <col min="7169" max="7169" width="3.42578125" style="44" customWidth="1"/>
    <col min="7170" max="7170" width="25.42578125" style="44" customWidth="1"/>
    <col min="7171" max="7171" width="10" style="44" bestFit="1" customWidth="1"/>
    <col min="7172" max="7172" width="12" style="44" bestFit="1" customWidth="1"/>
    <col min="7173" max="7173" width="8.7109375" style="44" bestFit="1" customWidth="1"/>
    <col min="7174" max="7174" width="13.42578125" style="44" customWidth="1"/>
    <col min="7175" max="7175" width="6.28515625" style="44" customWidth="1"/>
    <col min="7176" max="7424" width="9.140625" style="44"/>
    <col min="7425" max="7425" width="3.42578125" style="44" customWidth="1"/>
    <col min="7426" max="7426" width="25.42578125" style="44" customWidth="1"/>
    <col min="7427" max="7427" width="10" style="44" bestFit="1" customWidth="1"/>
    <col min="7428" max="7428" width="12" style="44" bestFit="1" customWidth="1"/>
    <col min="7429" max="7429" width="8.7109375" style="44" bestFit="1" customWidth="1"/>
    <col min="7430" max="7430" width="13.42578125" style="44" customWidth="1"/>
    <col min="7431" max="7431" width="6.28515625" style="44" customWidth="1"/>
    <col min="7432" max="7680" width="9.140625" style="44"/>
    <col min="7681" max="7681" width="3.42578125" style="44" customWidth="1"/>
    <col min="7682" max="7682" width="25.42578125" style="44" customWidth="1"/>
    <col min="7683" max="7683" width="10" style="44" bestFit="1" customWidth="1"/>
    <col min="7684" max="7684" width="12" style="44" bestFit="1" customWidth="1"/>
    <col min="7685" max="7685" width="8.7109375" style="44" bestFit="1" customWidth="1"/>
    <col min="7686" max="7686" width="13.42578125" style="44" customWidth="1"/>
    <col min="7687" max="7687" width="6.28515625" style="44" customWidth="1"/>
    <col min="7688" max="7936" width="9.140625" style="44"/>
    <col min="7937" max="7937" width="3.42578125" style="44" customWidth="1"/>
    <col min="7938" max="7938" width="25.42578125" style="44" customWidth="1"/>
    <col min="7939" max="7939" width="10" style="44" bestFit="1" customWidth="1"/>
    <col min="7940" max="7940" width="12" style="44" bestFit="1" customWidth="1"/>
    <col min="7941" max="7941" width="8.7109375" style="44" bestFit="1" customWidth="1"/>
    <col min="7942" max="7942" width="13.42578125" style="44" customWidth="1"/>
    <col min="7943" max="7943" width="6.28515625" style="44" customWidth="1"/>
    <col min="7944" max="8192" width="9.140625" style="44"/>
    <col min="8193" max="8193" width="3.42578125" style="44" customWidth="1"/>
    <col min="8194" max="8194" width="25.42578125" style="44" customWidth="1"/>
    <col min="8195" max="8195" width="10" style="44" bestFit="1" customWidth="1"/>
    <col min="8196" max="8196" width="12" style="44" bestFit="1" customWidth="1"/>
    <col min="8197" max="8197" width="8.7109375" style="44" bestFit="1" customWidth="1"/>
    <col min="8198" max="8198" width="13.42578125" style="44" customWidth="1"/>
    <col min="8199" max="8199" width="6.28515625" style="44" customWidth="1"/>
    <col min="8200" max="8448" width="9.140625" style="44"/>
    <col min="8449" max="8449" width="3.42578125" style="44" customWidth="1"/>
    <col min="8450" max="8450" width="25.42578125" style="44" customWidth="1"/>
    <col min="8451" max="8451" width="10" style="44" bestFit="1" customWidth="1"/>
    <col min="8452" max="8452" width="12" style="44" bestFit="1" customWidth="1"/>
    <col min="8453" max="8453" width="8.7109375" style="44" bestFit="1" customWidth="1"/>
    <col min="8454" max="8454" width="13.42578125" style="44" customWidth="1"/>
    <col min="8455" max="8455" width="6.28515625" style="44" customWidth="1"/>
    <col min="8456" max="8704" width="9.140625" style="44"/>
    <col min="8705" max="8705" width="3.42578125" style="44" customWidth="1"/>
    <col min="8706" max="8706" width="25.42578125" style="44" customWidth="1"/>
    <col min="8707" max="8707" width="10" style="44" bestFit="1" customWidth="1"/>
    <col min="8708" max="8708" width="12" style="44" bestFit="1" customWidth="1"/>
    <col min="8709" max="8709" width="8.7109375" style="44" bestFit="1" customWidth="1"/>
    <col min="8710" max="8710" width="13.42578125" style="44" customWidth="1"/>
    <col min="8711" max="8711" width="6.28515625" style="44" customWidth="1"/>
    <col min="8712" max="8960" width="9.140625" style="44"/>
    <col min="8961" max="8961" width="3.42578125" style="44" customWidth="1"/>
    <col min="8962" max="8962" width="25.42578125" style="44" customWidth="1"/>
    <col min="8963" max="8963" width="10" style="44" bestFit="1" customWidth="1"/>
    <col min="8964" max="8964" width="12" style="44" bestFit="1" customWidth="1"/>
    <col min="8965" max="8965" width="8.7109375" style="44" bestFit="1" customWidth="1"/>
    <col min="8966" max="8966" width="13.42578125" style="44" customWidth="1"/>
    <col min="8967" max="8967" width="6.28515625" style="44" customWidth="1"/>
    <col min="8968" max="9216" width="9.140625" style="44"/>
    <col min="9217" max="9217" width="3.42578125" style="44" customWidth="1"/>
    <col min="9218" max="9218" width="25.42578125" style="44" customWidth="1"/>
    <col min="9219" max="9219" width="10" style="44" bestFit="1" customWidth="1"/>
    <col min="9220" max="9220" width="12" style="44" bestFit="1" customWidth="1"/>
    <col min="9221" max="9221" width="8.7109375" style="44" bestFit="1" customWidth="1"/>
    <col min="9222" max="9222" width="13.42578125" style="44" customWidth="1"/>
    <col min="9223" max="9223" width="6.28515625" style="44" customWidth="1"/>
    <col min="9224" max="9472" width="9.140625" style="44"/>
    <col min="9473" max="9473" width="3.42578125" style="44" customWidth="1"/>
    <col min="9474" max="9474" width="25.42578125" style="44" customWidth="1"/>
    <col min="9475" max="9475" width="10" style="44" bestFit="1" customWidth="1"/>
    <col min="9476" max="9476" width="12" style="44" bestFit="1" customWidth="1"/>
    <col min="9477" max="9477" width="8.7109375" style="44" bestFit="1" customWidth="1"/>
    <col min="9478" max="9478" width="13.42578125" style="44" customWidth="1"/>
    <col min="9479" max="9479" width="6.28515625" style="44" customWidth="1"/>
    <col min="9480" max="9728" width="9.140625" style="44"/>
    <col min="9729" max="9729" width="3.42578125" style="44" customWidth="1"/>
    <col min="9730" max="9730" width="25.42578125" style="44" customWidth="1"/>
    <col min="9731" max="9731" width="10" style="44" bestFit="1" customWidth="1"/>
    <col min="9732" max="9732" width="12" style="44" bestFit="1" customWidth="1"/>
    <col min="9733" max="9733" width="8.7109375" style="44" bestFit="1" customWidth="1"/>
    <col min="9734" max="9734" width="13.42578125" style="44" customWidth="1"/>
    <col min="9735" max="9735" width="6.28515625" style="44" customWidth="1"/>
    <col min="9736" max="9984" width="9.140625" style="44"/>
    <col min="9985" max="9985" width="3.42578125" style="44" customWidth="1"/>
    <col min="9986" max="9986" width="25.42578125" style="44" customWidth="1"/>
    <col min="9987" max="9987" width="10" style="44" bestFit="1" customWidth="1"/>
    <col min="9988" max="9988" width="12" style="44" bestFit="1" customWidth="1"/>
    <col min="9989" max="9989" width="8.7109375" style="44" bestFit="1" customWidth="1"/>
    <col min="9990" max="9990" width="13.42578125" style="44" customWidth="1"/>
    <col min="9991" max="9991" width="6.28515625" style="44" customWidth="1"/>
    <col min="9992" max="10240" width="9.140625" style="44"/>
    <col min="10241" max="10241" width="3.42578125" style="44" customWidth="1"/>
    <col min="10242" max="10242" width="25.42578125" style="44" customWidth="1"/>
    <col min="10243" max="10243" width="10" style="44" bestFit="1" customWidth="1"/>
    <col min="10244" max="10244" width="12" style="44" bestFit="1" customWidth="1"/>
    <col min="10245" max="10245" width="8.7109375" style="44" bestFit="1" customWidth="1"/>
    <col min="10246" max="10246" width="13.42578125" style="44" customWidth="1"/>
    <col min="10247" max="10247" width="6.28515625" style="44" customWidth="1"/>
    <col min="10248" max="10496" width="9.140625" style="44"/>
    <col min="10497" max="10497" width="3.42578125" style="44" customWidth="1"/>
    <col min="10498" max="10498" width="25.42578125" style="44" customWidth="1"/>
    <col min="10499" max="10499" width="10" style="44" bestFit="1" customWidth="1"/>
    <col min="10500" max="10500" width="12" style="44" bestFit="1" customWidth="1"/>
    <col min="10501" max="10501" width="8.7109375" style="44" bestFit="1" customWidth="1"/>
    <col min="10502" max="10502" width="13.42578125" style="44" customWidth="1"/>
    <col min="10503" max="10503" width="6.28515625" style="44" customWidth="1"/>
    <col min="10504" max="10752" width="9.140625" style="44"/>
    <col min="10753" max="10753" width="3.42578125" style="44" customWidth="1"/>
    <col min="10754" max="10754" width="25.42578125" style="44" customWidth="1"/>
    <col min="10755" max="10755" width="10" style="44" bestFit="1" customWidth="1"/>
    <col min="10756" max="10756" width="12" style="44" bestFit="1" customWidth="1"/>
    <col min="10757" max="10757" width="8.7109375" style="44" bestFit="1" customWidth="1"/>
    <col min="10758" max="10758" width="13.42578125" style="44" customWidth="1"/>
    <col min="10759" max="10759" width="6.28515625" style="44" customWidth="1"/>
    <col min="10760" max="11008" width="9.140625" style="44"/>
    <col min="11009" max="11009" width="3.42578125" style="44" customWidth="1"/>
    <col min="11010" max="11010" width="25.42578125" style="44" customWidth="1"/>
    <col min="11011" max="11011" width="10" style="44" bestFit="1" customWidth="1"/>
    <col min="11012" max="11012" width="12" style="44" bestFit="1" customWidth="1"/>
    <col min="11013" max="11013" width="8.7109375" style="44" bestFit="1" customWidth="1"/>
    <col min="11014" max="11014" width="13.42578125" style="44" customWidth="1"/>
    <col min="11015" max="11015" width="6.28515625" style="44" customWidth="1"/>
    <col min="11016" max="11264" width="9.140625" style="44"/>
    <col min="11265" max="11265" width="3.42578125" style="44" customWidth="1"/>
    <col min="11266" max="11266" width="25.42578125" style="44" customWidth="1"/>
    <col min="11267" max="11267" width="10" style="44" bestFit="1" customWidth="1"/>
    <col min="11268" max="11268" width="12" style="44" bestFit="1" customWidth="1"/>
    <col min="11269" max="11269" width="8.7109375" style="44" bestFit="1" customWidth="1"/>
    <col min="11270" max="11270" width="13.42578125" style="44" customWidth="1"/>
    <col min="11271" max="11271" width="6.28515625" style="44" customWidth="1"/>
    <col min="11272" max="11520" width="9.140625" style="44"/>
    <col min="11521" max="11521" width="3.42578125" style="44" customWidth="1"/>
    <col min="11522" max="11522" width="25.42578125" style="44" customWidth="1"/>
    <col min="11523" max="11523" width="10" style="44" bestFit="1" customWidth="1"/>
    <col min="11524" max="11524" width="12" style="44" bestFit="1" customWidth="1"/>
    <col min="11525" max="11525" width="8.7109375" style="44" bestFit="1" customWidth="1"/>
    <col min="11526" max="11526" width="13.42578125" style="44" customWidth="1"/>
    <col min="11527" max="11527" width="6.28515625" style="44" customWidth="1"/>
    <col min="11528" max="11776" width="9.140625" style="44"/>
    <col min="11777" max="11777" width="3.42578125" style="44" customWidth="1"/>
    <col min="11778" max="11778" width="25.42578125" style="44" customWidth="1"/>
    <col min="11779" max="11779" width="10" style="44" bestFit="1" customWidth="1"/>
    <col min="11780" max="11780" width="12" style="44" bestFit="1" customWidth="1"/>
    <col min="11781" max="11781" width="8.7109375" style="44" bestFit="1" customWidth="1"/>
    <col min="11782" max="11782" width="13.42578125" style="44" customWidth="1"/>
    <col min="11783" max="11783" width="6.28515625" style="44" customWidth="1"/>
    <col min="11784" max="12032" width="9.140625" style="44"/>
    <col min="12033" max="12033" width="3.42578125" style="44" customWidth="1"/>
    <col min="12034" max="12034" width="25.42578125" style="44" customWidth="1"/>
    <col min="12035" max="12035" width="10" style="44" bestFit="1" customWidth="1"/>
    <col min="12036" max="12036" width="12" style="44" bestFit="1" customWidth="1"/>
    <col min="12037" max="12037" width="8.7109375" style="44" bestFit="1" customWidth="1"/>
    <col min="12038" max="12038" width="13.42578125" style="44" customWidth="1"/>
    <col min="12039" max="12039" width="6.28515625" style="44" customWidth="1"/>
    <col min="12040" max="12288" width="9.140625" style="44"/>
    <col min="12289" max="12289" width="3.42578125" style="44" customWidth="1"/>
    <col min="12290" max="12290" width="25.42578125" style="44" customWidth="1"/>
    <col min="12291" max="12291" width="10" style="44" bestFit="1" customWidth="1"/>
    <col min="12292" max="12292" width="12" style="44" bestFit="1" customWidth="1"/>
    <col min="12293" max="12293" width="8.7109375" style="44" bestFit="1" customWidth="1"/>
    <col min="12294" max="12294" width="13.42578125" style="44" customWidth="1"/>
    <col min="12295" max="12295" width="6.28515625" style="44" customWidth="1"/>
    <col min="12296" max="12544" width="9.140625" style="44"/>
    <col min="12545" max="12545" width="3.42578125" style="44" customWidth="1"/>
    <col min="12546" max="12546" width="25.42578125" style="44" customWidth="1"/>
    <col min="12547" max="12547" width="10" style="44" bestFit="1" customWidth="1"/>
    <col min="12548" max="12548" width="12" style="44" bestFit="1" customWidth="1"/>
    <col min="12549" max="12549" width="8.7109375" style="44" bestFit="1" customWidth="1"/>
    <col min="12550" max="12550" width="13.42578125" style="44" customWidth="1"/>
    <col min="12551" max="12551" width="6.28515625" style="44" customWidth="1"/>
    <col min="12552" max="12800" width="9.140625" style="44"/>
    <col min="12801" max="12801" width="3.42578125" style="44" customWidth="1"/>
    <col min="12802" max="12802" width="25.42578125" style="44" customWidth="1"/>
    <col min="12803" max="12803" width="10" style="44" bestFit="1" customWidth="1"/>
    <col min="12804" max="12804" width="12" style="44" bestFit="1" customWidth="1"/>
    <col min="12805" max="12805" width="8.7109375" style="44" bestFit="1" customWidth="1"/>
    <col min="12806" max="12806" width="13.42578125" style="44" customWidth="1"/>
    <col min="12807" max="12807" width="6.28515625" style="44" customWidth="1"/>
    <col min="12808" max="13056" width="9.140625" style="44"/>
    <col min="13057" max="13057" width="3.42578125" style="44" customWidth="1"/>
    <col min="13058" max="13058" width="25.42578125" style="44" customWidth="1"/>
    <col min="13059" max="13059" width="10" style="44" bestFit="1" customWidth="1"/>
    <col min="13060" max="13060" width="12" style="44" bestFit="1" customWidth="1"/>
    <col min="13061" max="13061" width="8.7109375" style="44" bestFit="1" customWidth="1"/>
    <col min="13062" max="13062" width="13.42578125" style="44" customWidth="1"/>
    <col min="13063" max="13063" width="6.28515625" style="44" customWidth="1"/>
    <col min="13064" max="13312" width="9.140625" style="44"/>
    <col min="13313" max="13313" width="3.42578125" style="44" customWidth="1"/>
    <col min="13314" max="13314" width="25.42578125" style="44" customWidth="1"/>
    <col min="13315" max="13315" width="10" style="44" bestFit="1" customWidth="1"/>
    <col min="13316" max="13316" width="12" style="44" bestFit="1" customWidth="1"/>
    <col min="13317" max="13317" width="8.7109375" style="44" bestFit="1" customWidth="1"/>
    <col min="13318" max="13318" width="13.42578125" style="44" customWidth="1"/>
    <col min="13319" max="13319" width="6.28515625" style="44" customWidth="1"/>
    <col min="13320" max="13568" width="9.140625" style="44"/>
    <col min="13569" max="13569" width="3.42578125" style="44" customWidth="1"/>
    <col min="13570" max="13570" width="25.42578125" style="44" customWidth="1"/>
    <col min="13571" max="13571" width="10" style="44" bestFit="1" customWidth="1"/>
    <col min="13572" max="13572" width="12" style="44" bestFit="1" customWidth="1"/>
    <col min="13573" max="13573" width="8.7109375" style="44" bestFit="1" customWidth="1"/>
    <col min="13574" max="13574" width="13.42578125" style="44" customWidth="1"/>
    <col min="13575" max="13575" width="6.28515625" style="44" customWidth="1"/>
    <col min="13576" max="13824" width="9.140625" style="44"/>
    <col min="13825" max="13825" width="3.42578125" style="44" customWidth="1"/>
    <col min="13826" max="13826" width="25.42578125" style="44" customWidth="1"/>
    <col min="13827" max="13827" width="10" style="44" bestFit="1" customWidth="1"/>
    <col min="13828" max="13828" width="12" style="44" bestFit="1" customWidth="1"/>
    <col min="13829" max="13829" width="8.7109375" style="44" bestFit="1" customWidth="1"/>
    <col min="13830" max="13830" width="13.42578125" style="44" customWidth="1"/>
    <col min="13831" max="13831" width="6.28515625" style="44" customWidth="1"/>
    <col min="13832" max="14080" width="9.140625" style="44"/>
    <col min="14081" max="14081" width="3.42578125" style="44" customWidth="1"/>
    <col min="14082" max="14082" width="25.42578125" style="44" customWidth="1"/>
    <col min="14083" max="14083" width="10" style="44" bestFit="1" customWidth="1"/>
    <col min="14084" max="14084" width="12" style="44" bestFit="1" customWidth="1"/>
    <col min="14085" max="14085" width="8.7109375" style="44" bestFit="1" customWidth="1"/>
    <col min="14086" max="14086" width="13.42578125" style="44" customWidth="1"/>
    <col min="14087" max="14087" width="6.28515625" style="44" customWidth="1"/>
    <col min="14088" max="14336" width="9.140625" style="44"/>
    <col min="14337" max="14337" width="3.42578125" style="44" customWidth="1"/>
    <col min="14338" max="14338" width="25.42578125" style="44" customWidth="1"/>
    <col min="14339" max="14339" width="10" style="44" bestFit="1" customWidth="1"/>
    <col min="14340" max="14340" width="12" style="44" bestFit="1" customWidth="1"/>
    <col min="14341" max="14341" width="8.7109375" style="44" bestFit="1" customWidth="1"/>
    <col min="14342" max="14342" width="13.42578125" style="44" customWidth="1"/>
    <col min="14343" max="14343" width="6.28515625" style="44" customWidth="1"/>
    <col min="14344" max="14592" width="9.140625" style="44"/>
    <col min="14593" max="14593" width="3.42578125" style="44" customWidth="1"/>
    <col min="14594" max="14594" width="25.42578125" style="44" customWidth="1"/>
    <col min="14595" max="14595" width="10" style="44" bestFit="1" customWidth="1"/>
    <col min="14596" max="14596" width="12" style="44" bestFit="1" customWidth="1"/>
    <col min="14597" max="14597" width="8.7109375" style="44" bestFit="1" customWidth="1"/>
    <col min="14598" max="14598" width="13.42578125" style="44" customWidth="1"/>
    <col min="14599" max="14599" width="6.28515625" style="44" customWidth="1"/>
    <col min="14600" max="14848" width="9.140625" style="44"/>
    <col min="14849" max="14849" width="3.42578125" style="44" customWidth="1"/>
    <col min="14850" max="14850" width="25.42578125" style="44" customWidth="1"/>
    <col min="14851" max="14851" width="10" style="44" bestFit="1" customWidth="1"/>
    <col min="14852" max="14852" width="12" style="44" bestFit="1" customWidth="1"/>
    <col min="14853" max="14853" width="8.7109375" style="44" bestFit="1" customWidth="1"/>
    <col min="14854" max="14854" width="13.42578125" style="44" customWidth="1"/>
    <col min="14855" max="14855" width="6.28515625" style="44" customWidth="1"/>
    <col min="14856" max="15104" width="9.140625" style="44"/>
    <col min="15105" max="15105" width="3.42578125" style="44" customWidth="1"/>
    <col min="15106" max="15106" width="25.42578125" style="44" customWidth="1"/>
    <col min="15107" max="15107" width="10" style="44" bestFit="1" customWidth="1"/>
    <col min="15108" max="15108" width="12" style="44" bestFit="1" customWidth="1"/>
    <col min="15109" max="15109" width="8.7109375" style="44" bestFit="1" customWidth="1"/>
    <col min="15110" max="15110" width="13.42578125" style="44" customWidth="1"/>
    <col min="15111" max="15111" width="6.28515625" style="44" customWidth="1"/>
    <col min="15112" max="15360" width="9.140625" style="44"/>
    <col min="15361" max="15361" width="3.42578125" style="44" customWidth="1"/>
    <col min="15362" max="15362" width="25.42578125" style="44" customWidth="1"/>
    <col min="15363" max="15363" width="10" style="44" bestFit="1" customWidth="1"/>
    <col min="15364" max="15364" width="12" style="44" bestFit="1" customWidth="1"/>
    <col min="15365" max="15365" width="8.7109375" style="44" bestFit="1" customWidth="1"/>
    <col min="15366" max="15366" width="13.42578125" style="44" customWidth="1"/>
    <col min="15367" max="15367" width="6.28515625" style="44" customWidth="1"/>
    <col min="15368" max="15616" width="9.140625" style="44"/>
    <col min="15617" max="15617" width="3.42578125" style="44" customWidth="1"/>
    <col min="15618" max="15618" width="25.42578125" style="44" customWidth="1"/>
    <col min="15619" max="15619" width="10" style="44" bestFit="1" customWidth="1"/>
    <col min="15620" max="15620" width="12" style="44" bestFit="1" customWidth="1"/>
    <col min="15621" max="15621" width="8.7109375" style="44" bestFit="1" customWidth="1"/>
    <col min="15622" max="15622" width="13.42578125" style="44" customWidth="1"/>
    <col min="15623" max="15623" width="6.28515625" style="44" customWidth="1"/>
    <col min="15624" max="15872" width="9.140625" style="44"/>
    <col min="15873" max="15873" width="3.42578125" style="44" customWidth="1"/>
    <col min="15874" max="15874" width="25.42578125" style="44" customWidth="1"/>
    <col min="15875" max="15875" width="10" style="44" bestFit="1" customWidth="1"/>
    <col min="15876" max="15876" width="12" style="44" bestFit="1" customWidth="1"/>
    <col min="15877" max="15877" width="8.7109375" style="44" bestFit="1" customWidth="1"/>
    <col min="15878" max="15878" width="13.42578125" style="44" customWidth="1"/>
    <col min="15879" max="15879" width="6.28515625" style="44" customWidth="1"/>
    <col min="15880" max="16128" width="9.140625" style="44"/>
    <col min="16129" max="16129" width="3.42578125" style="44" customWidth="1"/>
    <col min="16130" max="16130" width="25.42578125" style="44" customWidth="1"/>
    <col min="16131" max="16131" width="10" style="44" bestFit="1" customWidth="1"/>
    <col min="16132" max="16132" width="12" style="44" bestFit="1" customWidth="1"/>
    <col min="16133" max="16133" width="8.7109375" style="44" bestFit="1" customWidth="1"/>
    <col min="16134" max="16134" width="13.42578125" style="44" customWidth="1"/>
    <col min="16135" max="16135" width="6.28515625" style="44" customWidth="1"/>
    <col min="16136" max="16384" width="9.140625" style="44"/>
  </cols>
  <sheetData>
    <row r="1" spans="2:7" ht="15.75" x14ac:dyDescent="0.25">
      <c r="B1" s="42"/>
      <c r="C1" s="43" t="s">
        <v>43</v>
      </c>
    </row>
    <row r="2" spans="2:7" x14ac:dyDescent="0.25">
      <c r="B2" s="45" t="s">
        <v>44</v>
      </c>
      <c r="G2" s="46"/>
    </row>
    <row r="3" spans="2:7" ht="36.75" customHeight="1" thickBot="1" x14ac:dyDescent="0.3">
      <c r="B3" s="270" t="s">
        <v>45</v>
      </c>
      <c r="C3" s="270"/>
      <c r="D3" s="270"/>
      <c r="E3" s="270"/>
      <c r="F3" s="270"/>
    </row>
    <row r="4" spans="2:7" s="51" customFormat="1" ht="60.75" thickBot="1" x14ac:dyDescent="0.3">
      <c r="B4" s="47" t="s">
        <v>46</v>
      </c>
      <c r="C4" s="48" t="s">
        <v>47</v>
      </c>
      <c r="D4" s="49" t="s">
        <v>48</v>
      </c>
      <c r="E4" s="48" t="s">
        <v>49</v>
      </c>
      <c r="F4" s="50" t="s">
        <v>50</v>
      </c>
    </row>
    <row r="5" spans="2:7" x14ac:dyDescent="0.25">
      <c r="B5" s="52" t="s">
        <v>51</v>
      </c>
      <c r="C5" s="53">
        <v>0.8</v>
      </c>
      <c r="D5" s="54">
        <v>1</v>
      </c>
      <c r="E5" s="53">
        <v>0.8</v>
      </c>
      <c r="F5" s="55">
        <v>1</v>
      </c>
      <c r="G5" s="44" t="str">
        <f>IF(F5&lt;=D5,"ok","Erro!")</f>
        <v>ok</v>
      </c>
    </row>
    <row r="6" spans="2:7" x14ac:dyDescent="0.25">
      <c r="B6" s="56" t="s">
        <v>52</v>
      </c>
      <c r="C6" s="57">
        <v>0.97</v>
      </c>
      <c r="D6" s="58">
        <v>1.27</v>
      </c>
      <c r="E6" s="57">
        <v>1.27</v>
      </c>
      <c r="F6" s="59">
        <v>1.25</v>
      </c>
      <c r="G6" s="44" t="str">
        <f>IF(F6&lt;=D6,"ok","Erro!")</f>
        <v>ok</v>
      </c>
    </row>
    <row r="7" spans="2:7" x14ac:dyDescent="0.25">
      <c r="B7" s="56" t="s">
        <v>53</v>
      </c>
      <c r="C7" s="57">
        <v>0.59</v>
      </c>
      <c r="D7" s="58">
        <v>1.39</v>
      </c>
      <c r="E7" s="57">
        <v>1.23</v>
      </c>
      <c r="F7" s="60">
        <v>1.25</v>
      </c>
      <c r="G7" s="44" t="str">
        <f>IF(F7&lt;=D7,"ok","Erro!")</f>
        <v>ok</v>
      </c>
    </row>
    <row r="8" spans="2:7" x14ac:dyDescent="0.25">
      <c r="B8" s="56" t="s">
        <v>54</v>
      </c>
      <c r="C8" s="57">
        <v>3</v>
      </c>
      <c r="D8" s="58">
        <v>5.5</v>
      </c>
      <c r="E8" s="57">
        <v>4</v>
      </c>
      <c r="F8" s="60">
        <v>3.14</v>
      </c>
      <c r="G8" s="44" t="str">
        <f>IF(F8&lt;=D8,"ok","Erro!")</f>
        <v>ok</v>
      </c>
    </row>
    <row r="9" spans="2:7" x14ac:dyDescent="0.25">
      <c r="B9" s="56" t="s">
        <v>55</v>
      </c>
      <c r="C9" s="57">
        <v>6.16</v>
      </c>
      <c r="D9" s="58">
        <v>8.9600000000000009</v>
      </c>
      <c r="E9" s="57">
        <v>7.4</v>
      </c>
      <c r="F9" s="60">
        <v>7</v>
      </c>
      <c r="G9" s="44" t="str">
        <f>IF(F9&lt;=D9,"ok","Erro!")</f>
        <v>ok</v>
      </c>
    </row>
    <row r="10" spans="2:7" x14ac:dyDescent="0.25">
      <c r="B10" s="61" t="s">
        <v>56</v>
      </c>
      <c r="C10" s="62">
        <f>SUBTOTAL(9,C11:C14)</f>
        <v>5.65</v>
      </c>
      <c r="D10" s="63">
        <f>SUBTOTAL(9,D11:D14)</f>
        <v>8.65</v>
      </c>
      <c r="E10" s="62">
        <f>SUBTOTAL(9,E11:E14)</f>
        <v>7.27</v>
      </c>
      <c r="F10" s="64">
        <f>SUBTOTAL(9,F11:F14)</f>
        <v>8.65</v>
      </c>
    </row>
    <row r="11" spans="2:7" x14ac:dyDescent="0.25">
      <c r="B11" s="56" t="s">
        <v>57</v>
      </c>
      <c r="C11" s="57">
        <v>3</v>
      </c>
      <c r="D11" s="58">
        <v>3</v>
      </c>
      <c r="E11" s="57">
        <v>3</v>
      </c>
      <c r="F11" s="60">
        <v>3</v>
      </c>
      <c r="G11" s="44" t="str">
        <f>IF(F11&lt;=D11,"ok","Erro!")</f>
        <v>ok</v>
      </c>
    </row>
    <row r="12" spans="2:7" x14ac:dyDescent="0.25">
      <c r="B12" s="56" t="s">
        <v>58</v>
      </c>
      <c r="C12" s="57">
        <v>0.65</v>
      </c>
      <c r="D12" s="58">
        <v>0.65</v>
      </c>
      <c r="E12" s="57">
        <v>0.65</v>
      </c>
      <c r="F12" s="60">
        <v>0.65</v>
      </c>
      <c r="G12" s="44" t="str">
        <f>IF(F12&lt;=D12,"ok","Erro!")</f>
        <v>ok</v>
      </c>
    </row>
    <row r="13" spans="2:7" ht="51.75" x14ac:dyDescent="0.25">
      <c r="B13" s="65" t="s">
        <v>59</v>
      </c>
      <c r="C13" s="66"/>
      <c r="D13" s="67"/>
      <c r="E13" s="66"/>
      <c r="F13" s="68"/>
    </row>
    <row r="14" spans="2:7" ht="15.75" thickBot="1" x14ac:dyDescent="0.3">
      <c r="B14" s="69" t="s">
        <v>60</v>
      </c>
      <c r="C14" s="70">
        <v>2</v>
      </c>
      <c r="D14" s="71">
        <v>5</v>
      </c>
      <c r="E14" s="70">
        <v>3.62</v>
      </c>
      <c r="F14" s="72">
        <v>5</v>
      </c>
      <c r="G14" s="44" t="str">
        <f>IF(F14&lt;=D14,"ok","Erro!")</f>
        <v>ok</v>
      </c>
    </row>
    <row r="15" spans="2:7" ht="15.75" thickBot="1" x14ac:dyDescent="0.3">
      <c r="B15" s="73" t="s">
        <v>29</v>
      </c>
      <c r="C15" s="74">
        <f>SUBTOTAL(9,C5:C14)</f>
        <v>17.170000000000002</v>
      </c>
      <c r="D15" s="75">
        <f>SUBTOTAL(9,D5:D14)</f>
        <v>26.77</v>
      </c>
      <c r="E15" s="74">
        <f>SUBTOTAL(9,E5:E14)</f>
        <v>21.970000000000002</v>
      </c>
      <c r="F15" s="76">
        <f>SUBTOTAL(9,F5:F14)</f>
        <v>22.29</v>
      </c>
    </row>
    <row r="16" spans="2:7" ht="15.75" thickBot="1" x14ac:dyDescent="0.3">
      <c r="B16" s="77" t="s">
        <v>61</v>
      </c>
      <c r="C16" s="78">
        <f>((1+C$8%+C$5%+C$6%)*(1+C$7%)*(1+C$9%)/(1-C$10%)-1)*100</f>
        <v>18.579811986009574</v>
      </c>
      <c r="D16" s="79">
        <f>((1+D$8%+D$5%+D$6%)*(1+D$7%)*(1+D$9%)/(1-D$10%)-1)*100</f>
        <v>30.33214676387519</v>
      </c>
      <c r="E16" s="78">
        <f>((1+E$8%+E$5%+E$6%)*(1+E$7%)*(1+E$9%)/(1-E$10%)-1)*100</f>
        <v>24.361464373989005</v>
      </c>
      <c r="F16" s="80">
        <f>((1+F$8%+F$5%+F$6%)*(1+F$7%)*(1+F$9%)/(1-F$10%)-1)*100</f>
        <v>24.988386699507402</v>
      </c>
    </row>
    <row r="17" spans="2:6" ht="60.75" thickBot="1" x14ac:dyDescent="0.3">
      <c r="B17" s="81" t="s">
        <v>62</v>
      </c>
      <c r="C17" s="82"/>
      <c r="D17" s="83">
        <v>25</v>
      </c>
      <c r="E17" s="82"/>
      <c r="F17" s="84"/>
    </row>
    <row r="18" spans="2:6" ht="60.75" thickBot="1" x14ac:dyDescent="0.3">
      <c r="B18" s="81" t="s">
        <v>63</v>
      </c>
      <c r="C18" s="82"/>
      <c r="D18" s="83">
        <v>31.48</v>
      </c>
      <c r="E18" s="82"/>
      <c r="F18" s="84"/>
    </row>
    <row r="19" spans="2:6" s="87" customFormat="1" ht="15.75" thickBot="1" x14ac:dyDescent="0.3">
      <c r="B19" s="85"/>
      <c r="C19" s="271"/>
      <c r="D19" s="271"/>
      <c r="E19" s="86"/>
    </row>
    <row r="20" spans="2:6" ht="15.75" thickBot="1" x14ac:dyDescent="0.3">
      <c r="B20" s="88" t="s">
        <v>64</v>
      </c>
      <c r="C20" s="272">
        <f>(1+F16/100)</f>
        <v>1.249883866995074</v>
      </c>
      <c r="D20" s="273"/>
      <c r="E20" s="86"/>
      <c r="F20" s="89" t="str">
        <f>IF(F13=0,IF(F16&gt;25,"Erro!","OK"),IF(F13=4.5,IF(F16&gt;=31.48,"Erro!","OK")))</f>
        <v>OK</v>
      </c>
    </row>
    <row r="21" spans="2:6" x14ac:dyDescent="0.25">
      <c r="B21" s="90"/>
      <c r="E21" s="86"/>
      <c r="F21" s="87"/>
    </row>
    <row r="22" spans="2:6" x14ac:dyDescent="0.25">
      <c r="B22" s="91" t="s">
        <v>65</v>
      </c>
      <c r="E22" s="86"/>
      <c r="F22" s="87"/>
    </row>
    <row r="23" spans="2:6" x14ac:dyDescent="0.25">
      <c r="B23" s="91" t="s">
        <v>66</v>
      </c>
      <c r="E23" s="86"/>
      <c r="F23" s="87"/>
    </row>
    <row r="24" spans="2:6" x14ac:dyDescent="0.25">
      <c r="B24" s="92" t="s">
        <v>67</v>
      </c>
    </row>
    <row r="25" spans="2:6" x14ac:dyDescent="0.25">
      <c r="B25" s="92"/>
    </row>
    <row r="26" spans="2:6" x14ac:dyDescent="0.25">
      <c r="B26" s="92"/>
    </row>
    <row r="27" spans="2:6" x14ac:dyDescent="0.25">
      <c r="B27" s="92"/>
    </row>
    <row r="28" spans="2:6" x14ac:dyDescent="0.25">
      <c r="B28" s="92"/>
    </row>
    <row r="29" spans="2:6" ht="51.75" customHeight="1" x14ac:dyDescent="0.25">
      <c r="B29" s="92"/>
    </row>
    <row r="30" spans="2:6" x14ac:dyDescent="0.25">
      <c r="B30" s="92"/>
    </row>
    <row r="31" spans="2:6" x14ac:dyDescent="0.25">
      <c r="B31" s="92"/>
    </row>
    <row r="32" spans="2:6" x14ac:dyDescent="0.25">
      <c r="B32" s="92"/>
    </row>
    <row r="33" spans="2:6" x14ac:dyDescent="0.25">
      <c r="B33" s="92"/>
    </row>
    <row r="34" spans="2:6" ht="36" customHeight="1" x14ac:dyDescent="0.25">
      <c r="B34" s="274" t="s">
        <v>68</v>
      </c>
      <c r="C34" s="274"/>
      <c r="D34" s="274"/>
      <c r="E34" s="274"/>
      <c r="F34" s="274"/>
    </row>
    <row r="35" spans="2:6" ht="31.5" customHeight="1" x14ac:dyDescent="0.25">
      <c r="B35" s="269" t="s">
        <v>69</v>
      </c>
      <c r="C35" s="269"/>
      <c r="D35" s="269"/>
      <c r="E35" s="269"/>
      <c r="F35" s="269"/>
    </row>
    <row r="36" spans="2:6" x14ac:dyDescent="0.25">
      <c r="B36" s="269"/>
      <c r="C36" s="269"/>
      <c r="D36" s="269"/>
      <c r="E36" s="269"/>
      <c r="F36" s="269"/>
    </row>
  </sheetData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Planilha Qtd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2020-07-06T21:41:52Z</cp:lastPrinted>
  <dcterms:created xsi:type="dcterms:W3CDTF">2014-10-22T18:59:34Z</dcterms:created>
  <dcterms:modified xsi:type="dcterms:W3CDTF">2021-05-14T17:37:57Z</dcterms:modified>
</cp:coreProperties>
</file>