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21 - RC\ANEXO III.2 - PLANILHAS DE PREÇOS UNITÁRIOS E TOTAIS - EDITAL 021.2021\UTILIDADES\"/>
    </mc:Choice>
  </mc:AlternateContent>
  <xr:revisionPtr revIDLastSave="0" documentId="13_ncr:1_{383C4077-DCD6-4201-9DC4-FC57C4ADF48F}" xr6:coauthVersionLast="47" xr6:coauthVersionMax="47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Qtd'!$A$12:$F$12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Qtd'!$A$1:$K$111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Qtd'!$A$12:$F$12</definedName>
    <definedName name="Z_0CCF26D2_015A_48BB_A932_E67ED632CE05_.wvu.PrintArea" localSheetId="4" hidden="1">BDI!$A$1:$G$36</definedName>
    <definedName name="Z_0CCF26D2_015A_48BB_A932_E67ED632CE05_.wvu.PrintArea" localSheetId="1" hidden="1">'Planilha Qtd'!$A$1:$K$111</definedName>
    <definedName name="Z_0CCF26D2_015A_48BB_A932_E67ED632CE05_.wvu.PrintTitles" localSheetId="1" hidden="1">'Planilha Qtd'!$1:$12</definedName>
    <definedName name="Z_139CDC34_A2AE_4FB8_A6BF_3FCAEDE2A712_.wvu.FilterData" localSheetId="1" hidden="1">'Planilha Qtd'!$A$12:$F$12</definedName>
    <definedName name="Z_139CDC34_A2AE_4FB8_A6BF_3FCAEDE2A712_.wvu.PrintArea" localSheetId="4" hidden="1">BDI!$A$1:$G$36</definedName>
    <definedName name="Z_139CDC34_A2AE_4FB8_A6BF_3FCAEDE2A712_.wvu.PrintArea" localSheetId="1" hidden="1">'Planilha Qtd'!$A$1:$K$111</definedName>
    <definedName name="Z_139CDC34_A2AE_4FB8_A6BF_3FCAEDE2A712_.wvu.PrintTitles" localSheetId="1" hidden="1">'Planilha Qtd'!$1:$12</definedName>
    <definedName name="Z_EC1863A0_3B45_43E6_81CD_D9608D52C52A_.wvu.FilterData" localSheetId="1" hidden="1">'Planilha Qtd'!$A$12:$F$12</definedName>
    <definedName name="Z_EC1863A0_3B45_43E6_81CD_D9608D52C52A_.wvu.PrintArea" localSheetId="4" hidden="1">BDI!$A$1:$G$36</definedName>
    <definedName name="Z_EC1863A0_3B45_43E6_81CD_D9608D52C52A_.wvu.PrintArea" localSheetId="1" hidden="1">'Planilha Qtd'!$A$1:$K$111</definedName>
    <definedName name="Z_EC1863A0_3B45_43E6_81CD_D9608D52C52A_.wvu.PrintTitles" localSheetId="1" hidden="1">'Planilha Qtd'!$1:$12</definedName>
  </definedNames>
  <calcPr calcId="191029"/>
  <customWorkbookViews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</customWorkbookViews>
</workbook>
</file>

<file path=xl/calcChain.xml><?xml version="1.0" encoding="utf-8"?>
<calcChain xmlns="http://schemas.openxmlformats.org/spreadsheetml/2006/main">
  <c r="B11" i="2" l="1"/>
  <c r="B10" i="2"/>
  <c r="G4" i="2" l="1"/>
  <c r="B4" i="2" l="1"/>
  <c r="A14" i="2" l="1"/>
  <c r="B1" i="2" l="1"/>
  <c r="I4" i="2"/>
  <c r="B5" i="2"/>
  <c r="C5" i="2"/>
  <c r="D5" i="2"/>
  <c r="I5" i="2"/>
  <c r="B6" i="2"/>
  <c r="C6" i="2"/>
  <c r="D6" i="2"/>
  <c r="G6" i="2"/>
  <c r="I6" i="2"/>
  <c r="I7" i="2"/>
  <c r="B8" i="2"/>
  <c r="G8" i="2"/>
  <c r="H8" i="2"/>
  <c r="I8" i="2"/>
  <c r="I9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Luanna Fernandes De Lima</author>
  </authors>
  <commentList>
    <comment ref="O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Luanna Fernandes De Lima:</t>
        </r>
        <r>
          <rPr>
            <sz val="9"/>
            <color indexed="81"/>
            <rFont val="Segoe UI"/>
            <family val="2"/>
          </rPr>
          <t xml:space="preserve">
INSERIR DADOS NA CAPA QUE IRÁ PREENCHER AUTOMATICAMENTE NA PLANILHA QTE.</t>
        </r>
      </text>
    </comment>
  </commentList>
</comments>
</file>

<file path=xl/sharedStrings.xml><?xml version="1.0" encoding="utf-8"?>
<sst xmlns="http://schemas.openxmlformats.org/spreadsheetml/2006/main" count="471" uniqueCount="282">
  <si>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</si>
  <si>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</si>
  <si>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</si>
  <si>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</si>
  <si>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</si>
  <si>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</si>
  <si>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</si>
  <si>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</si>
  <si>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</si>
  <si>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</si>
  <si>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</si>
  <si>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</si>
  <si>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</si>
  <si>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</si>
  <si>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</si>
  <si>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</si>
  <si>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</si>
  <si>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</si>
  <si>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</si>
  <si>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</si>
  <si>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</si>
  <si>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</si>
  <si>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</si>
  <si>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</si>
  <si>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</si>
  <si>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</si>
  <si>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</si>
  <si>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</si>
  <si>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</si>
  <si>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</si>
  <si>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</si>
  <si>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</si>
  <si>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</si>
  <si>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</si>
  <si>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</si>
  <si>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</si>
  <si>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</si>
  <si>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</si>
  <si>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</si>
  <si>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</si>
  <si>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</si>
  <si>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</si>
  <si>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</si>
  <si>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</si>
  <si>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</si>
  <si>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</si>
  <si>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</si>
  <si>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</si>
  <si>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</si>
  <si>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</si>
  <si>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</si>
  <si>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</si>
  <si>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</si>
  <si>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</si>
  <si>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</si>
  <si>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</si>
  <si>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</si>
  <si>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</si>
  <si>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</si>
  <si>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</si>
  <si>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</si>
  <si>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</si>
  <si>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</si>
  <si>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</si>
  <si>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</si>
  <si>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</si>
  <si>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</si>
  <si>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</si>
  <si>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</si>
  <si>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</si>
  <si>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</si>
  <si>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</si>
  <si>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</si>
  <si>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</si>
  <si>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</si>
  <si>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PLANILHA</t>
  </si>
  <si>
    <t>PROJETO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</si>
  <si>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</si>
  <si>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</si>
  <si>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</si>
  <si>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</si>
  <si>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</si>
  <si>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</si>
  <si>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2.0</t>
  </si>
  <si>
    <t>1.1</t>
  </si>
  <si>
    <t>1.2</t>
  </si>
  <si>
    <t>1.3</t>
  </si>
  <si>
    <t>1.5</t>
  </si>
  <si>
    <t>1.6</t>
  </si>
  <si>
    <t>SERVIÇOS DIVERSOS</t>
  </si>
  <si>
    <t>EQUIPAMENTOS</t>
  </si>
  <si>
    <t>2.1</t>
  </si>
  <si>
    <t>metro</t>
  </si>
  <si>
    <t>peça</t>
  </si>
  <si>
    <t>-</t>
  </si>
  <si>
    <t>UTILIDADES</t>
  </si>
  <si>
    <t>TÍTULO</t>
  </si>
  <si>
    <t>PLANILHA QUANTITATIVA</t>
  </si>
  <si>
    <t>X</t>
  </si>
  <si>
    <t>AY</t>
  </si>
  <si>
    <t>A1 equi.</t>
  </si>
  <si>
    <t>Mobilização e Desmobilização de Equipe e Equipamentos</t>
  </si>
  <si>
    <t>Projeto Executivo Detalhado: detalhamento do Projeto de Mecânica, Tubulação, Suportação e Compatibilização Técnica.</t>
  </si>
  <si>
    <t>Recolhimento de ART.</t>
  </si>
  <si>
    <t>Técnico de Segurança responsável de campo em tempo integral.</t>
  </si>
  <si>
    <t>CIVIL</t>
  </si>
  <si>
    <t>Furação nas lajes, paredes e forros para passagem das tubulações, e também a recomposição das mesmas com acabamento final e pintura de retoque até 0,02 metros</t>
  </si>
  <si>
    <t>4.0</t>
  </si>
  <si>
    <t>Documentação Final: Desenhos As Built e Data Book Final.</t>
  </si>
  <si>
    <t>1/2"</t>
  </si>
  <si>
    <t>1.4</t>
  </si>
  <si>
    <t>RO</t>
  </si>
  <si>
    <t>Unidade</t>
  </si>
  <si>
    <t>EMISSÃO INICIAL</t>
  </si>
  <si>
    <t>RA</t>
  </si>
  <si>
    <t>2.1.1</t>
  </si>
  <si>
    <t>2.1.2</t>
  </si>
  <si>
    <t>3.0</t>
  </si>
  <si>
    <t>3.1</t>
  </si>
  <si>
    <t>3.1.1</t>
  </si>
  <si>
    <t>Fornecimento de Materiais e Mão de Obra para Limpeza das Tubulações</t>
  </si>
  <si>
    <t>DI-0000-PB-UT-PQ-0001</t>
  </si>
  <si>
    <t>ACESSÓRIOS PARA SISTEMA DE INCÊNDIO</t>
  </si>
  <si>
    <t>2.2</t>
  </si>
  <si>
    <t>ACESSÓRIOS PARA SISTEMA DE ÁGUA POTÁVEL</t>
  </si>
  <si>
    <t>2.2.1</t>
  </si>
  <si>
    <t>2.2.2</t>
  </si>
  <si>
    <t>2.2.3</t>
  </si>
  <si>
    <t>HIDRÔMETRO - COD. FI01, Woltmann Axial, Vazão 0-125m³/h (EXISTENTE)</t>
  </si>
  <si>
    <t>4"</t>
  </si>
  <si>
    <t>m³</t>
  </si>
  <si>
    <t>3" x 2"</t>
  </si>
  <si>
    <t>cj</t>
  </si>
  <si>
    <t>TUBOS E CONEXÕES</t>
  </si>
  <si>
    <t>Tubo Aço Carbono, API 5L Gr. B PSL1, com ou sem costura, biselado conf. ASME B16.25, dimensões ASME B36.10.</t>
  </si>
  <si>
    <t>8"</t>
  </si>
  <si>
    <t>Curva 90, em aço carbono, conf. ASTM A234 GR. WPB, extrem. Biseladas para solda de topo conf. ASME B16.25 dimensões conf. ASME B16.9.</t>
  </si>
  <si>
    <t>Curva 45, em aço carbono, conf. ASTM A234 GR. WPB, extrem. Biseladas para solda de topo conf. ASME B16.25 dimensões conf. ASME B16.9.</t>
  </si>
  <si>
    <t>Tê Redução 45º, em aço carbono, conf. ASTM A234 GR. WPB, extrem. Biseladas para solda de topo conf. ASME B16.25 dimensões conf. ASME B16.9</t>
  </si>
  <si>
    <t>8" x 4"</t>
  </si>
  <si>
    <t>Tê Redução, em aço carbono, conf. ASTM A234 GR. WPB, extrem. Biseladas para solda de topo conf. ASME B16.25 dimensões conf. ASME B16.9</t>
  </si>
  <si>
    <t>4" x 2"</t>
  </si>
  <si>
    <t>4" x 2.1/2"</t>
  </si>
  <si>
    <t>Tê reto, em aço carbono, conf. ASTM A234 GR. WPB, extrem. Biseladas para solda de topo conf. ASME B16.25 dimensões conf. ASME B16.9</t>
  </si>
  <si>
    <t>2.1/2"</t>
  </si>
  <si>
    <t>2"</t>
  </si>
  <si>
    <t>Flange de orifício, pescoço, aço carbono forjado ASTM A105, dimensões conforme ASME B16.36, com estojos, arruelas e porcas</t>
  </si>
  <si>
    <t>Junta meia face, papelão hidráulico não amianto, com borracha NBR, espessura de 1/16”, dimensões conforme ASME B16.21, para flange face ressalto, ASME B16.5</t>
  </si>
  <si>
    <t>Junta meia face, papelão hidráulico não amianto, com borracha NBR, espessura de 1/16”, dimensões conforme ASME B16.21, para flange face ressalto, ASME B16.6</t>
  </si>
  <si>
    <t>Junta meia face, papelão hidráulico não amianto, com borracha NBR, espessura de 1/16”, dimensões conforme ASME B16.21, para flange face ressalto, ASME B16.7</t>
  </si>
  <si>
    <t>Junta meia face, papelão hidráulico não amianto, com borracha NBR, espessura de 1/16”, dimensões conforme ASME B16.21, para flange face ressalto, ASME B16.8</t>
  </si>
  <si>
    <t>Junta de expansão, em borracha, classe 150#, extremidades flange ANSI B16.5</t>
  </si>
  <si>
    <t>Redução Concêntrica, em aço carbono, conf. ASTM A234 GR. WPB, extrem. Biseladas para solda de topo conf. ASME B16.25 dimensões conf. ASME B16.9</t>
  </si>
  <si>
    <t>8"x 4"</t>
  </si>
  <si>
    <t>Niple solda em aço carbono forjado ASTM A105, dimensões ASME B16.11, galvanizado a fogo, conforme ASTM A153</t>
  </si>
  <si>
    <t>PRÉDIO 504 – RESERVATÓRIO GERAL 1000 m³</t>
  </si>
  <si>
    <t xml:space="preserve">ADEQUAÇÃO PARA IMPERMEABILIZAÇÃO E REPAROS ESTRUTURAIS </t>
  </si>
  <si>
    <t>4" x 3"</t>
  </si>
  <si>
    <t>3"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</si>
  <si>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</si>
  <si>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</si>
  <si>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</si>
  <si>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</si>
  <si>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</si>
  <si>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</si>
  <si>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</si>
  <si>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</si>
  <si>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</si>
  <si>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</si>
  <si>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</si>
  <si>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</si>
  <si>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</si>
  <si>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</si>
  <si>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</si>
  <si>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</si>
  <si>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</si>
  <si>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</si>
  <si>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</si>
  <si>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</si>
  <si>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</si>
  <si>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</si>
  <si>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</si>
  <si>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3.2</t>
  </si>
  <si>
    <t>3.2.1</t>
  </si>
  <si>
    <t>3.2.2</t>
  </si>
  <si>
    <t>3.2.3</t>
  </si>
  <si>
    <t>Válvula Gaveta, corpo em aço carbono fundido ASTM A216 GR. WCB, internos em bronze ASTM B62, haste ascendente rosca externa, castelo aparafusado, flangeada, padrão API-600</t>
  </si>
  <si>
    <t>Válvula Gaveta, corpo em aço carbono fundido ASTM A216 GR. WCB, internos em bronze ASTM B62, haste ascendente rosca externa, castelo aparafusado, flangeada, padrão API-601</t>
  </si>
  <si>
    <t>Válvula Gaveta, corpo em aço carbono fundido ASTM A216 GR. WCB, internos em bronze ASTM B62, haste ascendente rosca externa, castelo aparafusado, flangeada, padrão API-602</t>
  </si>
  <si>
    <t>2.1/2</t>
  </si>
  <si>
    <t>Válvula Esfera Tripartida, passagem plena, acionamento manual, ASTM A-216 WCB, internos em ASTM A-182 Gr F304, sede em PTFE, PP, tripartida, BS 5351, extremidades roscadas BSP, 800 Libras.</t>
  </si>
  <si>
    <t>3.2.4</t>
  </si>
  <si>
    <t>INSTRUMENTOS PARA SISTEMA DE INCÊNDIO</t>
  </si>
  <si>
    <t>3.3</t>
  </si>
  <si>
    <t>3.3.1</t>
  </si>
  <si>
    <t>3.3.2</t>
  </si>
  <si>
    <t>TUBOS E CONEXÕES (AÇO CARBONO) UT09</t>
  </si>
  <si>
    <t>TUBOS E CONEXÕES (AÇO INOX SCH.) - UT02</t>
  </si>
  <si>
    <t>6"</t>
  </si>
  <si>
    <t>Tubo Padrão Sch. 10S, ASTM A-312 GR.TP304, SC, B36.19.</t>
  </si>
  <si>
    <t>Tubo Padrão Sch. 10, ASTM A-312 GR.TP304, SC, B36.19.</t>
  </si>
  <si>
    <t>Curva 90° Padrão Sch. 10S, ASTM A-403 GR.WP304, SC RL, B16.9.</t>
  </si>
  <si>
    <t>Cotovelo 90° 3000#, ASTM A-182 GR.F304, extr. para encaixe e solda e dimensões conforme ASME B16.11.</t>
  </si>
  <si>
    <t>Curva 45° Padrão Sch. 10S, ASTM A-403 GR.WP304, SC RL, B16.9.</t>
  </si>
  <si>
    <t>Redução concêntrica, ASTM A-403 GR.WP304, SC RL, B16.9.</t>
  </si>
  <si>
    <t>6" x 4"</t>
  </si>
  <si>
    <t>Válvula Esfera, ASTM A-351 CF8, internos em AISI 304, sede em PTFE, alavanca, ISO 14313, classe 150#, extremidades FRL.</t>
  </si>
  <si>
    <t>Flange Sobreposto 150#, em Aço Inox AISI 304, face com ressalto liso, extr. para solda de topo e dimensões conf. ASME B16.5, com porcas, parafusos e arruelas.</t>
  </si>
  <si>
    <t>Junta em PSM, Tipo: RF, Esp: 3mm - ASME B16.21.</t>
  </si>
  <si>
    <t>Niple solda roscado BSP, classe 3000#, ASTM A-403 GR.WP304, MSS SP-95.</t>
  </si>
  <si>
    <t>INSTRUMENTOS PARA SISTEMA DE ÁGUA POTÁVEL</t>
  </si>
  <si>
    <t>Válvula Esfera, ASTM A-182 GR. F304, internos em AISI 304, sede em PTFE, fornecida com NIPLE, alavanca, ISO 17292, E/S, classe 800#, extremidades rosca BSP.</t>
  </si>
  <si>
    <t>Válvula Esfera, ASTM A-182 GR. F304, internos em AISI 304, sede em PTFE, fornecida com NIPLE, alavanca, ISO 17292, E/S, classe 800#, extremidades E/S.</t>
  </si>
  <si>
    <t xml:space="preserve"> 110 mm X 4"</t>
  </si>
  <si>
    <t xml:space="preserve">Flange Livre com furos para tubos PVC conforme norma ANSI B16.1 Soldável </t>
  </si>
  <si>
    <t>Adaptador Flange Para Caixa D'água Soldável em PVC</t>
  </si>
  <si>
    <t>Tubo em PVC marrom soldável.</t>
  </si>
  <si>
    <t xml:space="preserve"> 110 mm</t>
  </si>
  <si>
    <t>metros</t>
  </si>
  <si>
    <t>60 mm X 2</t>
  </si>
  <si>
    <t xml:space="preserve"> 60 mm X 2"</t>
  </si>
  <si>
    <t>60 mm</t>
  </si>
  <si>
    <t>Curva em PVC marrom soldável.</t>
  </si>
  <si>
    <t>110 mm</t>
  </si>
  <si>
    <t>Engate rápido fêmea, extremidade rosca, material em aço inox 304.</t>
  </si>
  <si>
    <t>Te de redução, Padrão Sch. 10S, ASTM A-403 GR.WP304, SC RL, B16.9.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</si>
  <si>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</si>
  <si>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</si>
  <si>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</si>
  <si>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</si>
  <si>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</si>
  <si>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</si>
  <si>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</si>
  <si>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</si>
  <si>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</si>
  <si>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</si>
  <si>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</si>
  <si>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</si>
  <si>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</si>
  <si>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</si>
  <si>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</si>
  <si>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</si>
  <si>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</si>
  <si>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3.4.18</t>
  </si>
  <si>
    <t>3.4.19</t>
  </si>
  <si>
    <t>3.4.20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</si>
  <si>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</si>
  <si>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</si>
  <si>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</si>
  <si>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</si>
  <si>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</si>
  <si>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</si>
  <si>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</si>
  <si>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</si>
  <si>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3.4.30</t>
  </si>
  <si>
    <t>3.4.31</t>
  </si>
  <si>
    <t>3.5</t>
  </si>
  <si>
    <t>3.5.1</t>
  </si>
  <si>
    <t>3.5.3</t>
  </si>
  <si>
    <t>3.5.4</t>
  </si>
  <si>
    <t>3.5.5</t>
  </si>
  <si>
    <t>3.6</t>
  </si>
  <si>
    <t>3.6.1</t>
  </si>
  <si>
    <t>Válvula de Retenção ASTM A-126 CL.B, tipo portinhola, MSS SP-71, montagem entre flanges 150 Libras (waffer), ANSI B16.5.</t>
  </si>
  <si>
    <t>DI-00504-PB-UT-PQ-0001</t>
  </si>
  <si>
    <t>RESERVATÓRIO PARA ÁGUA DE INCÊNDIO DE CAPACIDADE 20 m³,  TAG. UTIL-REV008-504-1000, CONFORME FOLHA DE DADOS - DI-00504-PB-UT-FD-0001</t>
  </si>
  <si>
    <t>RESERVATÓRIO PARA ÁGUA DE INCÊNDIO DE CAPACIDADE 20 m³,  TAG. UTIL-REV009-504-1000, CONFORME FOLHA DE DADOS - DI-00504-PB-UT-FD-0001</t>
  </si>
  <si>
    <t>BOMBA CENTRÍFUGA TAG.UTIL-BB659-504-1000, CONFORME FOLHA DE DADOS - DI-00504-PB-UT-FD-0002</t>
  </si>
  <si>
    <t>BOMBA CENTRÍFUGA TAG. UTIL-BB660-504-1000, CONFORME FOLHA DE DADOS - DI-00504-PB-UT-FD-0003</t>
  </si>
  <si>
    <t>Manômetro Industrial - Fornecimento e Instalação conforme TAG-IBAPO-PI14-0000-1000.
Especificações Conforme folha de dados DI-00504-PB-UT-FD-0101</t>
  </si>
  <si>
    <t>Manômetro Industrial - Fornecimento e Instalação conforme TAG-AI-IBAPO-PS001-0504-1000
Especificações Conforme folha de dados DI-00504-PB-UT-FD-0101</t>
  </si>
  <si>
    <t>3.6.2</t>
  </si>
  <si>
    <t>TRANSMISSOR DE PRESSÃO INDUSTRIAL - conforme TAG IBAPO-PIT003-0504-1000. Fornecimento e Instalação
Especificações Conforme folha de dados DI-00504-PB-UT-FD-0102</t>
  </si>
  <si>
    <t>PRESSOSTATO - conforme TAG AI-IBAPO-PS001-0504-1000. Fornecimento e Instalação
Especificações Conforme folha de dados DI-00504-PB-UT-FD-0100</t>
  </si>
  <si>
    <t>3.6.3</t>
  </si>
  <si>
    <t>BÓIA DE ALTA VAZÃO PARA CONTROLE DE NÍVEL DO RESERVATÓRIO DE ÁGUA.</t>
  </si>
  <si>
    <t>R$ UNITÁRIO MATERIAL</t>
  </si>
  <si>
    <t>R$ UNITÁRIO MÃO DE OBRA</t>
  </si>
  <si>
    <t>R$ TOTAL MATERIAL</t>
  </si>
  <si>
    <t>R$ TOTAL MÃO DE OBRA</t>
  </si>
  <si>
    <t>R$ TOTAL MATERIAL + MÃO  DE OBRA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</si>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</sst>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EBEB8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9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20" fillId="0" borderId="0"/>
    <xf numFmtId="0" fontId="20" fillId="0" borderId="0"/>
    <xf numFmtId="43" fontId="3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3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31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0" fontId="1" fillId="0" borderId="0"/>
  </cellStyleXfs>
  <cellXfs count="315">
    <xf numFmtId="0" fontId="0" fillId="0" borderId="0" xfId="0"/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4" xfId="5" applyFont="1" applyFill="1" applyBorder="1" applyAlignment="1" applyProtection="1">
      <alignment horizontal="center" vertical="center"/>
    </xf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8" fillId="6" borderId="17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8" xfId="5" applyFill="1" applyBorder="1" applyProtection="1"/>
    <xf numFmtId="167" fontId="20" fillId="3" borderId="19" xfId="5" applyNumberFormat="1" applyFill="1" applyBorder="1" applyProtection="1"/>
    <xf numFmtId="167" fontId="20" fillId="3" borderId="20" xfId="5" applyNumberFormat="1" applyFill="1" applyBorder="1" applyProtection="1"/>
    <xf numFmtId="167" fontId="20" fillId="6" borderId="21" xfId="5" applyNumberFormat="1" applyFill="1" applyBorder="1" applyProtection="1">
      <protection locked="0"/>
    </xf>
    <xf numFmtId="0" fontId="20" fillId="3" borderId="22" xfId="5" applyFill="1" applyBorder="1" applyProtection="1"/>
    <xf numFmtId="167" fontId="20" fillId="3" borderId="23" xfId="5" applyNumberFormat="1" applyFill="1" applyBorder="1" applyProtection="1"/>
    <xf numFmtId="167" fontId="20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0" fillId="6" borderId="24" xfId="5" applyNumberFormat="1" applyFill="1" applyBorder="1" applyProtection="1">
      <protection locked="0"/>
    </xf>
    <xf numFmtId="0" fontId="19" fillId="3" borderId="22" xfId="5" applyFont="1" applyFill="1" applyBorder="1" applyProtection="1"/>
    <xf numFmtId="167" fontId="19" fillId="3" borderId="23" xfId="5" applyNumberFormat="1" applyFont="1" applyFill="1" applyBorder="1" applyProtection="1"/>
    <xf numFmtId="167" fontId="19" fillId="3" borderId="3" xfId="5" applyNumberFormat="1" applyFont="1" applyFill="1" applyBorder="1" applyProtection="1"/>
    <xf numFmtId="167" fontId="19" fillId="6" borderId="24" xfId="5" applyNumberFormat="1" applyFont="1" applyFill="1" applyBorder="1" applyProtection="1">
      <protection locked="0"/>
    </xf>
    <xf numFmtId="0" fontId="22" fillId="3" borderId="22" xfId="5" applyFont="1" applyFill="1" applyBorder="1" applyAlignment="1" applyProtection="1">
      <alignment wrapText="1"/>
    </xf>
    <xf numFmtId="167" fontId="20" fillId="3" borderId="23" xfId="5" applyNumberFormat="1" applyFill="1" applyBorder="1" applyAlignment="1" applyProtection="1">
      <alignment vertical="center"/>
    </xf>
    <xf numFmtId="167" fontId="20" fillId="3" borderId="3" xfId="5" applyNumberFormat="1" applyFill="1" applyBorder="1" applyAlignment="1" applyProtection="1">
      <alignment vertical="center"/>
    </xf>
    <xf numFmtId="167" fontId="20" fillId="6" borderId="24" xfId="5" applyNumberFormat="1" applyFill="1" applyBorder="1" applyAlignment="1" applyProtection="1">
      <alignment vertical="center"/>
      <protection locked="0"/>
    </xf>
    <xf numFmtId="0" fontId="22" fillId="3" borderId="25" xfId="5" applyFont="1" applyFill="1" applyBorder="1" applyProtection="1"/>
    <xf numFmtId="167" fontId="20" fillId="3" borderId="26" xfId="5" applyNumberFormat="1" applyFill="1" applyBorder="1" applyProtection="1"/>
    <xf numFmtId="167" fontId="20" fillId="3" borderId="13" xfId="5" applyNumberFormat="1" applyFill="1" applyBorder="1" applyProtection="1"/>
    <xf numFmtId="167" fontId="20" fillId="6" borderId="27" xfId="5" applyNumberFormat="1" applyFill="1" applyBorder="1" applyProtection="1">
      <protection locked="0"/>
    </xf>
    <xf numFmtId="0" fontId="19" fillId="3" borderId="25" xfId="5" applyFont="1" applyFill="1" applyBorder="1" applyProtection="1"/>
    <xf numFmtId="167" fontId="19" fillId="3" borderId="26" xfId="5" applyNumberFormat="1" applyFont="1" applyFill="1" applyBorder="1" applyProtection="1"/>
    <xf numFmtId="167" fontId="19" fillId="3" borderId="13" xfId="5" applyNumberFormat="1" applyFont="1" applyFill="1" applyBorder="1" applyProtection="1"/>
    <xf numFmtId="167" fontId="19" fillId="6" borderId="27" xfId="5" applyNumberFormat="1" applyFont="1" applyFill="1" applyBorder="1" applyProtection="1">
      <protection locked="0"/>
    </xf>
    <xf numFmtId="0" fontId="19" fillId="7" borderId="18" xfId="5" applyFont="1" applyFill="1" applyBorder="1" applyAlignment="1" applyProtection="1">
      <alignment horizontal="right"/>
    </xf>
    <xf numFmtId="2" fontId="19" fillId="7" borderId="19" xfId="5" applyNumberFormat="1" applyFont="1" applyFill="1" applyBorder="1" applyProtection="1"/>
    <xf numFmtId="2" fontId="19" fillId="7" borderId="20" xfId="5" applyNumberFormat="1" applyFont="1" applyFill="1" applyBorder="1" applyProtection="1"/>
    <xf numFmtId="167" fontId="19" fillId="6" borderId="27" xfId="5" applyNumberFormat="1" applyFont="1" applyFill="1" applyBorder="1" applyProtection="1"/>
    <xf numFmtId="0" fontId="19" fillId="3" borderId="28" xfId="5" applyFont="1" applyFill="1" applyBorder="1" applyAlignment="1" applyProtection="1">
      <alignment horizontal="right" vertical="center" wrapText="1"/>
    </xf>
    <xf numFmtId="0" fontId="20" fillId="3" borderId="29" xfId="5" applyFill="1" applyBorder="1" applyAlignment="1" applyProtection="1">
      <alignment vertical="center"/>
    </xf>
    <xf numFmtId="2" fontId="19" fillId="3" borderId="29" xfId="5" applyNumberFormat="1" applyFont="1" applyFill="1" applyBorder="1" applyAlignment="1" applyProtection="1">
      <alignment vertical="center"/>
    </xf>
    <xf numFmtId="168" fontId="20" fillId="3" borderId="30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8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49" fontId="11" fillId="3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horizontal="left" vertical="center" wrapText="1"/>
      <protection locked="0"/>
    </xf>
    <xf numFmtId="1" fontId="24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0" fontId="13" fillId="3" borderId="8" xfId="2" applyFont="1" applyFill="1" applyBorder="1" applyAlignment="1">
      <alignment vertical="center"/>
    </xf>
    <xf numFmtId="0" fontId="13" fillId="3" borderId="0" xfId="2" applyFont="1" applyFill="1" applyAlignment="1">
      <alignment vertical="center"/>
    </xf>
    <xf numFmtId="0" fontId="13" fillId="3" borderId="9" xfId="2" applyFont="1" applyFill="1" applyBorder="1" applyAlignment="1">
      <alignment vertical="center"/>
    </xf>
    <xf numFmtId="0" fontId="5" fillId="3" borderId="7" xfId="2" applyFont="1" applyFill="1" applyBorder="1" applyAlignment="1">
      <alignment vertical="center"/>
    </xf>
    <xf numFmtId="0" fontId="2" fillId="3" borderId="7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0" fontId="14" fillId="2" borderId="0" xfId="1" applyFont="1" applyFill="1" applyAlignment="1">
      <alignment horizontal="left" vertical="center"/>
    </xf>
    <xf numFmtId="0" fontId="5" fillId="3" borderId="7" xfId="4" applyFont="1" applyFill="1" applyBorder="1" applyAlignment="1">
      <alignment vertical="center"/>
    </xf>
    <xf numFmtId="0" fontId="7" fillId="3" borderId="8" xfId="2" applyFont="1" applyFill="1" applyBorder="1" applyAlignment="1">
      <alignment horizontal="left" vertical="center"/>
    </xf>
    <xf numFmtId="0" fontId="7" fillId="3" borderId="0" xfId="2" applyFont="1" applyFill="1" applyAlignment="1">
      <alignment horizontal="left" vertical="center"/>
    </xf>
    <xf numFmtId="0" fontId="7" fillId="3" borderId="9" xfId="2" applyFont="1" applyFill="1" applyBorder="1" applyAlignment="1">
      <alignment horizontal="left" vertical="center"/>
    </xf>
    <xf numFmtId="0" fontId="7" fillId="3" borderId="10" xfId="2" applyFont="1" applyFill="1" applyBorder="1" applyAlignment="1">
      <alignment vertical="center"/>
    </xf>
    <xf numFmtId="0" fontId="7" fillId="3" borderId="11" xfId="2" applyFont="1" applyFill="1" applyBorder="1" applyAlignment="1">
      <alignment horizontal="left" vertical="center"/>
    </xf>
    <xf numFmtId="0" fontId="7" fillId="3" borderId="12" xfId="2" applyFont="1" applyFill="1" applyBorder="1" applyAlignment="1">
      <alignment horizontal="left" vertical="center"/>
    </xf>
    <xf numFmtId="1" fontId="24" fillId="8" borderId="6" xfId="3" quotePrefix="1" applyNumberFormat="1" applyFont="1" applyFill="1" applyBorder="1" applyAlignment="1" applyProtection="1">
      <alignment vertical="center"/>
      <protection locked="0"/>
    </xf>
    <xf numFmtId="1" fontId="24" fillId="8" borderId="3" xfId="3" quotePrefix="1" applyNumberFormat="1" applyFont="1" applyFill="1" applyBorder="1" applyAlignment="1" applyProtection="1">
      <alignment vertical="center"/>
      <protection locked="0"/>
    </xf>
    <xf numFmtId="14" fontId="4" fillId="0" borderId="8" xfId="2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9" fillId="2" borderId="2" xfId="3" applyFont="1" applyFill="1" applyBorder="1" applyAlignment="1" applyProtection="1">
      <alignment vertical="center"/>
      <protection locked="0"/>
    </xf>
    <xf numFmtId="0" fontId="12" fillId="2" borderId="2" xfId="3" applyFont="1" applyFill="1" applyBorder="1" applyAlignment="1" applyProtection="1">
      <alignment vertical="center"/>
      <protection locked="0"/>
    </xf>
    <xf numFmtId="0" fontId="12" fillId="2" borderId="7" xfId="3" applyFont="1" applyFill="1" applyBorder="1" applyAlignment="1" applyProtection="1">
      <alignment vertical="center"/>
      <protection locked="0"/>
    </xf>
    <xf numFmtId="0" fontId="9" fillId="2" borderId="8" xfId="3" applyFont="1" applyFill="1" applyBorder="1" applyAlignment="1" applyProtection="1">
      <alignment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10" fillId="3" borderId="0" xfId="4" applyFont="1" applyFill="1" applyBorder="1" applyAlignment="1" applyProtection="1">
      <alignment horizontal="center" vertical="center"/>
      <protection locked="0"/>
    </xf>
    <xf numFmtId="0" fontId="9" fillId="2" borderId="0" xfId="3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0" fillId="2" borderId="0" xfId="3" applyFont="1" applyFill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30" fillId="0" borderId="5" xfId="10" applyFont="1" applyFill="1" applyBorder="1" applyAlignment="1">
      <alignment horizontal="center" vertical="center" wrapText="1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6" fillId="8" borderId="5" xfId="0" applyFont="1" applyFill="1" applyBorder="1" applyAlignment="1" applyProtection="1">
      <alignment vertical="center"/>
      <protection locked="0"/>
    </xf>
    <xf numFmtId="171" fontId="27" fillId="8" borderId="5" xfId="0" applyNumberFormat="1" applyFont="1" applyFill="1" applyBorder="1" applyAlignment="1" applyProtection="1">
      <alignment horizontal="center" vertical="center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24" fillId="8" borderId="3" xfId="3" quotePrefix="1" applyNumberFormat="1" applyFont="1" applyFill="1" applyBorder="1" applyAlignment="1" applyProtection="1">
      <alignment vertical="center"/>
      <protection locked="0"/>
    </xf>
    <xf numFmtId="164" fontId="24" fillId="8" borderId="4" xfId="3" quotePrefix="1" applyNumberFormat="1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24" fillId="8" borderId="5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left" vertical="center"/>
    </xf>
    <xf numFmtId="0" fontId="13" fillId="0" borderId="0" xfId="2" applyFont="1" applyFill="1" applyAlignment="1">
      <alignment vertical="center"/>
    </xf>
    <xf numFmtId="0" fontId="13" fillId="0" borderId="9" xfId="2" applyFont="1" applyFill="1" applyBorder="1" applyAlignment="1">
      <alignment vertical="center"/>
    </xf>
    <xf numFmtId="0" fontId="5" fillId="0" borderId="0" xfId="4" applyFont="1" applyFill="1" applyAlignment="1">
      <alignment vertical="center"/>
    </xf>
    <xf numFmtId="0" fontId="6" fillId="0" borderId="0" xfId="2" applyFont="1" applyFill="1" applyAlignment="1">
      <alignment horizontal="left" vertical="center"/>
    </xf>
    <xf numFmtId="0" fontId="6" fillId="0" borderId="7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16" fillId="0" borderId="8" xfId="2" applyFont="1" applyFill="1" applyBorder="1" applyAlignment="1">
      <alignment horizontal="left" vertical="center"/>
    </xf>
    <xf numFmtId="0" fontId="10" fillId="0" borderId="0" xfId="2" applyFont="1" applyFill="1" applyAlignment="1">
      <alignment vertical="center"/>
    </xf>
    <xf numFmtId="0" fontId="10" fillId="0" borderId="5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left" vertical="center"/>
    </xf>
    <xf numFmtId="0" fontId="10" fillId="0" borderId="7" xfId="3" applyFont="1" applyFill="1" applyBorder="1" applyAlignment="1">
      <alignment horizontal="center" vertical="center"/>
    </xf>
    <xf numFmtId="1" fontId="24" fillId="11" borderId="5" xfId="3" quotePrefix="1" applyNumberFormat="1" applyFont="1" applyFill="1" applyBorder="1" applyAlignment="1" applyProtection="1">
      <alignment horizontal="center" vertical="center" wrapText="1"/>
      <protection locked="0"/>
    </xf>
    <xf numFmtId="1" fontId="24" fillId="11" borderId="4" xfId="3" quotePrefix="1" applyNumberFormat="1" applyFont="1" applyFill="1" applyBorder="1" applyAlignment="1" applyProtection="1">
      <alignment horizontal="center" vertical="center" wrapText="1"/>
      <protection locked="0"/>
    </xf>
    <xf numFmtId="164" fontId="24" fillId="11" borderId="4" xfId="3" quotePrefix="1" applyNumberFormat="1" applyFont="1" applyFill="1" applyBorder="1" applyAlignment="1" applyProtection="1">
      <alignment horizontal="center" vertical="center" wrapText="1"/>
      <protection locked="0"/>
    </xf>
    <xf numFmtId="166" fontId="24" fillId="11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11" borderId="0" xfId="0" applyNumberFormat="1" applyFont="1" applyFill="1" applyProtection="1">
      <protection locked="0"/>
    </xf>
    <xf numFmtId="0" fontId="2" fillId="11" borderId="0" xfId="0" applyFont="1" applyFill="1" applyAlignment="1" applyProtection="1">
      <alignment vertical="center"/>
      <protection locked="0"/>
    </xf>
    <xf numFmtId="0" fontId="11" fillId="11" borderId="0" xfId="0" applyFont="1" applyFill="1" applyProtection="1">
      <protection locked="0"/>
    </xf>
    <xf numFmtId="1" fontId="24" fillId="11" borderId="5" xfId="3" quotePrefix="1" applyNumberFormat="1" applyFont="1" applyFill="1" applyBorder="1" applyAlignment="1" applyProtection="1">
      <alignment horizontal="center" vertical="center"/>
      <protection locked="0"/>
    </xf>
    <xf numFmtId="49" fontId="24" fillId="11" borderId="5" xfId="3" applyNumberFormat="1" applyFont="1" applyFill="1" applyBorder="1" applyAlignment="1" applyProtection="1">
      <alignment horizontal="left" vertical="center" wrapText="1"/>
      <protection locked="0"/>
    </xf>
    <xf numFmtId="164" fontId="24" fillId="11" borderId="5" xfId="3" applyNumberFormat="1" applyFont="1" applyFill="1" applyBorder="1" applyAlignment="1" applyProtection="1">
      <alignment horizontal="center" vertical="center" wrapText="1"/>
      <protection locked="0"/>
    </xf>
    <xf numFmtId="9" fontId="27" fillId="11" borderId="5" xfId="11" applyFont="1" applyFill="1" applyBorder="1" applyAlignment="1" applyProtection="1">
      <alignment vertical="center" wrapText="1"/>
      <protection locked="0"/>
    </xf>
    <xf numFmtId="4" fontId="11" fillId="11" borderId="5" xfId="3" applyNumberFormat="1" applyFont="1" applyFill="1" applyBorder="1" applyAlignment="1" applyProtection="1">
      <alignment horizontal="center" vertical="center" wrapText="1"/>
      <protection locked="0"/>
    </xf>
    <xf numFmtId="0" fontId="11" fillId="11" borderId="0" xfId="0" applyFont="1" applyFill="1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30" fillId="0" borderId="5" xfId="10" applyFont="1" applyFill="1" applyBorder="1" applyAlignment="1">
      <alignment horizontal="center" vertical="center" wrapText="1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27" fillId="8" borderId="5" xfId="11" applyNumberFormat="1" applyFont="1" applyFill="1" applyBorder="1" applyAlignment="1" applyProtection="1">
      <alignment vertical="center"/>
      <protection locked="0"/>
    </xf>
    <xf numFmtId="0" fontId="10" fillId="2" borderId="7" xfId="3" applyFont="1" applyFill="1" applyBorder="1" applyAlignment="1">
      <alignment horizontal="center" vertical="center"/>
    </xf>
    <xf numFmtId="0" fontId="9" fillId="2" borderId="10" xfId="3" applyFont="1" applyFill="1" applyBorder="1" applyAlignment="1" applyProtection="1">
      <alignment vertical="center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4" fontId="17" fillId="0" borderId="0" xfId="0" applyNumberFormat="1" applyFont="1" applyProtection="1">
      <protection locked="0"/>
    </xf>
    <xf numFmtId="1" fontId="24" fillId="3" borderId="4" xfId="3" quotePrefix="1" applyNumberFormat="1" applyFont="1" applyFill="1" applyBorder="1" applyAlignment="1" applyProtection="1">
      <alignment horizontal="center" vertical="center" wrapText="1"/>
      <protection locked="0"/>
    </xf>
    <xf numFmtId="166" fontId="24" fillId="3" borderId="5" xfId="3" applyNumberFormat="1" applyFont="1" applyFill="1" applyBorder="1" applyAlignment="1" applyProtection="1">
      <alignment horizontal="center" vertical="center" wrapText="1"/>
      <protection locked="0"/>
    </xf>
    <xf numFmtId="164" fontId="32" fillId="11" borderId="4" xfId="3" quotePrefix="1" applyNumberFormat="1" applyFont="1" applyFill="1" applyBorder="1" applyAlignment="1" applyProtection="1">
      <alignment horizontal="center" vertical="center" wrapText="1"/>
      <protection locked="0"/>
    </xf>
    <xf numFmtId="1" fontId="24" fillId="12" borderId="5" xfId="3" quotePrefix="1" applyNumberFormat="1" applyFont="1" applyFill="1" applyBorder="1" applyAlignment="1" applyProtection="1">
      <alignment horizontal="center" vertical="center" wrapText="1"/>
      <protection locked="0"/>
    </xf>
    <xf numFmtId="1" fontId="24" fillId="12" borderId="4" xfId="3" quotePrefix="1" applyNumberFormat="1" applyFont="1" applyFill="1" applyBorder="1" applyAlignment="1" applyProtection="1">
      <alignment horizontal="center" vertical="center" wrapText="1"/>
      <protection locked="0"/>
    </xf>
    <xf numFmtId="164" fontId="24" fillId="12" borderId="4" xfId="3" quotePrefix="1" applyNumberFormat="1" applyFont="1" applyFill="1" applyBorder="1" applyAlignment="1" applyProtection="1">
      <alignment horizontal="center" vertical="center" wrapText="1"/>
      <protection locked="0"/>
    </xf>
    <xf numFmtId="166" fontId="24" fillId="12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Alignment="1">
      <alignment horizontal="left" vertical="center"/>
    </xf>
    <xf numFmtId="166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71" fontId="27" fillId="8" borderId="5" xfId="0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14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14" fontId="7" fillId="3" borderId="5" xfId="2" applyNumberFormat="1" applyFont="1" applyFill="1" applyBorder="1" applyAlignment="1" applyProtection="1">
      <alignment horizontal="center" vertical="center" shrinkToFit="1"/>
      <protection locked="0"/>
    </xf>
    <xf numFmtId="0" fontId="7" fillId="3" borderId="5" xfId="2" applyNumberFormat="1" applyFont="1" applyFill="1" applyBorder="1" applyAlignment="1" applyProtection="1">
      <alignment horizontal="center" vertical="center" shrinkToFit="1"/>
      <protection locked="0"/>
    </xf>
    <xf numFmtId="0" fontId="8" fillId="3" borderId="5" xfId="2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8" fillId="0" borderId="10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15" fillId="0" borderId="10" xfId="2" applyFont="1" applyFill="1" applyBorder="1" applyAlignment="1">
      <alignment horizontal="left" vertical="center" wrapText="1"/>
    </xf>
    <xf numFmtId="0" fontId="15" fillId="0" borderId="11" xfId="2" applyFont="1" applyFill="1" applyBorder="1" applyAlignment="1">
      <alignment horizontal="left" vertical="center" wrapText="1"/>
    </xf>
    <xf numFmtId="0" fontId="15" fillId="0" borderId="12" xfId="2" applyFont="1" applyFill="1" applyBorder="1" applyAlignment="1">
      <alignment horizontal="left" vertical="center" wrapText="1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15" fillId="0" borderId="10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14" fontId="8" fillId="0" borderId="8" xfId="2" applyNumberFormat="1" applyFont="1" applyFill="1" applyBorder="1" applyAlignment="1">
      <alignment horizontal="center" vertical="center"/>
    </xf>
    <xf numFmtId="14" fontId="8" fillId="0" borderId="0" xfId="2" applyNumberFormat="1" applyFont="1" applyFill="1" applyBorder="1" applyAlignment="1">
      <alignment horizontal="center" vertical="center"/>
    </xf>
    <xf numFmtId="14" fontId="8" fillId="0" borderId="9" xfId="2" applyNumberFormat="1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3" fillId="3" borderId="2" xfId="4" applyFont="1" applyFill="1" applyBorder="1" applyAlignment="1">
      <alignment horizontal="center" vertical="center"/>
    </xf>
    <xf numFmtId="0" fontId="3" fillId="3" borderId="7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8" xfId="4" applyFont="1" applyFill="1" applyBorder="1" applyAlignment="1">
      <alignment horizontal="center" vertical="center"/>
    </xf>
    <xf numFmtId="0" fontId="3" fillId="3" borderId="0" xfId="4" applyFont="1" applyFill="1" applyAlignment="1">
      <alignment horizontal="center" vertical="center"/>
    </xf>
    <xf numFmtId="0" fontId="3" fillId="3" borderId="9" xfId="4" applyFont="1" applyFill="1" applyBorder="1" applyAlignment="1">
      <alignment horizontal="center" vertical="center"/>
    </xf>
    <xf numFmtId="0" fontId="3" fillId="3" borderId="5" xfId="4" applyFont="1" applyFill="1" applyBorder="1" applyAlignment="1">
      <alignment horizontal="center" vertical="center"/>
    </xf>
    <xf numFmtId="0" fontId="3" fillId="3" borderId="10" xfId="4" applyFont="1" applyFill="1" applyBorder="1" applyAlignment="1">
      <alignment horizontal="center" vertical="center"/>
    </xf>
    <xf numFmtId="0" fontId="3" fillId="3" borderId="11" xfId="4" applyFont="1" applyFill="1" applyBorder="1" applyAlignment="1">
      <alignment horizontal="center" vertical="center"/>
    </xf>
    <xf numFmtId="0" fontId="3" fillId="3" borderId="12" xfId="4" applyFont="1" applyFill="1" applyBorder="1" applyAlignment="1">
      <alignment horizontal="center" vertical="center"/>
    </xf>
    <xf numFmtId="49" fontId="11" fillId="0" borderId="6" xfId="3" applyNumberFormat="1" applyFont="1" applyFill="1" applyBorder="1" applyAlignment="1" applyProtection="1">
      <alignment horizontal="left" vertical="top" wrapText="1"/>
      <protection locked="0"/>
    </xf>
    <xf numFmtId="49" fontId="11" fillId="0" borderId="4" xfId="3" applyNumberFormat="1" applyFont="1" applyFill="1" applyBorder="1" applyAlignment="1" applyProtection="1">
      <alignment horizontal="left" vertical="top" wrapText="1"/>
      <protection locked="0"/>
    </xf>
    <xf numFmtId="1" fontId="24" fillId="11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24" fillId="11" borderId="4" xfId="3" quotePrefix="1" applyNumberFormat="1" applyFont="1" applyFill="1" applyBorder="1" applyAlignment="1" applyProtection="1">
      <alignment horizontal="left" vertical="center" wrapText="1"/>
      <protection locked="0"/>
    </xf>
    <xf numFmtId="1" fontId="24" fillId="12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24" fillId="12" borderId="4" xfId="3" quotePrefix="1" applyNumberFormat="1" applyFont="1" applyFill="1" applyBorder="1" applyAlignment="1" applyProtection="1">
      <alignment horizontal="left" vertical="center" wrapText="1"/>
      <protection locked="0"/>
    </xf>
    <xf numFmtId="49" fontId="24" fillId="11" borderId="6" xfId="3" applyNumberFormat="1" applyFont="1" applyFill="1" applyBorder="1" applyAlignment="1" applyProtection="1">
      <alignment horizontal="left" vertical="center" wrapText="1"/>
      <protection locked="0"/>
    </xf>
    <xf numFmtId="49" fontId="24" fillId="11" borderId="4" xfId="3" applyNumberFormat="1" applyFont="1" applyFill="1" applyBorder="1" applyAlignment="1" applyProtection="1">
      <alignment horizontal="left" vertical="center" wrapText="1"/>
      <protection locked="0"/>
    </xf>
    <xf numFmtId="1" fontId="24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24" fillId="8" borderId="4" xfId="3" quotePrefix="1" applyNumberFormat="1" applyFont="1" applyFill="1" applyBorder="1" applyAlignment="1" applyProtection="1">
      <alignment horizontal="left" vertical="center" wrapText="1"/>
      <protection locked="0"/>
    </xf>
    <xf numFmtId="0" fontId="27" fillId="8" borderId="5" xfId="0" applyFont="1" applyFill="1" applyBorder="1" applyAlignment="1" applyProtection="1">
      <alignment horizontal="right" vertical="center"/>
      <protection locked="0"/>
    </xf>
    <xf numFmtId="49" fontId="16" fillId="10" borderId="6" xfId="3" applyNumberFormat="1" applyFont="1" applyFill="1" applyBorder="1" applyAlignment="1" applyProtection="1">
      <alignment horizontal="left" vertical="top" wrapText="1"/>
      <protection locked="0"/>
    </xf>
    <xf numFmtId="49" fontId="16" fillId="10" borderId="3" xfId="3" applyNumberFormat="1" applyFont="1" applyFill="1" applyBorder="1" applyAlignment="1" applyProtection="1">
      <alignment horizontal="left" vertical="top" wrapText="1"/>
      <protection locked="0"/>
    </xf>
    <xf numFmtId="49" fontId="11" fillId="0" borderId="5" xfId="3" applyNumberFormat="1" applyFont="1" applyFill="1" applyBorder="1" applyAlignment="1" applyProtection="1">
      <alignment horizontal="left" vertical="center" wrapText="1"/>
      <protection locked="0"/>
    </xf>
    <xf numFmtId="0" fontId="24" fillId="9" borderId="2" xfId="3" applyFont="1" applyFill="1" applyBorder="1" applyAlignment="1" applyProtection="1">
      <alignment horizontal="center" vertical="center" wrapText="1"/>
      <protection locked="0"/>
    </xf>
    <xf numFmtId="0" fontId="24" fillId="9" borderId="10" xfId="3" applyFont="1" applyFill="1" applyBorder="1" applyAlignment="1" applyProtection="1">
      <alignment horizontal="center" vertical="center" wrapText="1"/>
      <protection locked="0"/>
    </xf>
    <xf numFmtId="0" fontId="24" fillId="9" borderId="33" xfId="3" applyFont="1" applyFill="1" applyBorder="1" applyAlignment="1" applyProtection="1">
      <alignment horizontal="center" vertical="center" wrapText="1"/>
      <protection locked="0"/>
    </xf>
    <xf numFmtId="0" fontId="24" fillId="9" borderId="32" xfId="3" applyFont="1" applyFill="1" applyBorder="1" applyAlignment="1" applyProtection="1">
      <alignment horizontal="center" vertical="center" wrapText="1"/>
      <protection locked="0"/>
    </xf>
    <xf numFmtId="0" fontId="24" fillId="9" borderId="0" xfId="3" applyFont="1" applyFill="1" applyBorder="1" applyAlignment="1" applyProtection="1">
      <alignment horizontal="center" vertical="center" wrapText="1"/>
      <protection locked="0"/>
    </xf>
    <xf numFmtId="0" fontId="24" fillId="9" borderId="11" xfId="3" applyFont="1" applyFill="1" applyBorder="1" applyAlignment="1" applyProtection="1">
      <alignment horizontal="center" vertical="center" wrapText="1"/>
      <protection locked="0"/>
    </xf>
    <xf numFmtId="0" fontId="24" fillId="9" borderId="34" xfId="3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0" fontId="4" fillId="0" borderId="9" xfId="2" applyFont="1" applyFill="1" applyBorder="1" applyAlignment="1" applyProtection="1">
      <alignment horizontal="center" vertical="center"/>
      <protection locked="0"/>
    </xf>
    <xf numFmtId="0" fontId="24" fillId="9" borderId="8" xfId="3" applyFont="1" applyFill="1" applyBorder="1" applyAlignment="1" applyProtection="1">
      <alignment horizontal="center" vertical="center" wrapText="1"/>
      <protection locked="0"/>
    </xf>
    <xf numFmtId="164" fontId="24" fillId="9" borderId="32" xfId="3" applyNumberFormat="1" applyFont="1" applyFill="1" applyBorder="1" applyAlignment="1" applyProtection="1">
      <alignment horizontal="center" vertical="center" wrapText="1"/>
      <protection locked="0"/>
    </xf>
    <xf numFmtId="164" fontId="24" fillId="9" borderId="5" xfId="3" applyNumberFormat="1" applyFont="1" applyFill="1" applyBorder="1" applyAlignment="1" applyProtection="1">
      <alignment horizontal="center" vertical="center" wrapText="1"/>
      <protection locked="0"/>
    </xf>
    <xf numFmtId="0" fontId="24" fillId="9" borderId="5" xfId="3" applyFont="1" applyFill="1" applyBorder="1" applyAlignment="1" applyProtection="1">
      <alignment horizontal="center" vertical="center" wrapText="1"/>
      <protection locked="0"/>
    </xf>
    <xf numFmtId="49" fontId="11" fillId="0" borderId="5" xfId="3" applyNumberFormat="1" applyFont="1" applyFill="1" applyBorder="1" applyAlignment="1" applyProtection="1">
      <alignment horizontal="left" vertical="top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0" fontId="4" fillId="0" borderId="12" xfId="2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7" fillId="3" borderId="7" xfId="2" applyFont="1" applyFill="1" applyBorder="1" applyAlignment="1" applyProtection="1">
      <alignment horizontal="left" vertical="center"/>
      <protection locked="0"/>
    </xf>
    <xf numFmtId="0" fontId="7" fillId="3" borderId="1" xfId="2" applyFont="1" applyFill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center" vertical="center"/>
      <protection locked="0"/>
    </xf>
    <xf numFmtId="0" fontId="12" fillId="0" borderId="7" xfId="3" applyFont="1" applyFill="1" applyBorder="1" applyAlignment="1" applyProtection="1">
      <alignment horizontal="center" vertical="center"/>
      <protection locked="0"/>
    </xf>
    <xf numFmtId="0" fontId="12" fillId="0" borderId="10" xfId="3" applyFont="1" applyFill="1" applyBorder="1" applyAlignment="1" applyProtection="1">
      <alignment horizontal="center" vertical="center"/>
      <protection locked="0"/>
    </xf>
    <xf numFmtId="0" fontId="12" fillId="0" borderId="11" xfId="3" applyFont="1" applyFill="1" applyBorder="1" applyAlignment="1" applyProtection="1">
      <alignment horizontal="center" vertical="center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11" xfId="2" applyFont="1" applyFill="1" applyBorder="1" applyAlignment="1" applyProtection="1">
      <alignment horizontal="center" vertical="center"/>
      <protection locked="0"/>
    </xf>
    <xf numFmtId="0" fontId="10" fillId="3" borderId="8" xfId="2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Border="1" applyAlignment="1" applyProtection="1">
      <alignment horizontal="center" vertical="center"/>
      <protection locked="0"/>
    </xf>
    <xf numFmtId="1" fontId="11" fillId="3" borderId="6" xfId="3" quotePrefix="1" applyNumberFormat="1" applyFont="1" applyFill="1" applyBorder="1" applyAlignment="1" applyProtection="1">
      <alignment horizontal="left" vertical="center" wrapText="1"/>
      <protection locked="0"/>
    </xf>
    <xf numFmtId="1" fontId="11" fillId="3" borderId="4" xfId="3" quotePrefix="1" applyNumberFormat="1" applyFont="1" applyFill="1" applyBorder="1" applyAlignment="1" applyProtection="1">
      <alignment horizontal="left" vertical="center" wrapText="1"/>
      <protection locked="0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3" xfId="5" applyFont="1" applyFill="1" applyBorder="1" applyAlignment="1">
      <alignment horizontal="left" vertical="center" wrapText="1"/>
    </xf>
    <xf numFmtId="169" fontId="23" fillId="3" borderId="0" xfId="6" applyFill="1" applyBorder="1" applyAlignment="1">
      <alignment horizontal="center"/>
    </xf>
    <xf numFmtId="170" fontId="19" fillId="6" borderId="31" xfId="5" applyNumberFormat="1" applyFont="1" applyFill="1" applyBorder="1" applyAlignment="1">
      <alignment horizontal="center"/>
    </xf>
    <xf numFmtId="170" fontId="19" fillId="6" borderId="17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</cellXfs>
  <cellStyles count="35">
    <cellStyle name="Moeda 2" xfId="32" xr:uid="{00000000-0005-0000-0000-000000000000}"/>
    <cellStyle name="Moeda 4" xfId="6" xr:uid="{00000000-0005-0000-0000-000001000000}"/>
    <cellStyle name="Normal" xfId="0" builtinId="0"/>
    <cellStyle name="Normal 2" xfId="3" xr:uid="{00000000-0005-0000-0000-000003000000}"/>
    <cellStyle name="Normal 2 2" xfId="16" xr:uid="{00000000-0005-0000-0000-000004000000}"/>
    <cellStyle name="Normal 2 3" xfId="8" xr:uid="{00000000-0005-0000-0000-000005000000}"/>
    <cellStyle name="Normal 3" xfId="2" xr:uid="{00000000-0005-0000-0000-000006000000}"/>
    <cellStyle name="Normal 3 2" xfId="4" xr:uid="{00000000-0005-0000-0000-000007000000}"/>
    <cellStyle name="Normal 3 3" xfId="17" xr:uid="{00000000-0005-0000-0000-000008000000}"/>
    <cellStyle name="Normal 4" xfId="1" xr:uid="{00000000-0005-0000-0000-000009000000}"/>
    <cellStyle name="Normal 4 3 6" xfId="5" xr:uid="{00000000-0005-0000-0000-00000A000000}"/>
    <cellStyle name="Normal 5" xfId="14" xr:uid="{00000000-0005-0000-0000-00000B000000}"/>
    <cellStyle name="Normal 6" xfId="33" xr:uid="{00000000-0005-0000-0000-00000C000000}"/>
    <cellStyle name="Normal 6 2" xfId="34" xr:uid="{00000000-0005-0000-0000-00000D000000}"/>
    <cellStyle name="Normal_Plan1" xfId="10" xr:uid="{00000000-0005-0000-0000-00000E000000}"/>
    <cellStyle name="Porcentagem" xfId="11" builtinId="5"/>
    <cellStyle name="Vírgula 2" xfId="7" xr:uid="{00000000-0005-0000-0000-000010000000}"/>
    <cellStyle name="Vírgula 2 2" xfId="9" xr:uid="{00000000-0005-0000-0000-000011000000}"/>
    <cellStyle name="Vírgula 2 2 2" xfId="13" xr:uid="{00000000-0005-0000-0000-000012000000}"/>
    <cellStyle name="Vírgula 2 2 2 2" xfId="22" xr:uid="{00000000-0005-0000-0000-000013000000}"/>
    <cellStyle name="Vírgula 2 2 2 3" xfId="28" xr:uid="{00000000-0005-0000-0000-000014000000}"/>
    <cellStyle name="Vírgula 2 2 3" xfId="20" xr:uid="{00000000-0005-0000-0000-000015000000}"/>
    <cellStyle name="Vírgula 2 2 4" xfId="26" xr:uid="{00000000-0005-0000-0000-000016000000}"/>
    <cellStyle name="Vírgula 2 3" xfId="12" xr:uid="{00000000-0005-0000-0000-000017000000}"/>
    <cellStyle name="Vírgula 2 3 2" xfId="21" xr:uid="{00000000-0005-0000-0000-000018000000}"/>
    <cellStyle name="Vírgula 2 3 3" xfId="27" xr:uid="{00000000-0005-0000-0000-000019000000}"/>
    <cellStyle name="Vírgula 2 4" xfId="18" xr:uid="{00000000-0005-0000-0000-00001A000000}"/>
    <cellStyle name="Vírgula 2 4 2" xfId="24" xr:uid="{00000000-0005-0000-0000-00001B000000}"/>
    <cellStyle name="Vírgula 2 4 3" xfId="30" xr:uid="{00000000-0005-0000-0000-00001C000000}"/>
    <cellStyle name="Vírgula 2 5" xfId="19" xr:uid="{00000000-0005-0000-0000-00001D000000}"/>
    <cellStyle name="Vírgula 2 6" xfId="25" xr:uid="{00000000-0005-0000-0000-00001E000000}"/>
    <cellStyle name="Vírgula 3" xfId="15" xr:uid="{00000000-0005-0000-0000-00001F000000}"/>
    <cellStyle name="Vírgula 3 2" xfId="23" xr:uid="{00000000-0005-0000-0000-000020000000}"/>
    <cellStyle name="Vírgula 3 3" xfId="29" xr:uid="{00000000-0005-0000-0000-000021000000}"/>
    <cellStyle name="Vírgula 4" xfId="31" xr:uid="{00000000-0005-0000-0000-000022000000}"/>
  </cellStyles>
  <dxfs count="0"/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58933"/>
          <a:ext cx="1116560" cy="68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104372</xdr:colOff>
      <xdr:row>3</xdr:row>
      <xdr:rowOff>69274</xdr:rowOff>
    </xdr:from>
    <xdr:to>
      <xdr:col>6</xdr:col>
      <xdr:colOff>129887</xdr:colOff>
      <xdr:row>8</xdr:row>
      <xdr:rowOff>5195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68E28F-34D7-48E5-B9D8-8E5D942BC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72" y="469324"/>
          <a:ext cx="1111365" cy="697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155865</xdr:colOff>
      <xdr:row>3</xdr:row>
      <xdr:rowOff>166783</xdr:rowOff>
    </xdr:from>
    <xdr:to>
      <xdr:col>0</xdr:col>
      <xdr:colOff>1108365</xdr:colOff>
      <xdr:row>7</xdr:row>
      <xdr:rowOff>21449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5" y="738283"/>
          <a:ext cx="952500" cy="6166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38"/>
  <sheetViews>
    <sheetView view="pageBreakPreview" topLeftCell="A23" zoomScaleNormal="100" zoomScaleSheetLayoutView="100" workbookViewId="0">
      <selection activeCell="D64" sqref="D64:D65"/>
    </sheetView>
  </sheetViews>
  <sheetFormatPr defaultColWidth="2.7109375" defaultRowHeight="12.75" customHeight="1" x14ac:dyDescent="0.25"/>
  <cols>
    <col min="25" max="25" width="3.5703125" customWidth="1"/>
    <col min="27" max="27" width="3.5703125" customWidth="1"/>
    <col min="34" max="34" width="4.42578125" customWidth="1"/>
  </cols>
  <sheetData>
    <row r="1" spans="1:34" ht="10.5" customHeight="1" x14ac:dyDescent="0.25">
      <c r="A1" s="251"/>
      <c r="B1" s="252"/>
      <c r="C1" s="252"/>
      <c r="D1" s="252"/>
      <c r="E1" s="252"/>
      <c r="F1" s="252"/>
      <c r="G1" s="253"/>
      <c r="H1" s="228" t="s">
        <v>78</v>
      </c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30"/>
      <c r="AB1" s="248" t="s">
        <v>0</v>
      </c>
      <c r="AC1" s="249"/>
      <c r="AD1" s="249"/>
      <c r="AE1" s="249"/>
      <c r="AF1" s="249"/>
      <c r="AG1" s="249"/>
      <c r="AH1" s="250"/>
    </row>
    <row r="2" spans="1:34" ht="10.5" customHeight="1" x14ac:dyDescent="0.25">
      <c r="A2" s="254"/>
      <c r="B2" s="255"/>
      <c r="C2" s="255"/>
      <c r="D2" s="255"/>
      <c r="E2" s="255"/>
      <c r="F2" s="255"/>
      <c r="G2" s="256"/>
      <c r="H2" s="231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3"/>
      <c r="AB2" s="88"/>
      <c r="AC2" s="89"/>
      <c r="AD2" s="89"/>
      <c r="AE2" s="89"/>
      <c r="AF2" s="89"/>
      <c r="AG2" s="89"/>
      <c r="AH2" s="90"/>
    </row>
    <row r="3" spans="1:34" ht="10.5" customHeight="1" x14ac:dyDescent="0.25">
      <c r="A3" s="254"/>
      <c r="B3" s="255"/>
      <c r="C3" s="255"/>
      <c r="D3" s="255"/>
      <c r="E3" s="255"/>
      <c r="F3" s="255"/>
      <c r="G3" s="256"/>
      <c r="H3" s="91" t="s">
        <v>1</v>
      </c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3" t="s">
        <v>2</v>
      </c>
      <c r="X3" s="92"/>
      <c r="Y3" s="92"/>
      <c r="Z3" s="92"/>
      <c r="AA3" s="94"/>
      <c r="AB3" s="88"/>
      <c r="AC3" s="142"/>
      <c r="AD3" s="143" t="s">
        <v>3</v>
      </c>
      <c r="AE3" s="144"/>
      <c r="AF3" s="144"/>
      <c r="AG3" s="144"/>
      <c r="AH3" s="145"/>
    </row>
    <row r="4" spans="1:34" ht="18" customHeight="1" x14ac:dyDescent="0.25">
      <c r="A4" s="254"/>
      <c r="B4" s="255"/>
      <c r="C4" s="255"/>
      <c r="D4" s="255"/>
      <c r="E4" s="255"/>
      <c r="F4" s="255"/>
      <c r="G4" s="256"/>
      <c r="H4" s="216" t="s">
        <v>97</v>
      </c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8"/>
      <c r="W4" s="234" t="s">
        <v>264</v>
      </c>
      <c r="X4" s="235"/>
      <c r="Y4" s="235"/>
      <c r="Z4" s="235"/>
      <c r="AA4" s="236"/>
      <c r="AB4" s="88"/>
      <c r="AC4" s="142" t="s">
        <v>98</v>
      </c>
      <c r="AD4" s="143" t="s">
        <v>4</v>
      </c>
      <c r="AE4" s="144"/>
      <c r="AF4" s="144"/>
      <c r="AG4" s="144"/>
      <c r="AH4" s="145"/>
    </row>
    <row r="5" spans="1:34" ht="10.5" customHeight="1" x14ac:dyDescent="0.25">
      <c r="A5" s="254"/>
      <c r="B5" s="255"/>
      <c r="C5" s="255"/>
      <c r="D5" s="255"/>
      <c r="E5" s="255"/>
      <c r="F5" s="255"/>
      <c r="G5" s="256"/>
      <c r="H5" s="91" t="s">
        <v>79</v>
      </c>
      <c r="I5" s="92"/>
      <c r="J5" s="92"/>
      <c r="K5" s="92"/>
      <c r="L5" s="94"/>
      <c r="M5" s="93" t="s">
        <v>80</v>
      </c>
      <c r="N5" s="92"/>
      <c r="O5" s="92"/>
      <c r="P5" s="92"/>
      <c r="Q5" s="94"/>
      <c r="R5" s="93" t="s">
        <v>81</v>
      </c>
      <c r="S5" s="92"/>
      <c r="T5" s="92"/>
      <c r="U5" s="92"/>
      <c r="V5" s="94"/>
      <c r="W5" s="93" t="s">
        <v>82</v>
      </c>
      <c r="X5" s="92"/>
      <c r="Y5" s="92"/>
      <c r="Z5" s="92"/>
      <c r="AA5" s="94"/>
      <c r="AB5" s="88"/>
      <c r="AC5" s="142"/>
      <c r="AD5" s="143" t="s">
        <v>5</v>
      </c>
      <c r="AE5" s="144"/>
      <c r="AF5" s="144"/>
      <c r="AG5" s="144"/>
      <c r="AH5" s="145"/>
    </row>
    <row r="6" spans="1:34" ht="10.5" customHeight="1" x14ac:dyDescent="0.25">
      <c r="A6" s="254"/>
      <c r="B6" s="255"/>
      <c r="C6" s="255"/>
      <c r="D6" s="255"/>
      <c r="E6" s="255"/>
      <c r="F6" s="255"/>
      <c r="G6" s="256"/>
      <c r="H6" s="216" t="s">
        <v>111</v>
      </c>
      <c r="I6" s="217"/>
      <c r="J6" s="217"/>
      <c r="K6" s="217"/>
      <c r="L6" s="218"/>
      <c r="M6" s="216" t="s">
        <v>114</v>
      </c>
      <c r="N6" s="217"/>
      <c r="O6" s="217"/>
      <c r="P6" s="217"/>
      <c r="Q6" s="218"/>
      <c r="R6" s="216" t="s">
        <v>99</v>
      </c>
      <c r="S6" s="217"/>
      <c r="T6" s="217"/>
      <c r="U6" s="217"/>
      <c r="V6" s="218"/>
      <c r="W6" s="239"/>
      <c r="X6" s="240"/>
      <c r="Y6" s="240"/>
      <c r="Z6" s="240"/>
      <c r="AA6" s="241"/>
      <c r="AB6" s="88"/>
      <c r="AC6" s="142"/>
      <c r="AD6" s="143" t="s">
        <v>6</v>
      </c>
      <c r="AE6" s="144"/>
      <c r="AF6" s="144"/>
      <c r="AG6" s="144"/>
      <c r="AH6" s="145"/>
    </row>
    <row r="7" spans="1:34" ht="10.5" customHeight="1" x14ac:dyDescent="0.25">
      <c r="A7" s="254"/>
      <c r="B7" s="255"/>
      <c r="C7" s="255"/>
      <c r="D7" s="255"/>
      <c r="E7" s="255"/>
      <c r="F7" s="255"/>
      <c r="G7" s="257"/>
      <c r="H7" s="96" t="s">
        <v>63</v>
      </c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3" t="s">
        <v>8</v>
      </c>
      <c r="X7" s="92"/>
      <c r="Y7" s="92"/>
      <c r="Z7" s="93" t="s">
        <v>9</v>
      </c>
      <c r="AA7" s="94"/>
      <c r="AB7" s="89"/>
      <c r="AC7" s="142"/>
      <c r="AD7" s="143" t="s">
        <v>10</v>
      </c>
      <c r="AE7" s="144"/>
      <c r="AF7" s="144"/>
      <c r="AG7" s="144"/>
      <c r="AH7" s="145"/>
    </row>
    <row r="8" spans="1:34" ht="10.5" customHeight="1" x14ac:dyDescent="0.25">
      <c r="A8" s="254"/>
      <c r="B8" s="255"/>
      <c r="C8" s="255"/>
      <c r="D8" s="255"/>
      <c r="E8" s="255"/>
      <c r="F8" s="255"/>
      <c r="G8" s="256"/>
      <c r="H8" s="216" t="s">
        <v>95</v>
      </c>
      <c r="I8" s="217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3"/>
      <c r="W8" s="244">
        <v>44301</v>
      </c>
      <c r="X8" s="245"/>
      <c r="Y8" s="246"/>
      <c r="Z8" s="247">
        <v>0</v>
      </c>
      <c r="AA8" s="243"/>
      <c r="AB8" s="89"/>
      <c r="AC8" s="116"/>
      <c r="AD8" s="95"/>
      <c r="AE8" s="89"/>
      <c r="AF8" s="89"/>
      <c r="AG8" s="89"/>
      <c r="AH8" s="90"/>
    </row>
    <row r="9" spans="1:34" ht="10.5" customHeight="1" x14ac:dyDescent="0.25">
      <c r="A9" s="254"/>
      <c r="B9" s="255"/>
      <c r="C9" s="255"/>
      <c r="D9" s="255"/>
      <c r="E9" s="255"/>
      <c r="F9" s="255"/>
      <c r="G9" s="256"/>
      <c r="H9" s="146" t="s">
        <v>11</v>
      </c>
      <c r="I9" s="147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9"/>
      <c r="AB9" s="89"/>
      <c r="AC9" s="89"/>
      <c r="AD9" s="89"/>
      <c r="AE9" s="89"/>
      <c r="AF9" s="89"/>
      <c r="AG9" s="89"/>
      <c r="AH9" s="90"/>
    </row>
    <row r="10" spans="1:34" ht="10.5" customHeight="1" x14ac:dyDescent="0.25">
      <c r="A10" s="254"/>
      <c r="B10" s="255"/>
      <c r="C10" s="255"/>
      <c r="D10" s="255"/>
      <c r="E10" s="255"/>
      <c r="F10" s="255"/>
      <c r="G10" s="256"/>
      <c r="H10" s="219" t="s">
        <v>155</v>
      </c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1"/>
      <c r="AB10" s="88"/>
      <c r="AC10" s="89"/>
      <c r="AD10" s="89"/>
      <c r="AE10" s="89"/>
      <c r="AF10" s="89"/>
      <c r="AG10" s="89"/>
      <c r="AH10" s="90"/>
    </row>
    <row r="11" spans="1:34" ht="10.5" customHeight="1" x14ac:dyDescent="0.25">
      <c r="A11" s="254"/>
      <c r="B11" s="255"/>
      <c r="C11" s="255"/>
      <c r="D11" s="255"/>
      <c r="E11" s="255"/>
      <c r="F11" s="255"/>
      <c r="G11" s="256"/>
      <c r="H11" s="219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1"/>
      <c r="AB11" s="97"/>
      <c r="AC11" s="98"/>
      <c r="AD11" s="98"/>
      <c r="AE11" s="98"/>
      <c r="AF11" s="98"/>
      <c r="AG11" s="98"/>
      <c r="AH11" s="99"/>
    </row>
    <row r="12" spans="1:34" s="106" customFormat="1" ht="10.5" customHeight="1" x14ac:dyDescent="0.25">
      <c r="A12" s="254"/>
      <c r="B12" s="255"/>
      <c r="C12" s="255"/>
      <c r="D12" s="255"/>
      <c r="E12" s="255"/>
      <c r="F12" s="255"/>
      <c r="G12" s="256"/>
      <c r="H12" s="222" t="s">
        <v>156</v>
      </c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4"/>
      <c r="AB12" s="97"/>
      <c r="AC12" s="98"/>
      <c r="AD12" s="98"/>
      <c r="AE12" s="98"/>
      <c r="AF12" s="98"/>
      <c r="AG12" s="98"/>
      <c r="AH12" s="99"/>
    </row>
    <row r="13" spans="1:34" ht="12.75" customHeight="1" x14ac:dyDescent="0.25">
      <c r="A13" s="258"/>
      <c r="B13" s="259"/>
      <c r="C13" s="259"/>
      <c r="D13" s="259"/>
      <c r="E13" s="259"/>
      <c r="F13" s="259"/>
      <c r="G13" s="260"/>
      <c r="H13" s="225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7"/>
      <c r="AB13" s="100"/>
      <c r="AC13" s="101"/>
      <c r="AD13" s="101"/>
      <c r="AE13" s="101"/>
      <c r="AF13" s="101"/>
      <c r="AG13" s="101"/>
      <c r="AH13" s="102"/>
    </row>
    <row r="14" spans="1:34" ht="12.75" customHeight="1" x14ac:dyDescent="0.25">
      <c r="A14" s="4"/>
      <c r="B14" s="2"/>
      <c r="C14" s="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77"/>
      <c r="AC14" s="77"/>
      <c r="AD14" s="1"/>
      <c r="AE14" s="1"/>
      <c r="AF14" s="1"/>
      <c r="AG14" s="1"/>
      <c r="AH14" s="5"/>
    </row>
    <row r="15" spans="1:34" ht="12.75" customHeight="1" x14ac:dyDescent="0.25">
      <c r="A15" s="4"/>
      <c r="B15" s="13"/>
      <c r="C15" s="3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77"/>
      <c r="AC15" s="77"/>
      <c r="AD15" s="1"/>
      <c r="AE15" s="1"/>
      <c r="AF15" s="1"/>
      <c r="AG15" s="1"/>
      <c r="AH15" s="5"/>
    </row>
    <row r="16" spans="1:34" ht="12.75" customHeight="1" x14ac:dyDescent="0.25">
      <c r="A16" s="4"/>
      <c r="B16" s="2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8"/>
    </row>
    <row r="17" spans="1:34" ht="12.75" customHeight="1" x14ac:dyDescent="0.25">
      <c r="A17" s="4"/>
      <c r="B17" s="2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8"/>
    </row>
    <row r="18" spans="1:34" ht="12.75" customHeight="1" x14ac:dyDescent="0.25">
      <c r="A18" s="4"/>
      <c r="B18" s="2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5"/>
    </row>
    <row r="19" spans="1:34" ht="12.75" customHeight="1" x14ac:dyDescent="0.25">
      <c r="A19" s="4"/>
      <c r="B19" s="2"/>
      <c r="C19" s="3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  <c r="AC19" s="1"/>
      <c r="AD19" s="1"/>
      <c r="AE19" s="1"/>
      <c r="AF19" s="1"/>
      <c r="AG19" s="1"/>
      <c r="AH19" s="5"/>
    </row>
    <row r="20" spans="1:34" ht="12.75" customHeight="1" x14ac:dyDescent="0.25">
      <c r="A20" s="4"/>
      <c r="B20" s="2"/>
      <c r="C20" s="3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"/>
      <c r="AC20" s="1"/>
      <c r="AD20" s="1"/>
      <c r="AE20" s="1"/>
      <c r="AF20" s="1"/>
      <c r="AG20" s="1"/>
      <c r="AH20" s="5"/>
    </row>
    <row r="21" spans="1:34" ht="12.75" customHeight="1" x14ac:dyDescent="0.25">
      <c r="A21" s="4"/>
      <c r="B21" s="2"/>
      <c r="C21" s="3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1"/>
      <c r="Q21" s="1"/>
      <c r="R21" s="1"/>
      <c r="S21" s="2"/>
      <c r="T21" s="2"/>
      <c r="U21" s="2"/>
      <c r="V21" s="1"/>
      <c r="W21" s="1"/>
      <c r="X21" s="2"/>
      <c r="Y21" s="2"/>
      <c r="Z21" s="1"/>
      <c r="AA21" s="2"/>
      <c r="AB21" s="1"/>
      <c r="AC21" s="1"/>
      <c r="AD21" s="1"/>
      <c r="AE21" s="1"/>
      <c r="AF21" s="1"/>
      <c r="AG21" s="1"/>
      <c r="AH21" s="5"/>
    </row>
    <row r="22" spans="1:34" ht="12.75" customHeight="1" x14ac:dyDescent="0.25">
      <c r="A22" s="4"/>
      <c r="B22" s="2"/>
      <c r="C22" s="3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1"/>
      <c r="Q22" s="1"/>
      <c r="R22" s="1"/>
      <c r="S22" s="2"/>
      <c r="T22" s="2"/>
      <c r="U22" s="2"/>
      <c r="V22" s="1"/>
      <c r="W22" s="1"/>
      <c r="X22" s="2"/>
      <c r="Y22" s="2"/>
      <c r="Z22" s="1"/>
      <c r="AA22" s="2"/>
      <c r="AB22" s="1"/>
      <c r="AC22" s="1"/>
      <c r="AD22" s="1"/>
      <c r="AE22" s="1"/>
      <c r="AF22" s="1"/>
      <c r="AG22" s="1"/>
      <c r="AH22" s="5"/>
    </row>
    <row r="23" spans="1:34" ht="12.75" customHeight="1" x14ac:dyDescent="0.25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1"/>
      <c r="Q23" s="1"/>
      <c r="R23" s="1"/>
      <c r="S23" s="2"/>
      <c r="T23" s="2"/>
      <c r="U23" s="2"/>
      <c r="V23" s="1"/>
      <c r="W23" s="1"/>
      <c r="X23" s="2"/>
      <c r="Y23" s="2"/>
      <c r="Z23" s="1"/>
      <c r="AA23" s="2"/>
      <c r="AB23" s="1"/>
      <c r="AC23" s="1"/>
      <c r="AD23" s="1"/>
      <c r="AE23" s="1"/>
      <c r="AF23" s="1"/>
      <c r="AG23" s="1"/>
      <c r="AH23" s="5"/>
    </row>
    <row r="24" spans="1:34" ht="12.75" customHeight="1" x14ac:dyDescent="0.25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1"/>
      <c r="Q24" s="1"/>
      <c r="R24" s="1"/>
      <c r="S24" s="2"/>
      <c r="T24" s="2"/>
      <c r="U24" s="2"/>
      <c r="V24" s="1"/>
      <c r="W24" s="1"/>
      <c r="X24" s="2"/>
      <c r="Y24" s="2"/>
      <c r="Z24" s="1"/>
      <c r="AA24" s="2"/>
      <c r="AB24" s="1"/>
      <c r="AC24" s="1"/>
      <c r="AD24" s="1"/>
      <c r="AE24" s="1"/>
      <c r="AF24" s="1"/>
      <c r="AG24" s="1"/>
      <c r="AH24" s="5"/>
    </row>
    <row r="25" spans="1:34" ht="12.75" customHeight="1" x14ac:dyDescent="0.25">
      <c r="A25" s="4"/>
      <c r="B25" s="2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1"/>
      <c r="Q25" s="1"/>
      <c r="R25" s="1"/>
      <c r="S25" s="2"/>
      <c r="T25" s="2"/>
      <c r="U25" s="2"/>
      <c r="V25" s="1"/>
      <c r="W25" s="1"/>
      <c r="X25" s="2"/>
      <c r="Y25" s="2"/>
      <c r="Z25" s="1"/>
      <c r="AA25" s="2"/>
      <c r="AB25" s="1"/>
      <c r="AC25" s="1"/>
      <c r="AD25" s="1"/>
      <c r="AE25" s="1"/>
      <c r="AF25" s="1"/>
      <c r="AG25" s="1"/>
      <c r="AH25" s="5"/>
    </row>
    <row r="26" spans="1:34" ht="12.75" customHeight="1" x14ac:dyDescent="0.25">
      <c r="A26" s="4"/>
      <c r="B26" s="2"/>
      <c r="C26" s="1"/>
      <c r="D26" s="1"/>
      <c r="E26" s="1"/>
      <c r="F26" s="1"/>
      <c r="G26" s="1"/>
      <c r="H26" s="1"/>
      <c r="I26" s="1"/>
      <c r="J26" s="1"/>
      <c r="K26" s="1"/>
      <c r="L26" s="2"/>
      <c r="M26" s="1"/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2"/>
      <c r="AB26" s="1"/>
      <c r="AC26" s="1"/>
      <c r="AD26" s="1"/>
      <c r="AE26" s="1"/>
      <c r="AF26" s="1"/>
      <c r="AG26" s="1"/>
      <c r="AH26" s="5"/>
    </row>
    <row r="27" spans="1:34" ht="12.75" customHeight="1" x14ac:dyDescent="0.25">
      <c r="A27" s="4"/>
      <c r="B27" s="2"/>
      <c r="C27" s="1"/>
      <c r="D27" s="1"/>
      <c r="E27" s="1"/>
      <c r="F27" s="1"/>
      <c r="G27" s="1"/>
      <c r="H27" s="1"/>
      <c r="I27" s="1"/>
      <c r="J27" s="1"/>
      <c r="K27" s="1"/>
      <c r="L27" s="2"/>
      <c r="M27" s="1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2"/>
      <c r="AB27" s="1"/>
      <c r="AC27" s="1"/>
      <c r="AD27" s="1"/>
      <c r="AE27" s="1"/>
      <c r="AF27" s="1"/>
      <c r="AG27" s="1"/>
      <c r="AH27" s="5"/>
    </row>
    <row r="28" spans="1:34" ht="12.75" customHeight="1" x14ac:dyDescent="0.25">
      <c r="A28" s="6"/>
      <c r="B28" s="2"/>
      <c r="C28" s="1"/>
      <c r="D28" s="1"/>
      <c r="E28" s="1"/>
      <c r="F28" s="1"/>
      <c r="G28" s="1"/>
      <c r="H28" s="1"/>
      <c r="I28" s="1"/>
      <c r="J28" s="1"/>
      <c r="K28" s="1"/>
      <c r="L28" s="2"/>
      <c r="M28" s="1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2"/>
      <c r="AB28" s="1"/>
      <c r="AC28" s="1"/>
      <c r="AD28" s="1"/>
      <c r="AE28" s="1"/>
      <c r="AF28" s="1"/>
      <c r="AG28" s="1"/>
      <c r="AH28" s="5"/>
    </row>
    <row r="29" spans="1:34" ht="12.75" customHeight="1" x14ac:dyDescent="0.25">
      <c r="A29" s="6"/>
      <c r="B29" s="2"/>
      <c r="C29" s="1"/>
      <c r="D29" s="1"/>
      <c r="E29" s="1"/>
      <c r="F29" s="1"/>
      <c r="G29" s="1"/>
      <c r="H29" s="1"/>
      <c r="I29" s="1"/>
      <c r="J29" s="1"/>
      <c r="K29" s="1"/>
      <c r="L29" s="2"/>
      <c r="M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2"/>
      <c r="AB29" s="1"/>
      <c r="AC29" s="1"/>
      <c r="AD29" s="1"/>
      <c r="AE29" s="1"/>
      <c r="AF29" s="1"/>
      <c r="AG29" s="1"/>
      <c r="AH29" s="5"/>
    </row>
    <row r="30" spans="1:34" ht="12.75" customHeight="1" x14ac:dyDescent="0.25">
      <c r="A30" s="4"/>
      <c r="B30" s="2"/>
      <c r="C30" s="1"/>
      <c r="D30" s="1"/>
      <c r="E30" s="1"/>
      <c r="F30" s="1"/>
      <c r="G30" s="1"/>
      <c r="H30" s="1"/>
      <c r="I30" s="1"/>
      <c r="J30" s="1"/>
      <c r="K30" s="1"/>
      <c r="L30" s="2"/>
      <c r="M30" s="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2"/>
      <c r="AB30" s="1"/>
      <c r="AC30" s="1"/>
      <c r="AD30" s="1"/>
      <c r="AE30" s="1"/>
      <c r="AF30" s="1"/>
      <c r="AG30" s="1"/>
      <c r="AH30" s="5"/>
    </row>
    <row r="31" spans="1:34" ht="12.75" customHeight="1" x14ac:dyDescent="0.25">
      <c r="A31" s="6"/>
      <c r="B31" s="2"/>
      <c r="C31" s="1"/>
      <c r="D31" s="1"/>
      <c r="E31" s="1"/>
      <c r="F31" s="1"/>
      <c r="G31" s="1"/>
      <c r="H31" s="1"/>
      <c r="I31" s="1"/>
      <c r="J31" s="1"/>
      <c r="K31" s="1"/>
      <c r="L31" s="2"/>
      <c r="M31" s="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2"/>
      <c r="AB31" s="1"/>
      <c r="AC31" s="1"/>
      <c r="AD31" s="1"/>
      <c r="AE31" s="1"/>
      <c r="AF31" s="1"/>
      <c r="AG31" s="1"/>
      <c r="AH31" s="5"/>
    </row>
    <row r="32" spans="1:34" ht="12.75" customHeight="1" x14ac:dyDescent="0.25">
      <c r="A32" s="6"/>
      <c r="B32" s="2"/>
      <c r="C32" s="1"/>
      <c r="D32" s="1"/>
      <c r="E32" s="1"/>
      <c r="F32" s="1"/>
      <c r="G32" s="1"/>
      <c r="H32" s="1"/>
      <c r="I32" s="1"/>
      <c r="J32" s="1"/>
      <c r="K32" s="1"/>
      <c r="L32" s="2"/>
      <c r="M32" s="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2"/>
      <c r="AB32" s="1"/>
      <c r="AC32" s="1"/>
      <c r="AD32" s="1"/>
      <c r="AE32" s="1"/>
      <c r="AF32" s="1"/>
      <c r="AG32" s="1"/>
      <c r="AH32" s="5"/>
    </row>
    <row r="33" spans="1:34" ht="12.75" customHeight="1" x14ac:dyDescent="0.25">
      <c r="A33" s="6"/>
      <c r="B33" s="2"/>
      <c r="C33" s="1"/>
      <c r="D33" s="1"/>
      <c r="E33" s="1"/>
      <c r="F33" s="1"/>
      <c r="G33" s="1"/>
      <c r="H33" s="1"/>
      <c r="I33" s="1"/>
      <c r="J33" s="1"/>
      <c r="K33" s="1"/>
      <c r="L33" s="2"/>
      <c r="M33" s="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2"/>
      <c r="AA33" s="2"/>
      <c r="AB33" s="2"/>
      <c r="AC33" s="1"/>
      <c r="AD33" s="1"/>
      <c r="AE33" s="1"/>
      <c r="AF33" s="1"/>
      <c r="AG33" s="1"/>
      <c r="AH33" s="5"/>
    </row>
    <row r="34" spans="1:34" ht="12.75" customHeight="1" x14ac:dyDescent="0.25">
      <c r="A34" s="4"/>
      <c r="B34" s="2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1"/>
      <c r="Q34" s="1"/>
      <c r="R34" s="1"/>
      <c r="S34" s="2"/>
      <c r="T34" s="2"/>
      <c r="U34" s="2"/>
      <c r="V34" s="1"/>
      <c r="W34" s="1"/>
      <c r="X34" s="2"/>
      <c r="Y34" s="2"/>
      <c r="Z34" s="1"/>
      <c r="AA34" s="2"/>
      <c r="AB34" s="1"/>
      <c r="AC34" s="1"/>
      <c r="AD34" s="1"/>
      <c r="AE34" s="1"/>
      <c r="AF34" s="1"/>
      <c r="AG34" s="1"/>
      <c r="AH34" s="5"/>
    </row>
    <row r="35" spans="1:34" ht="12.75" customHeight="1" x14ac:dyDescent="0.25">
      <c r="A35" s="4"/>
      <c r="B35" s="2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1"/>
      <c r="Q35" s="1"/>
      <c r="R35" s="1"/>
      <c r="S35" s="2"/>
      <c r="T35" s="2"/>
      <c r="U35" s="2"/>
      <c r="V35" s="1"/>
      <c r="W35" s="1"/>
      <c r="X35" s="2"/>
      <c r="Y35" s="2"/>
      <c r="Z35" s="2"/>
      <c r="AA35" s="2"/>
      <c r="AB35" s="2"/>
      <c r="AC35" s="2"/>
      <c r="AD35" s="1"/>
      <c r="AE35" s="1"/>
      <c r="AF35" s="1"/>
      <c r="AG35" s="1"/>
      <c r="AH35" s="5"/>
    </row>
    <row r="36" spans="1:34" ht="12.75" customHeight="1" x14ac:dyDescent="0.25">
      <c r="A36" s="4"/>
      <c r="B36" s="2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1"/>
      <c r="Q36" s="1"/>
      <c r="R36" s="1"/>
      <c r="S36" s="2"/>
      <c r="T36" s="2"/>
      <c r="U36" s="2"/>
      <c r="V36" s="1"/>
      <c r="W36" s="1"/>
      <c r="X36" s="2"/>
      <c r="Y36" s="2"/>
      <c r="Z36" s="1"/>
      <c r="AA36" s="2"/>
      <c r="AB36" s="1"/>
      <c r="AC36" s="2"/>
      <c r="AD36" s="1"/>
      <c r="AE36" s="1"/>
      <c r="AF36" s="1"/>
      <c r="AG36" s="1"/>
      <c r="AH36" s="5"/>
    </row>
    <row r="37" spans="1:34" ht="12.75" customHeight="1" x14ac:dyDescent="0.25">
      <c r="A37" s="4"/>
      <c r="B37" s="2"/>
      <c r="C37" s="1"/>
      <c r="D37" s="1"/>
      <c r="E37" s="1"/>
      <c r="F37" s="1"/>
      <c r="G37" s="1"/>
      <c r="H37" s="1"/>
      <c r="I37" s="1"/>
      <c r="J37" s="1"/>
      <c r="K37" s="1"/>
      <c r="L37" s="2"/>
      <c r="M37" s="1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2"/>
      <c r="AB37" s="1"/>
      <c r="AC37" s="1"/>
      <c r="AD37" s="1"/>
      <c r="AE37" s="1"/>
      <c r="AF37" s="1"/>
      <c r="AG37" s="1"/>
      <c r="AH37" s="5"/>
    </row>
    <row r="38" spans="1:34" ht="12.75" customHeight="1" x14ac:dyDescent="0.25">
      <c r="A38" s="4"/>
      <c r="B38" s="2"/>
      <c r="C38" s="1"/>
      <c r="D38" s="1"/>
      <c r="E38" s="1"/>
      <c r="F38" s="1"/>
      <c r="G38" s="1"/>
      <c r="H38" s="1"/>
      <c r="I38" s="1"/>
      <c r="J38" s="1"/>
      <c r="K38" s="1"/>
      <c r="L38" s="2"/>
      <c r="M38" s="1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2"/>
      <c r="AB38" s="1"/>
      <c r="AC38" s="1"/>
      <c r="AD38" s="1"/>
      <c r="AE38" s="1"/>
      <c r="AF38" s="1"/>
      <c r="AG38" s="1"/>
      <c r="AH38" s="5"/>
    </row>
    <row r="39" spans="1:34" ht="12.75" customHeight="1" x14ac:dyDescent="0.25">
      <c r="A39" s="6"/>
      <c r="B39" s="2"/>
      <c r="C39" s="1"/>
      <c r="D39" s="1"/>
      <c r="E39" s="1"/>
      <c r="F39" s="1"/>
      <c r="G39" s="1"/>
      <c r="H39" s="1"/>
      <c r="I39" s="1"/>
      <c r="J39" s="1"/>
      <c r="K39" s="1"/>
      <c r="L39" s="2"/>
      <c r="M39" s="1"/>
      <c r="N39" s="2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2"/>
      <c r="AB39" s="1"/>
      <c r="AC39" s="1"/>
      <c r="AD39" s="1"/>
      <c r="AE39" s="1"/>
      <c r="AF39" s="1"/>
      <c r="AG39" s="1"/>
      <c r="AH39" s="5"/>
    </row>
    <row r="40" spans="1:34" ht="12.75" customHeight="1" x14ac:dyDescent="0.25">
      <c r="A40" s="6"/>
      <c r="B40" s="2"/>
      <c r="C40" s="1"/>
      <c r="D40" s="1"/>
      <c r="E40" s="1"/>
      <c r="F40" s="1"/>
      <c r="G40" s="1"/>
      <c r="H40" s="1"/>
      <c r="I40" s="1"/>
      <c r="J40" s="1"/>
      <c r="K40" s="1"/>
      <c r="L40" s="2"/>
      <c r="M40" s="1"/>
      <c r="N40" s="2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/>
      <c r="AB40" s="1"/>
      <c r="AC40" s="1"/>
      <c r="AD40" s="1"/>
      <c r="AE40" s="1"/>
      <c r="AF40" s="1"/>
      <c r="AG40" s="1"/>
      <c r="AH40" s="5"/>
    </row>
    <row r="41" spans="1:34" ht="12.75" customHeight="1" x14ac:dyDescent="0.25">
      <c r="A41" s="6"/>
      <c r="B41" s="2"/>
      <c r="C41" s="1"/>
      <c r="D41" s="1"/>
      <c r="E41" s="1"/>
      <c r="F41" s="1"/>
      <c r="G41" s="1"/>
      <c r="H41" s="1"/>
      <c r="I41" s="1"/>
      <c r="J41" s="1"/>
      <c r="K41" s="1"/>
      <c r="L41" s="2"/>
      <c r="M41" s="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2"/>
      <c r="AB41" s="1"/>
      <c r="AC41" s="1"/>
      <c r="AD41" s="1"/>
      <c r="AE41" s="1"/>
      <c r="AF41" s="1"/>
      <c r="AG41" s="1"/>
      <c r="AH41" s="5"/>
    </row>
    <row r="42" spans="1:34" ht="12.75" customHeight="1" x14ac:dyDescent="0.25">
      <c r="A42" s="6"/>
      <c r="B42" s="2"/>
      <c r="C42" s="1"/>
      <c r="D42" s="1"/>
      <c r="E42" s="1"/>
      <c r="F42" s="1"/>
      <c r="G42" s="1"/>
      <c r="H42" s="1"/>
      <c r="I42" s="1"/>
      <c r="J42" s="1"/>
      <c r="K42" s="1"/>
      <c r="L42" s="2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2"/>
      <c r="AB42" s="1"/>
      <c r="AC42" s="1"/>
      <c r="AD42" s="1"/>
      <c r="AE42" s="1"/>
      <c r="AF42" s="1"/>
      <c r="AG42" s="1"/>
      <c r="AH42" s="5"/>
    </row>
    <row r="43" spans="1:34" ht="12.75" customHeight="1" x14ac:dyDescent="0.25">
      <c r="A43" s="6"/>
      <c r="B43" s="2"/>
      <c r="C43" s="1"/>
      <c r="D43" s="1"/>
      <c r="E43" s="1"/>
      <c r="F43" s="1"/>
      <c r="G43" s="1"/>
      <c r="H43" s="1"/>
      <c r="I43" s="1"/>
      <c r="J43" s="1"/>
      <c r="K43" s="1"/>
      <c r="L43" s="2"/>
      <c r="M43" s="1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2"/>
      <c r="AB43" s="1"/>
      <c r="AC43" s="1"/>
      <c r="AD43" s="1"/>
      <c r="AE43" s="1"/>
      <c r="AF43" s="1"/>
      <c r="AG43" s="1"/>
      <c r="AH43" s="5"/>
    </row>
    <row r="44" spans="1:34" ht="12.75" customHeight="1" x14ac:dyDescent="0.25">
      <c r="A44" s="6"/>
      <c r="B44" s="2"/>
      <c r="C44" s="1"/>
      <c r="D44" s="1"/>
      <c r="E44" s="1"/>
      <c r="F44" s="1"/>
      <c r="G44" s="1"/>
      <c r="H44" s="1"/>
      <c r="I44" s="1"/>
      <c r="J44" s="1"/>
      <c r="K44" s="1"/>
      <c r="L44" s="2"/>
      <c r="M44" s="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2"/>
      <c r="AB44" s="1"/>
      <c r="AC44" s="1"/>
      <c r="AD44" s="1"/>
      <c r="AE44" s="1"/>
      <c r="AF44" s="1"/>
      <c r="AG44" s="1"/>
      <c r="AH44" s="5"/>
    </row>
    <row r="45" spans="1:34" ht="12.75" customHeight="1" x14ac:dyDescent="0.25">
      <c r="A45" s="6"/>
      <c r="B45" s="2"/>
      <c r="C45" s="1"/>
      <c r="D45" s="1"/>
      <c r="E45" s="1"/>
      <c r="F45" s="1"/>
      <c r="G45" s="1"/>
      <c r="H45" s="1"/>
      <c r="I45" s="1"/>
      <c r="J45" s="1"/>
      <c r="K45" s="1"/>
      <c r="L45" s="2"/>
      <c r="M45" s="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"/>
      <c r="AB45" s="1"/>
      <c r="AC45" s="1"/>
      <c r="AD45" s="1"/>
      <c r="AE45" s="1"/>
      <c r="AF45" s="1"/>
      <c r="AG45" s="1"/>
      <c r="AH45" s="5"/>
    </row>
    <row r="46" spans="1:34" ht="12.75" customHeight="1" x14ac:dyDescent="0.25">
      <c r="A46" s="6"/>
      <c r="B46" s="2"/>
      <c r="C46" s="1"/>
      <c r="D46" s="1"/>
      <c r="E46" s="1"/>
      <c r="F46" s="1"/>
      <c r="G46" s="1"/>
      <c r="H46" s="1"/>
      <c r="I46" s="1"/>
      <c r="J46" s="1"/>
      <c r="K46" s="1"/>
      <c r="L46" s="2"/>
      <c r="M46" s="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/>
      <c r="AB46" s="1"/>
      <c r="AC46" s="1"/>
      <c r="AD46" s="1"/>
      <c r="AE46" s="1"/>
      <c r="AF46" s="1"/>
      <c r="AG46" s="1"/>
      <c r="AH46" s="5"/>
    </row>
    <row r="47" spans="1:34" ht="12.75" customHeight="1" x14ac:dyDescent="0.25">
      <c r="A47" s="6"/>
      <c r="B47" s="2"/>
      <c r="C47" s="1"/>
      <c r="D47" s="1"/>
      <c r="E47" s="1"/>
      <c r="F47" s="1"/>
      <c r="G47" s="1"/>
      <c r="H47" s="1"/>
      <c r="I47" s="1"/>
      <c r="J47" s="1"/>
      <c r="K47" s="1"/>
      <c r="L47" s="2"/>
      <c r="M47" s="1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2"/>
      <c r="AB47" s="1"/>
      <c r="AC47" s="1"/>
      <c r="AD47" s="1"/>
      <c r="AE47" s="1"/>
      <c r="AF47" s="1"/>
      <c r="AG47" s="1"/>
      <c r="AH47" s="5"/>
    </row>
    <row r="48" spans="1:34" ht="12.75" customHeight="1" x14ac:dyDescent="0.25">
      <c r="A48" s="6"/>
      <c r="B48" s="2"/>
      <c r="C48" s="1"/>
      <c r="D48" s="1"/>
      <c r="E48" s="1"/>
      <c r="F48" s="1"/>
      <c r="G48" s="1"/>
      <c r="H48" s="1"/>
      <c r="I48" s="1"/>
      <c r="J48" s="1"/>
      <c r="K48" s="1"/>
      <c r="L48" s="2"/>
      <c r="M48" s="1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2"/>
      <c r="AB48" s="1"/>
      <c r="AC48" s="1"/>
      <c r="AD48" s="1"/>
      <c r="AE48" s="1"/>
      <c r="AF48" s="1"/>
      <c r="AG48" s="1"/>
      <c r="AH48" s="5"/>
    </row>
    <row r="49" spans="1:34" ht="12.75" customHeight="1" x14ac:dyDescent="0.25">
      <c r="A49" s="6"/>
      <c r="B49" s="2"/>
      <c r="C49" s="1"/>
      <c r="D49" s="1"/>
      <c r="E49" s="1"/>
      <c r="F49" s="1"/>
      <c r="G49" s="1"/>
      <c r="H49" s="1"/>
      <c r="I49" s="1"/>
      <c r="J49" s="1"/>
      <c r="K49" s="1"/>
      <c r="L49" s="2"/>
      <c r="M49" s="1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"/>
      <c r="AB49" s="1"/>
      <c r="AC49" s="1"/>
      <c r="AD49" s="1"/>
      <c r="AE49" s="1"/>
      <c r="AF49" s="1"/>
      <c r="AG49" s="1"/>
      <c r="AH49" s="5"/>
    </row>
    <row r="50" spans="1:34" ht="12.75" customHeight="1" x14ac:dyDescent="0.25">
      <c r="A50" s="6"/>
      <c r="B50" s="2"/>
      <c r="C50" s="1"/>
      <c r="D50" s="1"/>
      <c r="E50" s="1"/>
      <c r="F50" s="1"/>
      <c r="G50" s="1"/>
      <c r="H50" s="1"/>
      <c r="I50" s="1"/>
      <c r="J50" s="1"/>
      <c r="K50" s="1"/>
      <c r="L50" s="2"/>
      <c r="M50" s="1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2"/>
      <c r="AB50" s="1"/>
      <c r="AC50" s="1"/>
      <c r="AD50" s="1"/>
      <c r="AE50" s="1"/>
      <c r="AF50" s="1"/>
      <c r="AG50" s="1"/>
      <c r="AH50" s="5"/>
    </row>
    <row r="51" spans="1:34" ht="12.75" customHeight="1" x14ac:dyDescent="0.25">
      <c r="A51" s="6"/>
      <c r="B51" s="2"/>
      <c r="C51" s="1"/>
      <c r="D51" s="1"/>
      <c r="E51" s="1"/>
      <c r="F51" s="1"/>
      <c r="G51" s="1"/>
      <c r="H51" s="1"/>
      <c r="I51" s="1"/>
      <c r="J51" s="1"/>
      <c r="K51" s="1"/>
      <c r="L51" s="2"/>
      <c r="M51" s="1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2"/>
      <c r="AB51" s="1"/>
      <c r="AC51" s="1"/>
      <c r="AD51" s="1"/>
      <c r="AE51" s="1"/>
      <c r="AF51" s="1"/>
      <c r="AG51" s="1"/>
      <c r="AH51" s="5"/>
    </row>
    <row r="52" spans="1:34" ht="12.75" customHeight="1" x14ac:dyDescent="0.25">
      <c r="A52" s="6"/>
      <c r="B52" s="2"/>
      <c r="C52" s="1"/>
      <c r="D52" s="1"/>
      <c r="E52" s="1"/>
      <c r="F52" s="1"/>
      <c r="G52" s="1"/>
      <c r="H52" s="1"/>
      <c r="I52" s="1"/>
      <c r="J52" s="1"/>
      <c r="K52" s="1"/>
      <c r="L52" s="2"/>
      <c r="M52" s="1"/>
      <c r="N52" s="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2"/>
      <c r="AB52" s="1"/>
      <c r="AC52" s="1"/>
      <c r="AD52" s="1"/>
      <c r="AE52" s="1"/>
      <c r="AF52" s="1"/>
      <c r="AG52" s="1"/>
      <c r="AH52" s="5"/>
    </row>
    <row r="53" spans="1:34" ht="12.75" customHeight="1" x14ac:dyDescent="0.25">
      <c r="A53" s="6"/>
      <c r="B53" s="198"/>
      <c r="C53" s="200"/>
      <c r="D53" s="199"/>
      <c r="E53" s="201"/>
      <c r="F53" s="201"/>
      <c r="G53" s="201"/>
      <c r="H53" s="202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4"/>
      <c r="AB53" s="198"/>
      <c r="AC53" s="199"/>
      <c r="AD53" s="198"/>
      <c r="AE53" s="199"/>
      <c r="AF53" s="198"/>
      <c r="AG53" s="199"/>
      <c r="AH53" s="5"/>
    </row>
    <row r="54" spans="1:34" ht="12.75" customHeight="1" x14ac:dyDescent="0.25">
      <c r="A54" s="6"/>
      <c r="B54" s="198"/>
      <c r="C54" s="200"/>
      <c r="D54" s="199"/>
      <c r="E54" s="201"/>
      <c r="F54" s="201"/>
      <c r="G54" s="201"/>
      <c r="H54" s="202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4"/>
      <c r="AB54" s="198"/>
      <c r="AC54" s="199"/>
      <c r="AD54" s="198"/>
      <c r="AE54" s="199"/>
      <c r="AF54" s="198"/>
      <c r="AG54" s="199"/>
      <c r="AH54" s="5"/>
    </row>
    <row r="55" spans="1:34" ht="12.75" customHeight="1" x14ac:dyDescent="0.25">
      <c r="A55" s="6"/>
      <c r="B55" s="198"/>
      <c r="C55" s="200"/>
      <c r="D55" s="199"/>
      <c r="E55" s="201"/>
      <c r="F55" s="201"/>
      <c r="G55" s="201"/>
      <c r="H55" s="202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4"/>
      <c r="AB55" s="198"/>
      <c r="AC55" s="199"/>
      <c r="AD55" s="198"/>
      <c r="AE55" s="199"/>
      <c r="AF55" s="198"/>
      <c r="AG55" s="199"/>
      <c r="AH55" s="5"/>
    </row>
    <row r="56" spans="1:34" ht="12.75" customHeight="1" x14ac:dyDescent="0.25">
      <c r="A56" s="6"/>
      <c r="B56" s="198"/>
      <c r="C56" s="200"/>
      <c r="D56" s="199"/>
      <c r="E56" s="201"/>
      <c r="F56" s="201"/>
      <c r="G56" s="201"/>
      <c r="H56" s="202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4"/>
      <c r="AB56" s="198"/>
      <c r="AC56" s="199"/>
      <c r="AD56" s="198"/>
      <c r="AE56" s="199"/>
      <c r="AF56" s="198"/>
      <c r="AG56" s="199"/>
      <c r="AH56" s="5"/>
    </row>
    <row r="57" spans="1:34" ht="12.75" customHeight="1" x14ac:dyDescent="0.25">
      <c r="A57" s="6"/>
      <c r="B57" s="198"/>
      <c r="C57" s="200"/>
      <c r="D57" s="199"/>
      <c r="E57" s="205"/>
      <c r="F57" s="206"/>
      <c r="G57" s="206"/>
      <c r="H57" s="202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4"/>
      <c r="AB57" s="198"/>
      <c r="AC57" s="199"/>
      <c r="AD57" s="198"/>
      <c r="AE57" s="199"/>
      <c r="AF57" s="198"/>
      <c r="AG57" s="199"/>
      <c r="AH57" s="5"/>
    </row>
    <row r="58" spans="1:34" ht="12.75" customHeight="1" x14ac:dyDescent="0.25">
      <c r="A58" s="6"/>
      <c r="B58" s="198">
        <v>0</v>
      </c>
      <c r="C58" s="200"/>
      <c r="D58" s="199"/>
      <c r="E58" s="210">
        <v>44301</v>
      </c>
      <c r="F58" s="211"/>
      <c r="G58" s="211"/>
      <c r="H58" s="202" t="s">
        <v>113</v>
      </c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4"/>
      <c r="AB58" s="198" t="s">
        <v>111</v>
      </c>
      <c r="AC58" s="199"/>
      <c r="AD58" s="198" t="s">
        <v>114</v>
      </c>
      <c r="AE58" s="199"/>
      <c r="AF58" s="198" t="s">
        <v>99</v>
      </c>
      <c r="AG58" s="199"/>
      <c r="AH58" s="5"/>
    </row>
    <row r="59" spans="1:34" ht="12.75" customHeight="1" x14ac:dyDescent="0.25">
      <c r="A59" s="7"/>
      <c r="B59" s="207" t="s">
        <v>12</v>
      </c>
      <c r="C59" s="208"/>
      <c r="D59" s="209"/>
      <c r="E59" s="212" t="s">
        <v>66</v>
      </c>
      <c r="F59" s="212"/>
      <c r="G59" s="212"/>
      <c r="H59" s="213" t="s">
        <v>13</v>
      </c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5"/>
      <c r="AB59" s="207" t="s">
        <v>14</v>
      </c>
      <c r="AC59" s="209"/>
      <c r="AD59" s="207" t="s">
        <v>15</v>
      </c>
      <c r="AE59" s="209"/>
      <c r="AF59" s="207" t="s">
        <v>16</v>
      </c>
      <c r="AG59" s="209"/>
      <c r="AH59" s="8"/>
    </row>
    <row r="60" spans="1:34" ht="12.75" customHeight="1" x14ac:dyDescent="0.25">
      <c r="A60" s="9"/>
      <c r="B60" s="10"/>
      <c r="C60" s="11"/>
      <c r="D60" s="11"/>
      <c r="E60" s="11"/>
      <c r="F60" s="11"/>
      <c r="G60" s="11"/>
      <c r="H60" s="11"/>
      <c r="I60" s="11"/>
      <c r="J60" s="11"/>
      <c r="K60" s="11"/>
      <c r="L60" s="10"/>
      <c r="M60" s="10"/>
      <c r="N60" s="10"/>
      <c r="O60" s="10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2"/>
    </row>
    <row r="64" spans="1:34" ht="12.75" customHeight="1" x14ac:dyDescent="0.25">
      <c r="D64" s="193"/>
    </row>
    <row r="65" spans="4:4" ht="12.75" customHeight="1" x14ac:dyDescent="0.25">
      <c r="D65" s="193"/>
    </row>
    <row r="105" spans="4:4" ht="12.75" customHeight="1" x14ac:dyDescent="0.25">
      <c r="D105" s="193"/>
    </row>
    <row r="106" spans="4:4" s="106" customFormat="1" ht="12.75" customHeight="1" x14ac:dyDescent="0.25">
      <c r="D106" s="193"/>
    </row>
    <row r="134" spans="4:20" ht="12.75" customHeight="1" x14ac:dyDescent="0.25"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</row>
    <row r="135" spans="4:20" ht="12.75" customHeight="1" x14ac:dyDescent="0.25"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</row>
    <row r="136" spans="4:20" ht="12.75" customHeight="1" x14ac:dyDescent="0.25"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</row>
    <row r="137" spans="4:20" ht="12.75" customHeight="1" x14ac:dyDescent="0.25"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</row>
    <row r="138" spans="4:20" ht="12.75" customHeight="1" x14ac:dyDescent="0.25"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</row>
  </sheetData>
  <customSheetViews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57">
    <mergeCell ref="AF53:AG53"/>
    <mergeCell ref="H1:AA2"/>
    <mergeCell ref="H4:V4"/>
    <mergeCell ref="W4:AA4"/>
    <mergeCell ref="AB53:AC53"/>
    <mergeCell ref="H53:AA53"/>
    <mergeCell ref="C16:AH17"/>
    <mergeCell ref="B53:D53"/>
    <mergeCell ref="AD53:AE53"/>
    <mergeCell ref="W6:AA6"/>
    <mergeCell ref="H8:V8"/>
    <mergeCell ref="W8:Y8"/>
    <mergeCell ref="Z8:AA8"/>
    <mergeCell ref="AB1:AH1"/>
    <mergeCell ref="A1:G13"/>
    <mergeCell ref="H6:L6"/>
    <mergeCell ref="M6:Q6"/>
    <mergeCell ref="R6:V6"/>
    <mergeCell ref="AD55:AE55"/>
    <mergeCell ref="E53:G53"/>
    <mergeCell ref="H10:AA11"/>
    <mergeCell ref="H12:AA13"/>
    <mergeCell ref="AF55:AG55"/>
    <mergeCell ref="AB54:AC54"/>
    <mergeCell ref="AB55:AC55"/>
    <mergeCell ref="B54:D54"/>
    <mergeCell ref="AD54:AE54"/>
    <mergeCell ref="E54:G54"/>
    <mergeCell ref="H54:AA54"/>
    <mergeCell ref="E55:G55"/>
    <mergeCell ref="H55:AA55"/>
    <mergeCell ref="AF54:AG54"/>
    <mergeCell ref="B55:D55"/>
    <mergeCell ref="AF58:AG58"/>
    <mergeCell ref="B59:D59"/>
    <mergeCell ref="AD59:AE59"/>
    <mergeCell ref="AF59:AG59"/>
    <mergeCell ref="AB58:AC58"/>
    <mergeCell ref="AB59:AC59"/>
    <mergeCell ref="B58:D58"/>
    <mergeCell ref="AD58:AE58"/>
    <mergeCell ref="E58:G58"/>
    <mergeCell ref="H58:AA58"/>
    <mergeCell ref="E59:G59"/>
    <mergeCell ref="H59:AA59"/>
    <mergeCell ref="AF56:AG56"/>
    <mergeCell ref="B57:D57"/>
    <mergeCell ref="AD57:AE57"/>
    <mergeCell ref="AF57:AG57"/>
    <mergeCell ref="AB56:AC56"/>
    <mergeCell ref="AB57:AC57"/>
    <mergeCell ref="B56:D56"/>
    <mergeCell ref="AD56:AE56"/>
    <mergeCell ref="E56:G56"/>
    <mergeCell ref="H56:AA56"/>
    <mergeCell ref="E57:G57"/>
    <mergeCell ref="H57:AA57"/>
  </mergeCells>
  <pageMargins left="0.59055118110236227" right="0.39370078740157483" top="0.59055118110236227" bottom="0.19685039370078741" header="1.1417322834645669" footer="0.23622047244094491"/>
  <pageSetup paperSize="9" scale="96" fitToHeight="0" orientation="portrait" horizontalDpi="4294967293" verticalDpi="4294967293" r:id="rId4"/>
  <headerFooter alignWithMargins="0">
    <oddFooter>&amp;R&amp;P de &amp;N</oddFooter>
  </headerFooter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C124"/>
  <sheetViews>
    <sheetView showGridLines="0" tabSelected="1" view="pageBreakPreview" zoomScale="55" zoomScaleNormal="55" zoomScaleSheetLayoutView="55" workbookViewId="0">
      <selection activeCell="C124" sqref="C124"/>
    </sheetView>
  </sheetViews>
  <sheetFormatPr defaultColWidth="6.7109375" defaultRowHeight="18" customHeight="1" outlineLevelRow="1" x14ac:dyDescent="0.25"/>
  <cols>
    <col min="1" max="1" width="17.140625" style="79" customWidth="1"/>
    <col min="2" max="2" width="82.7109375" style="79" customWidth="1"/>
    <col min="3" max="3" width="71" style="79" customWidth="1"/>
    <col min="4" max="4" width="20.140625" style="79" customWidth="1"/>
    <col min="5" max="5" width="16.7109375" style="79" customWidth="1"/>
    <col min="6" max="6" width="16.7109375" style="132" customWidth="1"/>
    <col min="7" max="11" width="30.7109375" style="79" customWidth="1"/>
    <col min="12" max="12" width="9.7109375" style="79" customWidth="1"/>
    <col min="13" max="13" width="20.140625" style="79" customWidth="1"/>
    <col min="14" max="14" width="23.140625" style="79" customWidth="1"/>
    <col min="15" max="29" width="6.7109375" style="79"/>
    <col min="30" max="30" width="10.5703125" style="79" customWidth="1"/>
    <col min="31" max="16384" width="6.7109375" style="79"/>
  </cols>
  <sheetData>
    <row r="1" spans="1:20" ht="15" customHeight="1" x14ac:dyDescent="0.25">
      <c r="A1" s="107"/>
      <c r="B1" s="296" t="str">
        <f>Capa!H1</f>
        <v>DIVISÃO DE INFRAESTRUTURA</v>
      </c>
      <c r="C1" s="297"/>
      <c r="D1" s="297"/>
      <c r="E1" s="297"/>
      <c r="F1" s="297"/>
      <c r="G1" s="297"/>
      <c r="H1" s="297"/>
      <c r="I1" s="108"/>
      <c r="J1" s="109"/>
      <c r="K1" s="109"/>
    </row>
    <row r="2" spans="1:20" ht="15" customHeight="1" x14ac:dyDescent="0.25">
      <c r="A2" s="110"/>
      <c r="B2" s="298"/>
      <c r="C2" s="299"/>
      <c r="D2" s="299"/>
      <c r="E2" s="299"/>
      <c r="F2" s="299"/>
      <c r="G2" s="299"/>
      <c r="H2" s="299"/>
      <c r="I2" s="302"/>
      <c r="J2" s="303"/>
      <c r="K2" s="303"/>
    </row>
    <row r="3" spans="1:20" ht="15" customHeight="1" x14ac:dyDescent="0.25">
      <c r="A3" s="110"/>
      <c r="B3" s="293" t="s">
        <v>96</v>
      </c>
      <c r="C3" s="294"/>
      <c r="D3" s="294"/>
      <c r="E3" s="294"/>
      <c r="F3" s="294"/>
      <c r="G3" s="293" t="s">
        <v>17</v>
      </c>
      <c r="H3" s="294"/>
      <c r="I3" s="150" t="s">
        <v>75</v>
      </c>
      <c r="J3" s="151"/>
      <c r="K3" s="195" t="s">
        <v>76</v>
      </c>
    </row>
    <row r="4" spans="1:20" ht="15" customHeight="1" x14ac:dyDescent="0.25">
      <c r="A4" s="110"/>
      <c r="B4" s="290" t="str">
        <f>Capa!H4</f>
        <v>PLANILHA QUANTITATIVA</v>
      </c>
      <c r="C4" s="291"/>
      <c r="D4" s="291"/>
      <c r="E4" s="291"/>
      <c r="F4" s="291"/>
      <c r="G4" s="300" t="str">
        <f>Capa!W4</f>
        <v>DI-00504-PB-UT-PQ-0001</v>
      </c>
      <c r="H4" s="301"/>
      <c r="I4" s="152" t="str">
        <f>IF(Capa!AC3="","",Capa!AC3)</f>
        <v/>
      </c>
      <c r="J4" s="153" t="s">
        <v>3</v>
      </c>
      <c r="K4" s="152"/>
      <c r="T4" s="79" t="s">
        <v>121</v>
      </c>
    </row>
    <row r="5" spans="1:20" ht="15" customHeight="1" x14ac:dyDescent="0.25">
      <c r="A5" s="110"/>
      <c r="B5" s="117" t="str">
        <f>Capa!H5</f>
        <v>ELABORADO:</v>
      </c>
      <c r="C5" s="117" t="str">
        <f>Capa!M5</f>
        <v>VERIFICADO:</v>
      </c>
      <c r="D5" s="293" t="str">
        <f>Capa!R5</f>
        <v>APROVADO:</v>
      </c>
      <c r="E5" s="294"/>
      <c r="F5" s="294"/>
      <c r="G5" s="293" t="s">
        <v>74</v>
      </c>
      <c r="H5" s="294"/>
      <c r="I5" s="152" t="str">
        <f>IF(Capa!AC4="","",Capa!AC4)</f>
        <v>X</v>
      </c>
      <c r="J5" s="153" t="s">
        <v>4</v>
      </c>
      <c r="K5" s="152"/>
    </row>
    <row r="6" spans="1:20" ht="15" customHeight="1" x14ac:dyDescent="0.25">
      <c r="A6" s="110"/>
      <c r="B6" s="118" t="str">
        <f>Capa!H6</f>
        <v>RO</v>
      </c>
      <c r="C6" s="118" t="str">
        <f>Capa!M6</f>
        <v>RA</v>
      </c>
      <c r="D6" s="290" t="str">
        <f>Capa!R6</f>
        <v>AY</v>
      </c>
      <c r="E6" s="291"/>
      <c r="F6" s="291"/>
      <c r="G6" s="300">
        <f>Capa!W6</f>
        <v>0</v>
      </c>
      <c r="H6" s="301"/>
      <c r="I6" s="152" t="str">
        <f>IF(Capa!AC5="","",Capa!AC5)</f>
        <v/>
      </c>
      <c r="J6" s="153" t="s">
        <v>5</v>
      </c>
      <c r="K6" s="152"/>
    </row>
    <row r="7" spans="1:20" ht="15" customHeight="1" x14ac:dyDescent="0.25">
      <c r="A7" s="110"/>
      <c r="B7" s="293" t="s">
        <v>7</v>
      </c>
      <c r="C7" s="294"/>
      <c r="D7" s="294"/>
      <c r="E7" s="294"/>
      <c r="F7" s="294"/>
      <c r="G7" s="111" t="s">
        <v>8</v>
      </c>
      <c r="H7" s="120" t="s">
        <v>9</v>
      </c>
      <c r="I7" s="152" t="str">
        <f>IF(Capa!AC6="","",Capa!AC6)</f>
        <v/>
      </c>
      <c r="J7" s="153" t="s">
        <v>6</v>
      </c>
      <c r="K7" s="152"/>
    </row>
    <row r="8" spans="1:20" ht="15" customHeight="1" x14ac:dyDescent="0.25">
      <c r="A8" s="110"/>
      <c r="B8" s="290" t="str">
        <f>Capa!H8</f>
        <v>UTILIDADES</v>
      </c>
      <c r="C8" s="291"/>
      <c r="D8" s="291"/>
      <c r="E8" s="291"/>
      <c r="F8" s="291"/>
      <c r="G8" s="105">
        <f>Capa!W8</f>
        <v>44301</v>
      </c>
      <c r="H8" s="119">
        <f>Capa!Z8</f>
        <v>0</v>
      </c>
      <c r="I8" s="152" t="str">
        <f>IF(Capa!AC7="","",Capa!AC7)</f>
        <v/>
      </c>
      <c r="J8" s="153" t="s">
        <v>10</v>
      </c>
      <c r="K8" s="154"/>
      <c r="T8" s="181">
        <v>44301</v>
      </c>
    </row>
    <row r="9" spans="1:20" ht="15" customHeight="1" x14ac:dyDescent="0.25">
      <c r="A9" s="110"/>
      <c r="B9" s="293" t="s">
        <v>11</v>
      </c>
      <c r="C9" s="294"/>
      <c r="D9" s="294"/>
      <c r="E9" s="294"/>
      <c r="F9" s="294"/>
      <c r="G9" s="294"/>
      <c r="H9" s="295"/>
      <c r="I9" s="178" t="str">
        <f>IF(Capa!AC8="","",Capa!AC8)</f>
        <v/>
      </c>
      <c r="J9" s="114"/>
      <c r="K9" s="115"/>
    </row>
    <row r="10" spans="1:20" ht="20.100000000000001" customHeight="1" x14ac:dyDescent="0.25">
      <c r="A10" s="110"/>
      <c r="B10" s="282" t="str">
        <f>Capa!H10</f>
        <v>PRÉDIO 504 – RESERVATÓRIO GERAL 1000 m³</v>
      </c>
      <c r="C10" s="283"/>
      <c r="D10" s="283"/>
      <c r="E10" s="283"/>
      <c r="F10" s="283"/>
      <c r="G10" s="283"/>
      <c r="H10" s="284"/>
      <c r="I10" s="112"/>
      <c r="J10" s="113"/>
      <c r="K10" s="113"/>
    </row>
    <row r="11" spans="1:20" ht="20.100000000000001" customHeight="1" x14ac:dyDescent="0.25">
      <c r="A11" s="179"/>
      <c r="B11" s="290" t="str">
        <f>Capa!H12</f>
        <v xml:space="preserve">ADEQUAÇÃO PARA IMPERMEABILIZAÇÃO E REPAROS ESTRUTURAIS </v>
      </c>
      <c r="C11" s="291"/>
      <c r="D11" s="291"/>
      <c r="E11" s="291"/>
      <c r="F11" s="291"/>
      <c r="G11" s="291"/>
      <c r="H11" s="292"/>
      <c r="I11" s="112"/>
      <c r="J11" s="113"/>
      <c r="K11" s="113"/>
    </row>
    <row r="12" spans="1:20" s="80" customFormat="1" ht="50.25" customHeight="1" x14ac:dyDescent="0.25">
      <c r="A12" s="275" t="s">
        <v>64</v>
      </c>
      <c r="B12" s="279" t="s">
        <v>13</v>
      </c>
      <c r="C12" s="279"/>
      <c r="D12" s="281" t="s">
        <v>20</v>
      </c>
      <c r="E12" s="285" t="s">
        <v>18</v>
      </c>
      <c r="F12" s="286"/>
      <c r="G12" s="278" t="s">
        <v>276</v>
      </c>
      <c r="H12" s="285" t="s">
        <v>277</v>
      </c>
      <c r="I12" s="277" t="s">
        <v>278</v>
      </c>
      <c r="J12" s="277" t="s">
        <v>279</v>
      </c>
      <c r="K12" s="275" t="s">
        <v>280</v>
      </c>
    </row>
    <row r="13" spans="1:20" s="80" customFormat="1" ht="18" customHeight="1" x14ac:dyDescent="0.25">
      <c r="A13" s="276"/>
      <c r="B13" s="280"/>
      <c r="C13" s="280"/>
      <c r="D13" s="278"/>
      <c r="E13" s="276"/>
      <c r="F13" s="287"/>
      <c r="G13" s="288"/>
      <c r="H13" s="276"/>
      <c r="I13" s="278"/>
      <c r="J13" s="278"/>
      <c r="K13" s="276"/>
    </row>
    <row r="14" spans="1:20" s="81" customFormat="1" ht="39.950000000000003" customHeight="1" x14ac:dyDescent="0.25">
      <c r="A14" s="103" t="str">
        <f>Capa!H8</f>
        <v>UTILIDADES</v>
      </c>
      <c r="B14" s="104"/>
      <c r="C14" s="104"/>
      <c r="D14" s="104"/>
      <c r="E14" s="104"/>
      <c r="F14" s="130"/>
      <c r="G14" s="104"/>
      <c r="H14" s="104"/>
      <c r="I14" s="104"/>
      <c r="J14" s="104"/>
      <c r="K14" s="104"/>
      <c r="M14" s="80"/>
      <c r="N14" s="80"/>
      <c r="O14" s="80"/>
      <c r="P14" s="80"/>
      <c r="Q14" s="80"/>
    </row>
    <row r="15" spans="1:20" s="161" customFormat="1" ht="39.950000000000003" customHeight="1" outlineLevel="1" x14ac:dyDescent="0.25">
      <c r="A15" s="155" t="s">
        <v>65</v>
      </c>
      <c r="B15" s="263" t="s">
        <v>89</v>
      </c>
      <c r="C15" s="264"/>
      <c r="D15" s="156"/>
      <c r="E15" s="156"/>
      <c r="F15" s="157"/>
      <c r="G15" s="156"/>
      <c r="H15" s="158"/>
      <c r="I15" s="158"/>
      <c r="J15" s="158"/>
      <c r="K15" s="156"/>
      <c r="L15" s="159"/>
      <c r="M15" s="160"/>
      <c r="N15" s="160"/>
      <c r="O15" s="160"/>
      <c r="P15" s="160"/>
      <c r="Q15" s="160"/>
    </row>
    <row r="16" spans="1:20" s="81" customFormat="1" ht="20.100000000000001" customHeight="1" outlineLevel="1" x14ac:dyDescent="0.25">
      <c r="A16" s="82" t="s">
        <v>84</v>
      </c>
      <c r="B16" s="289" t="s">
        <v>101</v>
      </c>
      <c r="C16" s="289"/>
      <c r="D16" s="122" t="s">
        <v>94</v>
      </c>
      <c r="E16" s="123" t="s">
        <v>112</v>
      </c>
      <c r="F16" s="122">
        <v>1</v>
      </c>
      <c r="G16" s="121"/>
      <c r="H16" s="124"/>
      <c r="I16" s="124"/>
      <c r="J16" s="83"/>
      <c r="K16" s="196"/>
      <c r="L16" s="84"/>
      <c r="M16" s="80"/>
      <c r="N16" s="80"/>
      <c r="O16" s="80"/>
      <c r="P16" s="80"/>
      <c r="Q16" s="80"/>
    </row>
    <row r="17" spans="1:17" s="81" customFormat="1" ht="20.100000000000001" customHeight="1" outlineLevel="1" x14ac:dyDescent="0.25">
      <c r="A17" s="82" t="s">
        <v>85</v>
      </c>
      <c r="B17" s="261" t="s">
        <v>104</v>
      </c>
      <c r="C17" s="262"/>
      <c r="D17" s="122" t="s">
        <v>94</v>
      </c>
      <c r="E17" s="123" t="s">
        <v>112</v>
      </c>
      <c r="F17" s="122">
        <v>1</v>
      </c>
      <c r="G17" s="121"/>
      <c r="H17" s="129"/>
      <c r="I17" s="129"/>
      <c r="J17" s="83"/>
      <c r="K17" s="128"/>
      <c r="L17" s="84"/>
      <c r="M17" s="80"/>
      <c r="N17" s="80"/>
      <c r="O17" s="80"/>
      <c r="P17" s="80"/>
      <c r="Q17" s="80"/>
    </row>
    <row r="18" spans="1:17" s="81" customFormat="1" ht="20.100000000000001" customHeight="1" outlineLevel="1" x14ac:dyDescent="0.25">
      <c r="A18" s="82" t="s">
        <v>86</v>
      </c>
      <c r="B18" s="289" t="s">
        <v>102</v>
      </c>
      <c r="C18" s="289"/>
      <c r="D18" s="174" t="s">
        <v>94</v>
      </c>
      <c r="E18" s="123" t="s">
        <v>112</v>
      </c>
      <c r="F18" s="122">
        <v>1</v>
      </c>
      <c r="G18" s="121"/>
      <c r="H18" s="124"/>
      <c r="I18" s="124"/>
      <c r="J18" s="83"/>
      <c r="K18" s="125"/>
      <c r="L18" s="84"/>
      <c r="M18" s="80"/>
      <c r="N18" s="80"/>
      <c r="O18" s="80"/>
      <c r="P18" s="80"/>
      <c r="Q18" s="80"/>
    </row>
    <row r="19" spans="1:17" s="81" customFormat="1" ht="20.100000000000001" customHeight="1" outlineLevel="1" x14ac:dyDescent="0.25">
      <c r="A19" s="82" t="s">
        <v>110</v>
      </c>
      <c r="B19" s="289" t="s">
        <v>103</v>
      </c>
      <c r="C19" s="289"/>
      <c r="D19" s="122" t="s">
        <v>94</v>
      </c>
      <c r="E19" s="175" t="s">
        <v>112</v>
      </c>
      <c r="F19" s="122">
        <v>1</v>
      </c>
      <c r="G19" s="121"/>
      <c r="H19" s="124"/>
      <c r="I19" s="124"/>
      <c r="J19" s="83"/>
      <c r="K19" s="125"/>
      <c r="L19" s="84"/>
      <c r="M19" s="80"/>
      <c r="N19" s="80"/>
      <c r="O19" s="80"/>
      <c r="P19" s="80"/>
      <c r="Q19" s="80"/>
    </row>
    <row r="20" spans="1:17" s="81" customFormat="1" ht="20.100000000000001" customHeight="1" outlineLevel="1" x14ac:dyDescent="0.25">
      <c r="A20" s="170" t="s">
        <v>87</v>
      </c>
      <c r="B20" s="261" t="s">
        <v>120</v>
      </c>
      <c r="C20" s="262"/>
      <c r="D20" s="174" t="s">
        <v>94</v>
      </c>
      <c r="E20" s="175" t="s">
        <v>112</v>
      </c>
      <c r="F20" s="122">
        <v>1</v>
      </c>
      <c r="G20" s="121"/>
      <c r="H20" s="124"/>
      <c r="I20" s="124"/>
      <c r="J20" s="83"/>
      <c r="K20" s="125"/>
      <c r="L20" s="84"/>
      <c r="M20" s="80"/>
      <c r="N20" s="80"/>
      <c r="O20" s="80"/>
      <c r="P20" s="80"/>
      <c r="Q20" s="80"/>
    </row>
    <row r="21" spans="1:17" s="81" customFormat="1" ht="20.100000000000001" customHeight="1" outlineLevel="1" x14ac:dyDescent="0.25">
      <c r="A21" s="170" t="s">
        <v>88</v>
      </c>
      <c r="B21" s="261" t="s">
        <v>108</v>
      </c>
      <c r="C21" s="262"/>
      <c r="D21" s="174" t="s">
        <v>94</v>
      </c>
      <c r="E21" s="123" t="s">
        <v>100</v>
      </c>
      <c r="F21" s="122">
        <v>15</v>
      </c>
      <c r="G21" s="121"/>
      <c r="H21" s="124"/>
      <c r="I21" s="124"/>
      <c r="J21" s="83"/>
      <c r="K21" s="125"/>
      <c r="L21" s="84"/>
      <c r="M21" s="80"/>
      <c r="N21" s="80"/>
      <c r="O21" s="80"/>
      <c r="P21" s="80"/>
      <c r="Q21" s="80"/>
    </row>
    <row r="22" spans="1:17" s="161" customFormat="1" ht="39.950000000000003" customHeight="1" outlineLevel="1" x14ac:dyDescent="0.25">
      <c r="A22" s="170" t="s">
        <v>83</v>
      </c>
      <c r="B22" s="269" t="s">
        <v>90</v>
      </c>
      <c r="C22" s="270"/>
      <c r="D22" s="87"/>
      <c r="E22" s="87"/>
      <c r="F22" s="131"/>
      <c r="G22" s="87"/>
      <c r="H22" s="141"/>
      <c r="I22" s="141"/>
      <c r="J22" s="141"/>
      <c r="K22" s="87"/>
      <c r="L22" s="159"/>
      <c r="M22" s="160"/>
      <c r="N22" s="160"/>
      <c r="O22" s="160"/>
      <c r="P22" s="160"/>
      <c r="Q22" s="160"/>
    </row>
    <row r="23" spans="1:17" s="169" customFormat="1" ht="20.100000000000001" customHeight="1" outlineLevel="1" x14ac:dyDescent="0.25">
      <c r="A23" s="155" t="s">
        <v>91</v>
      </c>
      <c r="B23" s="263" t="s">
        <v>122</v>
      </c>
      <c r="C23" s="264"/>
      <c r="D23" s="156"/>
      <c r="E23" s="156"/>
      <c r="F23" s="157"/>
      <c r="G23" s="156"/>
      <c r="H23" s="158"/>
      <c r="I23" s="158"/>
      <c r="J23" s="158"/>
      <c r="K23" s="156"/>
      <c r="L23" s="172"/>
      <c r="M23" s="168"/>
      <c r="N23" s="168"/>
      <c r="O23" s="168"/>
      <c r="P23" s="168"/>
      <c r="Q23" s="168"/>
    </row>
    <row r="24" spans="1:17" s="81" customFormat="1" ht="20.100000000000001" customHeight="1" outlineLevel="1" x14ac:dyDescent="0.25">
      <c r="A24" s="170" t="s">
        <v>115</v>
      </c>
      <c r="B24" s="304" t="s">
        <v>267</v>
      </c>
      <c r="C24" s="305"/>
      <c r="D24" s="174" t="s">
        <v>131</v>
      </c>
      <c r="E24" s="175" t="s">
        <v>132</v>
      </c>
      <c r="F24" s="174">
        <v>1</v>
      </c>
      <c r="G24" s="182"/>
      <c r="H24" s="183"/>
      <c r="I24" s="183"/>
      <c r="J24" s="183"/>
      <c r="K24" s="182"/>
      <c r="L24" s="84"/>
      <c r="M24" s="80"/>
      <c r="N24" s="80"/>
      <c r="O24" s="80"/>
      <c r="P24" s="80"/>
      <c r="Q24" s="80"/>
    </row>
    <row r="25" spans="1:17" s="81" customFormat="1" ht="33.75" customHeight="1" outlineLevel="1" x14ac:dyDescent="0.25">
      <c r="A25" s="170" t="s">
        <v>116</v>
      </c>
      <c r="B25" s="261" t="s">
        <v>265</v>
      </c>
      <c r="C25" s="262"/>
      <c r="D25" s="122">
        <v>20</v>
      </c>
      <c r="E25" s="123" t="s">
        <v>130</v>
      </c>
      <c r="F25" s="122">
        <v>1</v>
      </c>
      <c r="G25" s="121"/>
      <c r="H25" s="129"/>
      <c r="I25" s="129"/>
      <c r="J25" s="83"/>
      <c r="K25" s="128"/>
      <c r="L25" s="84"/>
      <c r="M25" s="80"/>
      <c r="N25" s="80"/>
      <c r="O25" s="80"/>
      <c r="P25" s="80"/>
      <c r="Q25" s="80"/>
    </row>
    <row r="26" spans="1:17" s="81" customFormat="1" ht="20.100000000000001" customHeight="1" outlineLevel="1" x14ac:dyDescent="0.25">
      <c r="A26" s="155" t="s">
        <v>123</v>
      </c>
      <c r="B26" s="263" t="s">
        <v>124</v>
      </c>
      <c r="C26" s="264"/>
      <c r="D26" s="156"/>
      <c r="E26" s="156"/>
      <c r="F26" s="184"/>
      <c r="G26" s="156"/>
      <c r="H26" s="158"/>
      <c r="I26" s="158"/>
      <c r="J26" s="158"/>
      <c r="K26" s="156"/>
      <c r="L26" s="84"/>
      <c r="M26" s="80"/>
      <c r="N26" s="80"/>
      <c r="O26" s="80"/>
      <c r="P26" s="80"/>
      <c r="Q26" s="80"/>
    </row>
    <row r="27" spans="1:17" s="81" customFormat="1" ht="20.100000000000001" customHeight="1" outlineLevel="1" x14ac:dyDescent="0.25">
      <c r="A27" s="82" t="s">
        <v>125</v>
      </c>
      <c r="B27" s="304" t="s">
        <v>268</v>
      </c>
      <c r="C27" s="305"/>
      <c r="D27" s="122" t="s">
        <v>142</v>
      </c>
      <c r="E27" s="123" t="s">
        <v>93</v>
      </c>
      <c r="F27" s="122">
        <v>1</v>
      </c>
      <c r="G27" s="121"/>
      <c r="H27" s="129"/>
      <c r="I27" s="129"/>
      <c r="J27" s="83"/>
      <c r="K27" s="128"/>
      <c r="L27" s="84"/>
      <c r="M27" s="80"/>
      <c r="N27" s="80"/>
      <c r="O27" s="80"/>
      <c r="P27" s="80"/>
      <c r="Q27" s="80"/>
    </row>
    <row r="28" spans="1:17" s="169" customFormat="1" ht="20.100000000000001" customHeight="1" outlineLevel="1" x14ac:dyDescent="0.25">
      <c r="A28" s="170" t="s">
        <v>126</v>
      </c>
      <c r="B28" s="261" t="s">
        <v>266</v>
      </c>
      <c r="C28" s="262"/>
      <c r="D28" s="174">
        <v>20</v>
      </c>
      <c r="E28" s="175" t="s">
        <v>130</v>
      </c>
      <c r="F28" s="174">
        <v>1</v>
      </c>
      <c r="G28" s="173"/>
      <c r="H28" s="176"/>
      <c r="I28" s="176"/>
      <c r="J28" s="171"/>
      <c r="K28" s="180"/>
      <c r="L28" s="172"/>
      <c r="M28" s="168"/>
      <c r="N28" s="168"/>
      <c r="O28" s="168"/>
      <c r="P28" s="168"/>
      <c r="Q28" s="168"/>
    </row>
    <row r="29" spans="1:17" s="169" customFormat="1" ht="20.100000000000001" customHeight="1" outlineLevel="1" x14ac:dyDescent="0.25">
      <c r="A29" s="170" t="s">
        <v>127</v>
      </c>
      <c r="B29" s="261" t="s">
        <v>128</v>
      </c>
      <c r="C29" s="262"/>
      <c r="D29" s="174" t="s">
        <v>129</v>
      </c>
      <c r="E29" s="175" t="s">
        <v>93</v>
      </c>
      <c r="F29" s="174">
        <v>4</v>
      </c>
      <c r="G29" s="173"/>
      <c r="H29" s="176"/>
      <c r="I29" s="176"/>
      <c r="J29" s="171"/>
      <c r="K29" s="180"/>
      <c r="L29" s="172"/>
      <c r="M29" s="168"/>
      <c r="N29" s="168"/>
      <c r="O29" s="168"/>
      <c r="P29" s="168"/>
      <c r="Q29" s="168"/>
    </row>
    <row r="30" spans="1:17" s="161" customFormat="1" ht="39.950000000000003" customHeight="1" outlineLevel="1" x14ac:dyDescent="0.25">
      <c r="A30" s="170" t="s">
        <v>117</v>
      </c>
      <c r="B30" s="269" t="s">
        <v>133</v>
      </c>
      <c r="C30" s="270"/>
      <c r="D30" s="87"/>
      <c r="E30" s="87"/>
      <c r="F30" s="131"/>
      <c r="G30" s="87"/>
      <c r="H30" s="141"/>
      <c r="I30" s="141"/>
      <c r="J30" s="141"/>
      <c r="K30" s="87"/>
      <c r="L30" s="159"/>
      <c r="M30" s="160"/>
      <c r="N30" s="160"/>
      <c r="O30" s="160"/>
      <c r="P30" s="160"/>
      <c r="Q30" s="160"/>
    </row>
    <row r="31" spans="1:17" s="169" customFormat="1" ht="39.75" customHeight="1" outlineLevel="1" x14ac:dyDescent="0.25">
      <c r="A31" s="185" t="s">
        <v>118</v>
      </c>
      <c r="B31" s="265" t="s">
        <v>196</v>
      </c>
      <c r="C31" s="266"/>
      <c r="D31" s="186"/>
      <c r="E31" s="186"/>
      <c r="F31" s="187"/>
      <c r="G31" s="186"/>
      <c r="H31" s="188"/>
      <c r="I31" s="188"/>
      <c r="J31" s="188"/>
      <c r="K31" s="186"/>
      <c r="L31" s="172"/>
      <c r="M31" s="168"/>
      <c r="N31" s="168"/>
      <c r="O31" s="168"/>
      <c r="P31" s="168"/>
      <c r="Q31" s="168"/>
    </row>
    <row r="32" spans="1:17" s="169" customFormat="1" ht="20.100000000000001" customHeight="1" outlineLevel="1" x14ac:dyDescent="0.25">
      <c r="A32" s="170" t="s">
        <v>119</v>
      </c>
      <c r="B32" s="261" t="s">
        <v>134</v>
      </c>
      <c r="C32" s="262"/>
      <c r="D32" s="174" t="s">
        <v>135</v>
      </c>
      <c r="E32" s="175" t="s">
        <v>92</v>
      </c>
      <c r="F32" s="174">
        <v>30</v>
      </c>
      <c r="G32" s="173"/>
      <c r="H32" s="176"/>
      <c r="I32" s="176"/>
      <c r="J32" s="171"/>
      <c r="K32" s="180"/>
      <c r="L32" s="172"/>
      <c r="M32" s="168"/>
      <c r="N32" s="168"/>
      <c r="O32" s="168"/>
      <c r="P32" s="168"/>
      <c r="Q32" s="168"/>
    </row>
    <row r="33" spans="1:17" s="169" customFormat="1" ht="20.100000000000001" customHeight="1" outlineLevel="1" x14ac:dyDescent="0.25">
      <c r="A33" s="170" t="s">
        <v>159</v>
      </c>
      <c r="B33" s="261" t="s">
        <v>134</v>
      </c>
      <c r="C33" s="262"/>
      <c r="D33" s="174" t="s">
        <v>129</v>
      </c>
      <c r="E33" s="175" t="s">
        <v>92</v>
      </c>
      <c r="F33" s="174">
        <v>60</v>
      </c>
      <c r="G33" s="173"/>
      <c r="H33" s="176"/>
      <c r="I33" s="176"/>
      <c r="J33" s="171"/>
      <c r="K33" s="180"/>
      <c r="L33" s="172"/>
      <c r="M33" s="168"/>
      <c r="N33" s="168"/>
      <c r="O33" s="168"/>
      <c r="P33" s="168"/>
      <c r="Q33" s="168"/>
    </row>
    <row r="34" spans="1:17" s="169" customFormat="1" ht="34.5" customHeight="1" outlineLevel="1" x14ac:dyDescent="0.25">
      <c r="A34" s="170" t="s">
        <v>160</v>
      </c>
      <c r="B34" s="261" t="s">
        <v>136</v>
      </c>
      <c r="C34" s="262"/>
      <c r="D34" s="174" t="s">
        <v>135</v>
      </c>
      <c r="E34" s="175" t="s">
        <v>93</v>
      </c>
      <c r="F34" s="174">
        <v>3</v>
      </c>
      <c r="G34" s="173"/>
      <c r="H34" s="176"/>
      <c r="I34" s="176"/>
      <c r="J34" s="171"/>
      <c r="K34" s="180"/>
      <c r="L34" s="172"/>
      <c r="M34" s="168"/>
      <c r="N34" s="168"/>
      <c r="O34" s="168"/>
      <c r="P34" s="168"/>
      <c r="Q34" s="168"/>
    </row>
    <row r="35" spans="1:17" s="169" customFormat="1" ht="34.5" customHeight="1" outlineLevel="1" x14ac:dyDescent="0.25">
      <c r="A35" s="170" t="s">
        <v>161</v>
      </c>
      <c r="B35" s="261" t="s">
        <v>136</v>
      </c>
      <c r="C35" s="262"/>
      <c r="D35" s="174" t="s">
        <v>129</v>
      </c>
      <c r="E35" s="175" t="s">
        <v>93</v>
      </c>
      <c r="F35" s="174">
        <v>12</v>
      </c>
      <c r="G35" s="173"/>
      <c r="H35" s="176"/>
      <c r="I35" s="176"/>
      <c r="J35" s="171"/>
      <c r="K35" s="180"/>
      <c r="L35" s="172"/>
      <c r="M35" s="168"/>
      <c r="N35" s="168"/>
      <c r="O35" s="168"/>
      <c r="P35" s="168"/>
      <c r="Q35" s="168"/>
    </row>
    <row r="36" spans="1:17" s="169" customFormat="1" ht="34.5" customHeight="1" outlineLevel="1" x14ac:dyDescent="0.25">
      <c r="A36" s="170" t="s">
        <v>162</v>
      </c>
      <c r="B36" s="261" t="s">
        <v>137</v>
      </c>
      <c r="C36" s="262"/>
      <c r="D36" s="174" t="s">
        <v>135</v>
      </c>
      <c r="E36" s="175" t="s">
        <v>93</v>
      </c>
      <c r="F36" s="174">
        <v>1</v>
      </c>
      <c r="G36" s="173"/>
      <c r="H36" s="176"/>
      <c r="I36" s="176"/>
      <c r="J36" s="171"/>
      <c r="K36" s="180"/>
      <c r="L36" s="172"/>
      <c r="M36" s="168"/>
      <c r="N36" s="168"/>
      <c r="O36" s="168"/>
      <c r="P36" s="168"/>
      <c r="Q36" s="168"/>
    </row>
    <row r="37" spans="1:17" s="169" customFormat="1" ht="34.5" customHeight="1" outlineLevel="1" x14ac:dyDescent="0.25">
      <c r="A37" s="170" t="s">
        <v>163</v>
      </c>
      <c r="B37" s="261" t="s">
        <v>138</v>
      </c>
      <c r="C37" s="262"/>
      <c r="D37" s="174" t="s">
        <v>139</v>
      </c>
      <c r="E37" s="175" t="s">
        <v>93</v>
      </c>
      <c r="F37" s="174">
        <v>1</v>
      </c>
      <c r="G37" s="173"/>
      <c r="H37" s="176"/>
      <c r="I37" s="176"/>
      <c r="J37" s="171"/>
      <c r="K37" s="180"/>
      <c r="L37" s="172"/>
      <c r="M37" s="168"/>
      <c r="N37" s="168"/>
      <c r="O37" s="168"/>
      <c r="P37" s="168"/>
      <c r="Q37" s="168"/>
    </row>
    <row r="38" spans="1:17" s="169" customFormat="1" ht="34.5" customHeight="1" outlineLevel="1" x14ac:dyDescent="0.25">
      <c r="A38" s="170" t="s">
        <v>164</v>
      </c>
      <c r="B38" s="261" t="s">
        <v>140</v>
      </c>
      <c r="C38" s="262"/>
      <c r="D38" s="174" t="s">
        <v>142</v>
      </c>
      <c r="E38" s="175" t="s">
        <v>93</v>
      </c>
      <c r="F38" s="174">
        <v>1</v>
      </c>
      <c r="G38" s="173"/>
      <c r="H38" s="176"/>
      <c r="I38" s="176"/>
      <c r="J38" s="171"/>
      <c r="K38" s="180"/>
      <c r="L38" s="172"/>
      <c r="M38" s="168"/>
      <c r="N38" s="168"/>
      <c r="O38" s="168"/>
      <c r="P38" s="168"/>
      <c r="Q38" s="168"/>
    </row>
    <row r="39" spans="1:17" s="169" customFormat="1" ht="34.5" customHeight="1" outlineLevel="1" x14ac:dyDescent="0.25">
      <c r="A39" s="170" t="s">
        <v>165</v>
      </c>
      <c r="B39" s="261" t="s">
        <v>143</v>
      </c>
      <c r="C39" s="262"/>
      <c r="D39" s="174" t="s">
        <v>144</v>
      </c>
      <c r="E39" s="175" t="s">
        <v>93</v>
      </c>
      <c r="F39" s="174">
        <v>1</v>
      </c>
      <c r="G39" s="173"/>
      <c r="H39" s="176"/>
      <c r="I39" s="176"/>
      <c r="J39" s="171"/>
      <c r="K39" s="180"/>
      <c r="L39" s="172"/>
      <c r="M39" s="168"/>
      <c r="N39" s="168"/>
      <c r="O39" s="168"/>
      <c r="P39" s="168"/>
      <c r="Q39" s="168"/>
    </row>
    <row r="40" spans="1:17" s="169" customFormat="1" ht="34.5" customHeight="1" outlineLevel="1" x14ac:dyDescent="0.25">
      <c r="A40" s="170" t="s">
        <v>166</v>
      </c>
      <c r="B40" s="261" t="s">
        <v>152</v>
      </c>
      <c r="C40" s="262"/>
      <c r="D40" s="174" t="s">
        <v>153</v>
      </c>
      <c r="E40" s="175" t="s">
        <v>93</v>
      </c>
      <c r="F40" s="174">
        <v>1</v>
      </c>
      <c r="G40" s="173"/>
      <c r="H40" s="176"/>
      <c r="I40" s="176"/>
      <c r="J40" s="171"/>
      <c r="K40" s="180"/>
      <c r="L40" s="172"/>
      <c r="M40" s="168"/>
      <c r="N40" s="168"/>
      <c r="O40" s="168"/>
      <c r="P40" s="168"/>
      <c r="Q40" s="168"/>
    </row>
    <row r="41" spans="1:17" s="169" customFormat="1" ht="34.5" customHeight="1" outlineLevel="1" x14ac:dyDescent="0.25">
      <c r="A41" s="170" t="s">
        <v>167</v>
      </c>
      <c r="B41" s="261" t="s">
        <v>152</v>
      </c>
      <c r="C41" s="262"/>
      <c r="D41" s="174" t="s">
        <v>157</v>
      </c>
      <c r="E41" s="175" t="s">
        <v>93</v>
      </c>
      <c r="F41" s="174">
        <v>1</v>
      </c>
      <c r="G41" s="173"/>
      <c r="H41" s="176"/>
      <c r="I41" s="176"/>
      <c r="J41" s="171"/>
      <c r="K41" s="189"/>
      <c r="L41" s="172"/>
      <c r="M41" s="168"/>
      <c r="N41" s="168"/>
      <c r="O41" s="168"/>
      <c r="P41" s="168"/>
      <c r="Q41" s="168"/>
    </row>
    <row r="42" spans="1:17" s="169" customFormat="1" ht="34.5" customHeight="1" outlineLevel="1" x14ac:dyDescent="0.25">
      <c r="A42" s="170" t="s">
        <v>168</v>
      </c>
      <c r="B42" s="261" t="s">
        <v>152</v>
      </c>
      <c r="C42" s="262"/>
      <c r="D42" s="174" t="s">
        <v>141</v>
      </c>
      <c r="E42" s="175" t="s">
        <v>93</v>
      </c>
      <c r="F42" s="174">
        <v>1</v>
      </c>
      <c r="G42" s="173"/>
      <c r="H42" s="176"/>
      <c r="I42" s="176"/>
      <c r="J42" s="171"/>
      <c r="K42" s="180"/>
      <c r="L42" s="172"/>
      <c r="M42" s="168"/>
      <c r="N42" s="168"/>
      <c r="O42" s="168"/>
      <c r="P42" s="168"/>
      <c r="Q42" s="168"/>
    </row>
    <row r="43" spans="1:17" s="169" customFormat="1" ht="34.5" customHeight="1" outlineLevel="1" x14ac:dyDescent="0.25">
      <c r="A43" s="170" t="s">
        <v>169</v>
      </c>
      <c r="B43" s="261" t="s">
        <v>154</v>
      </c>
      <c r="C43" s="262"/>
      <c r="D43" s="174" t="s">
        <v>109</v>
      </c>
      <c r="E43" s="175" t="s">
        <v>132</v>
      </c>
      <c r="F43" s="174">
        <v>2</v>
      </c>
      <c r="G43" s="173"/>
      <c r="H43" s="176"/>
      <c r="I43" s="176"/>
      <c r="J43" s="171"/>
      <c r="K43" s="180"/>
      <c r="L43" s="172"/>
      <c r="M43" s="168"/>
      <c r="N43" s="168"/>
      <c r="O43" s="168"/>
      <c r="P43" s="168"/>
      <c r="Q43" s="168"/>
    </row>
    <row r="44" spans="1:17" s="169" customFormat="1" ht="39.75" customHeight="1" outlineLevel="1" x14ac:dyDescent="0.25">
      <c r="A44" s="170" t="s">
        <v>259</v>
      </c>
      <c r="B44" s="261" t="s">
        <v>263</v>
      </c>
      <c r="C44" s="262"/>
      <c r="D44" s="174" t="s">
        <v>189</v>
      </c>
      <c r="E44" s="175" t="s">
        <v>93</v>
      </c>
      <c r="F44" s="174">
        <v>1</v>
      </c>
      <c r="G44" s="173"/>
      <c r="H44" s="176"/>
      <c r="I44" s="176"/>
      <c r="J44" s="171"/>
      <c r="K44" s="190"/>
      <c r="L44" s="172"/>
      <c r="M44" s="168"/>
      <c r="N44" s="168"/>
      <c r="O44" s="168"/>
      <c r="P44" s="168"/>
      <c r="Q44" s="168"/>
    </row>
    <row r="45" spans="1:17" s="169" customFormat="1" ht="39.75" customHeight="1" outlineLevel="1" x14ac:dyDescent="0.25">
      <c r="A45" s="170" t="s">
        <v>259</v>
      </c>
      <c r="B45" s="261" t="s">
        <v>263</v>
      </c>
      <c r="C45" s="262"/>
      <c r="D45" s="174" t="s">
        <v>129</v>
      </c>
      <c r="E45" s="175" t="s">
        <v>93</v>
      </c>
      <c r="F45" s="174">
        <v>1</v>
      </c>
      <c r="G45" s="173"/>
      <c r="H45" s="176"/>
      <c r="I45" s="176"/>
      <c r="J45" s="171"/>
      <c r="K45" s="190"/>
      <c r="L45" s="172"/>
      <c r="M45" s="168"/>
      <c r="N45" s="168"/>
      <c r="O45" s="168"/>
      <c r="P45" s="168"/>
      <c r="Q45" s="168"/>
    </row>
    <row r="46" spans="1:17" s="169" customFormat="1" ht="34.5" customHeight="1" outlineLevel="1" x14ac:dyDescent="0.25">
      <c r="A46" s="170" t="s">
        <v>170</v>
      </c>
      <c r="B46" s="261" t="s">
        <v>146</v>
      </c>
      <c r="C46" s="262"/>
      <c r="D46" s="174" t="s">
        <v>135</v>
      </c>
      <c r="E46" s="175" t="s">
        <v>132</v>
      </c>
      <c r="F46" s="174">
        <v>8</v>
      </c>
      <c r="G46" s="173"/>
      <c r="H46" s="176"/>
      <c r="I46" s="176"/>
      <c r="J46" s="171"/>
      <c r="K46" s="180"/>
      <c r="L46" s="172"/>
      <c r="M46" s="168"/>
      <c r="N46" s="168"/>
      <c r="O46" s="168"/>
      <c r="P46" s="168"/>
      <c r="Q46" s="168"/>
    </row>
    <row r="47" spans="1:17" s="169" customFormat="1" ht="34.5" customHeight="1" outlineLevel="1" x14ac:dyDescent="0.25">
      <c r="A47" s="170" t="s">
        <v>171</v>
      </c>
      <c r="B47" s="261" t="s">
        <v>146</v>
      </c>
      <c r="C47" s="262"/>
      <c r="D47" s="174" t="s">
        <v>129</v>
      </c>
      <c r="E47" s="175" t="s">
        <v>132</v>
      </c>
      <c r="F47" s="174">
        <v>18</v>
      </c>
      <c r="G47" s="173"/>
      <c r="H47" s="176"/>
      <c r="I47" s="176"/>
      <c r="J47" s="171"/>
      <c r="K47" s="180"/>
      <c r="L47" s="172"/>
      <c r="M47" s="168"/>
      <c r="N47" s="168"/>
      <c r="O47" s="168"/>
      <c r="P47" s="168"/>
      <c r="Q47" s="168"/>
    </row>
    <row r="48" spans="1:17" s="169" customFormat="1" ht="34.5" customHeight="1" outlineLevel="1" x14ac:dyDescent="0.25">
      <c r="A48" s="170" t="s">
        <v>172</v>
      </c>
      <c r="B48" s="261" t="s">
        <v>146</v>
      </c>
      <c r="C48" s="262"/>
      <c r="D48" s="174" t="s">
        <v>158</v>
      </c>
      <c r="E48" s="175" t="s">
        <v>132</v>
      </c>
      <c r="F48" s="174">
        <v>1</v>
      </c>
      <c r="G48" s="173"/>
      <c r="H48" s="176"/>
      <c r="I48" s="176"/>
      <c r="J48" s="171"/>
      <c r="K48" s="189"/>
      <c r="L48" s="172"/>
      <c r="M48" s="168"/>
      <c r="N48" s="168"/>
      <c r="O48" s="168"/>
      <c r="P48" s="168"/>
      <c r="Q48" s="168"/>
    </row>
    <row r="49" spans="1:17" s="169" customFormat="1" ht="34.5" customHeight="1" outlineLevel="1" x14ac:dyDescent="0.25">
      <c r="A49" s="170" t="s">
        <v>173</v>
      </c>
      <c r="B49" s="261" t="s">
        <v>146</v>
      </c>
      <c r="C49" s="262"/>
      <c r="D49" s="174" t="s">
        <v>144</v>
      </c>
      <c r="E49" s="175" t="s">
        <v>132</v>
      </c>
      <c r="F49" s="174">
        <v>3</v>
      </c>
      <c r="G49" s="173"/>
      <c r="H49" s="176"/>
      <c r="I49" s="176"/>
      <c r="J49" s="171"/>
      <c r="K49" s="180"/>
      <c r="L49" s="172"/>
      <c r="M49" s="168"/>
      <c r="N49" s="168"/>
      <c r="O49" s="168"/>
      <c r="P49" s="168"/>
      <c r="Q49" s="168"/>
    </row>
    <row r="50" spans="1:17" s="169" customFormat="1" ht="34.5" customHeight="1" outlineLevel="1" x14ac:dyDescent="0.25">
      <c r="A50" s="170" t="s">
        <v>174</v>
      </c>
      <c r="B50" s="261" t="s">
        <v>146</v>
      </c>
      <c r="C50" s="262"/>
      <c r="D50" s="174" t="s">
        <v>145</v>
      </c>
      <c r="E50" s="175" t="s">
        <v>132</v>
      </c>
      <c r="F50" s="174">
        <v>2</v>
      </c>
      <c r="G50" s="173"/>
      <c r="H50" s="176"/>
      <c r="I50" s="176"/>
      <c r="J50" s="171"/>
      <c r="K50" s="180"/>
      <c r="L50" s="172"/>
      <c r="M50" s="168"/>
      <c r="N50" s="168"/>
      <c r="O50" s="168"/>
      <c r="P50" s="168"/>
      <c r="Q50" s="168"/>
    </row>
    <row r="51" spans="1:17" s="169" customFormat="1" ht="34.5" customHeight="1" outlineLevel="1" x14ac:dyDescent="0.25">
      <c r="A51" s="170" t="s">
        <v>175</v>
      </c>
      <c r="B51" s="261" t="s">
        <v>147</v>
      </c>
      <c r="C51" s="262"/>
      <c r="D51" s="174" t="s">
        <v>135</v>
      </c>
      <c r="E51" s="175" t="s">
        <v>132</v>
      </c>
      <c r="F51" s="174">
        <v>8</v>
      </c>
      <c r="G51" s="173"/>
      <c r="H51" s="176"/>
      <c r="I51" s="176"/>
      <c r="J51" s="171"/>
      <c r="K51" s="180"/>
      <c r="L51" s="172"/>
      <c r="M51" s="168"/>
      <c r="N51" s="168"/>
      <c r="O51" s="168"/>
      <c r="P51" s="168"/>
      <c r="Q51" s="168"/>
    </row>
    <row r="52" spans="1:17" s="169" customFormat="1" ht="34.5" customHeight="1" outlineLevel="1" x14ac:dyDescent="0.25">
      <c r="A52" s="170" t="s">
        <v>176</v>
      </c>
      <c r="B52" s="261" t="s">
        <v>148</v>
      </c>
      <c r="C52" s="262"/>
      <c r="D52" s="174" t="s">
        <v>129</v>
      </c>
      <c r="E52" s="175" t="s">
        <v>132</v>
      </c>
      <c r="F52" s="174">
        <v>18</v>
      </c>
      <c r="G52" s="173"/>
      <c r="H52" s="176"/>
      <c r="I52" s="176"/>
      <c r="J52" s="171"/>
      <c r="K52" s="180"/>
      <c r="L52" s="172"/>
      <c r="M52" s="168"/>
      <c r="N52" s="168"/>
      <c r="O52" s="168"/>
      <c r="P52" s="168"/>
      <c r="Q52" s="168"/>
    </row>
    <row r="53" spans="1:17" s="169" customFormat="1" ht="34.5" customHeight="1" outlineLevel="1" x14ac:dyDescent="0.25">
      <c r="A53" s="170" t="s">
        <v>177</v>
      </c>
      <c r="B53" s="261" t="s">
        <v>149</v>
      </c>
      <c r="C53" s="262"/>
      <c r="D53" s="174" t="s">
        <v>158</v>
      </c>
      <c r="E53" s="175" t="s">
        <v>132</v>
      </c>
      <c r="F53" s="174">
        <v>1</v>
      </c>
      <c r="G53" s="173"/>
      <c r="H53" s="176"/>
      <c r="I53" s="176"/>
      <c r="J53" s="171"/>
      <c r="K53" s="189"/>
      <c r="L53" s="172"/>
      <c r="M53" s="168"/>
      <c r="N53" s="168"/>
      <c r="O53" s="168"/>
      <c r="P53" s="168"/>
      <c r="Q53" s="168"/>
    </row>
    <row r="54" spans="1:17" s="169" customFormat="1" ht="34.5" customHeight="1" outlineLevel="1" x14ac:dyDescent="0.25">
      <c r="A54" s="170" t="s">
        <v>178</v>
      </c>
      <c r="B54" s="261" t="s">
        <v>149</v>
      </c>
      <c r="C54" s="262"/>
      <c r="D54" s="174" t="s">
        <v>144</v>
      </c>
      <c r="E54" s="175" t="s">
        <v>132</v>
      </c>
      <c r="F54" s="174">
        <v>3</v>
      </c>
      <c r="G54" s="173"/>
      <c r="H54" s="176"/>
      <c r="I54" s="176"/>
      <c r="J54" s="171"/>
      <c r="K54" s="180"/>
      <c r="L54" s="172"/>
      <c r="M54" s="168"/>
      <c r="N54" s="168"/>
      <c r="O54" s="168"/>
      <c r="P54" s="168"/>
      <c r="Q54" s="168"/>
    </row>
    <row r="55" spans="1:17" s="169" customFormat="1" ht="34.5" customHeight="1" outlineLevel="1" x14ac:dyDescent="0.25">
      <c r="A55" s="170" t="s">
        <v>179</v>
      </c>
      <c r="B55" s="261" t="s">
        <v>150</v>
      </c>
      <c r="C55" s="262"/>
      <c r="D55" s="174" t="s">
        <v>145</v>
      </c>
      <c r="E55" s="175" t="s">
        <v>132</v>
      </c>
      <c r="F55" s="174">
        <v>2</v>
      </c>
      <c r="G55" s="173"/>
      <c r="H55" s="176"/>
      <c r="I55" s="176"/>
      <c r="J55" s="171"/>
      <c r="K55" s="180"/>
      <c r="L55" s="172"/>
      <c r="M55" s="168"/>
      <c r="N55" s="168"/>
      <c r="O55" s="168"/>
      <c r="P55" s="168"/>
      <c r="Q55" s="168"/>
    </row>
    <row r="56" spans="1:17" s="169" customFormat="1" ht="21" customHeight="1" outlineLevel="1" x14ac:dyDescent="0.25">
      <c r="A56" s="170" t="s">
        <v>180</v>
      </c>
      <c r="B56" s="261" t="s">
        <v>151</v>
      </c>
      <c r="C56" s="262"/>
      <c r="D56" s="174" t="s">
        <v>135</v>
      </c>
      <c r="E56" s="175" t="s">
        <v>132</v>
      </c>
      <c r="F56" s="174">
        <v>1</v>
      </c>
      <c r="G56" s="173"/>
      <c r="H56" s="176"/>
      <c r="I56" s="176"/>
      <c r="J56" s="171"/>
      <c r="K56" s="189"/>
      <c r="L56" s="172"/>
      <c r="M56" s="168"/>
      <c r="N56" s="168"/>
      <c r="O56" s="168"/>
      <c r="P56" s="168"/>
      <c r="Q56" s="168"/>
    </row>
    <row r="57" spans="1:17" s="169" customFormat="1" ht="21" customHeight="1" outlineLevel="1" x14ac:dyDescent="0.25">
      <c r="A57" s="170" t="s">
        <v>181</v>
      </c>
      <c r="B57" s="261" t="s">
        <v>151</v>
      </c>
      <c r="C57" s="262"/>
      <c r="D57" s="174" t="s">
        <v>129</v>
      </c>
      <c r="E57" s="175" t="s">
        <v>132</v>
      </c>
      <c r="F57" s="174">
        <v>2</v>
      </c>
      <c r="G57" s="173"/>
      <c r="H57" s="176"/>
      <c r="I57" s="176"/>
      <c r="J57" s="171"/>
      <c r="K57" s="180"/>
      <c r="L57" s="172"/>
      <c r="M57" s="168"/>
      <c r="N57" s="168"/>
      <c r="O57" s="168"/>
      <c r="P57" s="168"/>
      <c r="Q57" s="168"/>
    </row>
    <row r="58" spans="1:17" s="169" customFormat="1" ht="20.100000000000001" customHeight="1" outlineLevel="1" x14ac:dyDescent="0.25">
      <c r="A58" s="155" t="s">
        <v>182</v>
      </c>
      <c r="B58" s="263" t="s">
        <v>122</v>
      </c>
      <c r="C58" s="264"/>
      <c r="D58" s="156"/>
      <c r="E58" s="156"/>
      <c r="F58" s="157"/>
      <c r="G58" s="156"/>
      <c r="H58" s="158"/>
      <c r="I58" s="158"/>
      <c r="J58" s="158"/>
      <c r="K58" s="156"/>
      <c r="L58" s="172"/>
      <c r="M58" s="168"/>
      <c r="N58" s="168"/>
      <c r="O58" s="168"/>
      <c r="P58" s="168"/>
      <c r="Q58" s="168"/>
    </row>
    <row r="59" spans="1:17" s="169" customFormat="1" ht="42" customHeight="1" outlineLevel="1" x14ac:dyDescent="0.25">
      <c r="A59" s="170" t="s">
        <v>183</v>
      </c>
      <c r="B59" s="261" t="s">
        <v>186</v>
      </c>
      <c r="C59" s="262"/>
      <c r="D59" s="174" t="s">
        <v>135</v>
      </c>
      <c r="E59" s="175" t="s">
        <v>132</v>
      </c>
      <c r="F59" s="174">
        <v>3</v>
      </c>
      <c r="G59" s="173"/>
      <c r="H59" s="176"/>
      <c r="I59" s="176"/>
      <c r="J59" s="171"/>
      <c r="K59" s="189"/>
      <c r="L59" s="172"/>
      <c r="M59" s="168"/>
      <c r="N59" s="168"/>
      <c r="O59" s="168"/>
      <c r="P59" s="168"/>
      <c r="Q59" s="168"/>
    </row>
    <row r="60" spans="1:17" s="169" customFormat="1" ht="41.25" customHeight="1" outlineLevel="1" x14ac:dyDescent="0.25">
      <c r="A60" s="170" t="s">
        <v>184</v>
      </c>
      <c r="B60" s="261" t="s">
        <v>187</v>
      </c>
      <c r="C60" s="262"/>
      <c r="D60" s="174" t="s">
        <v>129</v>
      </c>
      <c r="E60" s="175" t="s">
        <v>132</v>
      </c>
      <c r="F60" s="174">
        <v>5</v>
      </c>
      <c r="G60" s="173"/>
      <c r="H60" s="176"/>
      <c r="I60" s="176"/>
      <c r="J60" s="171"/>
      <c r="K60" s="189"/>
      <c r="L60" s="172"/>
      <c r="M60" s="168"/>
      <c r="N60" s="168"/>
      <c r="O60" s="168"/>
      <c r="P60" s="168"/>
      <c r="Q60" s="168"/>
    </row>
    <row r="61" spans="1:17" s="169" customFormat="1" ht="42.75" customHeight="1" outlineLevel="1" x14ac:dyDescent="0.25">
      <c r="A61" s="170" t="s">
        <v>185</v>
      </c>
      <c r="B61" s="261" t="s">
        <v>188</v>
      </c>
      <c r="C61" s="262"/>
      <c r="D61" s="174" t="s">
        <v>189</v>
      </c>
      <c r="E61" s="175" t="s">
        <v>132</v>
      </c>
      <c r="F61" s="174">
        <v>1</v>
      </c>
      <c r="G61" s="173"/>
      <c r="H61" s="176"/>
      <c r="I61" s="176"/>
      <c r="J61" s="171"/>
      <c r="K61" s="189"/>
      <c r="L61" s="172"/>
      <c r="M61" s="168"/>
      <c r="N61" s="168"/>
      <c r="O61" s="168"/>
      <c r="P61" s="168"/>
      <c r="Q61" s="168"/>
    </row>
    <row r="62" spans="1:17" s="169" customFormat="1" ht="39.75" customHeight="1" outlineLevel="1" x14ac:dyDescent="0.25">
      <c r="A62" s="170" t="s">
        <v>191</v>
      </c>
      <c r="B62" s="261" t="s">
        <v>190</v>
      </c>
      <c r="C62" s="262"/>
      <c r="D62" s="174" t="s">
        <v>109</v>
      </c>
      <c r="E62" s="175" t="s">
        <v>132</v>
      </c>
      <c r="F62" s="174">
        <v>3</v>
      </c>
      <c r="G62" s="173"/>
      <c r="H62" s="176"/>
      <c r="I62" s="176"/>
      <c r="J62" s="171"/>
      <c r="K62" s="189"/>
      <c r="L62" s="172"/>
      <c r="M62" s="168"/>
      <c r="N62" s="168"/>
      <c r="O62" s="168"/>
      <c r="P62" s="168"/>
      <c r="Q62" s="168"/>
    </row>
    <row r="63" spans="1:17" s="169" customFormat="1" ht="20.100000000000001" customHeight="1" outlineLevel="1" x14ac:dyDescent="0.25">
      <c r="A63" s="155" t="s">
        <v>193</v>
      </c>
      <c r="B63" s="263" t="s">
        <v>192</v>
      </c>
      <c r="C63" s="264"/>
      <c r="D63" s="156"/>
      <c r="E63" s="156"/>
      <c r="F63" s="157"/>
      <c r="G63" s="156"/>
      <c r="H63" s="158"/>
      <c r="I63" s="158"/>
      <c r="J63" s="158"/>
      <c r="K63" s="156"/>
      <c r="L63" s="172"/>
      <c r="M63" s="168"/>
      <c r="N63" s="168"/>
      <c r="O63" s="168"/>
      <c r="P63" s="168"/>
      <c r="Q63" s="168"/>
    </row>
    <row r="64" spans="1:17" s="169" customFormat="1" ht="39.75" customHeight="1" outlineLevel="1" x14ac:dyDescent="0.25">
      <c r="A64" s="170" t="s">
        <v>194</v>
      </c>
      <c r="B64" s="261" t="s">
        <v>270</v>
      </c>
      <c r="C64" s="262"/>
      <c r="D64" s="174" t="s">
        <v>109</v>
      </c>
      <c r="E64" s="175" t="s">
        <v>132</v>
      </c>
      <c r="F64" s="174">
        <v>1</v>
      </c>
      <c r="G64" s="173"/>
      <c r="H64" s="176"/>
      <c r="I64" s="176"/>
      <c r="J64" s="171"/>
      <c r="K64" s="189"/>
      <c r="L64" s="172"/>
      <c r="M64" s="168"/>
      <c r="N64" s="168"/>
      <c r="O64" s="168"/>
      <c r="P64" s="168"/>
      <c r="Q64" s="168"/>
    </row>
    <row r="65" spans="1:17" s="169" customFormat="1" ht="39.75" customHeight="1" outlineLevel="1" x14ac:dyDescent="0.25">
      <c r="A65" s="170" t="s">
        <v>195</v>
      </c>
      <c r="B65" s="261" t="s">
        <v>273</v>
      </c>
      <c r="C65" s="262"/>
      <c r="D65" s="174" t="s">
        <v>109</v>
      </c>
      <c r="E65" s="175" t="s">
        <v>132</v>
      </c>
      <c r="F65" s="174">
        <v>1</v>
      </c>
      <c r="G65" s="173"/>
      <c r="H65" s="176"/>
      <c r="I65" s="176"/>
      <c r="J65" s="171"/>
      <c r="K65" s="189"/>
      <c r="L65" s="172"/>
      <c r="M65" s="168"/>
      <c r="N65" s="168"/>
      <c r="O65" s="168"/>
      <c r="P65" s="168"/>
      <c r="Q65" s="168"/>
    </row>
    <row r="66" spans="1:17" s="169" customFormat="1" ht="39.75" customHeight="1" outlineLevel="1" x14ac:dyDescent="0.25">
      <c r="A66" s="185" t="s">
        <v>226</v>
      </c>
      <c r="B66" s="265" t="s">
        <v>197</v>
      </c>
      <c r="C66" s="266"/>
      <c r="D66" s="186"/>
      <c r="E66" s="186"/>
      <c r="F66" s="187"/>
      <c r="G66" s="186"/>
      <c r="H66" s="188"/>
      <c r="I66" s="188"/>
      <c r="J66" s="188"/>
      <c r="K66" s="186"/>
      <c r="L66" s="172"/>
      <c r="M66" s="168"/>
      <c r="N66" s="168"/>
      <c r="O66" s="168"/>
      <c r="P66" s="168"/>
      <c r="Q66" s="168"/>
    </row>
    <row r="67" spans="1:17" s="169" customFormat="1" ht="20.100000000000001" customHeight="1" outlineLevel="1" x14ac:dyDescent="0.25">
      <c r="A67" s="170" t="s">
        <v>227</v>
      </c>
      <c r="B67" s="261" t="s">
        <v>199</v>
      </c>
      <c r="C67" s="262"/>
      <c r="D67" s="174" t="s">
        <v>198</v>
      </c>
      <c r="E67" s="175" t="s">
        <v>92</v>
      </c>
      <c r="F67" s="174">
        <v>6</v>
      </c>
      <c r="G67" s="173"/>
      <c r="H67" s="176"/>
      <c r="I67" s="176"/>
      <c r="J67" s="171"/>
      <c r="K67" s="189"/>
      <c r="L67" s="172"/>
      <c r="M67" s="168"/>
      <c r="N67" s="168"/>
      <c r="O67" s="168"/>
      <c r="P67" s="168"/>
      <c r="Q67" s="168"/>
    </row>
    <row r="68" spans="1:17" s="169" customFormat="1" ht="20.100000000000001" customHeight="1" outlineLevel="1" x14ac:dyDescent="0.25">
      <c r="A68" s="170" t="s">
        <v>228</v>
      </c>
      <c r="B68" s="261" t="s">
        <v>200</v>
      </c>
      <c r="C68" s="262"/>
      <c r="D68" s="174" t="s">
        <v>129</v>
      </c>
      <c r="E68" s="175" t="s">
        <v>92</v>
      </c>
      <c r="F68" s="174">
        <v>162</v>
      </c>
      <c r="G68" s="173"/>
      <c r="H68" s="176"/>
      <c r="I68" s="176"/>
      <c r="J68" s="171"/>
      <c r="K68" s="189"/>
      <c r="L68" s="172"/>
      <c r="M68" s="168"/>
      <c r="N68" s="168"/>
      <c r="O68" s="168"/>
      <c r="P68" s="168"/>
      <c r="Q68" s="168"/>
    </row>
    <row r="69" spans="1:17" s="169" customFormat="1" ht="20.100000000000001" customHeight="1" outlineLevel="1" x14ac:dyDescent="0.25">
      <c r="A69" s="170" t="s">
        <v>229</v>
      </c>
      <c r="B69" s="261" t="s">
        <v>199</v>
      </c>
      <c r="C69" s="262"/>
      <c r="D69" s="174" t="s">
        <v>158</v>
      </c>
      <c r="E69" s="175" t="s">
        <v>92</v>
      </c>
      <c r="F69" s="174">
        <v>30</v>
      </c>
      <c r="G69" s="173"/>
      <c r="H69" s="176"/>
      <c r="I69" s="176"/>
      <c r="J69" s="171"/>
      <c r="K69" s="189"/>
      <c r="L69" s="172"/>
      <c r="M69" s="168"/>
      <c r="N69" s="168"/>
      <c r="O69" s="168"/>
      <c r="P69" s="168"/>
      <c r="Q69" s="168"/>
    </row>
    <row r="70" spans="1:17" s="169" customFormat="1" ht="20.100000000000001" customHeight="1" outlineLevel="1" x14ac:dyDescent="0.25">
      <c r="A70" s="170" t="s">
        <v>230</v>
      </c>
      <c r="B70" s="261" t="s">
        <v>199</v>
      </c>
      <c r="C70" s="262"/>
      <c r="D70" s="174" t="s">
        <v>109</v>
      </c>
      <c r="E70" s="175" t="s">
        <v>92</v>
      </c>
      <c r="F70" s="174">
        <v>1</v>
      </c>
      <c r="G70" s="173"/>
      <c r="H70" s="176"/>
      <c r="I70" s="176"/>
      <c r="J70" s="171"/>
      <c r="K70" s="189"/>
      <c r="L70" s="172"/>
      <c r="M70" s="168"/>
      <c r="N70" s="168"/>
      <c r="O70" s="168"/>
      <c r="P70" s="168"/>
      <c r="Q70" s="168"/>
    </row>
    <row r="71" spans="1:17" s="169" customFormat="1" ht="20.100000000000001" customHeight="1" outlineLevel="1" x14ac:dyDescent="0.25">
      <c r="A71" s="170" t="s">
        <v>231</v>
      </c>
      <c r="B71" s="261" t="s">
        <v>201</v>
      </c>
      <c r="C71" s="262"/>
      <c r="D71" s="174" t="s">
        <v>129</v>
      </c>
      <c r="E71" s="175" t="s">
        <v>93</v>
      </c>
      <c r="F71" s="174">
        <v>34</v>
      </c>
      <c r="G71" s="173"/>
      <c r="H71" s="176"/>
      <c r="I71" s="176"/>
      <c r="J71" s="171"/>
      <c r="K71" s="189"/>
      <c r="L71" s="172"/>
      <c r="M71" s="168"/>
      <c r="N71" s="168"/>
      <c r="O71" s="168"/>
      <c r="P71" s="168"/>
      <c r="Q71" s="168"/>
    </row>
    <row r="72" spans="1:17" s="169" customFormat="1" ht="20.100000000000001" customHeight="1" outlineLevel="1" x14ac:dyDescent="0.25">
      <c r="A72" s="170" t="s">
        <v>232</v>
      </c>
      <c r="B72" s="261" t="s">
        <v>201</v>
      </c>
      <c r="C72" s="262"/>
      <c r="D72" s="174" t="s">
        <v>158</v>
      </c>
      <c r="E72" s="175" t="s">
        <v>93</v>
      </c>
      <c r="F72" s="174">
        <v>5</v>
      </c>
      <c r="G72" s="173"/>
      <c r="H72" s="176"/>
      <c r="I72" s="176"/>
      <c r="J72" s="171"/>
      <c r="K72" s="189"/>
      <c r="L72" s="172"/>
      <c r="M72" s="168"/>
      <c r="N72" s="168"/>
      <c r="O72" s="168"/>
      <c r="P72" s="168"/>
      <c r="Q72" s="168"/>
    </row>
    <row r="73" spans="1:17" s="169" customFormat="1" ht="20.100000000000001" customHeight="1" outlineLevel="1" x14ac:dyDescent="0.25">
      <c r="A73" s="170" t="s">
        <v>233</v>
      </c>
      <c r="B73" s="261" t="s">
        <v>202</v>
      </c>
      <c r="C73" s="262"/>
      <c r="D73" s="174" t="s">
        <v>109</v>
      </c>
      <c r="E73" s="175" t="s">
        <v>93</v>
      </c>
      <c r="F73" s="174">
        <v>1</v>
      </c>
      <c r="G73" s="173"/>
      <c r="H73" s="176"/>
      <c r="I73" s="176"/>
      <c r="J73" s="171"/>
      <c r="K73" s="189"/>
      <c r="L73" s="172"/>
      <c r="M73" s="168"/>
      <c r="N73" s="168"/>
      <c r="O73" s="168"/>
      <c r="P73" s="168"/>
      <c r="Q73" s="168"/>
    </row>
    <row r="74" spans="1:17" s="169" customFormat="1" ht="20.100000000000001" customHeight="1" outlineLevel="1" x14ac:dyDescent="0.25">
      <c r="A74" s="170" t="s">
        <v>234</v>
      </c>
      <c r="B74" s="261" t="s">
        <v>203</v>
      </c>
      <c r="C74" s="262"/>
      <c r="D74" s="174" t="s">
        <v>129</v>
      </c>
      <c r="E74" s="175" t="s">
        <v>93</v>
      </c>
      <c r="F74" s="174">
        <v>6</v>
      </c>
      <c r="G74" s="173"/>
      <c r="H74" s="176"/>
      <c r="I74" s="176"/>
      <c r="J74" s="171"/>
      <c r="K74" s="189"/>
      <c r="L74" s="172"/>
      <c r="M74" s="168"/>
      <c r="N74" s="168"/>
      <c r="O74" s="168"/>
      <c r="P74" s="168"/>
      <c r="Q74" s="168"/>
    </row>
    <row r="75" spans="1:17" s="169" customFormat="1" ht="20.100000000000001" customHeight="1" outlineLevel="1" x14ac:dyDescent="0.25">
      <c r="A75" s="170" t="s">
        <v>235</v>
      </c>
      <c r="B75" s="261" t="s">
        <v>203</v>
      </c>
      <c r="C75" s="262"/>
      <c r="D75" s="174" t="s">
        <v>158</v>
      </c>
      <c r="E75" s="175" t="s">
        <v>93</v>
      </c>
      <c r="F75" s="174">
        <v>3</v>
      </c>
      <c r="G75" s="173"/>
      <c r="H75" s="176"/>
      <c r="I75" s="176"/>
      <c r="J75" s="171"/>
      <c r="K75" s="189"/>
      <c r="L75" s="172"/>
      <c r="M75" s="168"/>
      <c r="N75" s="168"/>
      <c r="O75" s="168"/>
      <c r="P75" s="168"/>
      <c r="Q75" s="168"/>
    </row>
    <row r="76" spans="1:17" s="169" customFormat="1" ht="20.100000000000001" customHeight="1" outlineLevel="1" x14ac:dyDescent="0.25">
      <c r="A76" s="170" t="s">
        <v>236</v>
      </c>
      <c r="B76" s="261" t="s">
        <v>225</v>
      </c>
      <c r="C76" s="262"/>
      <c r="D76" s="174" t="s">
        <v>205</v>
      </c>
      <c r="E76" s="175" t="s">
        <v>93</v>
      </c>
      <c r="F76" s="174">
        <v>2</v>
      </c>
      <c r="G76" s="173"/>
      <c r="H76" s="176"/>
      <c r="I76" s="176"/>
      <c r="J76" s="171"/>
      <c r="K76" s="189"/>
      <c r="L76" s="172"/>
      <c r="M76" s="168"/>
      <c r="N76" s="168"/>
      <c r="O76" s="168"/>
      <c r="P76" s="168"/>
      <c r="Q76" s="168"/>
    </row>
    <row r="77" spans="1:17" s="169" customFormat="1" ht="20.100000000000001" customHeight="1" outlineLevel="1" x14ac:dyDescent="0.25">
      <c r="A77" s="170" t="s">
        <v>237</v>
      </c>
      <c r="B77" s="261" t="s">
        <v>204</v>
      </c>
      <c r="C77" s="262"/>
      <c r="D77" s="174" t="s">
        <v>142</v>
      </c>
      <c r="E77" s="175" t="s">
        <v>93</v>
      </c>
      <c r="F77" s="174">
        <v>2</v>
      </c>
      <c r="G77" s="173"/>
      <c r="H77" s="176"/>
      <c r="I77" s="176"/>
      <c r="J77" s="171"/>
      <c r="K77" s="189"/>
      <c r="L77" s="172"/>
      <c r="M77" s="168"/>
      <c r="N77" s="168"/>
      <c r="O77" s="168"/>
      <c r="P77" s="168"/>
      <c r="Q77" s="168"/>
    </row>
    <row r="78" spans="1:17" s="169" customFormat="1" ht="20.100000000000001" customHeight="1" outlineLevel="1" x14ac:dyDescent="0.25">
      <c r="A78" s="170" t="s">
        <v>238</v>
      </c>
      <c r="B78" s="261" t="s">
        <v>204</v>
      </c>
      <c r="C78" s="262"/>
      <c r="D78" s="174" t="s">
        <v>205</v>
      </c>
      <c r="E78" s="175" t="s">
        <v>93</v>
      </c>
      <c r="F78" s="174">
        <v>4</v>
      </c>
      <c r="G78" s="173"/>
      <c r="H78" s="176"/>
      <c r="I78" s="176"/>
      <c r="J78" s="171"/>
      <c r="K78" s="189"/>
      <c r="L78" s="172"/>
      <c r="M78" s="168"/>
      <c r="N78" s="168"/>
      <c r="O78" s="168"/>
      <c r="P78" s="168"/>
      <c r="Q78" s="168"/>
    </row>
    <row r="79" spans="1:17" s="169" customFormat="1" ht="20.100000000000001" customHeight="1" outlineLevel="1" x14ac:dyDescent="0.25">
      <c r="A79" s="170" t="s">
        <v>238</v>
      </c>
      <c r="B79" s="261" t="s">
        <v>204</v>
      </c>
      <c r="C79" s="262"/>
      <c r="D79" s="174" t="s">
        <v>157</v>
      </c>
      <c r="E79" s="175" t="s">
        <v>93</v>
      </c>
      <c r="F79" s="174">
        <v>3</v>
      </c>
      <c r="G79" s="173"/>
      <c r="H79" s="176"/>
      <c r="I79" s="176"/>
      <c r="J79" s="171"/>
      <c r="K79" s="191"/>
      <c r="L79" s="172"/>
      <c r="M79" s="168"/>
      <c r="N79" s="168"/>
      <c r="O79" s="168"/>
      <c r="P79" s="168"/>
      <c r="Q79" s="168"/>
    </row>
    <row r="80" spans="1:17" s="169" customFormat="1" ht="20.100000000000001" customHeight="1" outlineLevel="1" x14ac:dyDescent="0.25">
      <c r="A80" s="170" t="s">
        <v>238</v>
      </c>
      <c r="B80" s="261" t="s">
        <v>204</v>
      </c>
      <c r="C80" s="262"/>
      <c r="D80" s="174" t="s">
        <v>141</v>
      </c>
      <c r="E80" s="175" t="s">
        <v>93</v>
      </c>
      <c r="F80" s="174">
        <v>3</v>
      </c>
      <c r="G80" s="173"/>
      <c r="H80" s="176"/>
      <c r="I80" s="176"/>
      <c r="J80" s="171"/>
      <c r="K80" s="191"/>
      <c r="L80" s="172"/>
      <c r="M80" s="168"/>
      <c r="N80" s="168"/>
      <c r="O80" s="168"/>
      <c r="P80" s="168"/>
      <c r="Q80" s="168"/>
    </row>
    <row r="81" spans="1:17" s="169" customFormat="1" ht="20.100000000000001" customHeight="1" outlineLevel="1" x14ac:dyDescent="0.25">
      <c r="A81" s="170" t="s">
        <v>239</v>
      </c>
      <c r="B81" s="261" t="s">
        <v>209</v>
      </c>
      <c r="C81" s="262"/>
      <c r="D81" s="174" t="s">
        <v>109</v>
      </c>
      <c r="E81" s="175" t="s">
        <v>93</v>
      </c>
      <c r="F81" s="174">
        <v>4</v>
      </c>
      <c r="G81" s="173"/>
      <c r="H81" s="176"/>
      <c r="I81" s="176"/>
      <c r="J81" s="171"/>
      <c r="K81" s="189"/>
      <c r="L81" s="172"/>
      <c r="M81" s="168"/>
      <c r="N81" s="168"/>
      <c r="O81" s="168"/>
      <c r="P81" s="168"/>
      <c r="Q81" s="168"/>
    </row>
    <row r="82" spans="1:17" s="169" customFormat="1" ht="20.100000000000001" customHeight="1" outlineLevel="1" x14ac:dyDescent="0.25">
      <c r="A82" s="170" t="s">
        <v>240</v>
      </c>
      <c r="B82" s="261" t="s">
        <v>209</v>
      </c>
      <c r="C82" s="262"/>
      <c r="D82" s="174" t="s">
        <v>144</v>
      </c>
      <c r="E82" s="175" t="s">
        <v>93</v>
      </c>
      <c r="F82" s="174">
        <v>1</v>
      </c>
      <c r="G82" s="173"/>
      <c r="H82" s="176"/>
      <c r="I82" s="176"/>
      <c r="J82" s="171"/>
      <c r="K82" s="189"/>
      <c r="L82" s="172"/>
      <c r="M82" s="168"/>
      <c r="N82" s="168"/>
      <c r="O82" s="168"/>
      <c r="P82" s="168"/>
      <c r="Q82" s="168"/>
    </row>
    <row r="83" spans="1:17" s="169" customFormat="1" ht="39.75" customHeight="1" outlineLevel="1" x14ac:dyDescent="0.25">
      <c r="A83" s="170" t="s">
        <v>241</v>
      </c>
      <c r="B83" s="261" t="s">
        <v>207</v>
      </c>
      <c r="C83" s="262"/>
      <c r="D83" s="174" t="s">
        <v>198</v>
      </c>
      <c r="E83" s="175" t="s">
        <v>93</v>
      </c>
      <c r="F83" s="174">
        <v>3</v>
      </c>
      <c r="G83" s="173"/>
      <c r="H83" s="176"/>
      <c r="I83" s="176"/>
      <c r="J83" s="171"/>
      <c r="K83" s="189"/>
      <c r="L83" s="172"/>
      <c r="M83" s="168"/>
      <c r="N83" s="168"/>
      <c r="O83" s="168"/>
      <c r="P83" s="168"/>
      <c r="Q83" s="168"/>
    </row>
    <row r="84" spans="1:17" s="169" customFormat="1" ht="39.75" customHeight="1" outlineLevel="1" x14ac:dyDescent="0.25">
      <c r="A84" s="170" t="s">
        <v>242</v>
      </c>
      <c r="B84" s="261" t="s">
        <v>207</v>
      </c>
      <c r="C84" s="262"/>
      <c r="D84" s="174" t="s">
        <v>129</v>
      </c>
      <c r="E84" s="175" t="s">
        <v>93</v>
      </c>
      <c r="F84" s="174">
        <v>36</v>
      </c>
      <c r="G84" s="173"/>
      <c r="H84" s="176"/>
      <c r="I84" s="176"/>
      <c r="J84" s="171"/>
      <c r="K84" s="189"/>
      <c r="L84" s="172"/>
      <c r="M84" s="168"/>
      <c r="N84" s="168"/>
      <c r="O84" s="168"/>
      <c r="P84" s="168"/>
      <c r="Q84" s="168"/>
    </row>
    <row r="85" spans="1:17" s="169" customFormat="1" ht="39.75" customHeight="1" outlineLevel="1" x14ac:dyDescent="0.25">
      <c r="A85" s="170" t="s">
        <v>243</v>
      </c>
      <c r="B85" s="261" t="s">
        <v>207</v>
      </c>
      <c r="C85" s="262"/>
      <c r="D85" s="174" t="s">
        <v>144</v>
      </c>
      <c r="E85" s="175" t="s">
        <v>93</v>
      </c>
      <c r="F85" s="174">
        <v>2</v>
      </c>
      <c r="G85" s="173"/>
      <c r="H85" s="176"/>
      <c r="I85" s="176"/>
      <c r="J85" s="171"/>
      <c r="K85" s="189"/>
      <c r="L85" s="172"/>
      <c r="M85" s="168"/>
      <c r="N85" s="168"/>
      <c r="O85" s="168"/>
      <c r="P85" s="168"/>
      <c r="Q85" s="168"/>
    </row>
    <row r="86" spans="1:17" s="169" customFormat="1" ht="23.25" customHeight="1" outlineLevel="1" x14ac:dyDescent="0.25">
      <c r="A86" s="170" t="s">
        <v>244</v>
      </c>
      <c r="B86" s="261" t="s">
        <v>208</v>
      </c>
      <c r="C86" s="262"/>
      <c r="D86" s="174" t="s">
        <v>198</v>
      </c>
      <c r="E86" s="175" t="s">
        <v>93</v>
      </c>
      <c r="F86" s="174">
        <v>3</v>
      </c>
      <c r="G86" s="173"/>
      <c r="H86" s="176"/>
      <c r="I86" s="176"/>
      <c r="J86" s="171"/>
      <c r="K86" s="189"/>
      <c r="L86" s="172"/>
      <c r="M86" s="168"/>
      <c r="N86" s="168"/>
      <c r="O86" s="168"/>
      <c r="P86" s="168"/>
      <c r="Q86" s="168"/>
    </row>
    <row r="87" spans="1:17" s="169" customFormat="1" ht="23.25" customHeight="1" outlineLevel="1" x14ac:dyDescent="0.25">
      <c r="A87" s="170" t="s">
        <v>245</v>
      </c>
      <c r="B87" s="261" t="s">
        <v>208</v>
      </c>
      <c r="C87" s="262"/>
      <c r="D87" s="174" t="s">
        <v>129</v>
      </c>
      <c r="E87" s="175" t="s">
        <v>93</v>
      </c>
      <c r="F87" s="174">
        <v>36</v>
      </c>
      <c r="G87" s="173"/>
      <c r="H87" s="176"/>
      <c r="I87" s="176"/>
      <c r="J87" s="171"/>
      <c r="K87" s="189"/>
      <c r="L87" s="172"/>
      <c r="M87" s="168"/>
      <c r="N87" s="168"/>
      <c r="O87" s="168"/>
      <c r="P87" s="168"/>
      <c r="Q87" s="168"/>
    </row>
    <row r="88" spans="1:17" s="169" customFormat="1" ht="23.25" customHeight="1" outlineLevel="1" x14ac:dyDescent="0.25">
      <c r="A88" s="170" t="s">
        <v>246</v>
      </c>
      <c r="B88" s="261" t="s">
        <v>208</v>
      </c>
      <c r="C88" s="262"/>
      <c r="D88" s="174" t="s">
        <v>144</v>
      </c>
      <c r="E88" s="175" t="s">
        <v>93</v>
      </c>
      <c r="F88" s="174">
        <v>2</v>
      </c>
      <c r="G88" s="173"/>
      <c r="H88" s="176"/>
      <c r="I88" s="176"/>
      <c r="J88" s="171"/>
      <c r="K88" s="189"/>
      <c r="L88" s="172"/>
      <c r="M88" s="168"/>
      <c r="N88" s="168"/>
      <c r="O88" s="168"/>
      <c r="P88" s="168"/>
      <c r="Q88" s="168"/>
    </row>
    <row r="89" spans="1:17" s="169" customFormat="1" ht="20.100000000000001" customHeight="1" outlineLevel="1" x14ac:dyDescent="0.25">
      <c r="A89" s="170" t="s">
        <v>247</v>
      </c>
      <c r="B89" s="261" t="s">
        <v>151</v>
      </c>
      <c r="C89" s="262"/>
      <c r="D89" s="174" t="s">
        <v>129</v>
      </c>
      <c r="E89" s="175" t="s">
        <v>93</v>
      </c>
      <c r="F89" s="174">
        <v>2</v>
      </c>
      <c r="G89" s="173"/>
      <c r="H89" s="176"/>
      <c r="I89" s="176"/>
      <c r="J89" s="171"/>
      <c r="K89" s="189"/>
      <c r="L89" s="172"/>
      <c r="M89" s="168"/>
      <c r="N89" s="168"/>
      <c r="O89" s="168"/>
      <c r="P89" s="168"/>
      <c r="Q89" s="168"/>
    </row>
    <row r="90" spans="1:17" s="169" customFormat="1" ht="20.100000000000001" customHeight="1" outlineLevel="1" x14ac:dyDescent="0.25">
      <c r="A90" s="170" t="s">
        <v>248</v>
      </c>
      <c r="B90" s="261" t="s">
        <v>215</v>
      </c>
      <c r="C90" s="262"/>
      <c r="D90" s="174" t="s">
        <v>213</v>
      </c>
      <c r="E90" s="175" t="s">
        <v>93</v>
      </c>
      <c r="F90" s="174">
        <v>8</v>
      </c>
      <c r="G90" s="173"/>
      <c r="H90" s="176"/>
      <c r="I90" s="176"/>
      <c r="J90" s="171"/>
      <c r="K90" s="189"/>
      <c r="L90" s="172"/>
      <c r="M90" s="168"/>
      <c r="N90" s="168"/>
      <c r="O90" s="168"/>
      <c r="P90" s="168"/>
      <c r="Q90" s="168"/>
    </row>
    <row r="91" spans="1:17" s="169" customFormat="1" ht="20.100000000000001" customHeight="1" outlineLevel="1" x14ac:dyDescent="0.25">
      <c r="A91" s="170" t="s">
        <v>249</v>
      </c>
      <c r="B91" s="261" t="s">
        <v>215</v>
      </c>
      <c r="C91" s="262"/>
      <c r="D91" s="174" t="s">
        <v>219</v>
      </c>
      <c r="E91" s="175" t="s">
        <v>93</v>
      </c>
      <c r="F91" s="174">
        <v>2</v>
      </c>
      <c r="G91" s="173"/>
      <c r="H91" s="176"/>
      <c r="I91" s="176"/>
      <c r="J91" s="171"/>
      <c r="K91" s="189"/>
      <c r="L91" s="172"/>
      <c r="M91" s="168"/>
      <c r="N91" s="168"/>
      <c r="O91" s="168"/>
      <c r="P91" s="168"/>
      <c r="Q91" s="168"/>
    </row>
    <row r="92" spans="1:17" s="169" customFormat="1" ht="20.100000000000001" customHeight="1" outlineLevel="1" x14ac:dyDescent="0.25">
      <c r="A92" s="170" t="s">
        <v>250</v>
      </c>
      <c r="B92" s="261" t="s">
        <v>214</v>
      </c>
      <c r="C92" s="262"/>
      <c r="D92" s="174" t="s">
        <v>213</v>
      </c>
      <c r="E92" s="175" t="s">
        <v>93</v>
      </c>
      <c r="F92" s="174">
        <v>8</v>
      </c>
      <c r="G92" s="173"/>
      <c r="H92" s="176"/>
      <c r="I92" s="176"/>
      <c r="J92" s="171"/>
      <c r="K92" s="189"/>
      <c r="L92" s="172"/>
      <c r="M92" s="168"/>
      <c r="N92" s="168"/>
      <c r="O92" s="168"/>
      <c r="P92" s="168"/>
      <c r="Q92" s="168"/>
    </row>
    <row r="93" spans="1:17" s="169" customFormat="1" ht="20.100000000000001" customHeight="1" outlineLevel="1" x14ac:dyDescent="0.25">
      <c r="A93" s="170" t="s">
        <v>251</v>
      </c>
      <c r="B93" s="261" t="s">
        <v>214</v>
      </c>
      <c r="C93" s="262"/>
      <c r="D93" s="174" t="s">
        <v>220</v>
      </c>
      <c r="E93" s="175" t="s">
        <v>93</v>
      </c>
      <c r="F93" s="174">
        <v>2</v>
      </c>
      <c r="G93" s="173"/>
      <c r="H93" s="176"/>
      <c r="I93" s="176"/>
      <c r="J93" s="171"/>
      <c r="K93" s="189"/>
      <c r="L93" s="172"/>
      <c r="M93" s="168"/>
      <c r="N93" s="168"/>
      <c r="O93" s="168"/>
      <c r="P93" s="168"/>
      <c r="Q93" s="168"/>
    </row>
    <row r="94" spans="1:17" s="169" customFormat="1" ht="20.100000000000001" customHeight="1" outlineLevel="1" x14ac:dyDescent="0.25">
      <c r="A94" s="170" t="s">
        <v>252</v>
      </c>
      <c r="B94" s="261" t="s">
        <v>216</v>
      </c>
      <c r="C94" s="262"/>
      <c r="D94" s="174" t="s">
        <v>217</v>
      </c>
      <c r="E94" s="175" t="s">
        <v>218</v>
      </c>
      <c r="F94" s="174">
        <v>6</v>
      </c>
      <c r="G94" s="173"/>
      <c r="H94" s="176"/>
      <c r="I94" s="176"/>
      <c r="J94" s="171"/>
      <c r="K94" s="189"/>
      <c r="L94" s="172"/>
      <c r="M94" s="168"/>
      <c r="N94" s="168"/>
      <c r="O94" s="168"/>
      <c r="P94" s="168"/>
      <c r="Q94" s="168"/>
    </row>
    <row r="95" spans="1:17" s="169" customFormat="1" ht="20.100000000000001" customHeight="1" outlineLevel="1" x14ac:dyDescent="0.25">
      <c r="A95" s="170" t="s">
        <v>253</v>
      </c>
      <c r="B95" s="261" t="s">
        <v>216</v>
      </c>
      <c r="C95" s="262"/>
      <c r="D95" s="174" t="s">
        <v>221</v>
      </c>
      <c r="E95" s="175" t="s">
        <v>218</v>
      </c>
      <c r="F95" s="174">
        <v>6</v>
      </c>
      <c r="G95" s="173"/>
      <c r="H95" s="176"/>
      <c r="I95" s="176"/>
      <c r="J95" s="171"/>
      <c r="K95" s="189"/>
      <c r="L95" s="172"/>
      <c r="M95" s="168"/>
      <c r="N95" s="168"/>
      <c r="O95" s="168"/>
      <c r="P95" s="168"/>
      <c r="Q95" s="168"/>
    </row>
    <row r="96" spans="1:17" s="169" customFormat="1" ht="20.100000000000001" customHeight="1" outlineLevel="1" x14ac:dyDescent="0.25">
      <c r="A96" s="170" t="s">
        <v>254</v>
      </c>
      <c r="B96" s="261" t="s">
        <v>222</v>
      </c>
      <c r="C96" s="262"/>
      <c r="D96" s="174" t="s">
        <v>223</v>
      </c>
      <c r="E96" s="175" t="s">
        <v>93</v>
      </c>
      <c r="F96" s="174">
        <v>3</v>
      </c>
      <c r="G96" s="173"/>
      <c r="H96" s="176"/>
      <c r="I96" s="176"/>
      <c r="J96" s="171"/>
      <c r="K96" s="189"/>
      <c r="L96" s="172"/>
      <c r="M96" s="168"/>
      <c r="N96" s="168"/>
      <c r="O96" s="168"/>
      <c r="P96" s="168"/>
      <c r="Q96" s="168"/>
    </row>
    <row r="97" spans="1:29" s="169" customFormat="1" ht="20.100000000000001" customHeight="1" outlineLevel="1" x14ac:dyDescent="0.25">
      <c r="A97" s="170" t="s">
        <v>255</v>
      </c>
      <c r="B97" s="261" t="s">
        <v>222</v>
      </c>
      <c r="C97" s="262"/>
      <c r="D97" s="174" t="s">
        <v>221</v>
      </c>
      <c r="E97" s="175" t="s">
        <v>93</v>
      </c>
      <c r="F97" s="174">
        <v>2</v>
      </c>
      <c r="G97" s="173"/>
      <c r="H97" s="176"/>
      <c r="I97" s="176"/>
      <c r="J97" s="171"/>
      <c r="K97" s="189"/>
      <c r="L97" s="172"/>
      <c r="M97" s="168"/>
      <c r="N97" s="168"/>
      <c r="O97" s="168"/>
      <c r="P97" s="168"/>
      <c r="Q97" s="168"/>
    </row>
    <row r="98" spans="1:29" s="169" customFormat="1" ht="20.100000000000001" customHeight="1" outlineLevel="1" x14ac:dyDescent="0.25">
      <c r="A98" s="155" t="s">
        <v>256</v>
      </c>
      <c r="B98" s="263" t="s">
        <v>124</v>
      </c>
      <c r="C98" s="264"/>
      <c r="D98" s="156"/>
      <c r="E98" s="156"/>
      <c r="F98" s="157"/>
      <c r="G98" s="156"/>
      <c r="H98" s="158"/>
      <c r="I98" s="158"/>
      <c r="J98" s="158"/>
      <c r="K98" s="156"/>
      <c r="L98" s="172"/>
      <c r="M98" s="168"/>
      <c r="N98" s="168"/>
      <c r="O98" s="168"/>
      <c r="P98" s="168"/>
      <c r="Q98" s="168"/>
    </row>
    <row r="99" spans="1:29" s="169" customFormat="1" ht="23.25" customHeight="1" outlineLevel="1" x14ac:dyDescent="0.25">
      <c r="A99" s="170" t="s">
        <v>257</v>
      </c>
      <c r="B99" s="261" t="s">
        <v>206</v>
      </c>
      <c r="C99" s="262"/>
      <c r="D99" s="174" t="s">
        <v>129</v>
      </c>
      <c r="E99" s="175" t="s">
        <v>93</v>
      </c>
      <c r="F99" s="174">
        <v>10</v>
      </c>
      <c r="G99" s="173"/>
      <c r="H99" s="176"/>
      <c r="I99" s="176"/>
      <c r="J99" s="171"/>
      <c r="K99" s="189"/>
      <c r="L99" s="172"/>
      <c r="M99" s="168"/>
      <c r="N99" s="168"/>
      <c r="O99" s="168"/>
      <c r="P99" s="168"/>
      <c r="Q99" s="168"/>
    </row>
    <row r="100" spans="1:29" s="169" customFormat="1" ht="39.75" customHeight="1" outlineLevel="1" x14ac:dyDescent="0.25">
      <c r="A100" s="170" t="s">
        <v>258</v>
      </c>
      <c r="B100" s="261" t="s">
        <v>211</v>
      </c>
      <c r="C100" s="262"/>
      <c r="D100" s="174" t="s">
        <v>109</v>
      </c>
      <c r="E100" s="175" t="s">
        <v>93</v>
      </c>
      <c r="F100" s="174">
        <v>2</v>
      </c>
      <c r="G100" s="173"/>
      <c r="H100" s="176"/>
      <c r="I100" s="176"/>
      <c r="J100" s="171"/>
      <c r="K100" s="189"/>
      <c r="L100" s="172"/>
      <c r="M100" s="168"/>
      <c r="N100" s="168"/>
      <c r="O100" s="168"/>
      <c r="P100" s="168"/>
      <c r="Q100" s="168"/>
    </row>
    <row r="101" spans="1:29" s="169" customFormat="1" ht="39.75" customHeight="1" outlineLevel="1" x14ac:dyDescent="0.25">
      <c r="A101" s="170" t="s">
        <v>259</v>
      </c>
      <c r="B101" s="261" t="s">
        <v>212</v>
      </c>
      <c r="C101" s="262"/>
      <c r="D101" s="174" t="s">
        <v>109</v>
      </c>
      <c r="E101" s="175" t="s">
        <v>93</v>
      </c>
      <c r="F101" s="174">
        <v>2</v>
      </c>
      <c r="G101" s="173"/>
      <c r="H101" s="176"/>
      <c r="I101" s="176"/>
      <c r="J101" s="171"/>
      <c r="K101" s="189"/>
      <c r="L101" s="172"/>
      <c r="M101" s="168"/>
      <c r="N101" s="168"/>
      <c r="O101" s="168"/>
      <c r="P101" s="168"/>
      <c r="Q101" s="168"/>
    </row>
    <row r="102" spans="1:29" s="169" customFormat="1" ht="21.75" customHeight="1" outlineLevel="1" x14ac:dyDescent="0.25">
      <c r="A102" s="170" t="s">
        <v>259</v>
      </c>
      <c r="B102" s="261" t="s">
        <v>263</v>
      </c>
      <c r="C102" s="262"/>
      <c r="D102" s="174" t="s">
        <v>129</v>
      </c>
      <c r="E102" s="175" t="s">
        <v>93</v>
      </c>
      <c r="F102" s="174">
        <v>1</v>
      </c>
      <c r="G102" s="173"/>
      <c r="H102" s="176"/>
      <c r="I102" s="176"/>
      <c r="J102" s="171"/>
      <c r="K102" s="190"/>
      <c r="L102" s="172"/>
      <c r="M102" s="168"/>
      <c r="N102" s="168"/>
      <c r="O102" s="168"/>
      <c r="P102" s="168"/>
      <c r="Q102" s="168"/>
    </row>
    <row r="103" spans="1:29" s="169" customFormat="1" ht="23.25" customHeight="1" outlineLevel="1" x14ac:dyDescent="0.25">
      <c r="A103" s="170" t="s">
        <v>260</v>
      </c>
      <c r="B103" s="261" t="s">
        <v>224</v>
      </c>
      <c r="C103" s="262"/>
      <c r="D103" s="174" t="s">
        <v>144</v>
      </c>
      <c r="E103" s="175" t="s">
        <v>93</v>
      </c>
      <c r="F103" s="174">
        <v>2</v>
      </c>
      <c r="G103" s="173"/>
      <c r="H103" s="176"/>
      <c r="I103" s="176"/>
      <c r="J103" s="171"/>
      <c r="K103" s="189"/>
      <c r="L103" s="172"/>
      <c r="M103" s="168"/>
      <c r="N103" s="168"/>
      <c r="O103" s="168"/>
      <c r="P103" s="168"/>
      <c r="Q103" s="168"/>
    </row>
    <row r="104" spans="1:29" s="169" customFormat="1" ht="20.100000000000001" customHeight="1" outlineLevel="1" x14ac:dyDescent="0.25">
      <c r="A104" s="155" t="s">
        <v>261</v>
      </c>
      <c r="B104" s="263" t="s">
        <v>210</v>
      </c>
      <c r="C104" s="264"/>
      <c r="D104" s="156"/>
      <c r="E104" s="156"/>
      <c r="F104" s="157"/>
      <c r="G104" s="156"/>
      <c r="H104" s="158"/>
      <c r="I104" s="158"/>
      <c r="J104" s="158"/>
      <c r="K104" s="156"/>
      <c r="L104" s="172"/>
      <c r="M104" s="168"/>
      <c r="N104" s="168"/>
      <c r="O104" s="168"/>
      <c r="P104" s="168"/>
      <c r="Q104" s="168"/>
    </row>
    <row r="105" spans="1:29" s="169" customFormat="1" ht="41.25" customHeight="1" outlineLevel="1" x14ac:dyDescent="0.25">
      <c r="A105" s="170" t="s">
        <v>262</v>
      </c>
      <c r="B105" s="261" t="s">
        <v>269</v>
      </c>
      <c r="C105" s="262"/>
      <c r="D105" s="174" t="s">
        <v>109</v>
      </c>
      <c r="E105" s="175" t="s">
        <v>93</v>
      </c>
      <c r="F105" s="174">
        <v>1</v>
      </c>
      <c r="G105" s="173"/>
      <c r="H105" s="176"/>
      <c r="I105" s="176"/>
      <c r="J105" s="171"/>
      <c r="K105" s="189"/>
      <c r="L105" s="172"/>
      <c r="M105" s="168"/>
      <c r="N105" s="168"/>
      <c r="O105" s="168"/>
      <c r="P105" s="168"/>
      <c r="Q105" s="168"/>
    </row>
    <row r="106" spans="1:29" s="169" customFormat="1" ht="41.25" customHeight="1" outlineLevel="1" x14ac:dyDescent="0.25">
      <c r="A106" s="170" t="s">
        <v>271</v>
      </c>
      <c r="B106" s="261" t="s">
        <v>272</v>
      </c>
      <c r="C106" s="262"/>
      <c r="D106" s="174" t="s">
        <v>109</v>
      </c>
      <c r="E106" s="175" t="s">
        <v>93</v>
      </c>
      <c r="F106" s="174">
        <v>1</v>
      </c>
      <c r="G106" s="173"/>
      <c r="H106" s="176"/>
      <c r="I106" s="176"/>
      <c r="J106" s="171"/>
      <c r="K106" s="192"/>
      <c r="L106" s="172"/>
      <c r="M106" s="168"/>
      <c r="N106" s="168"/>
      <c r="O106" s="168"/>
      <c r="P106" s="168"/>
      <c r="Q106" s="168"/>
    </row>
    <row r="107" spans="1:29" s="169" customFormat="1" ht="19.5" customHeight="1" outlineLevel="1" x14ac:dyDescent="0.25">
      <c r="A107" s="170" t="s">
        <v>274</v>
      </c>
      <c r="B107" s="261" t="s">
        <v>275</v>
      </c>
      <c r="C107" s="262"/>
      <c r="D107" s="174" t="s">
        <v>129</v>
      </c>
      <c r="E107" s="175" t="s">
        <v>93</v>
      </c>
      <c r="F107" s="174">
        <v>1</v>
      </c>
      <c r="G107" s="173"/>
      <c r="H107" s="176"/>
      <c r="I107" s="176"/>
      <c r="J107" s="171"/>
      <c r="K107" s="194"/>
      <c r="L107" s="172"/>
      <c r="M107" s="168"/>
      <c r="N107" s="168"/>
      <c r="O107" s="168"/>
      <c r="P107" s="168"/>
      <c r="Q107" s="168"/>
    </row>
    <row r="108" spans="1:29" s="161" customFormat="1" ht="39.950000000000003" customHeight="1" outlineLevel="1" x14ac:dyDescent="0.25">
      <c r="A108" s="162" t="s">
        <v>107</v>
      </c>
      <c r="B108" s="267" t="s">
        <v>105</v>
      </c>
      <c r="C108" s="268"/>
      <c r="D108" s="163"/>
      <c r="E108" s="163"/>
      <c r="F108" s="163"/>
      <c r="G108" s="164"/>
      <c r="H108" s="158"/>
      <c r="I108" s="158"/>
      <c r="J108" s="165"/>
      <c r="K108" s="166"/>
      <c r="L108" s="159"/>
      <c r="M108" s="160"/>
      <c r="N108" s="160"/>
      <c r="O108" s="160"/>
      <c r="P108" s="160"/>
      <c r="Q108" s="160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</row>
    <row r="109" spans="1:29" s="81" customFormat="1" ht="58.5" customHeight="1" outlineLevel="1" x14ac:dyDescent="0.25">
      <c r="A109" s="136" t="s">
        <v>281</v>
      </c>
      <c r="B109" s="274" t="s">
        <v>106</v>
      </c>
      <c r="C109" s="274"/>
      <c r="D109" s="138" t="s">
        <v>94</v>
      </c>
      <c r="E109" s="175" t="s">
        <v>112</v>
      </c>
      <c r="F109" s="139">
        <v>1</v>
      </c>
      <c r="G109" s="138"/>
      <c r="H109" s="140"/>
      <c r="I109" s="140"/>
      <c r="J109" s="134"/>
      <c r="K109" s="140"/>
      <c r="L109" s="135"/>
      <c r="M109" s="133"/>
      <c r="N109" s="133"/>
      <c r="O109" s="133"/>
      <c r="P109" s="133"/>
      <c r="Q109" s="133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</row>
    <row r="110" spans="1:29" s="81" customFormat="1" ht="37.5" customHeight="1" outlineLevel="1" x14ac:dyDescent="0.25">
      <c r="A110" s="126"/>
      <c r="B110" s="271"/>
      <c r="C110" s="271"/>
      <c r="D110" s="271"/>
      <c r="E110" s="271"/>
      <c r="F110" s="271"/>
      <c r="G110" s="271"/>
      <c r="H110" s="127"/>
      <c r="I110" s="127"/>
      <c r="J110" s="177"/>
      <c r="K110" s="197"/>
      <c r="L110" s="84"/>
      <c r="M110" s="80"/>
      <c r="N110" s="80"/>
      <c r="O110" s="80"/>
      <c r="P110" s="80"/>
      <c r="Q110" s="80"/>
      <c r="R110" s="85"/>
      <c r="S110" s="85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</row>
    <row r="111" spans="1:29" s="81" customFormat="1" ht="99.95" customHeight="1" outlineLevel="1" x14ac:dyDescent="0.25">
      <c r="A111" s="272" t="s">
        <v>77</v>
      </c>
      <c r="B111" s="273"/>
      <c r="C111" s="273"/>
      <c r="D111" s="273"/>
      <c r="E111" s="273"/>
      <c r="F111" s="273"/>
      <c r="G111" s="273"/>
      <c r="H111" s="273"/>
      <c r="I111" s="273"/>
      <c r="J111" s="273"/>
      <c r="K111" s="273"/>
      <c r="L111" s="84"/>
      <c r="M111" s="80"/>
      <c r="N111" s="80"/>
      <c r="O111" s="80"/>
      <c r="P111" s="80"/>
      <c r="Q111" s="80"/>
      <c r="R111" s="85"/>
      <c r="S111" s="85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</row>
    <row r="112" spans="1:29" s="81" customFormat="1" ht="18" customHeight="1" outlineLevel="1" x14ac:dyDescent="0.25">
      <c r="A112" s="79"/>
      <c r="B112" s="79"/>
      <c r="C112" s="79"/>
      <c r="D112" s="79"/>
      <c r="E112" s="79"/>
      <c r="F112" s="132"/>
      <c r="G112" s="79"/>
      <c r="H112" s="79"/>
      <c r="I112" s="79"/>
      <c r="J112" s="79"/>
      <c r="K112" s="79"/>
      <c r="L112" s="84"/>
      <c r="M112" s="80"/>
      <c r="N112" s="80"/>
      <c r="O112" s="80"/>
      <c r="P112" s="80"/>
      <c r="Q112" s="80"/>
      <c r="R112" s="85"/>
      <c r="S112" s="85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</row>
    <row r="113" spans="1:29" s="81" customFormat="1" ht="18" customHeight="1" outlineLevel="1" x14ac:dyDescent="0.25">
      <c r="A113" s="79"/>
      <c r="B113" s="79"/>
      <c r="C113" s="79"/>
      <c r="D113" s="79"/>
      <c r="E113" s="79"/>
      <c r="F113" s="132"/>
      <c r="G113" s="79"/>
      <c r="H113" s="79"/>
      <c r="I113" s="79"/>
      <c r="J113" s="79"/>
      <c r="K113" s="79"/>
      <c r="L113" s="84"/>
      <c r="M113" s="80"/>
      <c r="N113" s="80"/>
      <c r="O113" s="80"/>
      <c r="P113" s="80"/>
      <c r="Q113" s="80"/>
      <c r="R113" s="85"/>
      <c r="S113" s="85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</row>
    <row r="114" spans="1:29" ht="36.75" customHeight="1" x14ac:dyDescent="0.25">
      <c r="M114" s="80"/>
      <c r="N114" s="80"/>
      <c r="O114" s="80"/>
      <c r="P114" s="80"/>
      <c r="Q114" s="80"/>
    </row>
    <row r="115" spans="1:29" ht="99" customHeight="1" x14ac:dyDescent="0.25">
      <c r="M115" s="80"/>
      <c r="N115" s="80"/>
      <c r="O115" s="80"/>
      <c r="P115" s="80"/>
      <c r="Q115" s="80"/>
    </row>
    <row r="124" spans="1:29" ht="18" customHeight="1" x14ac:dyDescent="0.25">
      <c r="C124" s="181"/>
    </row>
  </sheetData>
  <sheetProtection selectLockedCells="1"/>
  <autoFilter ref="A12:F15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customSheetViews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1" xr:uid="{0045E496-DFBA-446A-9363-7978B40A3C0B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97E21028-1D65-4ADF-9169-C1D923FED7A1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4" xr:uid="{24C5BACA-4D35-47F2-916B-32C1368497EA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122">
    <mergeCell ref="B18:C18"/>
    <mergeCell ref="B29:C29"/>
    <mergeCell ref="B27:C27"/>
    <mergeCell ref="B20:C20"/>
    <mergeCell ref="B25:C25"/>
    <mergeCell ref="B21:C21"/>
    <mergeCell ref="B22:C22"/>
    <mergeCell ref="B19:C19"/>
    <mergeCell ref="B23:C23"/>
    <mergeCell ref="B24:C24"/>
    <mergeCell ref="B26:C26"/>
    <mergeCell ref="B28:C28"/>
    <mergeCell ref="B38:C38"/>
    <mergeCell ref="B102:C102"/>
    <mergeCell ref="B44:C44"/>
    <mergeCell ref="B45:C45"/>
    <mergeCell ref="B43:C43"/>
    <mergeCell ref="B50:C50"/>
    <mergeCell ref="B47:C47"/>
    <mergeCell ref="B49:C49"/>
    <mergeCell ref="B51:C51"/>
    <mergeCell ref="B89:C89"/>
    <mergeCell ref="B9:H9"/>
    <mergeCell ref="B1:H2"/>
    <mergeCell ref="B3:F3"/>
    <mergeCell ref="G3:H3"/>
    <mergeCell ref="B4:F4"/>
    <mergeCell ref="G4:H4"/>
    <mergeCell ref="D5:F5"/>
    <mergeCell ref="G5:H5"/>
    <mergeCell ref="D6:F6"/>
    <mergeCell ref="G6:H6"/>
    <mergeCell ref="B7:F7"/>
    <mergeCell ref="I2:K2"/>
    <mergeCell ref="B8:F8"/>
    <mergeCell ref="A12:A13"/>
    <mergeCell ref="B12:C13"/>
    <mergeCell ref="D12:D13"/>
    <mergeCell ref="B10:H10"/>
    <mergeCell ref="J12:J13"/>
    <mergeCell ref="B17:C17"/>
    <mergeCell ref="B15:C15"/>
    <mergeCell ref="E12:E13"/>
    <mergeCell ref="F12:F13"/>
    <mergeCell ref="G12:G13"/>
    <mergeCell ref="H12:H13"/>
    <mergeCell ref="B16:C16"/>
    <mergeCell ref="B11:H11"/>
    <mergeCell ref="I12:I13"/>
    <mergeCell ref="K12:K13"/>
    <mergeCell ref="B110:G110"/>
    <mergeCell ref="A111:K111"/>
    <mergeCell ref="B109:C109"/>
    <mergeCell ref="B108:C108"/>
    <mergeCell ref="B30:C30"/>
    <mergeCell ref="B32:C32"/>
    <mergeCell ref="B34:C34"/>
    <mergeCell ref="B31:C31"/>
    <mergeCell ref="B36:C36"/>
    <mergeCell ref="B37:C37"/>
    <mergeCell ref="B46:C46"/>
    <mergeCell ref="B33:C33"/>
    <mergeCell ref="B35:C35"/>
    <mergeCell ref="B58:C58"/>
    <mergeCell ref="B59:C59"/>
    <mergeCell ref="B60:C60"/>
    <mergeCell ref="B62:C62"/>
    <mergeCell ref="B61:C61"/>
    <mergeCell ref="B39:C39"/>
    <mergeCell ref="B54:C54"/>
    <mergeCell ref="B55:C55"/>
    <mergeCell ref="B57:C57"/>
    <mergeCell ref="B40:C40"/>
    <mergeCell ref="B42:C42"/>
    <mergeCell ref="B79:C79"/>
    <mergeCell ref="B80:C80"/>
    <mergeCell ref="B85:C85"/>
    <mergeCell ref="B97:C97"/>
    <mergeCell ref="B52:C52"/>
    <mergeCell ref="B41:C41"/>
    <mergeCell ref="B48:C48"/>
    <mergeCell ref="B56:C56"/>
    <mergeCell ref="B53:C53"/>
    <mergeCell ref="B68:C68"/>
    <mergeCell ref="B69:C69"/>
    <mergeCell ref="B71:C71"/>
    <mergeCell ref="B72:C72"/>
    <mergeCell ref="B67:C67"/>
    <mergeCell ref="B73:C73"/>
    <mergeCell ref="B70:C70"/>
    <mergeCell ref="B63:C63"/>
    <mergeCell ref="B64:C64"/>
    <mergeCell ref="B65:C65"/>
    <mergeCell ref="B66:C66"/>
    <mergeCell ref="B77:C77"/>
    <mergeCell ref="B78:C78"/>
    <mergeCell ref="B75:C75"/>
    <mergeCell ref="B74:C74"/>
    <mergeCell ref="B107:C107"/>
    <mergeCell ref="B106:C106"/>
    <mergeCell ref="B103:C103"/>
    <mergeCell ref="B82:C82"/>
    <mergeCell ref="B76:C76"/>
    <mergeCell ref="B105:C105"/>
    <mergeCell ref="B104:C104"/>
    <mergeCell ref="B101:C101"/>
    <mergeCell ref="B99:C99"/>
    <mergeCell ref="B100:C100"/>
    <mergeCell ref="B87:C87"/>
    <mergeCell ref="B88:C88"/>
    <mergeCell ref="B83:C83"/>
    <mergeCell ref="B86:C86"/>
    <mergeCell ref="B81:C81"/>
    <mergeCell ref="B90:C90"/>
    <mergeCell ref="B92:C92"/>
    <mergeCell ref="B94:C94"/>
    <mergeCell ref="B95:C95"/>
    <mergeCell ref="B91:C91"/>
    <mergeCell ref="B93:C93"/>
    <mergeCell ref="B96:C96"/>
    <mergeCell ref="B84:C84"/>
    <mergeCell ref="B98:C98"/>
  </mergeCells>
  <phoneticPr fontId="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7" fitToHeight="0" orientation="landscape" horizontalDpi="4294967293" verticalDpi="4294967293" r:id="rId4"/>
  <headerFooter alignWithMargins="0">
    <oddFooter>&amp;R&amp;P de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73</v>
      </c>
    </row>
    <row r="6" spans="1:1" x14ac:dyDescent="0.25">
      <c r="A6" t="s">
        <v>71</v>
      </c>
    </row>
    <row r="7" spans="1:1" x14ac:dyDescent="0.25">
      <c r="A7" t="s">
        <v>72</v>
      </c>
    </row>
  </sheetData>
  <customSheetViews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4" customWidth="1"/>
    <col min="2" max="2" width="23.7109375" style="14" customWidth="1"/>
    <col min="3" max="5" width="16.7109375" style="16" customWidth="1"/>
    <col min="6" max="6" width="2.7109375" style="14" customWidth="1"/>
    <col min="7" max="7" width="23.7109375" style="14" customWidth="1"/>
    <col min="8" max="10" width="16.7109375" style="16" customWidth="1"/>
    <col min="11" max="16384" width="9.140625" style="14"/>
  </cols>
  <sheetData>
    <row r="2" spans="2:10" ht="39.950000000000003" customHeight="1" x14ac:dyDescent="0.25">
      <c r="B2" s="307" t="s">
        <v>22</v>
      </c>
      <c r="C2" s="307"/>
      <c r="D2" s="307"/>
      <c r="E2" s="307"/>
      <c r="G2" s="306" t="s">
        <v>21</v>
      </c>
      <c r="H2" s="306"/>
      <c r="I2" s="306"/>
      <c r="J2" s="306"/>
    </row>
    <row r="3" spans="2:10" s="15" customFormat="1" ht="60" customHeight="1" x14ac:dyDescent="0.25">
      <c r="B3" s="70" t="s">
        <v>23</v>
      </c>
      <c r="C3" s="71" t="s">
        <v>24</v>
      </c>
      <c r="D3" s="71" t="s">
        <v>25</v>
      </c>
      <c r="E3" s="71" t="s">
        <v>26</v>
      </c>
      <c r="G3" s="70" t="s">
        <v>23</v>
      </c>
      <c r="H3" s="71" t="s">
        <v>24</v>
      </c>
      <c r="I3" s="71" t="s">
        <v>25</v>
      </c>
      <c r="J3" s="71" t="s">
        <v>26</v>
      </c>
    </row>
    <row r="4" spans="2:10" ht="20.100000000000001" customHeight="1" x14ac:dyDescent="0.25">
      <c r="B4" s="72" t="s">
        <v>27</v>
      </c>
      <c r="C4" s="75">
        <v>2200</v>
      </c>
      <c r="D4" s="73">
        <f>(C4/170)*2</f>
        <v>25.882352941176471</v>
      </c>
      <c r="E4" s="73">
        <f>D4*$E$9</f>
        <v>38.82352941176471</v>
      </c>
      <c r="G4" s="72" t="s">
        <v>27</v>
      </c>
      <c r="H4" s="68">
        <v>2200</v>
      </c>
      <c r="I4" s="73">
        <f>(H4/170)*2</f>
        <v>25.882352941176471</v>
      </c>
      <c r="J4" s="73">
        <f>I4*$J$9</f>
        <v>33.647058823529413</v>
      </c>
    </row>
    <row r="5" spans="2:10" ht="20.100000000000001" customHeight="1" x14ac:dyDescent="0.25">
      <c r="B5" s="72" t="s">
        <v>29</v>
      </c>
      <c r="C5" s="75">
        <v>2800</v>
      </c>
      <c r="D5" s="73">
        <f>(C5/170)*2</f>
        <v>32.941176470588232</v>
      </c>
      <c r="E5" s="73">
        <f>D5*$E$9</f>
        <v>49.411764705882348</v>
      </c>
      <c r="G5" s="72" t="s">
        <v>28</v>
      </c>
      <c r="H5" s="68">
        <v>2200</v>
      </c>
      <c r="I5" s="73">
        <f>(H5/170)*2</f>
        <v>25.882352941176471</v>
      </c>
      <c r="J5" s="73">
        <f>I5*$J$9</f>
        <v>33.647058823529413</v>
      </c>
    </row>
    <row r="6" spans="2:10" ht="20.100000000000001" customHeight="1" x14ac:dyDescent="0.25">
      <c r="B6" s="72" t="s">
        <v>30</v>
      </c>
      <c r="C6" s="75">
        <v>1200</v>
      </c>
      <c r="D6" s="73">
        <f>(C6/170)*2</f>
        <v>14.117647058823529</v>
      </c>
      <c r="E6" s="73">
        <f>D6*$E$9</f>
        <v>21.176470588235293</v>
      </c>
      <c r="G6" s="72" t="s">
        <v>30</v>
      </c>
      <c r="H6" s="68">
        <v>1200</v>
      </c>
      <c r="I6" s="73">
        <f>(H6/170)*2</f>
        <v>14.117647058823529</v>
      </c>
      <c r="J6" s="73">
        <f>I6*$J$9</f>
        <v>18.352941176470587</v>
      </c>
    </row>
    <row r="7" spans="2:10" ht="20.100000000000001" customHeight="1" x14ac:dyDescent="0.25">
      <c r="B7" s="308" t="s">
        <v>32</v>
      </c>
      <c r="C7" s="308"/>
      <c r="D7" s="308"/>
      <c r="E7" s="74">
        <f>SUM(E4:E6)</f>
        <v>109.41176470588235</v>
      </c>
      <c r="G7" s="308" t="s">
        <v>31</v>
      </c>
      <c r="H7" s="308"/>
      <c r="I7" s="308"/>
      <c r="J7" s="74">
        <f>SUM(J4:J6)</f>
        <v>85.64705882352942</v>
      </c>
    </row>
    <row r="9" spans="2:10" ht="20.100000000000001" customHeight="1" x14ac:dyDescent="0.25">
      <c r="B9" s="308" t="s">
        <v>60</v>
      </c>
      <c r="C9" s="308"/>
      <c r="D9" s="308"/>
      <c r="E9" s="76">
        <v>1.5</v>
      </c>
      <c r="G9" s="308" t="s">
        <v>61</v>
      </c>
      <c r="H9" s="308"/>
      <c r="I9" s="308"/>
      <c r="J9" s="69">
        <v>1.3</v>
      </c>
    </row>
    <row r="11" spans="2:10" ht="20.100000000000001" customHeight="1" x14ac:dyDescent="0.25">
      <c r="B11" s="15" t="s">
        <v>62</v>
      </c>
    </row>
  </sheetData>
  <customSheetViews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19" customWidth="1"/>
    <col min="2" max="2" width="25.42578125" style="19" customWidth="1"/>
    <col min="3" max="3" width="10" style="19" bestFit="1" customWidth="1"/>
    <col min="4" max="4" width="12" style="19" bestFit="1" customWidth="1"/>
    <col min="5" max="5" width="8.7109375" style="19" bestFit="1" customWidth="1"/>
    <col min="6" max="6" width="13.42578125" style="19" customWidth="1"/>
    <col min="7" max="7" width="6.28515625" style="19" customWidth="1"/>
    <col min="8" max="8" width="10.7109375" style="19" customWidth="1"/>
    <col min="9" max="9" width="10.5703125" style="19" customWidth="1"/>
    <col min="10" max="10" width="11" style="19" customWidth="1"/>
    <col min="11" max="12" width="9.28515625" style="19" bestFit="1" customWidth="1"/>
    <col min="13" max="256" width="9.140625" style="19"/>
    <col min="257" max="257" width="3.42578125" style="19" customWidth="1"/>
    <col min="258" max="258" width="25.42578125" style="19" customWidth="1"/>
    <col min="259" max="259" width="10" style="19" bestFit="1" customWidth="1"/>
    <col min="260" max="260" width="12" style="19" bestFit="1" customWidth="1"/>
    <col min="261" max="261" width="8.7109375" style="19" bestFit="1" customWidth="1"/>
    <col min="262" max="262" width="13.42578125" style="19" customWidth="1"/>
    <col min="263" max="263" width="6.28515625" style="19" customWidth="1"/>
    <col min="264" max="512" width="9.140625" style="19"/>
    <col min="513" max="513" width="3.42578125" style="19" customWidth="1"/>
    <col min="514" max="514" width="25.42578125" style="19" customWidth="1"/>
    <col min="515" max="515" width="10" style="19" bestFit="1" customWidth="1"/>
    <col min="516" max="516" width="12" style="19" bestFit="1" customWidth="1"/>
    <col min="517" max="517" width="8.7109375" style="19" bestFit="1" customWidth="1"/>
    <col min="518" max="518" width="13.42578125" style="19" customWidth="1"/>
    <col min="519" max="519" width="6.28515625" style="19" customWidth="1"/>
    <col min="520" max="768" width="9.140625" style="19"/>
    <col min="769" max="769" width="3.42578125" style="19" customWidth="1"/>
    <col min="770" max="770" width="25.42578125" style="19" customWidth="1"/>
    <col min="771" max="771" width="10" style="19" bestFit="1" customWidth="1"/>
    <col min="772" max="772" width="12" style="19" bestFit="1" customWidth="1"/>
    <col min="773" max="773" width="8.7109375" style="19" bestFit="1" customWidth="1"/>
    <col min="774" max="774" width="13.42578125" style="19" customWidth="1"/>
    <col min="775" max="775" width="6.28515625" style="19" customWidth="1"/>
    <col min="776" max="1024" width="9.140625" style="19"/>
    <col min="1025" max="1025" width="3.42578125" style="19" customWidth="1"/>
    <col min="1026" max="1026" width="25.42578125" style="19" customWidth="1"/>
    <col min="1027" max="1027" width="10" style="19" bestFit="1" customWidth="1"/>
    <col min="1028" max="1028" width="12" style="19" bestFit="1" customWidth="1"/>
    <col min="1029" max="1029" width="8.7109375" style="19" bestFit="1" customWidth="1"/>
    <col min="1030" max="1030" width="13.42578125" style="19" customWidth="1"/>
    <col min="1031" max="1031" width="6.28515625" style="19" customWidth="1"/>
    <col min="1032" max="1280" width="9.140625" style="19"/>
    <col min="1281" max="1281" width="3.42578125" style="19" customWidth="1"/>
    <col min="1282" max="1282" width="25.42578125" style="19" customWidth="1"/>
    <col min="1283" max="1283" width="10" style="19" bestFit="1" customWidth="1"/>
    <col min="1284" max="1284" width="12" style="19" bestFit="1" customWidth="1"/>
    <col min="1285" max="1285" width="8.7109375" style="19" bestFit="1" customWidth="1"/>
    <col min="1286" max="1286" width="13.42578125" style="19" customWidth="1"/>
    <col min="1287" max="1287" width="6.28515625" style="19" customWidth="1"/>
    <col min="1288" max="1536" width="9.140625" style="19"/>
    <col min="1537" max="1537" width="3.42578125" style="19" customWidth="1"/>
    <col min="1538" max="1538" width="25.42578125" style="19" customWidth="1"/>
    <col min="1539" max="1539" width="10" style="19" bestFit="1" customWidth="1"/>
    <col min="1540" max="1540" width="12" style="19" bestFit="1" customWidth="1"/>
    <col min="1541" max="1541" width="8.7109375" style="19" bestFit="1" customWidth="1"/>
    <col min="1542" max="1542" width="13.42578125" style="19" customWidth="1"/>
    <col min="1543" max="1543" width="6.28515625" style="19" customWidth="1"/>
    <col min="1544" max="1792" width="9.140625" style="19"/>
    <col min="1793" max="1793" width="3.42578125" style="19" customWidth="1"/>
    <col min="1794" max="1794" width="25.42578125" style="19" customWidth="1"/>
    <col min="1795" max="1795" width="10" style="19" bestFit="1" customWidth="1"/>
    <col min="1796" max="1796" width="12" style="19" bestFit="1" customWidth="1"/>
    <col min="1797" max="1797" width="8.7109375" style="19" bestFit="1" customWidth="1"/>
    <col min="1798" max="1798" width="13.42578125" style="19" customWidth="1"/>
    <col min="1799" max="1799" width="6.28515625" style="19" customWidth="1"/>
    <col min="1800" max="2048" width="9.140625" style="19"/>
    <col min="2049" max="2049" width="3.42578125" style="19" customWidth="1"/>
    <col min="2050" max="2050" width="25.42578125" style="19" customWidth="1"/>
    <col min="2051" max="2051" width="10" style="19" bestFit="1" customWidth="1"/>
    <col min="2052" max="2052" width="12" style="19" bestFit="1" customWidth="1"/>
    <col min="2053" max="2053" width="8.7109375" style="19" bestFit="1" customWidth="1"/>
    <col min="2054" max="2054" width="13.42578125" style="19" customWidth="1"/>
    <col min="2055" max="2055" width="6.28515625" style="19" customWidth="1"/>
    <col min="2056" max="2304" width="9.140625" style="19"/>
    <col min="2305" max="2305" width="3.42578125" style="19" customWidth="1"/>
    <col min="2306" max="2306" width="25.42578125" style="19" customWidth="1"/>
    <col min="2307" max="2307" width="10" style="19" bestFit="1" customWidth="1"/>
    <col min="2308" max="2308" width="12" style="19" bestFit="1" customWidth="1"/>
    <col min="2309" max="2309" width="8.7109375" style="19" bestFit="1" customWidth="1"/>
    <col min="2310" max="2310" width="13.42578125" style="19" customWidth="1"/>
    <col min="2311" max="2311" width="6.28515625" style="19" customWidth="1"/>
    <col min="2312" max="2560" width="9.140625" style="19"/>
    <col min="2561" max="2561" width="3.42578125" style="19" customWidth="1"/>
    <col min="2562" max="2562" width="25.42578125" style="19" customWidth="1"/>
    <col min="2563" max="2563" width="10" style="19" bestFit="1" customWidth="1"/>
    <col min="2564" max="2564" width="12" style="19" bestFit="1" customWidth="1"/>
    <col min="2565" max="2565" width="8.7109375" style="19" bestFit="1" customWidth="1"/>
    <col min="2566" max="2566" width="13.42578125" style="19" customWidth="1"/>
    <col min="2567" max="2567" width="6.28515625" style="19" customWidth="1"/>
    <col min="2568" max="2816" width="9.140625" style="19"/>
    <col min="2817" max="2817" width="3.42578125" style="19" customWidth="1"/>
    <col min="2818" max="2818" width="25.42578125" style="19" customWidth="1"/>
    <col min="2819" max="2819" width="10" style="19" bestFit="1" customWidth="1"/>
    <col min="2820" max="2820" width="12" style="19" bestFit="1" customWidth="1"/>
    <col min="2821" max="2821" width="8.7109375" style="19" bestFit="1" customWidth="1"/>
    <col min="2822" max="2822" width="13.42578125" style="19" customWidth="1"/>
    <col min="2823" max="2823" width="6.28515625" style="19" customWidth="1"/>
    <col min="2824" max="3072" width="9.140625" style="19"/>
    <col min="3073" max="3073" width="3.42578125" style="19" customWidth="1"/>
    <col min="3074" max="3074" width="25.42578125" style="19" customWidth="1"/>
    <col min="3075" max="3075" width="10" style="19" bestFit="1" customWidth="1"/>
    <col min="3076" max="3076" width="12" style="19" bestFit="1" customWidth="1"/>
    <col min="3077" max="3077" width="8.7109375" style="19" bestFit="1" customWidth="1"/>
    <col min="3078" max="3078" width="13.42578125" style="19" customWidth="1"/>
    <col min="3079" max="3079" width="6.28515625" style="19" customWidth="1"/>
    <col min="3080" max="3328" width="9.140625" style="19"/>
    <col min="3329" max="3329" width="3.42578125" style="19" customWidth="1"/>
    <col min="3330" max="3330" width="25.42578125" style="19" customWidth="1"/>
    <col min="3331" max="3331" width="10" style="19" bestFit="1" customWidth="1"/>
    <col min="3332" max="3332" width="12" style="19" bestFit="1" customWidth="1"/>
    <col min="3333" max="3333" width="8.7109375" style="19" bestFit="1" customWidth="1"/>
    <col min="3334" max="3334" width="13.42578125" style="19" customWidth="1"/>
    <col min="3335" max="3335" width="6.28515625" style="19" customWidth="1"/>
    <col min="3336" max="3584" width="9.140625" style="19"/>
    <col min="3585" max="3585" width="3.42578125" style="19" customWidth="1"/>
    <col min="3586" max="3586" width="25.42578125" style="19" customWidth="1"/>
    <col min="3587" max="3587" width="10" style="19" bestFit="1" customWidth="1"/>
    <col min="3588" max="3588" width="12" style="19" bestFit="1" customWidth="1"/>
    <col min="3589" max="3589" width="8.7109375" style="19" bestFit="1" customWidth="1"/>
    <col min="3590" max="3590" width="13.42578125" style="19" customWidth="1"/>
    <col min="3591" max="3591" width="6.28515625" style="19" customWidth="1"/>
    <col min="3592" max="3840" width="9.140625" style="19"/>
    <col min="3841" max="3841" width="3.42578125" style="19" customWidth="1"/>
    <col min="3842" max="3842" width="25.42578125" style="19" customWidth="1"/>
    <col min="3843" max="3843" width="10" style="19" bestFit="1" customWidth="1"/>
    <col min="3844" max="3844" width="12" style="19" bestFit="1" customWidth="1"/>
    <col min="3845" max="3845" width="8.7109375" style="19" bestFit="1" customWidth="1"/>
    <col min="3846" max="3846" width="13.42578125" style="19" customWidth="1"/>
    <col min="3847" max="3847" width="6.28515625" style="19" customWidth="1"/>
    <col min="3848" max="4096" width="9.140625" style="19"/>
    <col min="4097" max="4097" width="3.42578125" style="19" customWidth="1"/>
    <col min="4098" max="4098" width="25.42578125" style="19" customWidth="1"/>
    <col min="4099" max="4099" width="10" style="19" bestFit="1" customWidth="1"/>
    <col min="4100" max="4100" width="12" style="19" bestFit="1" customWidth="1"/>
    <col min="4101" max="4101" width="8.7109375" style="19" bestFit="1" customWidth="1"/>
    <col min="4102" max="4102" width="13.42578125" style="19" customWidth="1"/>
    <col min="4103" max="4103" width="6.28515625" style="19" customWidth="1"/>
    <col min="4104" max="4352" width="9.140625" style="19"/>
    <col min="4353" max="4353" width="3.42578125" style="19" customWidth="1"/>
    <col min="4354" max="4354" width="25.42578125" style="19" customWidth="1"/>
    <col min="4355" max="4355" width="10" style="19" bestFit="1" customWidth="1"/>
    <col min="4356" max="4356" width="12" style="19" bestFit="1" customWidth="1"/>
    <col min="4357" max="4357" width="8.7109375" style="19" bestFit="1" customWidth="1"/>
    <col min="4358" max="4358" width="13.42578125" style="19" customWidth="1"/>
    <col min="4359" max="4359" width="6.28515625" style="19" customWidth="1"/>
    <col min="4360" max="4608" width="9.140625" style="19"/>
    <col min="4609" max="4609" width="3.42578125" style="19" customWidth="1"/>
    <col min="4610" max="4610" width="25.42578125" style="19" customWidth="1"/>
    <col min="4611" max="4611" width="10" style="19" bestFit="1" customWidth="1"/>
    <col min="4612" max="4612" width="12" style="19" bestFit="1" customWidth="1"/>
    <col min="4613" max="4613" width="8.7109375" style="19" bestFit="1" customWidth="1"/>
    <col min="4614" max="4614" width="13.42578125" style="19" customWidth="1"/>
    <col min="4615" max="4615" width="6.28515625" style="19" customWidth="1"/>
    <col min="4616" max="4864" width="9.140625" style="19"/>
    <col min="4865" max="4865" width="3.42578125" style="19" customWidth="1"/>
    <col min="4866" max="4866" width="25.42578125" style="19" customWidth="1"/>
    <col min="4867" max="4867" width="10" style="19" bestFit="1" customWidth="1"/>
    <col min="4868" max="4868" width="12" style="19" bestFit="1" customWidth="1"/>
    <col min="4869" max="4869" width="8.7109375" style="19" bestFit="1" customWidth="1"/>
    <col min="4870" max="4870" width="13.42578125" style="19" customWidth="1"/>
    <col min="4871" max="4871" width="6.28515625" style="19" customWidth="1"/>
    <col min="4872" max="5120" width="9.140625" style="19"/>
    <col min="5121" max="5121" width="3.42578125" style="19" customWidth="1"/>
    <col min="5122" max="5122" width="25.42578125" style="19" customWidth="1"/>
    <col min="5123" max="5123" width="10" style="19" bestFit="1" customWidth="1"/>
    <col min="5124" max="5124" width="12" style="19" bestFit="1" customWidth="1"/>
    <col min="5125" max="5125" width="8.7109375" style="19" bestFit="1" customWidth="1"/>
    <col min="5126" max="5126" width="13.42578125" style="19" customWidth="1"/>
    <col min="5127" max="5127" width="6.28515625" style="19" customWidth="1"/>
    <col min="5128" max="5376" width="9.140625" style="19"/>
    <col min="5377" max="5377" width="3.42578125" style="19" customWidth="1"/>
    <col min="5378" max="5378" width="25.42578125" style="19" customWidth="1"/>
    <col min="5379" max="5379" width="10" style="19" bestFit="1" customWidth="1"/>
    <col min="5380" max="5380" width="12" style="19" bestFit="1" customWidth="1"/>
    <col min="5381" max="5381" width="8.7109375" style="19" bestFit="1" customWidth="1"/>
    <col min="5382" max="5382" width="13.42578125" style="19" customWidth="1"/>
    <col min="5383" max="5383" width="6.28515625" style="19" customWidth="1"/>
    <col min="5384" max="5632" width="9.140625" style="19"/>
    <col min="5633" max="5633" width="3.42578125" style="19" customWidth="1"/>
    <col min="5634" max="5634" width="25.42578125" style="19" customWidth="1"/>
    <col min="5635" max="5635" width="10" style="19" bestFit="1" customWidth="1"/>
    <col min="5636" max="5636" width="12" style="19" bestFit="1" customWidth="1"/>
    <col min="5637" max="5637" width="8.7109375" style="19" bestFit="1" customWidth="1"/>
    <col min="5638" max="5638" width="13.42578125" style="19" customWidth="1"/>
    <col min="5639" max="5639" width="6.28515625" style="19" customWidth="1"/>
    <col min="5640" max="5888" width="9.140625" style="19"/>
    <col min="5889" max="5889" width="3.42578125" style="19" customWidth="1"/>
    <col min="5890" max="5890" width="25.42578125" style="19" customWidth="1"/>
    <col min="5891" max="5891" width="10" style="19" bestFit="1" customWidth="1"/>
    <col min="5892" max="5892" width="12" style="19" bestFit="1" customWidth="1"/>
    <col min="5893" max="5893" width="8.7109375" style="19" bestFit="1" customWidth="1"/>
    <col min="5894" max="5894" width="13.42578125" style="19" customWidth="1"/>
    <col min="5895" max="5895" width="6.28515625" style="19" customWidth="1"/>
    <col min="5896" max="6144" width="9.140625" style="19"/>
    <col min="6145" max="6145" width="3.42578125" style="19" customWidth="1"/>
    <col min="6146" max="6146" width="25.42578125" style="19" customWidth="1"/>
    <col min="6147" max="6147" width="10" style="19" bestFit="1" customWidth="1"/>
    <col min="6148" max="6148" width="12" style="19" bestFit="1" customWidth="1"/>
    <col min="6149" max="6149" width="8.7109375" style="19" bestFit="1" customWidth="1"/>
    <col min="6150" max="6150" width="13.42578125" style="19" customWidth="1"/>
    <col min="6151" max="6151" width="6.28515625" style="19" customWidth="1"/>
    <col min="6152" max="6400" width="9.140625" style="19"/>
    <col min="6401" max="6401" width="3.42578125" style="19" customWidth="1"/>
    <col min="6402" max="6402" width="25.42578125" style="19" customWidth="1"/>
    <col min="6403" max="6403" width="10" style="19" bestFit="1" customWidth="1"/>
    <col min="6404" max="6404" width="12" style="19" bestFit="1" customWidth="1"/>
    <col min="6405" max="6405" width="8.7109375" style="19" bestFit="1" customWidth="1"/>
    <col min="6406" max="6406" width="13.42578125" style="19" customWidth="1"/>
    <col min="6407" max="6407" width="6.28515625" style="19" customWidth="1"/>
    <col min="6408" max="6656" width="9.140625" style="19"/>
    <col min="6657" max="6657" width="3.42578125" style="19" customWidth="1"/>
    <col min="6658" max="6658" width="25.42578125" style="19" customWidth="1"/>
    <col min="6659" max="6659" width="10" style="19" bestFit="1" customWidth="1"/>
    <col min="6660" max="6660" width="12" style="19" bestFit="1" customWidth="1"/>
    <col min="6661" max="6661" width="8.7109375" style="19" bestFit="1" customWidth="1"/>
    <col min="6662" max="6662" width="13.42578125" style="19" customWidth="1"/>
    <col min="6663" max="6663" width="6.28515625" style="19" customWidth="1"/>
    <col min="6664" max="6912" width="9.140625" style="19"/>
    <col min="6913" max="6913" width="3.42578125" style="19" customWidth="1"/>
    <col min="6914" max="6914" width="25.42578125" style="19" customWidth="1"/>
    <col min="6915" max="6915" width="10" style="19" bestFit="1" customWidth="1"/>
    <col min="6916" max="6916" width="12" style="19" bestFit="1" customWidth="1"/>
    <col min="6917" max="6917" width="8.7109375" style="19" bestFit="1" customWidth="1"/>
    <col min="6918" max="6918" width="13.42578125" style="19" customWidth="1"/>
    <col min="6919" max="6919" width="6.28515625" style="19" customWidth="1"/>
    <col min="6920" max="7168" width="9.140625" style="19"/>
    <col min="7169" max="7169" width="3.42578125" style="19" customWidth="1"/>
    <col min="7170" max="7170" width="25.42578125" style="19" customWidth="1"/>
    <col min="7171" max="7171" width="10" style="19" bestFit="1" customWidth="1"/>
    <col min="7172" max="7172" width="12" style="19" bestFit="1" customWidth="1"/>
    <col min="7173" max="7173" width="8.7109375" style="19" bestFit="1" customWidth="1"/>
    <col min="7174" max="7174" width="13.42578125" style="19" customWidth="1"/>
    <col min="7175" max="7175" width="6.28515625" style="19" customWidth="1"/>
    <col min="7176" max="7424" width="9.140625" style="19"/>
    <col min="7425" max="7425" width="3.42578125" style="19" customWidth="1"/>
    <col min="7426" max="7426" width="25.42578125" style="19" customWidth="1"/>
    <col min="7427" max="7427" width="10" style="19" bestFit="1" customWidth="1"/>
    <col min="7428" max="7428" width="12" style="19" bestFit="1" customWidth="1"/>
    <col min="7429" max="7429" width="8.7109375" style="19" bestFit="1" customWidth="1"/>
    <col min="7430" max="7430" width="13.42578125" style="19" customWidth="1"/>
    <col min="7431" max="7431" width="6.28515625" style="19" customWidth="1"/>
    <col min="7432" max="7680" width="9.140625" style="19"/>
    <col min="7681" max="7681" width="3.42578125" style="19" customWidth="1"/>
    <col min="7682" max="7682" width="25.42578125" style="19" customWidth="1"/>
    <col min="7683" max="7683" width="10" style="19" bestFit="1" customWidth="1"/>
    <col min="7684" max="7684" width="12" style="19" bestFit="1" customWidth="1"/>
    <col min="7685" max="7685" width="8.7109375" style="19" bestFit="1" customWidth="1"/>
    <col min="7686" max="7686" width="13.42578125" style="19" customWidth="1"/>
    <col min="7687" max="7687" width="6.28515625" style="19" customWidth="1"/>
    <col min="7688" max="7936" width="9.140625" style="19"/>
    <col min="7937" max="7937" width="3.42578125" style="19" customWidth="1"/>
    <col min="7938" max="7938" width="25.42578125" style="19" customWidth="1"/>
    <col min="7939" max="7939" width="10" style="19" bestFit="1" customWidth="1"/>
    <col min="7940" max="7940" width="12" style="19" bestFit="1" customWidth="1"/>
    <col min="7941" max="7941" width="8.7109375" style="19" bestFit="1" customWidth="1"/>
    <col min="7942" max="7942" width="13.42578125" style="19" customWidth="1"/>
    <col min="7943" max="7943" width="6.28515625" style="19" customWidth="1"/>
    <col min="7944" max="8192" width="9.140625" style="19"/>
    <col min="8193" max="8193" width="3.42578125" style="19" customWidth="1"/>
    <col min="8194" max="8194" width="25.42578125" style="19" customWidth="1"/>
    <col min="8195" max="8195" width="10" style="19" bestFit="1" customWidth="1"/>
    <col min="8196" max="8196" width="12" style="19" bestFit="1" customWidth="1"/>
    <col min="8197" max="8197" width="8.7109375" style="19" bestFit="1" customWidth="1"/>
    <col min="8198" max="8198" width="13.42578125" style="19" customWidth="1"/>
    <col min="8199" max="8199" width="6.28515625" style="19" customWidth="1"/>
    <col min="8200" max="8448" width="9.140625" style="19"/>
    <col min="8449" max="8449" width="3.42578125" style="19" customWidth="1"/>
    <col min="8450" max="8450" width="25.42578125" style="19" customWidth="1"/>
    <col min="8451" max="8451" width="10" style="19" bestFit="1" customWidth="1"/>
    <col min="8452" max="8452" width="12" style="19" bestFit="1" customWidth="1"/>
    <col min="8453" max="8453" width="8.7109375" style="19" bestFit="1" customWidth="1"/>
    <col min="8454" max="8454" width="13.42578125" style="19" customWidth="1"/>
    <col min="8455" max="8455" width="6.28515625" style="19" customWidth="1"/>
    <col min="8456" max="8704" width="9.140625" style="19"/>
    <col min="8705" max="8705" width="3.42578125" style="19" customWidth="1"/>
    <col min="8706" max="8706" width="25.42578125" style="19" customWidth="1"/>
    <col min="8707" max="8707" width="10" style="19" bestFit="1" customWidth="1"/>
    <col min="8708" max="8708" width="12" style="19" bestFit="1" customWidth="1"/>
    <col min="8709" max="8709" width="8.7109375" style="19" bestFit="1" customWidth="1"/>
    <col min="8710" max="8710" width="13.42578125" style="19" customWidth="1"/>
    <col min="8711" max="8711" width="6.28515625" style="19" customWidth="1"/>
    <col min="8712" max="8960" width="9.140625" style="19"/>
    <col min="8961" max="8961" width="3.42578125" style="19" customWidth="1"/>
    <col min="8962" max="8962" width="25.42578125" style="19" customWidth="1"/>
    <col min="8963" max="8963" width="10" style="19" bestFit="1" customWidth="1"/>
    <col min="8964" max="8964" width="12" style="19" bestFit="1" customWidth="1"/>
    <col min="8965" max="8965" width="8.7109375" style="19" bestFit="1" customWidth="1"/>
    <col min="8966" max="8966" width="13.42578125" style="19" customWidth="1"/>
    <col min="8967" max="8967" width="6.28515625" style="19" customWidth="1"/>
    <col min="8968" max="9216" width="9.140625" style="19"/>
    <col min="9217" max="9217" width="3.42578125" style="19" customWidth="1"/>
    <col min="9218" max="9218" width="25.42578125" style="19" customWidth="1"/>
    <col min="9219" max="9219" width="10" style="19" bestFit="1" customWidth="1"/>
    <col min="9220" max="9220" width="12" style="19" bestFit="1" customWidth="1"/>
    <col min="9221" max="9221" width="8.7109375" style="19" bestFit="1" customWidth="1"/>
    <col min="9222" max="9222" width="13.42578125" style="19" customWidth="1"/>
    <col min="9223" max="9223" width="6.28515625" style="19" customWidth="1"/>
    <col min="9224" max="9472" width="9.140625" style="19"/>
    <col min="9473" max="9473" width="3.42578125" style="19" customWidth="1"/>
    <col min="9474" max="9474" width="25.42578125" style="19" customWidth="1"/>
    <col min="9475" max="9475" width="10" style="19" bestFit="1" customWidth="1"/>
    <col min="9476" max="9476" width="12" style="19" bestFit="1" customWidth="1"/>
    <col min="9477" max="9477" width="8.7109375" style="19" bestFit="1" customWidth="1"/>
    <col min="9478" max="9478" width="13.42578125" style="19" customWidth="1"/>
    <col min="9479" max="9479" width="6.28515625" style="19" customWidth="1"/>
    <col min="9480" max="9728" width="9.140625" style="19"/>
    <col min="9729" max="9729" width="3.42578125" style="19" customWidth="1"/>
    <col min="9730" max="9730" width="25.42578125" style="19" customWidth="1"/>
    <col min="9731" max="9731" width="10" style="19" bestFit="1" customWidth="1"/>
    <col min="9732" max="9732" width="12" style="19" bestFit="1" customWidth="1"/>
    <col min="9733" max="9733" width="8.7109375" style="19" bestFit="1" customWidth="1"/>
    <col min="9734" max="9734" width="13.42578125" style="19" customWidth="1"/>
    <col min="9735" max="9735" width="6.28515625" style="19" customWidth="1"/>
    <col min="9736" max="9984" width="9.140625" style="19"/>
    <col min="9985" max="9985" width="3.42578125" style="19" customWidth="1"/>
    <col min="9986" max="9986" width="25.42578125" style="19" customWidth="1"/>
    <col min="9987" max="9987" width="10" style="19" bestFit="1" customWidth="1"/>
    <col min="9988" max="9988" width="12" style="19" bestFit="1" customWidth="1"/>
    <col min="9989" max="9989" width="8.7109375" style="19" bestFit="1" customWidth="1"/>
    <col min="9990" max="9990" width="13.42578125" style="19" customWidth="1"/>
    <col min="9991" max="9991" width="6.28515625" style="19" customWidth="1"/>
    <col min="9992" max="10240" width="9.140625" style="19"/>
    <col min="10241" max="10241" width="3.42578125" style="19" customWidth="1"/>
    <col min="10242" max="10242" width="25.42578125" style="19" customWidth="1"/>
    <col min="10243" max="10243" width="10" style="19" bestFit="1" customWidth="1"/>
    <col min="10244" max="10244" width="12" style="19" bestFit="1" customWidth="1"/>
    <col min="10245" max="10245" width="8.7109375" style="19" bestFit="1" customWidth="1"/>
    <col min="10246" max="10246" width="13.42578125" style="19" customWidth="1"/>
    <col min="10247" max="10247" width="6.28515625" style="19" customWidth="1"/>
    <col min="10248" max="10496" width="9.140625" style="19"/>
    <col min="10497" max="10497" width="3.42578125" style="19" customWidth="1"/>
    <col min="10498" max="10498" width="25.42578125" style="19" customWidth="1"/>
    <col min="10499" max="10499" width="10" style="19" bestFit="1" customWidth="1"/>
    <col min="10500" max="10500" width="12" style="19" bestFit="1" customWidth="1"/>
    <col min="10501" max="10501" width="8.7109375" style="19" bestFit="1" customWidth="1"/>
    <col min="10502" max="10502" width="13.42578125" style="19" customWidth="1"/>
    <col min="10503" max="10503" width="6.28515625" style="19" customWidth="1"/>
    <col min="10504" max="10752" width="9.140625" style="19"/>
    <col min="10753" max="10753" width="3.42578125" style="19" customWidth="1"/>
    <col min="10754" max="10754" width="25.42578125" style="19" customWidth="1"/>
    <col min="10755" max="10755" width="10" style="19" bestFit="1" customWidth="1"/>
    <col min="10756" max="10756" width="12" style="19" bestFit="1" customWidth="1"/>
    <col min="10757" max="10757" width="8.7109375" style="19" bestFit="1" customWidth="1"/>
    <col min="10758" max="10758" width="13.42578125" style="19" customWidth="1"/>
    <col min="10759" max="10759" width="6.28515625" style="19" customWidth="1"/>
    <col min="10760" max="11008" width="9.140625" style="19"/>
    <col min="11009" max="11009" width="3.42578125" style="19" customWidth="1"/>
    <col min="11010" max="11010" width="25.42578125" style="19" customWidth="1"/>
    <col min="11011" max="11011" width="10" style="19" bestFit="1" customWidth="1"/>
    <col min="11012" max="11012" width="12" style="19" bestFit="1" customWidth="1"/>
    <col min="11013" max="11013" width="8.7109375" style="19" bestFit="1" customWidth="1"/>
    <col min="11014" max="11014" width="13.42578125" style="19" customWidth="1"/>
    <col min="11015" max="11015" width="6.28515625" style="19" customWidth="1"/>
    <col min="11016" max="11264" width="9.140625" style="19"/>
    <col min="11265" max="11265" width="3.42578125" style="19" customWidth="1"/>
    <col min="11266" max="11266" width="25.42578125" style="19" customWidth="1"/>
    <col min="11267" max="11267" width="10" style="19" bestFit="1" customWidth="1"/>
    <col min="11268" max="11268" width="12" style="19" bestFit="1" customWidth="1"/>
    <col min="11269" max="11269" width="8.7109375" style="19" bestFit="1" customWidth="1"/>
    <col min="11270" max="11270" width="13.42578125" style="19" customWidth="1"/>
    <col min="11271" max="11271" width="6.28515625" style="19" customWidth="1"/>
    <col min="11272" max="11520" width="9.140625" style="19"/>
    <col min="11521" max="11521" width="3.42578125" style="19" customWidth="1"/>
    <col min="11522" max="11522" width="25.42578125" style="19" customWidth="1"/>
    <col min="11523" max="11523" width="10" style="19" bestFit="1" customWidth="1"/>
    <col min="11524" max="11524" width="12" style="19" bestFit="1" customWidth="1"/>
    <col min="11525" max="11525" width="8.7109375" style="19" bestFit="1" customWidth="1"/>
    <col min="11526" max="11526" width="13.42578125" style="19" customWidth="1"/>
    <col min="11527" max="11527" width="6.28515625" style="19" customWidth="1"/>
    <col min="11528" max="11776" width="9.140625" style="19"/>
    <col min="11777" max="11777" width="3.42578125" style="19" customWidth="1"/>
    <col min="11778" max="11778" width="25.42578125" style="19" customWidth="1"/>
    <col min="11779" max="11779" width="10" style="19" bestFit="1" customWidth="1"/>
    <col min="11780" max="11780" width="12" style="19" bestFit="1" customWidth="1"/>
    <col min="11781" max="11781" width="8.7109375" style="19" bestFit="1" customWidth="1"/>
    <col min="11782" max="11782" width="13.42578125" style="19" customWidth="1"/>
    <col min="11783" max="11783" width="6.28515625" style="19" customWidth="1"/>
    <col min="11784" max="12032" width="9.140625" style="19"/>
    <col min="12033" max="12033" width="3.42578125" style="19" customWidth="1"/>
    <col min="12034" max="12034" width="25.42578125" style="19" customWidth="1"/>
    <col min="12035" max="12035" width="10" style="19" bestFit="1" customWidth="1"/>
    <col min="12036" max="12036" width="12" style="19" bestFit="1" customWidth="1"/>
    <col min="12037" max="12037" width="8.7109375" style="19" bestFit="1" customWidth="1"/>
    <col min="12038" max="12038" width="13.42578125" style="19" customWidth="1"/>
    <col min="12039" max="12039" width="6.28515625" style="19" customWidth="1"/>
    <col min="12040" max="12288" width="9.140625" style="19"/>
    <col min="12289" max="12289" width="3.42578125" style="19" customWidth="1"/>
    <col min="12290" max="12290" width="25.42578125" style="19" customWidth="1"/>
    <col min="12291" max="12291" width="10" style="19" bestFit="1" customWidth="1"/>
    <col min="12292" max="12292" width="12" style="19" bestFit="1" customWidth="1"/>
    <col min="12293" max="12293" width="8.7109375" style="19" bestFit="1" customWidth="1"/>
    <col min="12294" max="12294" width="13.42578125" style="19" customWidth="1"/>
    <col min="12295" max="12295" width="6.28515625" style="19" customWidth="1"/>
    <col min="12296" max="12544" width="9.140625" style="19"/>
    <col min="12545" max="12545" width="3.42578125" style="19" customWidth="1"/>
    <col min="12546" max="12546" width="25.42578125" style="19" customWidth="1"/>
    <col min="12547" max="12547" width="10" style="19" bestFit="1" customWidth="1"/>
    <col min="12548" max="12548" width="12" style="19" bestFit="1" customWidth="1"/>
    <col min="12549" max="12549" width="8.7109375" style="19" bestFit="1" customWidth="1"/>
    <col min="12550" max="12550" width="13.42578125" style="19" customWidth="1"/>
    <col min="12551" max="12551" width="6.28515625" style="19" customWidth="1"/>
    <col min="12552" max="12800" width="9.140625" style="19"/>
    <col min="12801" max="12801" width="3.42578125" style="19" customWidth="1"/>
    <col min="12802" max="12802" width="25.42578125" style="19" customWidth="1"/>
    <col min="12803" max="12803" width="10" style="19" bestFit="1" customWidth="1"/>
    <col min="12804" max="12804" width="12" style="19" bestFit="1" customWidth="1"/>
    <col min="12805" max="12805" width="8.7109375" style="19" bestFit="1" customWidth="1"/>
    <col min="12806" max="12806" width="13.42578125" style="19" customWidth="1"/>
    <col min="12807" max="12807" width="6.28515625" style="19" customWidth="1"/>
    <col min="12808" max="13056" width="9.140625" style="19"/>
    <col min="13057" max="13057" width="3.42578125" style="19" customWidth="1"/>
    <col min="13058" max="13058" width="25.42578125" style="19" customWidth="1"/>
    <col min="13059" max="13059" width="10" style="19" bestFit="1" customWidth="1"/>
    <col min="13060" max="13060" width="12" style="19" bestFit="1" customWidth="1"/>
    <col min="13061" max="13061" width="8.7109375" style="19" bestFit="1" customWidth="1"/>
    <col min="13062" max="13062" width="13.42578125" style="19" customWidth="1"/>
    <col min="13063" max="13063" width="6.28515625" style="19" customWidth="1"/>
    <col min="13064" max="13312" width="9.140625" style="19"/>
    <col min="13313" max="13313" width="3.42578125" style="19" customWidth="1"/>
    <col min="13314" max="13314" width="25.42578125" style="19" customWidth="1"/>
    <col min="13315" max="13315" width="10" style="19" bestFit="1" customWidth="1"/>
    <col min="13316" max="13316" width="12" style="19" bestFit="1" customWidth="1"/>
    <col min="13317" max="13317" width="8.7109375" style="19" bestFit="1" customWidth="1"/>
    <col min="13318" max="13318" width="13.42578125" style="19" customWidth="1"/>
    <col min="13319" max="13319" width="6.28515625" style="19" customWidth="1"/>
    <col min="13320" max="13568" width="9.140625" style="19"/>
    <col min="13569" max="13569" width="3.42578125" style="19" customWidth="1"/>
    <col min="13570" max="13570" width="25.42578125" style="19" customWidth="1"/>
    <col min="13571" max="13571" width="10" style="19" bestFit="1" customWidth="1"/>
    <col min="13572" max="13572" width="12" style="19" bestFit="1" customWidth="1"/>
    <col min="13573" max="13573" width="8.7109375" style="19" bestFit="1" customWidth="1"/>
    <col min="13574" max="13574" width="13.42578125" style="19" customWidth="1"/>
    <col min="13575" max="13575" width="6.28515625" style="19" customWidth="1"/>
    <col min="13576" max="13824" width="9.140625" style="19"/>
    <col min="13825" max="13825" width="3.42578125" style="19" customWidth="1"/>
    <col min="13826" max="13826" width="25.42578125" style="19" customWidth="1"/>
    <col min="13827" max="13827" width="10" style="19" bestFit="1" customWidth="1"/>
    <col min="13828" max="13828" width="12" style="19" bestFit="1" customWidth="1"/>
    <col min="13829" max="13829" width="8.7109375" style="19" bestFit="1" customWidth="1"/>
    <col min="13830" max="13830" width="13.42578125" style="19" customWidth="1"/>
    <col min="13831" max="13831" width="6.28515625" style="19" customWidth="1"/>
    <col min="13832" max="14080" width="9.140625" style="19"/>
    <col min="14081" max="14081" width="3.42578125" style="19" customWidth="1"/>
    <col min="14082" max="14082" width="25.42578125" style="19" customWidth="1"/>
    <col min="14083" max="14083" width="10" style="19" bestFit="1" customWidth="1"/>
    <col min="14084" max="14084" width="12" style="19" bestFit="1" customWidth="1"/>
    <col min="14085" max="14085" width="8.7109375" style="19" bestFit="1" customWidth="1"/>
    <col min="14086" max="14086" width="13.42578125" style="19" customWidth="1"/>
    <col min="14087" max="14087" width="6.28515625" style="19" customWidth="1"/>
    <col min="14088" max="14336" width="9.140625" style="19"/>
    <col min="14337" max="14337" width="3.42578125" style="19" customWidth="1"/>
    <col min="14338" max="14338" width="25.42578125" style="19" customWidth="1"/>
    <col min="14339" max="14339" width="10" style="19" bestFit="1" customWidth="1"/>
    <col min="14340" max="14340" width="12" style="19" bestFit="1" customWidth="1"/>
    <col min="14341" max="14341" width="8.7109375" style="19" bestFit="1" customWidth="1"/>
    <col min="14342" max="14342" width="13.42578125" style="19" customWidth="1"/>
    <col min="14343" max="14343" width="6.28515625" style="19" customWidth="1"/>
    <col min="14344" max="14592" width="9.140625" style="19"/>
    <col min="14593" max="14593" width="3.42578125" style="19" customWidth="1"/>
    <col min="14594" max="14594" width="25.42578125" style="19" customWidth="1"/>
    <col min="14595" max="14595" width="10" style="19" bestFit="1" customWidth="1"/>
    <col min="14596" max="14596" width="12" style="19" bestFit="1" customWidth="1"/>
    <col min="14597" max="14597" width="8.7109375" style="19" bestFit="1" customWidth="1"/>
    <col min="14598" max="14598" width="13.42578125" style="19" customWidth="1"/>
    <col min="14599" max="14599" width="6.28515625" style="19" customWidth="1"/>
    <col min="14600" max="14848" width="9.140625" style="19"/>
    <col min="14849" max="14849" width="3.42578125" style="19" customWidth="1"/>
    <col min="14850" max="14850" width="25.42578125" style="19" customWidth="1"/>
    <col min="14851" max="14851" width="10" style="19" bestFit="1" customWidth="1"/>
    <col min="14852" max="14852" width="12" style="19" bestFit="1" customWidth="1"/>
    <col min="14853" max="14853" width="8.7109375" style="19" bestFit="1" customWidth="1"/>
    <col min="14854" max="14854" width="13.42578125" style="19" customWidth="1"/>
    <col min="14855" max="14855" width="6.28515625" style="19" customWidth="1"/>
    <col min="14856" max="15104" width="9.140625" style="19"/>
    <col min="15105" max="15105" width="3.42578125" style="19" customWidth="1"/>
    <col min="15106" max="15106" width="25.42578125" style="19" customWidth="1"/>
    <col min="15107" max="15107" width="10" style="19" bestFit="1" customWidth="1"/>
    <col min="15108" max="15108" width="12" style="19" bestFit="1" customWidth="1"/>
    <col min="15109" max="15109" width="8.7109375" style="19" bestFit="1" customWidth="1"/>
    <col min="15110" max="15110" width="13.42578125" style="19" customWidth="1"/>
    <col min="15111" max="15111" width="6.28515625" style="19" customWidth="1"/>
    <col min="15112" max="15360" width="9.140625" style="19"/>
    <col min="15361" max="15361" width="3.42578125" style="19" customWidth="1"/>
    <col min="15362" max="15362" width="25.42578125" style="19" customWidth="1"/>
    <col min="15363" max="15363" width="10" style="19" bestFit="1" customWidth="1"/>
    <col min="15364" max="15364" width="12" style="19" bestFit="1" customWidth="1"/>
    <col min="15365" max="15365" width="8.7109375" style="19" bestFit="1" customWidth="1"/>
    <col min="15366" max="15366" width="13.42578125" style="19" customWidth="1"/>
    <col min="15367" max="15367" width="6.28515625" style="19" customWidth="1"/>
    <col min="15368" max="15616" width="9.140625" style="19"/>
    <col min="15617" max="15617" width="3.42578125" style="19" customWidth="1"/>
    <col min="15618" max="15618" width="25.42578125" style="19" customWidth="1"/>
    <col min="15619" max="15619" width="10" style="19" bestFit="1" customWidth="1"/>
    <col min="15620" max="15620" width="12" style="19" bestFit="1" customWidth="1"/>
    <col min="15621" max="15621" width="8.7109375" style="19" bestFit="1" customWidth="1"/>
    <col min="15622" max="15622" width="13.42578125" style="19" customWidth="1"/>
    <col min="15623" max="15623" width="6.28515625" style="19" customWidth="1"/>
    <col min="15624" max="15872" width="9.140625" style="19"/>
    <col min="15873" max="15873" width="3.42578125" style="19" customWidth="1"/>
    <col min="15874" max="15874" width="25.42578125" style="19" customWidth="1"/>
    <col min="15875" max="15875" width="10" style="19" bestFit="1" customWidth="1"/>
    <col min="15876" max="15876" width="12" style="19" bestFit="1" customWidth="1"/>
    <col min="15877" max="15877" width="8.7109375" style="19" bestFit="1" customWidth="1"/>
    <col min="15878" max="15878" width="13.42578125" style="19" customWidth="1"/>
    <col min="15879" max="15879" width="6.28515625" style="19" customWidth="1"/>
    <col min="15880" max="16128" width="9.140625" style="19"/>
    <col min="16129" max="16129" width="3.42578125" style="19" customWidth="1"/>
    <col min="16130" max="16130" width="25.42578125" style="19" customWidth="1"/>
    <col min="16131" max="16131" width="10" style="19" bestFit="1" customWidth="1"/>
    <col min="16132" max="16132" width="12" style="19" bestFit="1" customWidth="1"/>
    <col min="16133" max="16133" width="8.7109375" style="19" bestFit="1" customWidth="1"/>
    <col min="16134" max="16134" width="13.42578125" style="19" customWidth="1"/>
    <col min="16135" max="16135" width="6.28515625" style="19" customWidth="1"/>
    <col min="16136" max="16384" width="9.140625" style="19"/>
  </cols>
  <sheetData>
    <row r="1" spans="2:7" ht="15.75" x14ac:dyDescent="0.25">
      <c r="B1" s="17"/>
      <c r="C1" s="18" t="s">
        <v>33</v>
      </c>
    </row>
    <row r="2" spans="2:7" x14ac:dyDescent="0.25">
      <c r="B2" s="20" t="s">
        <v>34</v>
      </c>
      <c r="G2" s="21"/>
    </row>
    <row r="3" spans="2:7" ht="36.75" customHeight="1" thickBot="1" x14ac:dyDescent="0.3">
      <c r="B3" s="310" t="s">
        <v>35</v>
      </c>
      <c r="C3" s="310"/>
      <c r="D3" s="310"/>
      <c r="E3" s="310"/>
      <c r="F3" s="310"/>
    </row>
    <row r="4" spans="2:7" s="26" customFormat="1" ht="60.75" thickBot="1" x14ac:dyDescent="0.3">
      <c r="B4" s="22" t="s">
        <v>36</v>
      </c>
      <c r="C4" s="23" t="s">
        <v>37</v>
      </c>
      <c r="D4" s="24" t="s">
        <v>38</v>
      </c>
      <c r="E4" s="23" t="s">
        <v>39</v>
      </c>
      <c r="F4" s="25" t="s">
        <v>40</v>
      </c>
    </row>
    <row r="5" spans="2:7" x14ac:dyDescent="0.25">
      <c r="B5" s="27" t="s">
        <v>41</v>
      </c>
      <c r="C5" s="28">
        <v>0.8</v>
      </c>
      <c r="D5" s="29">
        <v>1</v>
      </c>
      <c r="E5" s="28">
        <v>0.8</v>
      </c>
      <c r="F5" s="30">
        <v>1</v>
      </c>
      <c r="G5" s="19" t="str">
        <f>IF(F5&lt;=D5,"ok","Erro!")</f>
        <v>ok</v>
      </c>
    </row>
    <row r="6" spans="2:7" x14ac:dyDescent="0.25">
      <c r="B6" s="31" t="s">
        <v>42</v>
      </c>
      <c r="C6" s="32">
        <v>0.97</v>
      </c>
      <c r="D6" s="33">
        <v>1.27</v>
      </c>
      <c r="E6" s="32">
        <v>1.27</v>
      </c>
      <c r="F6" s="34">
        <v>1.25</v>
      </c>
      <c r="G6" s="19" t="str">
        <f>IF(F6&lt;=D6,"ok","Erro!")</f>
        <v>ok</v>
      </c>
    </row>
    <row r="7" spans="2:7" x14ac:dyDescent="0.25">
      <c r="B7" s="31" t="s">
        <v>43</v>
      </c>
      <c r="C7" s="32">
        <v>0.59</v>
      </c>
      <c r="D7" s="33">
        <v>1.39</v>
      </c>
      <c r="E7" s="32">
        <v>1.23</v>
      </c>
      <c r="F7" s="35">
        <v>1.25</v>
      </c>
      <c r="G7" s="19" t="str">
        <f>IF(F7&lt;=D7,"ok","Erro!")</f>
        <v>ok</v>
      </c>
    </row>
    <row r="8" spans="2:7" x14ac:dyDescent="0.25">
      <c r="B8" s="31" t="s">
        <v>44</v>
      </c>
      <c r="C8" s="32">
        <v>3</v>
      </c>
      <c r="D8" s="33">
        <v>5.5</v>
      </c>
      <c r="E8" s="32">
        <v>4</v>
      </c>
      <c r="F8" s="35">
        <v>3.14</v>
      </c>
      <c r="G8" s="19" t="str">
        <f>IF(F8&lt;=D8,"ok","Erro!")</f>
        <v>ok</v>
      </c>
    </row>
    <row r="9" spans="2:7" x14ac:dyDescent="0.25">
      <c r="B9" s="31" t="s">
        <v>45</v>
      </c>
      <c r="C9" s="32">
        <v>6.16</v>
      </c>
      <c r="D9" s="33">
        <v>8.9600000000000009</v>
      </c>
      <c r="E9" s="32">
        <v>7.4</v>
      </c>
      <c r="F9" s="35">
        <v>7</v>
      </c>
      <c r="G9" s="19" t="str">
        <f>IF(F9&lt;=D9,"ok","Erro!")</f>
        <v>ok</v>
      </c>
    </row>
    <row r="10" spans="2:7" x14ac:dyDescent="0.25">
      <c r="B10" s="36" t="s">
        <v>46</v>
      </c>
      <c r="C10" s="37">
        <f>SUBTOTAL(9,C11:C14)</f>
        <v>5.65</v>
      </c>
      <c r="D10" s="38">
        <f>SUBTOTAL(9,D11:D14)</f>
        <v>8.65</v>
      </c>
      <c r="E10" s="37">
        <f>SUBTOTAL(9,E11:E14)</f>
        <v>7.27</v>
      </c>
      <c r="F10" s="39">
        <f>SUBTOTAL(9,F11:F14)</f>
        <v>8.65</v>
      </c>
    </row>
    <row r="11" spans="2:7" x14ac:dyDescent="0.25">
      <c r="B11" s="31" t="s">
        <v>47</v>
      </c>
      <c r="C11" s="32">
        <v>3</v>
      </c>
      <c r="D11" s="33">
        <v>3</v>
      </c>
      <c r="E11" s="32">
        <v>3</v>
      </c>
      <c r="F11" s="35">
        <v>3</v>
      </c>
      <c r="G11" s="19" t="str">
        <f>IF(F11&lt;=D11,"ok","Erro!")</f>
        <v>ok</v>
      </c>
    </row>
    <row r="12" spans="2:7" x14ac:dyDescent="0.25">
      <c r="B12" s="31" t="s">
        <v>48</v>
      </c>
      <c r="C12" s="32">
        <v>0.65</v>
      </c>
      <c r="D12" s="33">
        <v>0.65</v>
      </c>
      <c r="E12" s="32">
        <v>0.65</v>
      </c>
      <c r="F12" s="35">
        <v>0.65</v>
      </c>
      <c r="G12" s="19" t="str">
        <f>IF(F12&lt;=D12,"ok","Erro!")</f>
        <v>ok</v>
      </c>
    </row>
    <row r="13" spans="2:7" ht="51.75" x14ac:dyDescent="0.25">
      <c r="B13" s="40" t="s">
        <v>49</v>
      </c>
      <c r="C13" s="41"/>
      <c r="D13" s="42"/>
      <c r="E13" s="41"/>
      <c r="F13" s="43"/>
    </row>
    <row r="14" spans="2:7" ht="15.75" thickBot="1" x14ac:dyDescent="0.3">
      <c r="B14" s="44" t="s">
        <v>50</v>
      </c>
      <c r="C14" s="45">
        <v>2</v>
      </c>
      <c r="D14" s="46">
        <v>5</v>
      </c>
      <c r="E14" s="45">
        <v>3.62</v>
      </c>
      <c r="F14" s="47">
        <v>5</v>
      </c>
      <c r="G14" s="19" t="str">
        <f>IF(F14&lt;=D14,"ok","Erro!")</f>
        <v>ok</v>
      </c>
    </row>
    <row r="15" spans="2:7" ht="15.75" thickBot="1" x14ac:dyDescent="0.3">
      <c r="B15" s="48" t="s">
        <v>19</v>
      </c>
      <c r="C15" s="49">
        <f>SUBTOTAL(9,C5:C14)</f>
        <v>17.170000000000002</v>
      </c>
      <c r="D15" s="50">
        <f>SUBTOTAL(9,D5:D14)</f>
        <v>26.77</v>
      </c>
      <c r="E15" s="49">
        <f>SUBTOTAL(9,E5:E14)</f>
        <v>21.970000000000002</v>
      </c>
      <c r="F15" s="51">
        <f>SUBTOTAL(9,F5:F14)</f>
        <v>22.29</v>
      </c>
    </row>
    <row r="16" spans="2:7" ht="15.75" thickBot="1" x14ac:dyDescent="0.3">
      <c r="B16" s="52" t="s">
        <v>51</v>
      </c>
      <c r="C16" s="53">
        <f>((1+C$8%+C$5%+C$6%)*(1+C$7%)*(1+C$9%)/(1-C$10%)-1)*100</f>
        <v>18.579811986009574</v>
      </c>
      <c r="D16" s="54">
        <f>((1+D$8%+D$5%+D$6%)*(1+D$7%)*(1+D$9%)/(1-D$10%)-1)*100</f>
        <v>30.33214676387519</v>
      </c>
      <c r="E16" s="53">
        <f>((1+E$8%+E$5%+E$6%)*(1+E$7%)*(1+E$9%)/(1-E$10%)-1)*100</f>
        <v>24.361464373989005</v>
      </c>
      <c r="F16" s="55">
        <f>((1+F$8%+F$5%+F$6%)*(1+F$7%)*(1+F$9%)/(1-F$10%)-1)*100</f>
        <v>24.988386699507402</v>
      </c>
    </row>
    <row r="17" spans="2:6" ht="60.75" thickBot="1" x14ac:dyDescent="0.3">
      <c r="B17" s="56" t="s">
        <v>52</v>
      </c>
      <c r="C17" s="57"/>
      <c r="D17" s="58">
        <v>25</v>
      </c>
      <c r="E17" s="57"/>
      <c r="F17" s="59"/>
    </row>
    <row r="18" spans="2:6" ht="60.75" thickBot="1" x14ac:dyDescent="0.3">
      <c r="B18" s="56" t="s">
        <v>53</v>
      </c>
      <c r="C18" s="57"/>
      <c r="D18" s="58">
        <v>31.48</v>
      </c>
      <c r="E18" s="57"/>
      <c r="F18" s="59"/>
    </row>
    <row r="19" spans="2:6" s="62" customFormat="1" ht="15.75" thickBot="1" x14ac:dyDescent="0.3">
      <c r="B19" s="60"/>
      <c r="C19" s="311"/>
      <c r="D19" s="311"/>
      <c r="E19" s="61"/>
    </row>
    <row r="20" spans="2:6" ht="15.75" thickBot="1" x14ac:dyDescent="0.3">
      <c r="B20" s="63" t="s">
        <v>54</v>
      </c>
      <c r="C20" s="312">
        <f>(1+F16/100)</f>
        <v>1.249883866995074</v>
      </c>
      <c r="D20" s="313"/>
      <c r="E20" s="61"/>
      <c r="F20" s="64" t="str">
        <f>IF(F13=0,IF(F16&gt;25,"Erro!","OK"),IF(F13=4.5,IF(F16&gt;=31.48,"Erro!","OK")))</f>
        <v>OK</v>
      </c>
    </row>
    <row r="21" spans="2:6" x14ac:dyDescent="0.25">
      <c r="B21" s="65"/>
      <c r="E21" s="61"/>
      <c r="F21" s="62"/>
    </row>
    <row r="22" spans="2:6" x14ac:dyDescent="0.25">
      <c r="B22" s="66" t="s">
        <v>55</v>
      </c>
      <c r="E22" s="61"/>
      <c r="F22" s="62"/>
    </row>
    <row r="23" spans="2:6" x14ac:dyDescent="0.25">
      <c r="B23" s="66" t="s">
        <v>56</v>
      </c>
      <c r="E23" s="61"/>
      <c r="F23" s="62"/>
    </row>
    <row r="24" spans="2:6" x14ac:dyDescent="0.25">
      <c r="B24" s="67" t="s">
        <v>57</v>
      </c>
    </row>
    <row r="25" spans="2:6" x14ac:dyDescent="0.25">
      <c r="B25" s="67"/>
    </row>
    <row r="26" spans="2:6" x14ac:dyDescent="0.25">
      <c r="B26" s="67"/>
    </row>
    <row r="27" spans="2:6" x14ac:dyDescent="0.25">
      <c r="B27" s="67"/>
    </row>
    <row r="28" spans="2:6" x14ac:dyDescent="0.25">
      <c r="B28" s="67"/>
    </row>
    <row r="29" spans="2:6" ht="51.75" customHeight="1" x14ac:dyDescent="0.25">
      <c r="B29" s="67"/>
    </row>
    <row r="30" spans="2:6" x14ac:dyDescent="0.25">
      <c r="B30" s="67"/>
    </row>
    <row r="31" spans="2:6" x14ac:dyDescent="0.25">
      <c r="B31" s="67"/>
    </row>
    <row r="32" spans="2:6" x14ac:dyDescent="0.25">
      <c r="B32" s="67"/>
    </row>
    <row r="33" spans="2:6" x14ac:dyDescent="0.25">
      <c r="B33" s="67"/>
    </row>
    <row r="34" spans="2:6" ht="36" customHeight="1" x14ac:dyDescent="0.25">
      <c r="B34" s="314" t="s">
        <v>58</v>
      </c>
      <c r="C34" s="314"/>
      <c r="D34" s="314"/>
      <c r="E34" s="314"/>
      <c r="F34" s="314"/>
    </row>
    <row r="35" spans="2:6" ht="31.5" customHeight="1" x14ac:dyDescent="0.25">
      <c r="B35" s="309" t="s">
        <v>59</v>
      </c>
      <c r="C35" s="309"/>
      <c r="D35" s="309"/>
      <c r="E35" s="309"/>
      <c r="F35" s="309"/>
    </row>
    <row r="36" spans="2:6" x14ac:dyDescent="0.25">
      <c r="B36" s="309"/>
      <c r="C36" s="309"/>
      <c r="D36" s="309"/>
      <c r="E36" s="309"/>
      <c r="F36" s="309"/>
    </row>
  </sheetData>
  <customSheetViews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2021-04-30T19:10:03Z</cp:lastPrinted>
  <dcterms:created xsi:type="dcterms:W3CDTF">2014-10-22T18:59:34Z</dcterms:created>
  <dcterms:modified xsi:type="dcterms:W3CDTF">2021-07-14T20:20:35Z</dcterms:modified>
</cp:coreProperties>
</file>