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L:\LICITAÇOES\19 - ATOS CONVOCATÓRIOS 2020\Edital 025 - RC 48240\ANEXO III.2. - PLANILHA DE PREÇOS UNITÁRIOS E TOTAIS - EDITAL 025.2020\"/>
    </mc:Choice>
  </mc:AlternateContent>
  <xr:revisionPtr revIDLastSave="0" documentId="13_ncr:1_{3EAFC52B-36F9-4660-BE22-3F2C18E0E346}" xr6:coauthVersionLast="45" xr6:coauthVersionMax="45" xr10:uidLastSave="{00000000-0000-0000-0000-000000000000}"/>
  <bookViews>
    <workbookView xWindow="20370" yWindow="-120" windowWidth="20730" windowHeight="11760" tabRatio="902" xr2:uid="{00000000-000D-0000-FFFF-FFFF00000000}"/>
  </bookViews>
  <sheets>
    <sheet name="Capa" sheetId="1" r:id="rId1"/>
    <sheet name="Resumo" sheetId="7" r:id="rId2"/>
    <sheet name="PLANILHA ORÇAMENTÁRIA" sheetId="14" r:id="rId3"/>
    <sheet name="ORÇAMENTO CALÇADÃO" sheetId="26" r:id="rId4"/>
    <sheet name="COTAÇÕES" sheetId="1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0" localSheetId="3">#REF!</definedName>
    <definedName name="_\0">#REF!</definedName>
    <definedName name="_\a">#N/A</definedName>
    <definedName name="_\c" localSheetId="3">[1]Plan2!#REF!</definedName>
    <definedName name="_\c">[1]Plan2!#REF!</definedName>
    <definedName name="_\p" localSheetId="3">[1]Plan2!#REF!</definedName>
    <definedName name="_\p">[1]Plan2!#REF!</definedName>
    <definedName name="_\Q" localSheetId="3">#REF!</definedName>
    <definedName name="_\Q">#REF!</definedName>
    <definedName name="_\Z" localSheetId="3">#REF!</definedName>
    <definedName name="_\Z">#REF!</definedName>
    <definedName name="______R" localSheetId="3">#REF!</definedName>
    <definedName name="______R">#REF!</definedName>
    <definedName name="_____R" localSheetId="3">#REF!</definedName>
    <definedName name="_____R">#REF!</definedName>
    <definedName name="____R" localSheetId="3">#REF!</definedName>
    <definedName name="____R">#REF!</definedName>
    <definedName name="____VB6" localSheetId="3">#REF!</definedName>
    <definedName name="____VB6">#REF!</definedName>
    <definedName name="___R" localSheetId="3">'[2]Solo I'!#REF!</definedName>
    <definedName name="___R">'[2]Solo I'!#REF!</definedName>
    <definedName name="___VB6" localSheetId="3">#REF!</definedName>
    <definedName name="___VB6">#REF!</definedName>
    <definedName name="__R" localSheetId="3">'[2]Solo I'!#REF!</definedName>
    <definedName name="__R">'[2]Solo I'!#REF!</definedName>
    <definedName name="__VB6" localSheetId="3">#REF!</definedName>
    <definedName name="__VB6">#REF!</definedName>
    <definedName name="_1">#N/A</definedName>
    <definedName name="_1____MÃO_DE_OBRA_DIRETA">'[3]-01-MOD'!$A$1</definedName>
    <definedName name="_11">#N/A</definedName>
    <definedName name="_13.1___MATERIAL_CONSUMO">'[3]13-MAT-FERR'!$A$2</definedName>
    <definedName name="_13.2___MATERIAL_APLICAÇÃO">'[3]13-MAT-FERR'!$A$5</definedName>
    <definedName name="_13.3__FERRAMENTAS">'[3]13-MAT-FERR'!$A$39</definedName>
    <definedName name="_13____MATERIAIS_E_FERRAMENTAS">'[3]13-MAT-FERR'!$A$1</definedName>
    <definedName name="_14____MATERIAL_DE_SEGURANÇA">'[3]14-MAT.SEG '!$A$1</definedName>
    <definedName name="_15____DIVERSOS">'[3]15-DIVERSOS'!$A$1</definedName>
    <definedName name="_16.1___EQUIPAMENTOS_MAIORES">'[3]16-EQUIP.'!$A$4</definedName>
    <definedName name="_16.2___EQUIPAMENTOS_MENORES">'[3]16-EQUIP.'!$A$53</definedName>
    <definedName name="_16.3___VEÍCULOS" localSheetId="3">'[4]16-EQUIP.'!#REF!</definedName>
    <definedName name="_16.3___VEÍCULOS">'[4]16-EQUIP.'!#REF!</definedName>
    <definedName name="_16.4___COMBÚSTIVEL" localSheetId="3">'[4]16-EQUIP.'!#REF!</definedName>
    <definedName name="_16.4___COMBÚSTIVEL">'[4]16-EQUIP.'!#REF!</definedName>
    <definedName name="_16.5___EQUIPAMENTOS_DE_ESCRITÓRIO" localSheetId="3">'[4]16-EQUIP.'!#REF!</definedName>
    <definedName name="_16.5___EQUIPAMENTOS_DE_ESCRITÓRIO">'[4]16-EQUIP.'!#REF!</definedName>
    <definedName name="_16___EQUIPAMENTOS">'[3]16-EQUIP.'!$A$1</definedName>
    <definedName name="_17.1_MENSALISTA">'[3]-17-MOI'!$A$5</definedName>
    <definedName name="_17.2___HORISTA">'[3]-17-MOI'!$A$95</definedName>
    <definedName name="_17___DIREÇÃO_TÉCNICA_ADMINISTRATIVA">'[3]-17-MOI'!$A$1</definedName>
    <definedName name="_18___CANTEIRO___INSTALAÇÃO___MANUTENÇÃO">'[3]-18-CANTEIRO'!$A$1</definedName>
    <definedName name="_19___TRANSPORTE_DE_PESSOAL">'[3]-19-TRANSP.PESSOAL'!$A$1</definedName>
    <definedName name="_2">#N/A</definedName>
    <definedName name="_20___MOBILIZAÇÃO___DESMOBILIZAÇÃO">'[3]-20-MOB-DESMOB '!$A$1</definedName>
    <definedName name="_21___REFEIÇÃO_REFEITÓRIO">'[3]-21-REFEICAO'!$A$1</definedName>
    <definedName name="_22">#N/A</definedName>
    <definedName name="_22___VÁRIOS">'[3]-22-VARIOS'!$A$1</definedName>
    <definedName name="_23___SERVIÇOS_DE_TERCEIROS">'[3]-23-TERCEIROS'!$A$1</definedName>
    <definedName name="_Fill" localSheetId="3" hidden="1">#REF!</definedName>
    <definedName name="_Fill" hidden="1">#REF!</definedName>
    <definedName name="_xlnm._FilterDatabase" localSheetId="3" hidden="1">'ORÇAMENTO CALÇADÃO'!$B$14:$Q$33</definedName>
    <definedName name="_xlnm._FilterDatabase" localSheetId="2" hidden="1">'PLANILHA ORÇAMENTÁRIA'!$B$14:$Q$930</definedName>
    <definedName name="_Order1" hidden="1">255</definedName>
    <definedName name="_Order2" hidden="1">0</definedName>
    <definedName name="_Parse_Out" localSheetId="3" hidden="1">#REF!</definedName>
    <definedName name="_Parse_Out" hidden="1">#REF!</definedName>
    <definedName name="_R" localSheetId="3">'[5]Solo I'!#REF!</definedName>
    <definedName name="_R">'[5]Solo I'!#REF!</definedName>
    <definedName name="_Regression_X" localSheetId="3" hidden="1">#REF!</definedName>
    <definedName name="_Regression_X" hidden="1">#REF!</definedName>
    <definedName name="_VB6" localSheetId="3">#REF!</definedName>
    <definedName name="_VB6">#REF!</definedName>
    <definedName name="A" localSheetId="3">#REF!</definedName>
    <definedName name="A">#REF!</definedName>
    <definedName name="A_IMPRESI_N_IM" localSheetId="3">#REF!</definedName>
    <definedName name="A_IMPRESI_N_IM">#REF!</definedName>
    <definedName name="A1OO" localSheetId="3">[6]LISTAGEM!#REF!</definedName>
    <definedName name="A1OO">[6]LISTAGEM!#REF!</definedName>
    <definedName name="AA1OO" localSheetId="3">[6]LISTAGEM!#REF!</definedName>
    <definedName name="AA1OO">[6]LISTAGEM!#REF!</definedName>
    <definedName name="AAA" localSheetId="3">#REF!</definedName>
    <definedName name="AAA">#REF!</definedName>
    <definedName name="AAAAAAA" localSheetId="3">#REF!</definedName>
    <definedName name="AAAAAAA">#REF!</definedName>
    <definedName name="AAAAAAAABBBBB" localSheetId="3">#REF!</definedName>
    <definedName name="AAAAAAAABBBBB">#REF!</definedName>
    <definedName name="AAB" localSheetId="3">#REF!</definedName>
    <definedName name="AAB">#REF!</definedName>
    <definedName name="AABABBAA" localSheetId="3">#REF!</definedName>
    <definedName name="AABABBAA">#REF!</definedName>
    <definedName name="AABABBBABABAB" localSheetId="3">#REF!</definedName>
    <definedName name="AABABBBABABAB">#REF!</definedName>
    <definedName name="AAC" localSheetId="3">#REF!</definedName>
    <definedName name="AAC">#REF!</definedName>
    <definedName name="ABAABBABABBB" localSheetId="3">#REF!</definedName>
    <definedName name="ABAABBABABBB">#REF!</definedName>
    <definedName name="ABABABABAB" localSheetId="3">#REF!</definedName>
    <definedName name="ABABABABAB">#REF!</definedName>
    <definedName name="ABABABABBAB" localSheetId="3">#REF!</definedName>
    <definedName name="ABABABABBAB">#REF!</definedName>
    <definedName name="ABABABBAB" localSheetId="3">#REF!</definedName>
    <definedName name="ABABABBAB">#REF!</definedName>
    <definedName name="ABABBAAB" localSheetId="3">#REF!</definedName>
    <definedName name="ABABBAAB">#REF!</definedName>
    <definedName name="ABABBABABAB" localSheetId="3">#REF!</definedName>
    <definedName name="ABABBABABAB">#REF!</definedName>
    <definedName name="ABABBBABBA" localSheetId="3">#REF!</definedName>
    <definedName name="ABABBBABBA">#REF!</definedName>
    <definedName name="ABB" localSheetId="3">#REF!</definedName>
    <definedName name="ABB">#REF!</definedName>
    <definedName name="ABBAABBABAB" localSheetId="3">#REF!</definedName>
    <definedName name="ABBAABBABAB">#REF!</definedName>
    <definedName name="ABBABABABB" localSheetId="3">#REF!</definedName>
    <definedName name="ABBABABABB">#REF!</definedName>
    <definedName name="ABBB" localSheetId="3">#REF!</definedName>
    <definedName name="ABBB">#REF!</definedName>
    <definedName name="ABBBAABABBBB" localSheetId="3">#REF!</definedName>
    <definedName name="ABBBAABABBBB">#REF!</definedName>
    <definedName name="ABBBBB" localSheetId="3">#REF!</definedName>
    <definedName name="ABBBBB">#REF!</definedName>
    <definedName name="ABBBBBBBBBBBBB" localSheetId="3">#REF!</definedName>
    <definedName name="ABBBBBBBBBBBBB">#REF!</definedName>
    <definedName name="ABBBBBBBBBBBBBB" localSheetId="3">#REF!</definedName>
    <definedName name="ABBBBBBBBBBBBBB">#REF!</definedName>
    <definedName name="ABCD" localSheetId="3">#REF!</definedName>
    <definedName name="ABCD">#REF!</definedName>
    <definedName name="ADALBERTO" localSheetId="3">[1]Plan2!#REF!</definedName>
    <definedName name="ADALBERTO">[1]Plan2!#REF!</definedName>
    <definedName name="AJUDA">[3]Ajuda!$B$3</definedName>
    <definedName name="Ajudante" localSheetId="3">#REF!</definedName>
    <definedName name="Ajudante">#REF!</definedName>
    <definedName name="Andaimes" localSheetId="3">#REF!</definedName>
    <definedName name="Andaimes">#REF!</definedName>
    <definedName name="Apoio" localSheetId="3">#REF!</definedName>
    <definedName name="Apoio">#REF!</definedName>
    <definedName name="_xlnm.Print_Area" localSheetId="4">COTAÇÕES!$A$2:$M$98</definedName>
    <definedName name="_xlnm.Print_Area" localSheetId="3">'ORÇAMENTO CALÇADÃO'!$B$2:$Q$33</definedName>
    <definedName name="_xlnm.Print_Area" localSheetId="2">'PLANILHA ORÇAMENTÁRIA'!$B$2:$Q$930</definedName>
    <definedName name="_xlnm.Print_Area" localSheetId="1">Resumo!$A$1:$AF$37</definedName>
    <definedName name="_xlnm.Print_Area">#REF!</definedName>
    <definedName name="Área_impressão_IM">#N/A</definedName>
    <definedName name="AreaEightThreeZero" localSheetId="3">[7]Estimate!#REF!</definedName>
    <definedName name="AreaEightThreeZero">[7]Estimate!#REF!</definedName>
    <definedName name="AreaFiveOneZero" localSheetId="3">[7]Estimate!#REF!</definedName>
    <definedName name="AreaFiveOneZero">[7]Estimate!#REF!</definedName>
    <definedName name="AreaFiveSevenZero" localSheetId="3">[7]Estimate!#REF!</definedName>
    <definedName name="AreaFiveSevenZero">[7]Estimate!#REF!</definedName>
    <definedName name="AreaFiveTwoZero" localSheetId="3">[7]Estimate!#REF!</definedName>
    <definedName name="AreaFiveTwoZero">[7]Estimate!#REF!</definedName>
    <definedName name="AreaFourFourZero" localSheetId="3">[7]Estimate!#REF!</definedName>
    <definedName name="AreaFourFourZero">[7]Estimate!#REF!</definedName>
    <definedName name="AreaFourOneZero" localSheetId="3">[7]Estimate!#REF!</definedName>
    <definedName name="AreaFourOneZero">[7]Estimate!#REF!</definedName>
    <definedName name="AreaFourTwoZero" localSheetId="3">[7]Estimate!#REF!</definedName>
    <definedName name="AreaFourTwoZero">[7]Estimate!#REF!</definedName>
    <definedName name="AreaNineEightFour" localSheetId="3">[7]Estimate!#REF!</definedName>
    <definedName name="AreaNineEightFour">[7]Estimate!#REF!</definedName>
    <definedName name="AreaNineEightTwo" localSheetId="3">[7]Estimate!#REF!</definedName>
    <definedName name="AreaNineEightTwo">[7]Estimate!#REF!</definedName>
    <definedName name="AreaNineEightZero" localSheetId="3">[7]Estimate!#REF!</definedName>
    <definedName name="AreaNineEightZero">[7]Estimate!#REF!</definedName>
    <definedName name="AreaNineFourZero" localSheetId="3">[7]Estimate!#REF!</definedName>
    <definedName name="AreaNineFourZero">[7]Estimate!#REF!</definedName>
    <definedName name="AreaNineNineZero" localSheetId="3">[7]Estimate!#REF!</definedName>
    <definedName name="AreaNineNineZero">[7]Estimate!#REF!</definedName>
    <definedName name="AreaNineSixZero" localSheetId="3">[7]Estimate!#REF!</definedName>
    <definedName name="AreaNineSixZero">[7]Estimate!#REF!</definedName>
    <definedName name="AreaNineThreeZero" localSheetId="3">[7]Estimate!#REF!</definedName>
    <definedName name="AreaNineThreeZero">[7]Estimate!#REF!</definedName>
    <definedName name="AreaNineTwoZero" localSheetId="3">[7]Estimate!#REF!</definedName>
    <definedName name="AreaNineTwoZero">[7]Estimate!#REF!</definedName>
    <definedName name="AreaOneOneZero" localSheetId="3">[7]Estimate!#REF!</definedName>
    <definedName name="AreaOneOneZero">[7]Estimate!#REF!</definedName>
    <definedName name="AreaOneThreeZero" localSheetId="3">[7]Estimate!#REF!</definedName>
    <definedName name="AreaOneThreeZero">[7]Estimate!#REF!</definedName>
    <definedName name="AreaOneTwoZero" localSheetId="3">[7]Estimate!#REF!</definedName>
    <definedName name="AreaOneTwoZero">[7]Estimate!#REF!</definedName>
    <definedName name="AreaSevenFiveZero" localSheetId="3">[7]Estimate!#REF!</definedName>
    <definedName name="AreaSevenFiveZero">[7]Estimate!#REF!</definedName>
    <definedName name="AreaSevenFourZero" localSheetId="3">[7]Estimate!#REF!</definedName>
    <definedName name="AreaSevenFourZero">[7]Estimate!#REF!</definedName>
    <definedName name="AreaThreeFiveFive" localSheetId="3">[7]Estimate!#REF!</definedName>
    <definedName name="AreaThreeFiveFive">[7]Estimate!#REF!</definedName>
    <definedName name="AreaThreeFiveFour" localSheetId="3">[7]Estimate!#REF!</definedName>
    <definedName name="AreaThreeFiveFour">[7]Estimate!#REF!</definedName>
    <definedName name="AreaThreeFiveOne" localSheetId="3">[7]Estimate!#REF!</definedName>
    <definedName name="AreaThreeFiveOne">[7]Estimate!#REF!</definedName>
    <definedName name="AreaThreeFiveSeven" localSheetId="3">[7]Estimate!#REF!</definedName>
    <definedName name="AreaThreeFiveSeven">[7]Estimate!#REF!</definedName>
    <definedName name="AreaThreeFiveSix" localSheetId="3">[7]Estimate!#REF!</definedName>
    <definedName name="AreaThreeFiveSix">[7]Estimate!#REF!</definedName>
    <definedName name="AreaThreeFiveThree" localSheetId="3">[7]Estimate!#REF!</definedName>
    <definedName name="AreaThreeFiveThree">[7]Estimate!#REF!</definedName>
    <definedName name="AreaThreeFiveTwo" localSheetId="3">[7]Estimate!#REF!</definedName>
    <definedName name="AreaThreeFiveTwo">[7]Estimate!#REF!</definedName>
    <definedName name="AreaThreeNineZero" localSheetId="3">[7]Estimate!#REF!</definedName>
    <definedName name="AreaThreeNineZero">[7]Estimate!#REF!</definedName>
    <definedName name="AreaThreeSevenFive" localSheetId="3">[7]Estimate!#REF!</definedName>
    <definedName name="AreaThreeSevenFive">[7]Estimate!#REF!</definedName>
    <definedName name="AreaThreeSevenFour" localSheetId="3">[7]Estimate!#REF!</definedName>
    <definedName name="AreaThreeSevenFour">[7]Estimate!#REF!</definedName>
    <definedName name="AreaThreeSevenOne" localSheetId="3">[7]Estimate!#REF!</definedName>
    <definedName name="AreaThreeSevenOne">[7]Estimate!#REF!</definedName>
    <definedName name="AreaThreeSevenThree" localSheetId="3">[7]Estimate!#REF!</definedName>
    <definedName name="AreaThreeSevenThree">[7]Estimate!#REF!</definedName>
    <definedName name="AreaThreeThreeFive" localSheetId="3">[7]Estimate!#REF!</definedName>
    <definedName name="AreaThreeThreeFive">[7]Estimate!#REF!</definedName>
    <definedName name="AreaThreeThreeFour" localSheetId="3">[7]Estimate!#REF!</definedName>
    <definedName name="AreaThreeThreeFour">[7]Estimate!#REF!</definedName>
    <definedName name="AreaThreeThreeOne" localSheetId="3">[7]Estimate!#REF!</definedName>
    <definedName name="AreaThreeThreeOne">[7]Estimate!#REF!</definedName>
    <definedName name="AreaThreeThreeSix" localSheetId="3">[7]Estimate!#REF!</definedName>
    <definedName name="AreaThreeThreeSix">[7]Estimate!#REF!</definedName>
    <definedName name="AreaThreeThreeThree" localSheetId="3">[7]Estimate!#REF!</definedName>
    <definedName name="AreaThreeThreeThree">[7]Estimate!#REF!</definedName>
    <definedName name="AreaThreeThreeTwo" localSheetId="3">[7]Estimate!#REF!</definedName>
    <definedName name="AreaThreeThreeTwo">[7]Estimate!#REF!</definedName>
    <definedName name="AreaThreeTwoOne" localSheetId="3">[7]Estimate!#REF!</definedName>
    <definedName name="AreaThreeTwoOne">[7]Estimate!#REF!</definedName>
    <definedName name="AreaThreeTwoTwo" localSheetId="3">[7]Estimate!#REF!</definedName>
    <definedName name="AreaThreeTwoTwo">[7]Estimate!#REF!</definedName>
    <definedName name="AreaTwoEightZero" localSheetId="3">[7]Estimate!#REF!</definedName>
    <definedName name="AreaTwoEightZero">[7]Estimate!#REF!</definedName>
    <definedName name="AreaTwoFiveZero" localSheetId="3">[7]Estimate!#REF!</definedName>
    <definedName name="AreaTwoFiveZero">[7]Estimate!#REF!</definedName>
    <definedName name="AreaTwoFourZero" localSheetId="3">[7]Estimate!#REF!</definedName>
    <definedName name="AreaTwoFourZero">[7]Estimate!#REF!</definedName>
    <definedName name="AreaTwoOneZero" localSheetId="3">[7]Estimate!#REF!</definedName>
    <definedName name="AreaTwoOneZero">[7]Estimate!#REF!</definedName>
    <definedName name="AreaTwoThreeZero" localSheetId="3">[7]Estimate!#REF!</definedName>
    <definedName name="AreaTwoThreeZero">[7]Estimate!#REF!</definedName>
    <definedName name="AreaTwoTwoZero" localSheetId="3">[7]Estimate!#REF!</definedName>
    <definedName name="AreaTwoTwoZero">[7]Estimate!#REF!</definedName>
    <definedName name="Armador" localSheetId="3">#REF!</definedName>
    <definedName name="Armador">#REF!</definedName>
    <definedName name="At">[8]Ingles!$H$7:$H$202</definedName>
    <definedName name="auxiliar" localSheetId="3">#REF!</definedName>
    <definedName name="auxiliar">#REF!</definedName>
    <definedName name="AVIÃO">[9]FCAC!$L$3</definedName>
    <definedName name="BAAABABAB" localSheetId="3">#REF!</definedName>
    <definedName name="BAAABABAB">#REF!</definedName>
    <definedName name="BAABABABBAAB" localSheetId="3">#REF!</definedName>
    <definedName name="BAABABABBAAB">#REF!</definedName>
    <definedName name="BAABBAABBABB" localSheetId="3">#REF!</definedName>
    <definedName name="BAABBAABBABB">#REF!</definedName>
    <definedName name="BABAABABABBB" localSheetId="3">#REF!</definedName>
    <definedName name="BABAABABABBB">#REF!</definedName>
    <definedName name="BABAABABB" localSheetId="3">#REF!</definedName>
    <definedName name="BABAABABB">#REF!</definedName>
    <definedName name="BABAABBB" localSheetId="3">#REF!</definedName>
    <definedName name="BABAABBB">#REF!</definedName>
    <definedName name="BABABABAB" localSheetId="3">#REF!</definedName>
    <definedName name="BABABABAB">#REF!</definedName>
    <definedName name="BABABABABAAB" localSheetId="3">#REF!</definedName>
    <definedName name="BABABABABAAB">#REF!</definedName>
    <definedName name="BABABABABAB" localSheetId="3">#REF!</definedName>
    <definedName name="BABABABABAB">#REF!</definedName>
    <definedName name="BABABABABABA" localSheetId="3">#REF!</definedName>
    <definedName name="BABABABABABA">#REF!</definedName>
    <definedName name="BABABABBABB" localSheetId="3">#REF!</definedName>
    <definedName name="BABABABBABB">#REF!</definedName>
    <definedName name="BABABABBB" localSheetId="3">#REF!</definedName>
    <definedName name="BABABABBB">#REF!</definedName>
    <definedName name="BABABBBB" localSheetId="3">#REF!</definedName>
    <definedName name="BABABBBB">#REF!</definedName>
    <definedName name="BABBABABA" localSheetId="3">#REF!</definedName>
    <definedName name="BABBABABA">#REF!</definedName>
    <definedName name="BABBABABAAB" localSheetId="3">#REF!</definedName>
    <definedName name="BABBABABAAB">#REF!</definedName>
    <definedName name="BANGLADESH" localSheetId="3">#REF!</definedName>
    <definedName name="BANGLADESH">#REF!</definedName>
    <definedName name="bar" hidden="1">{#N/A,#N/A,FALSE,"GERAL";#N/A,#N/A,FALSE,"012-96";#N/A,#N/A,FALSE,"018-96";#N/A,#N/A,FALSE,"027-96";#N/A,#N/A,FALSE,"059-96";#N/A,#N/A,FALSE,"076-96";#N/A,#N/A,FALSE,"019-97";#N/A,#N/A,FALSE,"021-97";#N/A,#N/A,FALSE,"022-97";#N/A,#N/A,FALSE,"028-97"}</definedName>
    <definedName name="BBAABABABBA" localSheetId="3">#REF!</definedName>
    <definedName name="BBAABABABBA">#REF!</definedName>
    <definedName name="BBAABBAABAB" localSheetId="3">#REF!</definedName>
    <definedName name="BBAABBAABAB">#REF!</definedName>
    <definedName name="BBAABBAABB" localSheetId="3">#REF!</definedName>
    <definedName name="BBAABBAABB">#REF!</definedName>
    <definedName name="BBAABBBABA" localSheetId="3">#REF!</definedName>
    <definedName name="BBAABBBABA">#REF!</definedName>
    <definedName name="BBABAABABAB" localSheetId="3">#REF!</definedName>
    <definedName name="BBABAABABAB">#REF!</definedName>
    <definedName name="BBABABBBBA" localSheetId="3">#REF!</definedName>
    <definedName name="BBABABBBBA">#REF!</definedName>
    <definedName name="BBB" localSheetId="3">#REF!</definedName>
    <definedName name="BBB">#REF!</definedName>
    <definedName name="BBC" localSheetId="3">#REF!</definedName>
    <definedName name="BBC">#REF!</definedName>
    <definedName name="BBD" localSheetId="3">#REF!</definedName>
    <definedName name="BBD">#REF!</definedName>
    <definedName name="BBE" localSheetId="3">#REF!</definedName>
    <definedName name="BBE">#REF!</definedName>
    <definedName name="BBF" localSheetId="3">#REF!</definedName>
    <definedName name="BBF">#REF!</definedName>
    <definedName name="BBG" localSheetId="3">#REF!</definedName>
    <definedName name="BBG">#REF!</definedName>
    <definedName name="BBH" localSheetId="3">#REF!</definedName>
    <definedName name="BBH">#REF!</definedName>
    <definedName name="BBI" localSheetId="3">#REF!</definedName>
    <definedName name="BBI">#REF!</definedName>
    <definedName name="BBJ" localSheetId="3">#REF!</definedName>
    <definedName name="BBJ">#REF!</definedName>
    <definedName name="BBK" localSheetId="3">#REF!</definedName>
    <definedName name="BBK">#REF!</definedName>
    <definedName name="BBL" localSheetId="3">#REF!</definedName>
    <definedName name="BBL">#REF!</definedName>
    <definedName name="BBM" localSheetId="3">#REF!</definedName>
    <definedName name="BBM">#REF!</definedName>
    <definedName name="BQ_TABLE1">#N/A</definedName>
    <definedName name="BRITAGEM" hidden="1">{#N/A,#N/A,FALSE,"GERAL";#N/A,#N/A,FALSE,"012-96";#N/A,#N/A,FALSE,"018-96";#N/A,#N/A,FALSE,"027-96";#N/A,#N/A,FALSE,"059-96";#N/A,#N/A,FALSE,"076-96";#N/A,#N/A,FALSE,"019-97";#N/A,#N/A,FALSE,"021-97";#N/A,#N/A,FALSE,"022-97";#N/A,#N/A,FALSE,"028-97"}</definedName>
    <definedName name="caca">[10]Estimate!$D$350:$AC$1155</definedName>
    <definedName name="Calafate" localSheetId="3">#REF!</definedName>
    <definedName name="Calafate">#REF!</definedName>
    <definedName name="Caldeireiro" localSheetId="3">#REF!</definedName>
    <definedName name="Caldeireiro">#REF!</definedName>
    <definedName name="campo1">[1]Plan3!$D$9:$D$9</definedName>
    <definedName name="capamc2" localSheetId="3">#REF!</definedName>
    <definedName name="capamc2">#REF!</definedName>
    <definedName name="capamc3" localSheetId="3">#REF!</definedName>
    <definedName name="capamc3">#REF!</definedName>
    <definedName name="CAPAMC4" localSheetId="3">#REF!</definedName>
    <definedName name="CAPAMC4">#REF!</definedName>
    <definedName name="CAPAMC5TG" localSheetId="3">#REF!</definedName>
    <definedName name="CAPAMC5TG">#REF!</definedName>
    <definedName name="capanom" localSheetId="3">#REF!</definedName>
    <definedName name="capanom">#REF!</definedName>
    <definedName name="capatc2" localSheetId="3">#REF!</definedName>
    <definedName name="capatc2">#REF!</definedName>
    <definedName name="capatc3" localSheetId="3">#REF!</definedName>
    <definedName name="capatc3">#REF!</definedName>
    <definedName name="CAPATC4" localSheetId="3">#REF!</definedName>
    <definedName name="CAPATC4">#REF!</definedName>
    <definedName name="capatg2" localSheetId="3">#REF!</definedName>
    <definedName name="capatg2">#REF!</definedName>
    <definedName name="CAPATG3" localSheetId="3">#REF!</definedName>
    <definedName name="CAPATG3">#REF!</definedName>
    <definedName name="capatg4" localSheetId="3">#REF!</definedName>
    <definedName name="capatg4">#REF!</definedName>
    <definedName name="Carpinteiro" localSheetId="3">#REF!</definedName>
    <definedName name="Carpinteiro">#REF!</definedName>
    <definedName name="Carvoeiro" localSheetId="3">#REF!</definedName>
    <definedName name="Carvoeiro">#REF!</definedName>
    <definedName name="CASH_FLOW">[3]CASH_FLOW!$B$6</definedName>
    <definedName name="Category" localSheetId="3">#REF!</definedName>
    <definedName name="Category">#REF!</definedName>
    <definedName name="CCC" localSheetId="3">#REF!</definedName>
    <definedName name="CCC">#REF!</definedName>
    <definedName name="ccccc" hidden="1">{#N/A,#N/A,FALSE,"GERAL";#N/A,#N/A,FALSE,"012-96";#N/A,#N/A,FALSE,"018-96";#N/A,#N/A,FALSE,"027-96";#N/A,#N/A,FALSE,"059-96";#N/A,#N/A,FALSE,"076-96";#N/A,#N/A,FALSE,"019-97";#N/A,#N/A,FALSE,"021-97";#N/A,#N/A,FALSE,"022-97";#N/A,#N/A,FALSE,"028-97"}</definedName>
    <definedName name="CCD" localSheetId="3">#REF!</definedName>
    <definedName name="CCD">#REF!</definedName>
    <definedName name="CCE" localSheetId="3">#REF!</definedName>
    <definedName name="CCE">#REF!</definedName>
    <definedName name="CCF" localSheetId="3">#REF!</definedName>
    <definedName name="CCF">#REF!</definedName>
    <definedName name="CCM" localSheetId="3">#REF!</definedName>
    <definedName name="CCM">#REF!</definedName>
    <definedName name="CFM" localSheetId="3">#REF!</definedName>
    <definedName name="CFM">#REF!</definedName>
    <definedName name="CFU" localSheetId="3">#REF!</definedName>
    <definedName name="CFU">#REF!</definedName>
    <definedName name="CODIGO" localSheetId="3">#REF!</definedName>
    <definedName name="CODIGO">#REF!</definedName>
    <definedName name="COMI" localSheetId="3">#REF!</definedName>
    <definedName name="COMI">#REF!</definedName>
    <definedName name="COMPRAS">[11]FCAC!$F$5</definedName>
    <definedName name="concorrentes" hidden="1">{#N/A,#N/A,FALSE,"Cronograma";#N/A,#N/A,FALSE,"Cronogr. 2"}</definedName>
    <definedName name="confmc" localSheetId="3">[12]Cap7!#REF!</definedName>
    <definedName name="confmc">[12]Cap7!#REF!</definedName>
    <definedName name="conftc" localSheetId="3">[12]Cap7!#REF!</definedName>
    <definedName name="conftc">[12]Cap7!#REF!</definedName>
    <definedName name="conftg" localSheetId="3">[12]Cap7!#REF!</definedName>
    <definedName name="conftg">[12]Cap7!#REF!</definedName>
    <definedName name="CONT1" localSheetId="3">[7]Estimate!#REF!</definedName>
    <definedName name="CONT1">[7]Estimate!#REF!</definedName>
    <definedName name="CONT2" localSheetId="3">[7]Estimate!#REF!</definedName>
    <definedName name="CONT2">[7]Estimate!#REF!</definedName>
    <definedName name="CONT3" localSheetId="3">[7]Estimate!#REF!</definedName>
    <definedName name="CONT3">[7]Estimate!#REF!</definedName>
    <definedName name="CONT4" localSheetId="3">[7]Estimate!#REF!</definedName>
    <definedName name="CONT4">[7]Estimate!#REF!</definedName>
    <definedName name="CONT5" localSheetId="3">[7]Estimate!#REF!</definedName>
    <definedName name="CONT5">[7]Estimate!#REF!</definedName>
    <definedName name="CONT6" localSheetId="3">[7]Estimate!#REF!</definedName>
    <definedName name="CONT6">[7]Estimate!#REF!</definedName>
    <definedName name="CONT7" localSheetId="3">[7]Estimate!#REF!</definedName>
    <definedName name="CONT7">[7]Estimate!#REF!</definedName>
    <definedName name="CONT8" localSheetId="3">[7]Estimate!#REF!</definedName>
    <definedName name="CONT8">[7]Estimate!#REF!</definedName>
    <definedName name="CONT9" localSheetId="3">[7]Estimate!#REF!</definedName>
    <definedName name="CONT9">[7]Estimate!#REF!</definedName>
    <definedName name="CPV" localSheetId="3">#REF!</definedName>
    <definedName name="CPV">#REF!</definedName>
    <definedName name="CRN_FIS" localSheetId="3">#REF!</definedName>
    <definedName name="CRN_FIS">#REF!</definedName>
    <definedName name="ct" localSheetId="3">#REF!</definedName>
    <definedName name="ct">#REF!</definedName>
    <definedName name="cu" localSheetId="3">#REF!</definedName>
    <definedName name="cu">#REF!</definedName>
    <definedName name="CUSTO" localSheetId="3">#REF!</definedName>
    <definedName name="CUSTO">#REF!</definedName>
    <definedName name="CUSTO_DE_COMBUSTÍVEL_E_LUFRIFICANTES">'[3]16-CUSTO_EQUIPTO'!$A$1</definedName>
    <definedName name="D">#N/A</definedName>
    <definedName name="DADOS">[3]DADOS!$A$1</definedName>
    <definedName name="DATA">[9]FCAC!$P$1</definedName>
    <definedName name="Database" localSheetId="3">#REF!</definedName>
    <definedName name="Database">#REF!</definedName>
    <definedName name="DDD" localSheetId="3">#REF!</definedName>
    <definedName name="DDD">#REF!</definedName>
    <definedName name="ddddd" hidden="1">{#N/A,#N/A,FALSE,"GERAL";#N/A,#N/A,FALSE,"012-96";#N/A,#N/A,FALSE,"018-96";#N/A,#N/A,FALSE,"027-96";#N/A,#N/A,FALSE,"059-96";#N/A,#N/A,FALSE,"076-96";#N/A,#N/A,FALSE,"019-97";#N/A,#N/A,FALSE,"021-97";#N/A,#N/A,FALSE,"022-97";#N/A,#N/A,FALSE,"028-97"}</definedName>
    <definedName name="DDDDDDD" localSheetId="3">#REF!</definedName>
    <definedName name="DDDDDDD">#REF!</definedName>
    <definedName name="DDE" localSheetId="3">#REF!</definedName>
    <definedName name="DDE">#REF!</definedName>
    <definedName name="DDF" localSheetId="3">#REF!</definedName>
    <definedName name="DDF">#REF!</definedName>
    <definedName name="DDG" localSheetId="3">#REF!</definedName>
    <definedName name="DDG">#REF!</definedName>
    <definedName name="DDH" localSheetId="3">#REF!</definedName>
    <definedName name="DDH">#REF!</definedName>
    <definedName name="DDI" localSheetId="3">#REF!</definedName>
    <definedName name="DDI">#REF!</definedName>
    <definedName name="DDJ" localSheetId="3">#REF!</definedName>
    <definedName name="DDJ">#REF!</definedName>
    <definedName name="DDK" localSheetId="3">#REF!</definedName>
    <definedName name="DDK">#REF!</definedName>
    <definedName name="DDL" localSheetId="3">#REF!</definedName>
    <definedName name="DDL">#REF!</definedName>
    <definedName name="DDM" localSheetId="3">#REF!</definedName>
    <definedName name="DDM">#REF!</definedName>
    <definedName name="Denominação" localSheetId="3">#REF!</definedName>
    <definedName name="Denominação">#REF!</definedName>
    <definedName name="DESCRITIVO1" localSheetId="3">#REF!</definedName>
    <definedName name="DESCRITIVO1">#REF!</definedName>
    <definedName name="desig">[8]Ingles!$D$7:$D$202</definedName>
    <definedName name="Di">[8]Ingles!$G$7:$G$202</definedName>
    <definedName name="DISCRIMINAÇÃO" localSheetId="3">#REF!</definedName>
    <definedName name="DISCRIMINAÇÃO">#REF!</definedName>
    <definedName name="dispmc" localSheetId="3">[12]Cap7!#REF!</definedName>
    <definedName name="dispmc">[12]Cap7!#REF!</definedName>
    <definedName name="disptc" localSheetId="3">[12]Cap7!#REF!</definedName>
    <definedName name="disptc">[12]Cap7!#REF!</definedName>
    <definedName name="disptg" localSheetId="3">[12]Cap7!#REF!</definedName>
    <definedName name="disptg">[12]Cap7!#REF!</definedName>
    <definedName name="Dn">[8]Ingles!$B$7:$B$202</definedName>
    <definedName name="Do">[8]Ingles!$C$7:$C$202</definedName>
    <definedName name="DOLAR">[9]FCAC!$P$2</definedName>
    <definedName name="Dólar" localSheetId="3">#REF!</definedName>
    <definedName name="Dólar">#REF!</definedName>
    <definedName name="DPRE" localSheetId="3">#REF!</definedName>
    <definedName name="DPRE">#REF!</definedName>
    <definedName name="dsfs" hidden="1">{#N/A,#N/A,FALSE,"GERAL";#N/A,#N/A,FALSE,"012-96";#N/A,#N/A,FALSE,"018-96";#N/A,#N/A,FALSE,"027-96";#N/A,#N/A,FALSE,"059-96";#N/A,#N/A,FALSE,"076-96";#N/A,#N/A,FALSE,"019-97";#N/A,#N/A,FALSE,"021-97";#N/A,#N/A,FALSE,"022-97";#N/A,#N/A,FALSE,"028-97"}</definedName>
    <definedName name="DTFE">[11]FCAC!$K$5</definedName>
    <definedName name="DTFM">[11]FCAC!$J$5</definedName>
    <definedName name="DTL">[11]FCAC!$L$5</definedName>
    <definedName name="EASD" localSheetId="3">#REF!</definedName>
    <definedName name="EASD">#REF!</definedName>
    <definedName name="EEE" localSheetId="3">#REF!</definedName>
    <definedName name="EEE">#REF!</definedName>
    <definedName name="EEF" localSheetId="3">#REF!</definedName>
    <definedName name="EEF">#REF!</definedName>
    <definedName name="EEG" localSheetId="3">#REF!</definedName>
    <definedName name="EEG">#REF!</definedName>
    <definedName name="EEH" localSheetId="3">#REF!</definedName>
    <definedName name="EEH">#REF!</definedName>
    <definedName name="EEI" localSheetId="3">#REF!</definedName>
    <definedName name="EEI">#REF!</definedName>
    <definedName name="EFETIVO">'[13]Tab_Geral_Nº Efetivo'!$B$5:$W$35</definedName>
    <definedName name="Eletricista_F_C" localSheetId="3">#REF!</definedName>
    <definedName name="Eletricista_F_C">#REF!</definedName>
    <definedName name="Eletricista_FC" localSheetId="3">#REF!</definedName>
    <definedName name="Eletricista_FC">#REF!</definedName>
    <definedName name="Eletricista_Mo" localSheetId="3">#REF!</definedName>
    <definedName name="Eletricista_Mo">#REF!</definedName>
    <definedName name="Eletricista_Mont" localSheetId="3">#REF!</definedName>
    <definedName name="Eletricista_Mont">#REF!</definedName>
    <definedName name="EletricistaFC" localSheetId="3">#REF!</definedName>
    <definedName name="EletricistaFC">#REF!</definedName>
    <definedName name="Encanador" localSheetId="3">#REF!</definedName>
    <definedName name="Encanador">#REF!</definedName>
    <definedName name="Encarregado" localSheetId="3">#REF!</definedName>
    <definedName name="Encarregado">#REF!</definedName>
    <definedName name="ENG">[11]FCAC!$G$5</definedName>
    <definedName name="EQUIPAMENTO">[14]Histograma_Equip!$B$7:$AC$56</definedName>
    <definedName name="Esmerilhador" localSheetId="3">#REF!</definedName>
    <definedName name="Esmerilhador">#REF!</definedName>
    <definedName name="ESPESSAMENTO" hidden="1">{#N/A,#N/A,FALSE,"GERAL";#N/A,#N/A,FALSE,"012-96";#N/A,#N/A,FALSE,"018-96";#N/A,#N/A,FALSE,"027-96";#N/A,#N/A,FALSE,"059-96";#N/A,#N/A,FALSE,"076-96";#N/A,#N/A,FALSE,"019-97";#N/A,#N/A,FALSE,"021-97";#N/A,#N/A,FALSE,"022-97";#N/A,#N/A,FALSE,"028-97"}</definedName>
    <definedName name="ESTRADA" hidden="1">{#N/A,#N/A,FALSE,"GERAL";#N/A,#N/A,FALSE,"012-96";#N/A,#N/A,FALSE,"018-96";#N/A,#N/A,FALSE,"027-96";#N/A,#N/A,FALSE,"059-96";#N/A,#N/A,FALSE,"076-96";#N/A,#N/A,FALSE,"019-97";#N/A,#N/A,FALSE,"021-97";#N/A,#N/A,FALSE,"022-97";#N/A,#N/A,FALSE,"028-97"}</definedName>
    <definedName name="etagig" localSheetId="3">[12]Cap7!#REF!</definedName>
    <definedName name="etagig">[12]Cap7!#REF!</definedName>
    <definedName name="etagim" localSheetId="3">[12]Cap7!#REF!</definedName>
    <definedName name="etagim">[12]Cap7!#REF!</definedName>
    <definedName name="etagit" localSheetId="3">[12]Cap7!#REF!</definedName>
    <definedName name="etagit">[12]Cap7!#REF!</definedName>
    <definedName name="etatm" localSheetId="3">[12]Cap7!#REF!</definedName>
    <definedName name="etatm">[12]Cap7!#REF!</definedName>
    <definedName name="etatmmc" localSheetId="3">[12]Cap7!#REF!</definedName>
    <definedName name="etatmmc">[12]Cap7!#REF!</definedName>
    <definedName name="EXAMES_MÉDICOS">'[3]15-DIVERSOS'!$A$14</definedName>
    <definedName name="fator" localSheetId="3">#REF!</definedName>
    <definedName name="fator">#REF!</definedName>
    <definedName name="FDDFDF" hidden="1">{#N/A,#N/A,FALSE,"GERAL";#N/A,#N/A,FALSE,"012-96";#N/A,#N/A,FALSE,"018-96";#N/A,#N/A,FALSE,"027-96";#N/A,#N/A,FALSE,"059-96";#N/A,#N/A,FALSE,"076-96";#N/A,#N/A,FALSE,"019-97";#N/A,#N/A,FALSE,"021-97";#N/A,#N/A,FALSE,"022-97";#N/A,#N/A,FALSE,"028-97"}</definedName>
    <definedName name="FEPeso" localSheetId="3">#REF!</definedName>
    <definedName name="FEPeso">#REF!</definedName>
    <definedName name="FEVol" localSheetId="3">#REF!</definedName>
    <definedName name="FEVol">#REF!</definedName>
    <definedName name="FFF" localSheetId="3">#REF!</definedName>
    <definedName name="FFF">#REF!</definedName>
    <definedName name="FFG" localSheetId="3">#REF!</definedName>
    <definedName name="FFG">#REF!</definedName>
    <definedName name="FFH" localSheetId="3">#REF!</definedName>
    <definedName name="FFH">#REF!</definedName>
    <definedName name="FFI" localSheetId="3">#REF!</definedName>
    <definedName name="FFI">#REF!</definedName>
    <definedName name="fifty" localSheetId="3">[10]Estimate!#REF!</definedName>
    <definedName name="fifty">[10]Estimate!#REF!</definedName>
    <definedName name="filtragem" hidden="1">{#N/A,#N/A,FALSE,"GERAL";#N/A,#N/A,FALSE,"012-96";#N/A,#N/A,FALSE,"018-96";#N/A,#N/A,FALSE,"027-96";#N/A,#N/A,FALSE,"059-96";#N/A,#N/A,FALSE,"076-96";#N/A,#N/A,FALSE,"019-97";#N/A,#N/A,FALSE,"021-97";#N/A,#N/A,FALSE,"022-97";#N/A,#N/A,FALSE,"028-97"}</definedName>
    <definedName name="FiveA" localSheetId="3">[7]Estimate!#REF!</definedName>
    <definedName name="FiveA">[7]Estimate!#REF!</definedName>
    <definedName name="FiveB" localSheetId="3">[7]Estimate!#REF!</definedName>
    <definedName name="FiveB">[7]Estimate!#REF!</definedName>
    <definedName name="FiveC" localSheetId="3">[7]Estimate!#REF!</definedName>
    <definedName name="FiveC">[7]Estimate!#REF!</definedName>
    <definedName name="FiveD" localSheetId="3">[7]Estimate!#REF!</definedName>
    <definedName name="FiveD">[7]Estimate!#REF!</definedName>
    <definedName name="FiveE" localSheetId="3">[7]Estimate!#REF!</definedName>
    <definedName name="FiveE">[7]Estimate!#REF!</definedName>
    <definedName name="FiveF" localSheetId="3">[7]Estimate!#REF!</definedName>
    <definedName name="FiveF">[7]Estimate!#REF!</definedName>
    <definedName name="FiveG" localSheetId="3">[7]Estimate!#REF!</definedName>
    <definedName name="FiveG">[7]Estimate!#REF!</definedName>
    <definedName name="FiveH" localSheetId="3">[7]Estimate!#REF!</definedName>
    <definedName name="FiveH">[7]Estimate!#REF!</definedName>
    <definedName name="FiveI" localSheetId="3">[7]Estimate!#REF!</definedName>
    <definedName name="FiveI">[7]Estimate!#REF!</definedName>
    <definedName name="FiveJ" localSheetId="3">[7]Estimate!#REF!</definedName>
    <definedName name="FiveJ">[7]Estimate!#REF!</definedName>
    <definedName name="FiveK" localSheetId="3">[7]Estimate!#REF!</definedName>
    <definedName name="FiveK">[7]Estimate!#REF!</definedName>
    <definedName name="FiveL" localSheetId="3">[7]Estimate!#REF!</definedName>
    <definedName name="FiveL">[7]Estimate!#REF!</definedName>
    <definedName name="FiveM" localSheetId="3">[7]Estimate!#REF!</definedName>
    <definedName name="FiveM">[7]Estimate!#REF!</definedName>
    <definedName name="FLOT" hidden="1">{#N/A,#N/A,FALSE,"GERAL";#N/A,#N/A,FALSE,"012-96";#N/A,#N/A,FALSE,"018-96";#N/A,#N/A,FALSE,"027-96";#N/A,#N/A,FALSE,"059-96";#N/A,#N/A,FALSE,"076-96";#N/A,#N/A,FALSE,"019-97";#N/A,#N/A,FALSE,"021-97";#N/A,#N/A,FALSE,"022-97";#N/A,#N/A,FALSE,"028-97"}</definedName>
    <definedName name="Fluidos">'[15]G-Materiais'!$B$1:$B$15</definedName>
    <definedName name="FLUTUANTE2" hidden="1">{#N/A,#N/A,FALSE,"GERAL";#N/A,#N/A,FALSE,"012-96";#N/A,#N/A,FALSE,"018-96";#N/A,#N/A,FALSE,"027-96";#N/A,#N/A,FALSE,"059-96";#N/A,#N/A,FALSE,"076-96";#N/A,#N/A,FALSE,"019-97";#N/A,#N/A,FALSE,"021-97";#N/A,#N/A,FALSE,"022-97";#N/A,#N/A,FALSE,"028-97"}</definedName>
    <definedName name="FourA" localSheetId="3">[7]Estimate!#REF!</definedName>
    <definedName name="FourA">[7]Estimate!#REF!</definedName>
    <definedName name="FourB" localSheetId="3">[7]Estimate!#REF!</definedName>
    <definedName name="FourB">[7]Estimate!#REF!</definedName>
    <definedName name="FourC" localSheetId="3">[7]Estimate!#REF!</definedName>
    <definedName name="FourC">[7]Estimate!#REF!</definedName>
    <definedName name="FourD" localSheetId="3">[7]Estimate!#REF!</definedName>
    <definedName name="FourD">[7]Estimate!#REF!</definedName>
    <definedName name="FourE" localSheetId="3">[7]Estimate!#REF!</definedName>
    <definedName name="FourE">[7]Estimate!#REF!</definedName>
    <definedName name="FourF" localSheetId="3">[7]Estimate!#REF!</definedName>
    <definedName name="FourF">[7]Estimate!#REF!</definedName>
    <definedName name="FourG" localSheetId="3">[7]Estimate!#REF!</definedName>
    <definedName name="FourG">[7]Estimate!#REF!</definedName>
    <definedName name="FourH" localSheetId="3">[7]Estimate!#REF!</definedName>
    <definedName name="FourH">[7]Estimate!#REF!</definedName>
    <definedName name="FourI" localSheetId="3">[7]Estimate!#REF!</definedName>
    <definedName name="FourI">[7]Estimate!#REF!</definedName>
    <definedName name="FourJ" localSheetId="3">[7]Estimate!#REF!</definedName>
    <definedName name="FourJ">[7]Estimate!#REF!</definedName>
    <definedName name="FourK" localSheetId="3">[7]Estimate!#REF!</definedName>
    <definedName name="FourK">[7]Estimate!#REF!</definedName>
    <definedName name="FourL" localSheetId="3">[7]Estimate!#REF!</definedName>
    <definedName name="FourL">[7]Estimate!#REF!</definedName>
    <definedName name="Fourm" localSheetId="3">[7]Estimate!#REF!</definedName>
    <definedName name="Fourm">[7]Estimate!#REF!</definedName>
    <definedName name="FRT" localSheetId="3">#REF!</definedName>
    <definedName name="FRT">#REF!</definedName>
    <definedName name="Funileiro" localSheetId="3">#REF!</definedName>
    <definedName name="Funileiro">#REF!</definedName>
    <definedName name="GGG" localSheetId="3">#REF!</definedName>
    <definedName name="GGG">#REF!</definedName>
    <definedName name="GGH" localSheetId="3">#REF!</definedName>
    <definedName name="GGH">#REF!</definedName>
    <definedName name="GGI" localSheetId="3">#REF!</definedName>
    <definedName name="GGI">#REF!</definedName>
    <definedName name="GGJ" localSheetId="3">#REF!</definedName>
    <definedName name="GGJ">#REF!</definedName>
    <definedName name="groelandia" localSheetId="3">#REF!</definedName>
    <definedName name="groelandia">#REF!</definedName>
    <definedName name="HHH" localSheetId="3">#REF!</definedName>
    <definedName name="HHH">#REF!</definedName>
    <definedName name="HHI" localSheetId="3">#REF!</definedName>
    <definedName name="HHI">#REF!</definedName>
    <definedName name="HHJ" localSheetId="3">#REF!</definedName>
    <definedName name="HHJ">#REF!</definedName>
    <definedName name="HHK" localSheetId="3">#REF!</definedName>
    <definedName name="HHK">#REF!</definedName>
    <definedName name="I">[8]Ingles!$I$7:$I$202</definedName>
    <definedName name="ICMS" localSheetId="3">#REF!</definedName>
    <definedName name="ICMS">#REF!</definedName>
    <definedName name="II" localSheetId="3">#REF!</definedName>
    <definedName name="II">#REF!</definedName>
    <definedName name="III" localSheetId="3">#REF!</definedName>
    <definedName name="III">#REF!</definedName>
    <definedName name="IIIA" localSheetId="3">#REF!</definedName>
    <definedName name="IIIA">#REF!</definedName>
    <definedName name="IMP_03" localSheetId="3">[1]Erection!#REF!</definedName>
    <definedName name="IMP_03">[1]Erection!#REF!</definedName>
    <definedName name="INDICE">[3]ÍNDICE!$B$1</definedName>
    <definedName name="InhaltsvezSUMMEN" localSheetId="3">#REF!</definedName>
    <definedName name="InhaltsvezSUMMEN">#REF!</definedName>
    <definedName name="Instr_Controle" localSheetId="3">#REF!</definedName>
    <definedName name="Instr_Controle">#REF!</definedName>
    <definedName name="Instrum_Con" localSheetId="3">#REF!</definedName>
    <definedName name="Instrum_Con">#REF!</definedName>
    <definedName name="Instrum_Controle" localSheetId="3">#REF!</definedName>
    <definedName name="Instrum_Controle">#REF!</definedName>
    <definedName name="Instrum_Mo" localSheetId="3">#REF!</definedName>
    <definedName name="Instrum_Mo">#REF!</definedName>
    <definedName name="Instrum_Montador" localSheetId="3">#REF!</definedName>
    <definedName name="Instrum_Montador">#REF!</definedName>
    <definedName name="Instrum_Tubista" localSheetId="3">#REF!</definedName>
    <definedName name="Instrum_Tubista">#REF!</definedName>
    <definedName name="IPI" localSheetId="3">#REF!</definedName>
    <definedName name="IPI">#REF!</definedName>
    <definedName name="Isolador" localSheetId="3">#REF!</definedName>
    <definedName name="Isolador">#REF!</definedName>
    <definedName name="item_1" localSheetId="3">#REF!</definedName>
    <definedName name="item_1">#REF!</definedName>
    <definedName name="JAIRO" hidden="1">{#N/A,#N/A,FALSE,"GERAL";#N/A,#N/A,FALSE,"012-96";#N/A,#N/A,FALSE,"018-96";#N/A,#N/A,FALSE,"027-96";#N/A,#N/A,FALSE,"059-96";#N/A,#N/A,FALSE,"076-96";#N/A,#N/A,FALSE,"019-97";#N/A,#N/A,FALSE,"021-97";#N/A,#N/A,FALSE,"022-97";#N/A,#N/A,FALSE,"028-97"}</definedName>
    <definedName name="Jatista" localSheetId="3">#REF!</definedName>
    <definedName name="Jatista">#REF!</definedName>
    <definedName name="JJJ" localSheetId="3">#REF!</definedName>
    <definedName name="JJJ">#REF!</definedName>
    <definedName name="JJJA" localSheetId="3">#REF!</definedName>
    <definedName name="JJJA">#REF!</definedName>
    <definedName name="JOAMAR">#N/A</definedName>
    <definedName name="JOAO" localSheetId="3">#REF!</definedName>
    <definedName name="JOAO">#REF!</definedName>
    <definedName name="K" localSheetId="3">#REF!</definedName>
    <definedName name="K">#REF!</definedName>
    <definedName name="k1mc" localSheetId="3">[12]Cap7!#REF!</definedName>
    <definedName name="k1mc">[12]Cap7!#REF!</definedName>
    <definedName name="k1tc" localSheetId="3">[12]Cap7!#REF!</definedName>
    <definedName name="k1tc">[12]Cap7!#REF!</definedName>
    <definedName name="k2mc" localSheetId="3">[12]Cap7!#REF!</definedName>
    <definedName name="k2mc">[12]Cap7!#REF!</definedName>
    <definedName name="k2tc" localSheetId="3">[12]Cap7!#REF!</definedName>
    <definedName name="k2tc">[12]Cap7!#REF!</definedName>
    <definedName name="k3tc" localSheetId="3">[12]Cap7!#REF!</definedName>
    <definedName name="k3tc">[12]Cap7!#REF!</definedName>
    <definedName name="k4mc" localSheetId="3">[12]Cap7!#REF!</definedName>
    <definedName name="k4mc">[12]Cap7!#REF!</definedName>
    <definedName name="k4tc" localSheetId="3">[12]Cap7!#REF!</definedName>
    <definedName name="k4tc">[12]Cap7!#REF!</definedName>
    <definedName name="KKK" localSheetId="3">#REF!</definedName>
    <definedName name="KKK">#REF!</definedName>
    <definedName name="KKKA" localSheetId="3">#REF!</definedName>
    <definedName name="KKKA">#REF!</definedName>
    <definedName name="KKKKK" localSheetId="3">#REF!</definedName>
    <definedName name="KKKKK">#REF!</definedName>
    <definedName name="Laminador" localSheetId="3">#REF!</definedName>
    <definedName name="Laminador">#REF!</definedName>
    <definedName name="LILIAN">[16]Preços!$A$121:$F$141</definedName>
    <definedName name="Lista" localSheetId="3">#REF!</definedName>
    <definedName name="Lista">#REF!</definedName>
    <definedName name="ListaFim" localSheetId="3">#REF!</definedName>
    <definedName name="ListaFim">#REF!</definedName>
    <definedName name="LLL" localSheetId="3">#REF!</definedName>
    <definedName name="LLL">#REF!</definedName>
    <definedName name="LLLA" localSheetId="3">#REF!</definedName>
    <definedName name="LLLA">#REF!</definedName>
    <definedName name="LOP" localSheetId="3">#REF!</definedName>
    <definedName name="LOP">#REF!</definedName>
    <definedName name="lulinha" localSheetId="3">[7]Estimate!#REF!</definedName>
    <definedName name="lulinha">[7]Estimate!#REF!</definedName>
    <definedName name="Maçariqueiro" localSheetId="3">#REF!</definedName>
    <definedName name="Maçariqueiro">#REF!</definedName>
    <definedName name="Macro1" localSheetId="3">[17]!Macro1</definedName>
    <definedName name="Macro1">[17]!Macro1</definedName>
    <definedName name="marcel" localSheetId="3">#REF!</definedName>
    <definedName name="marcel">#REF!</definedName>
    <definedName name="MARIANA" localSheetId="3">[7]Estimate!#REF!</definedName>
    <definedName name="MARIANA">[7]Estimate!#REF!</definedName>
    <definedName name="MARINA" localSheetId="3">#REF!</definedName>
    <definedName name="MARINA">#REF!</definedName>
    <definedName name="Materiais">'[15]G-Materiais'!$A$22:$A$46</definedName>
    <definedName name="Mecanico_Aj" localSheetId="3">#REF!</definedName>
    <definedName name="Mecanico_Aj">#REF!</definedName>
    <definedName name="Mecânico_Ajust" localSheetId="3">#REF!</definedName>
    <definedName name="Mecânico_Ajust">#REF!</definedName>
    <definedName name="Mecanico_Mon" localSheetId="3">#REF!</definedName>
    <definedName name="Mecanico_Mon">#REF!</definedName>
    <definedName name="Mecânico_Mont" localSheetId="3">#REF!</definedName>
    <definedName name="Mecânico_Mont">#REF!</definedName>
    <definedName name="MmExcelLinker_4E7BD31E_65F0_440C_A162_0361D739B0FD" localSheetId="3">ANEXO IVA MAT DE [18]APLICAÇÃO!$A$4:$B$4</definedName>
    <definedName name="MmExcelLinker_4E7BD31E_65F0_440C_A162_0361D739B0FD" localSheetId="2">ANEXO IVA MAT DE [18]APLICAÇÃO!$A$4:$B$4</definedName>
    <definedName name="MmExcelLinker_4E7BD31E_65F0_440C_A162_0361D739B0FD">ANEXO IVA MAT DE [18]APLICAÇÃO!$A$4:$B$4</definedName>
    <definedName name="MMM" localSheetId="3">#REF!</definedName>
    <definedName name="MMM">#REF!</definedName>
    <definedName name="MMMA" localSheetId="3">#REF!</definedName>
    <definedName name="MMMA">#REF!</definedName>
    <definedName name="Montador" localSheetId="3">#REF!</definedName>
    <definedName name="Montador">#REF!</definedName>
    <definedName name="Montagem" localSheetId="3">#REF!</definedName>
    <definedName name="Montagem">#REF!</definedName>
    <definedName name="NCM" localSheetId="3">#REF!</definedName>
    <definedName name="NCM">#REF!</definedName>
    <definedName name="nwr" hidden="1">{#N/A,#N/A,FALSE,"GERAL";#N/A,#N/A,FALSE,"012-96";#N/A,#N/A,FALSE,"018-96";#N/A,#N/A,FALSE,"027-96";#N/A,#N/A,FALSE,"059-96";#N/A,#N/A,FALSE,"076-96";#N/A,#N/A,FALSE,"019-97";#N/A,#N/A,FALSE,"021-97";#N/A,#N/A,FALSE,"022-97";#N/A,#N/A,FALSE,"028-97"}</definedName>
    <definedName name="OneA" localSheetId="3">[7]Estimate!#REF!</definedName>
    <definedName name="OneA">[7]Estimate!#REF!</definedName>
    <definedName name="OneB" localSheetId="3">[7]Estimate!#REF!</definedName>
    <definedName name="OneB">[7]Estimate!#REF!</definedName>
    <definedName name="OneC" localSheetId="3">[7]Estimate!#REF!</definedName>
    <definedName name="OneC">[7]Estimate!#REF!</definedName>
    <definedName name="OneD" localSheetId="3">[7]Estimate!#REF!</definedName>
    <definedName name="OneD">[7]Estimate!#REF!</definedName>
    <definedName name="OneE" localSheetId="3">[7]Estimate!#REF!</definedName>
    <definedName name="OneE">[7]Estimate!#REF!</definedName>
    <definedName name="OneF" localSheetId="3">[7]Estimate!#REF!</definedName>
    <definedName name="OneF">[7]Estimate!#REF!</definedName>
    <definedName name="OneG" localSheetId="3">[7]Estimate!#REF!</definedName>
    <definedName name="OneG">[7]Estimate!#REF!</definedName>
    <definedName name="OneH" localSheetId="3">[7]Estimate!#REF!</definedName>
    <definedName name="OneH">[7]Estimate!#REF!</definedName>
    <definedName name="OneI" localSheetId="3">[7]Estimate!#REF!</definedName>
    <definedName name="OneI">[7]Estimate!#REF!</definedName>
    <definedName name="OneJ" localSheetId="3">[7]Estimate!#REF!</definedName>
    <definedName name="OneJ">[7]Estimate!#REF!</definedName>
    <definedName name="OneK" localSheetId="3">[7]Estimate!#REF!</definedName>
    <definedName name="OneK">[7]Estimate!#REF!</definedName>
    <definedName name="OneL" localSheetId="3">[7]Estimate!#REF!</definedName>
    <definedName name="OneL">[7]Estimate!#REF!</definedName>
    <definedName name="OneM" localSheetId="3">[7]Estimate!#REF!</definedName>
    <definedName name="OneM">[7]Estimate!#REF!</definedName>
    <definedName name="ORÇ">[11]FCAC!$F$2</definedName>
    <definedName name="OUTR" localSheetId="3">#REF!</definedName>
    <definedName name="OUTR">#REF!</definedName>
    <definedName name="P.Aparente" localSheetId="3">#REF!</definedName>
    <definedName name="P.Aparente">#REF!</definedName>
    <definedName name="P.Reatia" localSheetId="3">#REF!</definedName>
    <definedName name="P.Reatia">#REF!</definedName>
    <definedName name="p2mpmc2" localSheetId="3">#REF!</definedName>
    <definedName name="p2mpmc2">#REF!</definedName>
    <definedName name="p2mpmc3" localSheetId="3">#REF!</definedName>
    <definedName name="p2mpmc3">#REF!</definedName>
    <definedName name="p2mpmc4" localSheetId="3">#REF!</definedName>
    <definedName name="p2mpmc4">#REF!</definedName>
    <definedName name="P2MPTC2" localSheetId="3">#REF!</definedName>
    <definedName name="P2MPTC2">#REF!</definedName>
    <definedName name="p2mptc3" localSheetId="3">#REF!</definedName>
    <definedName name="p2mptc3">#REF!</definedName>
    <definedName name="p2mptc4" localSheetId="3">#REF!</definedName>
    <definedName name="p2mptc4">#REF!</definedName>
    <definedName name="p2mptg2" localSheetId="3">#REF!</definedName>
    <definedName name="p2mptg2">#REF!</definedName>
    <definedName name="p2mptg3" localSheetId="3">#REF!</definedName>
    <definedName name="p2mptg3">#REF!</definedName>
    <definedName name="p2mptg4" localSheetId="3">#REF!</definedName>
    <definedName name="p2mptg4">#REF!</definedName>
    <definedName name="p2mptg5" localSheetId="3">#REF!</definedName>
    <definedName name="p2mptg5">#REF!</definedName>
    <definedName name="p3mpmc3" localSheetId="3">#REF!</definedName>
    <definedName name="p3mpmc3">#REF!</definedName>
    <definedName name="p3mpmc4" localSheetId="3">#REF!</definedName>
    <definedName name="p3mpmc4">#REF!</definedName>
    <definedName name="p3mptc3" localSheetId="3">#REF!</definedName>
    <definedName name="p3mptc3">#REF!</definedName>
    <definedName name="p3mptc4" localSheetId="3">#REF!</definedName>
    <definedName name="p3mptc4">#REF!</definedName>
    <definedName name="p3mptg3" localSheetId="3">#REF!</definedName>
    <definedName name="p3mptg3">#REF!</definedName>
    <definedName name="p3mptg4" localSheetId="3">#REF!</definedName>
    <definedName name="p3mptg4">#REF!</definedName>
    <definedName name="p3mptg5" localSheetId="3">#REF!</definedName>
    <definedName name="p3mptg5">#REF!</definedName>
    <definedName name="p4mpmc4" localSheetId="3">#REF!</definedName>
    <definedName name="p4mpmc4">#REF!</definedName>
    <definedName name="p4mptc4" localSheetId="3">#REF!</definedName>
    <definedName name="p4mptc4">#REF!</definedName>
    <definedName name="p4mptg4" localSheetId="3">#REF!</definedName>
    <definedName name="p4mptg4">#REF!</definedName>
    <definedName name="p4mptg5" localSheetId="3">#REF!</definedName>
    <definedName name="p4mptg5">#REF!</definedName>
    <definedName name="p5mptg5" localSheetId="3">#REF!</definedName>
    <definedName name="p5mptg5">#REF!</definedName>
    <definedName name="p5mtg5" localSheetId="3">#REF!</definedName>
    <definedName name="p5mtg5">#REF!</definedName>
    <definedName name="pativar" localSheetId="3">#REF!</definedName>
    <definedName name="pativar">#REF!</definedName>
    <definedName name="PCORMC" localSheetId="3">[12]Cap7!#REF!</definedName>
    <definedName name="PCORMC">[12]Cap7!#REF!</definedName>
    <definedName name="PCORTC" localSheetId="3">[12]Cap7!#REF!</definedName>
    <definedName name="PCORTC">[12]Cap7!#REF!</definedName>
    <definedName name="PCORTG" localSheetId="3">[12]Cap7!#REF!</definedName>
    <definedName name="PCORTG">[12]Cap7!#REF!</definedName>
    <definedName name="Pedr_Refrat" localSheetId="3">#REF!</definedName>
    <definedName name="Pedr_Refrat">#REF!</definedName>
    <definedName name="Pedreiro" localSheetId="3">#REF!</definedName>
    <definedName name="Pedreiro">#REF!</definedName>
    <definedName name="Pedreiro_Ref" localSheetId="3">#REF!</definedName>
    <definedName name="Pedreiro_Ref">#REF!</definedName>
    <definedName name="Pedreiro_Refrat" localSheetId="3">#REF!</definedName>
    <definedName name="Pedreiro_Refrat">#REF!</definedName>
    <definedName name="Pintor" localSheetId="3">#REF!</definedName>
    <definedName name="Pintor">#REF!</definedName>
    <definedName name="plan" localSheetId="3">#REF!</definedName>
    <definedName name="plan">#REF!</definedName>
    <definedName name="PLANILHA" localSheetId="3">#REF!</definedName>
    <definedName name="PLANILHA">#REF!</definedName>
    <definedName name="pos" hidden="1">{#N/A,#N/A,FALSE,"GERAL";#N/A,#N/A,FALSE,"012-96";#N/A,#N/A,FALSE,"018-96";#N/A,#N/A,FALSE,"027-96";#N/A,#N/A,FALSE,"059-96";#N/A,#N/A,FALSE,"076-96";#N/A,#N/A,FALSE,"019-97";#N/A,#N/A,FALSE,"021-97";#N/A,#N/A,FALSE,"022-97";#N/A,#N/A,FALSE,"028-97"}</definedName>
    <definedName name="Potencia" localSheetId="3">#REF!</definedName>
    <definedName name="Potencia">#REF!</definedName>
    <definedName name="PQ" hidden="1">{#N/A,#N/A,FALSE,"GERAL";#N/A,#N/A,FALSE,"012-96";#N/A,#N/A,FALSE,"018-96";#N/A,#N/A,FALSE,"027-96";#N/A,#N/A,FALSE,"059-96";#N/A,#N/A,FALSE,"076-96";#N/A,#N/A,FALSE,"019-97";#N/A,#N/A,FALSE,"021-97";#N/A,#N/A,FALSE,"022-97";#N/A,#N/A,FALSE,"028-97"}</definedName>
    <definedName name="Preços">[16]Preços!$A$3:$F$119</definedName>
    <definedName name="Print_Area_MI" localSheetId="3">#REF!</definedName>
    <definedName name="Print_Area_MI">#REF!</definedName>
    <definedName name="PROJ">[11]FCAC!$I$5</definedName>
    <definedName name="project_name">'[19]Page 1'!$H$7</definedName>
    <definedName name="Projects" localSheetId="3">#REF!</definedName>
    <definedName name="Projects">#REF!</definedName>
    <definedName name="Q" localSheetId="3">'[20]Solo I'!#REF!</definedName>
    <definedName name="Q">'[20]Solo I'!#REF!</definedName>
    <definedName name="qq" localSheetId="3">#REF!</definedName>
    <definedName name="qq">#REF!</definedName>
    <definedName name="qw" hidden="1">{#N/A,#N/A,FALSE,"GERAL";#N/A,#N/A,FALSE,"012-96";#N/A,#N/A,FALSE,"018-96";#N/A,#N/A,FALSE,"027-96";#N/A,#N/A,FALSE,"059-96";#N/A,#N/A,FALSE,"076-96";#N/A,#N/A,FALSE,"019-97";#N/A,#N/A,FALSE,"021-97";#N/A,#N/A,FALSE,"022-97";#N/A,#N/A,FALSE,"028-97"}</definedName>
    <definedName name="Recorder" localSheetId="3">#REF!</definedName>
    <definedName name="Recorder">#REF!</definedName>
    <definedName name="relatório_de_faturamento" localSheetId="3">#REF!</definedName>
    <definedName name="relatório_de_faturamento">#REF!</definedName>
    <definedName name="Rendimento" localSheetId="3">#REF!</definedName>
    <definedName name="Rendimento">#REF!</definedName>
    <definedName name="RESINAS" localSheetId="3">[12]Cap7!#REF!</definedName>
    <definedName name="RESINAS">[12]Cap7!#REF!</definedName>
    <definedName name="resultadorendimento" localSheetId="3">#REF!</definedName>
    <definedName name="resultadorendimento">#REF!</definedName>
    <definedName name="RESUMO" localSheetId="3">[12]Cap7!#REF!</definedName>
    <definedName name="RESUMO">[12]Cap7!#REF!</definedName>
    <definedName name="REV." localSheetId="3">#REF!</definedName>
    <definedName name="REV.">#REF!</definedName>
    <definedName name="Revestidor" localSheetId="3">#REF!</definedName>
    <definedName name="Revestidor">#REF!</definedName>
    <definedName name="Rg">[8]Ingles!$K$7:$K$202</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Group" localSheetId="3">#REF!</definedName>
    <definedName name="RiskGroup">#REF!</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STO" hidden="1">{#N/A,#N/A,FALSE,"GERAL";#N/A,#N/A,FALSE,"012-96";#N/A,#N/A,FALSE,"018-96";#N/A,#N/A,FALSE,"027-96";#N/A,#N/A,FALSE,"059-96";#N/A,#N/A,FALSE,"076-96";#N/A,#N/A,FALSE,"019-97";#N/A,#N/A,FALSE,"021-97";#N/A,#N/A,FALSE,"022-97";#N/A,#N/A,FALSE,"028-97"}</definedName>
    <definedName name="rr" localSheetId="3">#REF!</definedName>
    <definedName name="rr">#REF!</definedName>
    <definedName name="S">#N/A</definedName>
    <definedName name="sas" hidden="1">{#N/A,#N/A,FALSE,"GERAL";#N/A,#N/A,FALSE,"012-96";#N/A,#N/A,FALSE,"018-96";#N/A,#N/A,FALSE,"027-96";#N/A,#N/A,FALSE,"059-96";#N/A,#N/A,FALSE,"076-96";#N/A,#N/A,FALSE,"019-97";#N/A,#N/A,FALSE,"021-97";#N/A,#N/A,FALSE,"022-97";#N/A,#N/A,FALSE,"028-97"}</definedName>
    <definedName name="sdf" hidden="1">{#N/A,#N/A,FALSE,"GERAL";#N/A,#N/A,FALSE,"012-96";#N/A,#N/A,FALSE,"018-96";#N/A,#N/A,FALSE,"027-96";#N/A,#N/A,FALSE,"059-96";#N/A,#N/A,FALSE,"076-96";#N/A,#N/A,FALSE,"019-97";#N/A,#N/A,FALSE,"021-97";#N/A,#N/A,FALSE,"022-97";#N/A,#N/A,FALSE,"028-97"}</definedName>
    <definedName name="Seguro_Internacional" localSheetId="3">#REF!</definedName>
    <definedName name="Seguro_Internacional">#REF!</definedName>
    <definedName name="Serralheiro" localSheetId="3">#REF!</definedName>
    <definedName name="Serralheiro">#REF!</definedName>
    <definedName name="SixA" localSheetId="3">[7]Estimate!#REF!</definedName>
    <definedName name="SixA">[7]Estimate!#REF!</definedName>
    <definedName name="SixB" localSheetId="3">[7]Estimate!#REF!</definedName>
    <definedName name="SixB">[7]Estimate!#REF!</definedName>
    <definedName name="SixC" localSheetId="3">[7]Estimate!#REF!</definedName>
    <definedName name="SixC">[7]Estimate!#REF!</definedName>
    <definedName name="SixD" localSheetId="3">[7]Estimate!#REF!</definedName>
    <definedName name="SixD">[7]Estimate!#REF!</definedName>
    <definedName name="SixE" localSheetId="3">[7]Estimate!#REF!</definedName>
    <definedName name="SixE">[7]Estimate!#REF!</definedName>
    <definedName name="SixF" localSheetId="3">[7]Estimate!#REF!</definedName>
    <definedName name="SixF">[7]Estimate!#REF!</definedName>
    <definedName name="SixG" localSheetId="3">[7]Estimate!#REF!</definedName>
    <definedName name="SixG">[7]Estimate!#REF!</definedName>
    <definedName name="SixH" localSheetId="3">[7]Estimate!#REF!</definedName>
    <definedName name="SixH">[7]Estimate!#REF!</definedName>
    <definedName name="SixI" localSheetId="3">[7]Estimate!#REF!</definedName>
    <definedName name="SixI">[7]Estimate!#REF!</definedName>
    <definedName name="SixJ" localSheetId="3">[7]Estimate!#REF!</definedName>
    <definedName name="SixJ">[7]Estimate!#REF!</definedName>
    <definedName name="SixK" localSheetId="3">[7]Estimate!#REF!</definedName>
    <definedName name="SixK">[7]Estimate!#REF!</definedName>
    <definedName name="SixL" localSheetId="3">[7]Estimate!#REF!</definedName>
    <definedName name="SixL">[7]Estimate!#REF!</definedName>
    <definedName name="SixM" localSheetId="3">[7]Estimate!#REF!</definedName>
    <definedName name="SixM">[7]Estimate!#REF!</definedName>
    <definedName name="Soldador_AC" localSheetId="3">#REF!</definedName>
    <definedName name="Soldador_AC">#REF!</definedName>
    <definedName name="Soldador_AC_TIG" localSheetId="3">#REF!</definedName>
    <definedName name="Soldador_AC_TIG">#REF!</definedName>
    <definedName name="Soldador_ACarb" localSheetId="3">#REF!</definedName>
    <definedName name="Soldador_ACarb">#REF!</definedName>
    <definedName name="Soldador_AI" localSheetId="3">#REF!</definedName>
    <definedName name="Soldador_AI">#REF!</definedName>
    <definedName name="Soldador_AI_TIG" localSheetId="3">#REF!</definedName>
    <definedName name="Soldador_AI_TIG">#REF!</definedName>
    <definedName name="Soldador_AInox" localSheetId="3">#REF!</definedName>
    <definedName name="Soldador_AInox">#REF!</definedName>
    <definedName name="Soldador_AL" localSheetId="3">#REF!</definedName>
    <definedName name="Soldador_AL">#REF!</definedName>
    <definedName name="Soldador_AL_TIG" localSheetId="3">#REF!</definedName>
    <definedName name="Soldador_AL_TIG">#REF!</definedName>
    <definedName name="Soldador_ALiga" localSheetId="3">#REF!</definedName>
    <definedName name="Soldador_ALiga">#REF!</definedName>
    <definedName name="Soldador_Alum" localSheetId="3">#REF!</definedName>
    <definedName name="Soldador_Alum">#REF!</definedName>
    <definedName name="Soldador_Alumínio" localSheetId="3">#REF!</definedName>
    <definedName name="Soldador_Alumínio">#REF!</definedName>
    <definedName name="Soldador_Cob" localSheetId="3">#REF!</definedName>
    <definedName name="Soldador_Cob">#REF!</definedName>
    <definedName name="Soldador_Cobre" localSheetId="3">#REF!</definedName>
    <definedName name="Soldador_Cobre">#REF!</definedName>
    <definedName name="Soldador_Est" localSheetId="3">#REF!</definedName>
    <definedName name="Soldador_Est">#REF!</definedName>
    <definedName name="Soldador_Estrut" localSheetId="3">#REF!</definedName>
    <definedName name="Soldador_Estrut">#REF!</definedName>
    <definedName name="Soldador_TIG_AC" localSheetId="3">#REF!</definedName>
    <definedName name="Soldador_TIG_AC">#REF!</definedName>
    <definedName name="Soldador_TIG_AI" localSheetId="3">#REF!</definedName>
    <definedName name="Soldador_TIG_AI">#REF!</definedName>
    <definedName name="Soldador_TIG_AL" localSheetId="3">#REF!</definedName>
    <definedName name="Soldador_TIG_AL">#REF!</definedName>
    <definedName name="SS" localSheetId="3" hidden="1">[21]Plan4!#REF!</definedName>
    <definedName name="SS" hidden="1">[21]Plan4!#REF!</definedName>
    <definedName name="SSSSSSSS" localSheetId="3">[12]Cap7!#REF!</definedName>
    <definedName name="SSSSSSSS">[12]Cap7!#REF!</definedName>
    <definedName name="Subestação" localSheetId="3">#REF!</definedName>
    <definedName name="Subestação">#REF!</definedName>
    <definedName name="SYOKI_GAMEN">#N/A</definedName>
    <definedName name="tabelaDenominação" localSheetId="3">#REF!</definedName>
    <definedName name="tabelaDenominação">#REF!</definedName>
    <definedName name="Tag_Carga" localSheetId="3">#REF!</definedName>
    <definedName name="Tag_Carga">#REF!</definedName>
    <definedName name="Tag_CCM" localSheetId="3">#REF!</definedName>
    <definedName name="Tag_CCM">#REF!</definedName>
    <definedName name="TEC">[11]FCAC!$H$5</definedName>
    <definedName name="TEC." localSheetId="3">#REF!</definedName>
    <definedName name="TEC.">#REF!</definedName>
    <definedName name="TESTE" localSheetId="3">[7]Estimate!#REF!</definedName>
    <definedName name="TESTE">[7]Estimate!#REF!</definedName>
    <definedName name="TESTE2" localSheetId="3">[7]Estimate!#REF!</definedName>
    <definedName name="TESTE2">[7]Estimate!#REF!</definedName>
    <definedName name="thmed">[8]Ingles!$E$7:$E$202</definedName>
    <definedName name="thmin">[8]Ingles!$F$7:$F$202</definedName>
    <definedName name="ThreeA" localSheetId="3">[7]Estimate!#REF!</definedName>
    <definedName name="ThreeA">[7]Estimate!#REF!</definedName>
    <definedName name="ThreeB" localSheetId="3">[7]Estimate!#REF!</definedName>
    <definedName name="ThreeB">[7]Estimate!#REF!</definedName>
    <definedName name="ThreeC" localSheetId="3">[7]Estimate!#REF!</definedName>
    <definedName name="ThreeC">[7]Estimate!#REF!</definedName>
    <definedName name="ThreeD" localSheetId="3">[7]Estimate!#REF!</definedName>
    <definedName name="ThreeD">[7]Estimate!#REF!</definedName>
    <definedName name="ThreeE" localSheetId="3">[7]Estimate!#REF!</definedName>
    <definedName name="ThreeE">[7]Estimate!#REF!</definedName>
    <definedName name="ThreeF" localSheetId="3">[7]Estimate!#REF!</definedName>
    <definedName name="ThreeF">[7]Estimate!#REF!</definedName>
    <definedName name="ThreeG" localSheetId="3">[7]Estimate!#REF!</definedName>
    <definedName name="ThreeG">[7]Estimate!#REF!</definedName>
    <definedName name="ThreeH" localSheetId="3">[7]Estimate!#REF!</definedName>
    <definedName name="ThreeH">[7]Estimate!#REF!</definedName>
    <definedName name="ThreeI" localSheetId="3">[7]Estimate!#REF!</definedName>
    <definedName name="ThreeI">[7]Estimate!#REF!</definedName>
    <definedName name="ThreeJ" localSheetId="3">[7]Estimate!#REF!</definedName>
    <definedName name="ThreeJ">[7]Estimate!#REF!</definedName>
    <definedName name="ThreeK" localSheetId="3">[7]Estimate!#REF!</definedName>
    <definedName name="ThreeK">[7]Estimate!#REF!</definedName>
    <definedName name="ThreeL" localSheetId="3">[7]Estimate!#REF!</definedName>
    <definedName name="ThreeL">[7]Estimate!#REF!</definedName>
    <definedName name="ThreeM" localSheetId="3">[7]Estimate!#REF!</definedName>
    <definedName name="ThreeM">[7]Estimate!#REF!</definedName>
    <definedName name="TIPO_DE_INSTRUMENTO" localSheetId="3">#REF!</definedName>
    <definedName name="TIPO_DE_INSTRUMENTO">#REF!</definedName>
    <definedName name="tit">[9]Custos!$F$1</definedName>
    <definedName name="TIT_FIS" localSheetId="3">#REF!</definedName>
    <definedName name="TIT_FIS">#REF!</definedName>
    <definedName name="_xlnm.Print_Titles" localSheetId="4">COTAÇÕES!$2:$13</definedName>
    <definedName name="_xlnm.Print_Titles" localSheetId="3">'ORÇAMENTO CALÇADÃO'!$2:$12</definedName>
    <definedName name="_xlnm.Print_Titles" localSheetId="2">'PLANILHA ORÇAMENTÁRIA'!$2:$12</definedName>
    <definedName name="_xlnm.Print_Titles">#N/A</definedName>
    <definedName name="Títulos_impressão_IM" localSheetId="3">[22]MCBR!#REF!</definedName>
    <definedName name="Títulos_impressão_IM">[22]MCBR!#REF!</definedName>
    <definedName name="TOTAL">[1]Plan2!$I$253</definedName>
    <definedName name="TPREVMC" localSheetId="3">[12]Cap7!#REF!</definedName>
    <definedName name="TPREVMC">[12]Cap7!#REF!</definedName>
    <definedName name="TPREVTC" localSheetId="3">[12]Cap7!#REF!</definedName>
    <definedName name="TPREVTC">[12]Cap7!#REF!</definedName>
    <definedName name="TPREVTG" localSheetId="3">[12]Cap7!#REF!</definedName>
    <definedName name="TPREVTG">[12]Cap7!#REF!</definedName>
    <definedName name="TwoA" localSheetId="3">[7]Estimate!#REF!</definedName>
    <definedName name="TwoA">[7]Estimate!#REF!</definedName>
    <definedName name="TwoB" localSheetId="3">[7]Estimate!#REF!</definedName>
    <definedName name="TwoB">[7]Estimate!#REF!</definedName>
    <definedName name="TwoC" localSheetId="3">[7]Estimate!#REF!</definedName>
    <definedName name="TwoC">[7]Estimate!#REF!</definedName>
    <definedName name="TwoD" localSheetId="3">[7]Estimate!#REF!</definedName>
    <definedName name="TwoD">[7]Estimate!#REF!</definedName>
    <definedName name="TwoE" localSheetId="3">[7]Estimate!#REF!</definedName>
    <definedName name="TwoE">[7]Estimate!#REF!</definedName>
    <definedName name="TwoF" localSheetId="3">[7]Estimate!#REF!</definedName>
    <definedName name="TwoF">[7]Estimate!#REF!</definedName>
    <definedName name="TwoG" localSheetId="3">[7]Estimate!#REF!</definedName>
    <definedName name="TwoG">[7]Estimate!#REF!</definedName>
    <definedName name="TwoH" localSheetId="3">[7]Estimate!#REF!</definedName>
    <definedName name="TwoH">[7]Estimate!#REF!</definedName>
    <definedName name="TwoI" localSheetId="3">[7]Estimate!#REF!</definedName>
    <definedName name="TwoI">[7]Estimate!#REF!</definedName>
    <definedName name="TwoJ" localSheetId="3">[7]Estimate!#REF!</definedName>
    <definedName name="TwoJ">[7]Estimate!#REF!</definedName>
    <definedName name="TwoK" localSheetId="3">[7]Estimate!#REF!</definedName>
    <definedName name="TwoK">[7]Estimate!#REF!</definedName>
    <definedName name="TwoL" localSheetId="3">[7]Estimate!#REF!</definedName>
    <definedName name="TwoL">[7]Estimate!#REF!</definedName>
    <definedName name="TwoM" localSheetId="3">[7]Estimate!#REF!</definedName>
    <definedName name="TwoM">[7]Estimate!#REF!</definedName>
    <definedName name="UN" localSheetId="3">#REF!</definedName>
    <definedName name="UN">#REF!</definedName>
    <definedName name="Unidade" localSheetId="3">#REF!</definedName>
    <definedName name="Unidade">#REF!</definedName>
    <definedName name="VI" hidden="1">{#N/A,#N/A,FALSE,"GERAL";#N/A,#N/A,FALSE,"012-96";#N/A,#N/A,FALSE,"018-96";#N/A,#N/A,FALSE,"027-96";#N/A,#N/A,FALSE,"059-96";#N/A,#N/A,FALSE,"076-96";#N/A,#N/A,FALSE,"019-97";#N/A,#N/A,FALSE,"021-97";#N/A,#N/A,FALSE,"022-97";#N/A,#N/A,FALSE,"028-97"}</definedName>
    <definedName name="w" hidden="1">{#N/A,#N/A,FALSE,"GERAL";#N/A,#N/A,FALSE,"012-96";#N/A,#N/A,FALSE,"018-96";#N/A,#N/A,FALSE,"027-96";#N/A,#N/A,FALSE,"059-96";#N/A,#N/A,FALSE,"076-96";#N/A,#N/A,FALSE,"019-97";#N/A,#N/A,FALSE,"021-97";#N/A,#N/A,FALSE,"022-97";#N/A,#N/A,FALSE,"028-97"}</definedName>
    <definedName name="Wagua">[8]Ingles!$M$7:$M$202</definedName>
    <definedName name="wnr" hidden="1">{#N/A,#N/A,FALSE,"GERAL";#N/A,#N/A,FALSE,"012-96";#N/A,#N/A,FALSE,"018-96";#N/A,#N/A,FALSE,"027-96";#N/A,#N/A,FALSE,"059-96";#N/A,#N/A,FALSE,"076-96";#N/A,#N/A,FALSE,"019-97";#N/A,#N/A,FALSE,"021-97";#N/A,#N/A,FALSE,"022-97";#N/A,#N/A,FALSE,"028-97"}</definedName>
    <definedName name="Wpipe">[8]Ingles!$L$7:$L$202</definedName>
    <definedName name="wrn.Caixa._.de._.Ferramentas."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_.Individuais."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ronograma." hidden="1">{#N/A,#N/A,FALSE,"Cronograma";#N/A,#N/A,FALSE,"Cronogr. 2"}</definedName>
    <definedName name="wrn.ESTIMAT."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impressao." hidden="1">{#N/A,#N/A,FALSE,"FASE1";#N/A,#N/A,FALSE,"FASE2";#N/A,#N/A,FALSE,"FASE3";#N/A,#N/A,FALSE,"FASE4";#N/A,#N/A,FALSE,"FASE5";#N/A,#N/A,FALSE,"FASE6";#N/A,#N/A,FALSE,"FASE7";#N/A,#N/A,FALSE,"FASE8";#N/A,#N/A,FALSE,"FASE9";#N/A,#N/A,FALSE,"FASE10";#N/A,#N/A,FALSE,"EQUIPAMENTOS";#N/A,#N/A,FALSE,"MOI";#N/A,#N/A,FALSE,"CANTEIRO";#N/A,#N/A,FALSE,"TERCEIROS";#N/A,#N/A,FALSE,"DCO";#N/A,#N/A,FALSE,"RESUMO"}</definedName>
    <definedName name="WRN.PEND" hidden="1">{#N/A,#N/A,FALSE,"GERAL";#N/A,#N/A,FALSE,"012-96";#N/A,#N/A,FALSE,"018-96";#N/A,#N/A,FALSE,"027-96";#N/A,#N/A,FALSE,"059-96";#N/A,#N/A,FALSE,"076-96";#N/A,#N/A,FALSE,"019-97";#N/A,#N/A,FALSE,"021-97";#N/A,#N/A,FALSE,"022-97";#N/A,#N/A,FALSE,"028-97"}</definedName>
    <definedName name="WRN.PEND2" hidden="1">{#N/A,#N/A,FALSE,"GERAL";#N/A,#N/A,FALSE,"012-96";#N/A,#N/A,FALSE,"018-96";#N/A,#N/A,FALSE,"027-96";#N/A,#N/A,FALSE,"059-96";#N/A,#N/A,FALSE,"076-96";#N/A,#N/A,FALSE,"019-97";#N/A,#N/A,FALSE,"021-97";#N/A,#N/A,FALSE,"022-97";#N/A,#N/A,FALSE,"028-97"}</definedName>
    <definedName name="WRN.PEND3" hidden="1">{#N/A,#N/A,FALSE,"GERAL";#N/A,#N/A,FALSE,"012-96";#N/A,#N/A,FALSE,"018-96";#N/A,#N/A,FALSE,"027-96";#N/A,#N/A,FALSE,"059-96";#N/A,#N/A,FALSE,"076-96";#N/A,#N/A,FALSE,"019-97";#N/A,#N/A,FALSE,"021-97";#N/A,#N/A,FALSE,"022-97";#N/A,#N/A,FALSE,"028-97"}</definedName>
    <definedName name="WRN.PEND4"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 name="Wtotal">[8]Ingles!$N$7:$N$202</definedName>
    <definedName name="X" localSheetId="3">#REF!</definedName>
    <definedName name="X">#REF!</definedName>
    <definedName name="xxx" hidden="1">{#N/A,#N/A,FALSE,"GERAL";#N/A,#N/A,FALSE,"012-96";#N/A,#N/A,FALSE,"018-96";#N/A,#N/A,FALSE,"027-96";#N/A,#N/A,FALSE,"059-96";#N/A,#N/A,FALSE,"076-96";#N/A,#N/A,FALSE,"019-97";#N/A,#N/A,FALSE,"021-97";#N/A,#N/A,FALSE,"022-97";#N/A,#N/A,FALSE,"028-97"}</definedName>
    <definedName name="xxxx" hidden="1">{#N/A,#N/A,FALSE,"GERAL";#N/A,#N/A,FALSE,"012-96";#N/A,#N/A,FALSE,"018-96";#N/A,#N/A,FALSE,"027-96";#N/A,#N/A,FALSE,"059-96";#N/A,#N/A,FALSE,"076-96";#N/A,#N/A,FALSE,"019-97";#N/A,#N/A,FALSE,"021-97";#N/A,#N/A,FALSE,"022-97";#N/A,#N/A,FALSE,"028-97"}</definedName>
    <definedName name="XXXXX" localSheetId="3">#REF!</definedName>
    <definedName name="XXXXX">#REF!</definedName>
    <definedName name="XXXXXX" localSheetId="3">#REF!</definedName>
    <definedName name="XXXXXX">#REF!</definedName>
    <definedName name="XXXXXXX" localSheetId="3">[12]Cap7!#REF!</definedName>
    <definedName name="XXXXXXX">[12]Cap7!#REF!</definedName>
    <definedName name="XYZZXZXXZXZ" localSheetId="3">#REF!</definedName>
    <definedName name="XYZZXZXXZXZ">#REF!</definedName>
    <definedName name="Z">[8]Ingles!$J$7:$J$202</definedName>
  </definedNames>
  <calcPr calcId="191029"/>
</workbook>
</file>

<file path=xl/calcChain.xml><?xml version="1.0" encoding="utf-8"?>
<calcChain xmlns="http://schemas.openxmlformats.org/spreadsheetml/2006/main">
  <c r="H812" i="14" l="1"/>
  <c r="H808" i="14"/>
  <c r="H803" i="14"/>
  <c r="H797" i="14"/>
  <c r="H727" i="14"/>
  <c r="H726" i="14"/>
  <c r="H723" i="14"/>
  <c r="H721" i="14"/>
  <c r="H720" i="14"/>
  <c r="H718" i="14"/>
  <c r="H717" i="14"/>
  <c r="H715" i="14"/>
  <c r="H714" i="14"/>
  <c r="H712" i="14"/>
  <c r="H709" i="14"/>
  <c r="H708" i="14"/>
  <c r="H707" i="14"/>
  <c r="H706" i="14"/>
  <c r="H705" i="14"/>
  <c r="H704" i="14"/>
  <c r="H583" i="14"/>
  <c r="H576" i="14"/>
  <c r="H556" i="14"/>
  <c r="H532" i="14"/>
  <c r="H530" i="14"/>
  <c r="H527" i="14"/>
  <c r="H526" i="14"/>
  <c r="H524" i="14"/>
  <c r="H523" i="14"/>
  <c r="H521" i="14"/>
  <c r="H518" i="14"/>
  <c r="H516" i="14"/>
  <c r="H511" i="14"/>
  <c r="H500" i="14"/>
  <c r="H437" i="14"/>
  <c r="H431" i="14"/>
  <c r="H422" i="14"/>
  <c r="H417" i="14"/>
  <c r="H413" i="14"/>
  <c r="H406" i="14"/>
  <c r="H359" i="14"/>
  <c r="H342" i="14"/>
  <c r="Q813" i="14" l="1"/>
  <c r="I18" i="14" l="1"/>
  <c r="I26" i="14"/>
  <c r="F9" i="14"/>
  <c r="Q15" i="26"/>
  <c r="I513" i="14" l="1"/>
  <c r="N513" i="14" s="1"/>
  <c r="I515" i="14"/>
  <c r="O515" i="14" s="1"/>
  <c r="M513" i="14"/>
  <c r="M515" i="14"/>
  <c r="M502" i="14"/>
  <c r="P502" i="14" s="1"/>
  <c r="N502" i="14"/>
  <c r="O502" i="14"/>
  <c r="O513" i="14" l="1"/>
  <c r="N515" i="14"/>
  <c r="P513" i="14"/>
  <c r="P515" i="14"/>
  <c r="Q502" i="14"/>
  <c r="Q513" i="14" l="1"/>
  <c r="Q515" i="14"/>
  <c r="Q517" i="14"/>
  <c r="Q501" i="14"/>
  <c r="Q512" i="14" l="1"/>
  <c r="I114" i="14" l="1"/>
  <c r="I110" i="14"/>
  <c r="I109" i="14"/>
  <c r="I108" i="14"/>
  <c r="I112" i="14" s="1"/>
  <c r="I102" i="14"/>
  <c r="I95" i="14"/>
  <c r="I91" i="14"/>
  <c r="C96" i="14"/>
  <c r="H96" i="14"/>
  <c r="I78" i="14"/>
  <c r="I76" i="14"/>
  <c r="I74" i="14"/>
  <c r="Q136" i="14" l="1"/>
  <c r="Q216" i="14" l="1"/>
  <c r="Q250" i="14" l="1"/>
  <c r="Q226" i="14"/>
  <c r="Q190" i="14" l="1"/>
  <c r="H204" i="14"/>
  <c r="C204" i="14"/>
  <c r="H189" i="14"/>
  <c r="C189" i="14"/>
  <c r="H31" i="26"/>
  <c r="C31" i="26"/>
  <c r="H30" i="26"/>
  <c r="C30" i="26"/>
  <c r="H19" i="26"/>
  <c r="C11" i="26"/>
  <c r="G9" i="26"/>
  <c r="F9" i="26"/>
  <c r="C9" i="26"/>
  <c r="F5" i="26"/>
  <c r="Q205" i="14" l="1"/>
  <c r="Q20" i="26"/>
  <c r="Q14" i="26" s="1"/>
  <c r="Q32" i="26" s="1"/>
  <c r="T672" i="26" l="1"/>
  <c r="I896" i="14" l="1"/>
  <c r="I907" i="14"/>
  <c r="I899" i="14"/>
  <c r="I903" i="14"/>
  <c r="I259" i="14" l="1"/>
  <c r="I223" i="14" l="1"/>
  <c r="H175" i="14" l="1"/>
  <c r="C175" i="14"/>
  <c r="H256" i="14"/>
  <c r="C256" i="14"/>
  <c r="C159" i="14" l="1"/>
  <c r="H159" i="14"/>
  <c r="H140" i="14"/>
  <c r="C140" i="14"/>
  <c r="H134" i="14"/>
  <c r="H132" i="14"/>
  <c r="C132" i="14"/>
  <c r="H125" i="14"/>
  <c r="C125" i="14"/>
  <c r="Q132" i="14" l="1"/>
  <c r="I603" i="14" l="1"/>
  <c r="I586" i="14"/>
  <c r="I585" i="14"/>
  <c r="C31" i="14" l="1"/>
  <c r="C36" i="14"/>
  <c r="C54" i="14"/>
  <c r="C69" i="14"/>
  <c r="C83" i="14"/>
  <c r="C106" i="14"/>
  <c r="C120" i="14"/>
  <c r="C128" i="14"/>
  <c r="C148" i="14"/>
  <c r="C184" i="14"/>
  <c r="C218" i="14"/>
  <c r="C233" i="14"/>
  <c r="C244" i="14"/>
  <c r="C271" i="14"/>
  <c r="C335" i="14"/>
  <c r="C359" i="14"/>
  <c r="I442" i="14" l="1"/>
  <c r="I441" i="14"/>
  <c r="I440" i="14"/>
  <c r="I439" i="14"/>
  <c r="H335" i="14" l="1"/>
  <c r="H244" i="14"/>
  <c r="H271" i="14"/>
  <c r="H233" i="14"/>
  <c r="H218" i="14"/>
  <c r="H148" i="14"/>
  <c r="H128" i="14"/>
  <c r="I86" i="14"/>
  <c r="I85" i="14"/>
  <c r="H120" i="14"/>
  <c r="H107" i="14"/>
  <c r="H106" i="14"/>
  <c r="I73" i="14"/>
  <c r="I71" i="14"/>
  <c r="I81" i="14" s="1"/>
  <c r="I59" i="14"/>
  <c r="I60" i="14" s="1"/>
  <c r="I58" i="14"/>
  <c r="I67" i="14" s="1"/>
  <c r="I68" i="14" l="1"/>
  <c r="I82" i="14"/>
  <c r="I61" i="14"/>
  <c r="I64" i="14" s="1"/>
  <c r="H54" i="14" l="1"/>
  <c r="H36" i="14"/>
  <c r="H31" i="14"/>
  <c r="Q129" i="14" l="1"/>
  <c r="Q126" i="14"/>
  <c r="Q414" i="14"/>
  <c r="Q433" i="14"/>
  <c r="Q557" i="14"/>
  <c r="Q578" i="14" l="1"/>
  <c r="Q729" i="14"/>
  <c r="Q533" i="14"/>
  <c r="Q315" i="14"/>
  <c r="Q343" i="14"/>
  <c r="Q33" i="14"/>
  <c r="Q32" i="14" s="1"/>
  <c r="Q161" i="14"/>
  <c r="Q122" i="14"/>
  <c r="Q176" i="14"/>
  <c r="Q185" i="14"/>
  <c r="Q258" i="14"/>
  <c r="Q257" i="14" s="1"/>
  <c r="Q235" i="14"/>
  <c r="Q418" i="14"/>
  <c r="Q336" i="14"/>
  <c r="M96" i="15"/>
  <c r="M94" i="15"/>
  <c r="J92" i="15"/>
  <c r="M92" i="15" s="1"/>
  <c r="Q728" i="14" l="1"/>
  <c r="Q160" i="14"/>
  <c r="Q245" i="14"/>
  <c r="Q234" i="14" s="1"/>
  <c r="J90" i="15" l="1"/>
  <c r="M90" i="15" s="1"/>
  <c r="M88" i="15"/>
  <c r="M86" i="15"/>
  <c r="M84" i="15"/>
  <c r="M82" i="15"/>
  <c r="M80" i="15"/>
  <c r="M76" i="15"/>
  <c r="M78" i="15"/>
  <c r="M74" i="15"/>
  <c r="M98" i="15" l="1"/>
  <c r="M70" i="15"/>
  <c r="M72" i="15" s="1"/>
  <c r="M68" i="15"/>
  <c r="L66" i="15"/>
  <c r="K66" i="15"/>
  <c r="J66" i="15"/>
  <c r="K62" i="15"/>
  <c r="L62" i="15"/>
  <c r="J62" i="15"/>
  <c r="K60" i="15"/>
  <c r="J60" i="15"/>
  <c r="L64" i="15"/>
  <c r="K64" i="15"/>
  <c r="J64" i="15"/>
  <c r="L58" i="15"/>
  <c r="K58" i="15"/>
  <c r="J58" i="15"/>
  <c r="L56" i="15"/>
  <c r="K56" i="15"/>
  <c r="J56" i="15"/>
  <c r="K54" i="15"/>
  <c r="M54" i="15" s="1"/>
  <c r="J52" i="15"/>
  <c r="M52" i="15" s="1"/>
  <c r="M50" i="15"/>
  <c r="M48" i="15"/>
  <c r="M46" i="15"/>
  <c r="M44" i="15"/>
  <c r="M42" i="15"/>
  <c r="L40" i="15"/>
  <c r="K40" i="15"/>
  <c r="J40" i="15"/>
  <c r="M38" i="15"/>
  <c r="L36" i="15"/>
  <c r="K36" i="15"/>
  <c r="J36" i="15"/>
  <c r="M34" i="15"/>
  <c r="M56" i="15" l="1"/>
  <c r="M64" i="15"/>
  <c r="M36" i="15"/>
  <c r="M60" i="15"/>
  <c r="M62" i="15"/>
  <c r="M40" i="15"/>
  <c r="M58" i="15"/>
  <c r="M66" i="15"/>
  <c r="M32" i="15" l="1"/>
  <c r="M30" i="15"/>
  <c r="M18" i="15"/>
  <c r="M24" i="15"/>
  <c r="M28" i="15"/>
  <c r="M26" i="15"/>
  <c r="M22" i="15"/>
  <c r="M20" i="15"/>
  <c r="M16" i="15"/>
  <c r="Q360" i="14" l="1"/>
  <c r="Q423" i="14"/>
  <c r="Q273" i="14"/>
  <c r="Q584" i="14" l="1"/>
  <c r="Q272" i="14"/>
  <c r="Q150" i="14"/>
  <c r="Q560" i="14"/>
  <c r="Q577" i="14" l="1"/>
  <c r="Q149" i="14"/>
  <c r="Q220" i="14"/>
  <c r="Q219" i="14" s="1"/>
  <c r="Q142" i="14" l="1"/>
  <c r="Q141" i="14" s="1"/>
  <c r="Q133" i="14" s="1"/>
  <c r="Q121" i="14" s="1"/>
  <c r="Q57" i="14" l="1"/>
  <c r="Q98" i="14" l="1"/>
  <c r="Q107" i="14" l="1"/>
  <c r="Q97" i="14" s="1"/>
  <c r="Q84" i="14"/>
  <c r="Q56" i="14" s="1"/>
  <c r="Q38" i="14" l="1"/>
  <c r="Q37" i="14" s="1"/>
  <c r="Q408" i="14" l="1"/>
  <c r="Q15" i="14"/>
  <c r="Q407" i="14" l="1"/>
  <c r="Q14" i="14"/>
  <c r="X8" i="7"/>
  <c r="C11" i="15" l="1"/>
  <c r="H9" i="15"/>
  <c r="F9" i="15"/>
  <c r="F5" i="15"/>
  <c r="C11" i="14"/>
  <c r="C9" i="14"/>
  <c r="F5" i="14"/>
  <c r="H10" i="7"/>
  <c r="T8" i="7"/>
  <c r="H8" i="7"/>
  <c r="T4" i="7"/>
  <c r="Q438" i="14" l="1"/>
  <c r="Q432" i="14" s="1"/>
  <c r="Q927" i="14" l="1"/>
</calcChain>
</file>

<file path=xl/sharedStrings.xml><?xml version="1.0" encoding="utf-8"?>
<sst xmlns="http://schemas.openxmlformats.org/spreadsheetml/2006/main" count="2856" uniqueCount="1733">
  <si>
    <t>DIVISÃO DE INFRAESTRUTURA</t>
  </si>
  <si>
    <t>STATUS</t>
  </si>
  <si>
    <t>TÍTULO:</t>
  </si>
  <si>
    <t>Nº DOC. (BUTANTAN):</t>
  </si>
  <si>
    <t>PRELIMINAR</t>
  </si>
  <si>
    <t>PARA COTAÇÃO</t>
  </si>
  <si>
    <t>ELABORADO:</t>
  </si>
  <si>
    <t>VERIFICADO:</t>
  </si>
  <si>
    <t>APROVADO:</t>
  </si>
  <si>
    <t>Nº DOC. (FORNECEDOR):</t>
  </si>
  <si>
    <t>PARA INFORMAÇÃO</t>
  </si>
  <si>
    <t>-</t>
  </si>
  <si>
    <t>PARA COMPRA</t>
  </si>
  <si>
    <t>DISCIPLINA:</t>
  </si>
  <si>
    <t>DATA:</t>
  </si>
  <si>
    <t>REVISÃO:</t>
  </si>
  <si>
    <t>PARA CONSTRUÇÃO</t>
  </si>
  <si>
    <t>GERAL</t>
  </si>
  <si>
    <t>PROJETO:</t>
  </si>
  <si>
    <t>NOTAS:</t>
  </si>
  <si>
    <t>EMISSÃO INICIAL</t>
  </si>
  <si>
    <t>CIVIL</t>
  </si>
  <si>
    <t>REVISÃO</t>
  </si>
  <si>
    <t>DESCRIÇÃO</t>
  </si>
  <si>
    <t>ELAB.</t>
  </si>
  <si>
    <t>VERIF.</t>
  </si>
  <si>
    <t>APR.</t>
  </si>
  <si>
    <t>Nº DOCUMENTO (BUTANTAN):</t>
  </si>
  <si>
    <t>RESUMO</t>
  </si>
  <si>
    <t>Nº DOCUMENTO (FORNECEDOR):</t>
  </si>
  <si>
    <t>X</t>
  </si>
  <si>
    <t>ÁREA:</t>
  </si>
  <si>
    <t>ITEM</t>
  </si>
  <si>
    <t>SERVIÇOS PRELIMINARES</t>
  </si>
  <si>
    <t>TOTAL</t>
  </si>
  <si>
    <t>QTD</t>
  </si>
  <si>
    <t>R$
UNITÁRIO MATERIAL</t>
  </si>
  <si>
    <t>R$
UNITÁRIO
MÃO DE OBRA</t>
  </si>
  <si>
    <t>R$
TOTAL MATERIAL</t>
  </si>
  <si>
    <t>R$ TOTAL</t>
  </si>
  <si>
    <t>MOBILIZAÇÃO DE OBRA</t>
  </si>
  <si>
    <t>CANTEIRO DE OBRA</t>
  </si>
  <si>
    <t>UN</t>
  </si>
  <si>
    <t>M</t>
  </si>
  <si>
    <t>EXTINTOR DE INCÊNDIO COM CARGA DE GÁS CARBÔNICO (CO2) - 6KG</t>
  </si>
  <si>
    <t>EXTINTOR DE INCÊNDIO COM CARGA DE ÁGUA PRESSURIZADA - 10L</t>
  </si>
  <si>
    <t>EXTINTOR DE INCÊNDIO COM CARGA DE PÓ QUÍMICO SECO - 4KG</t>
  </si>
  <si>
    <t/>
  </si>
  <si>
    <t>DEMOLIÇÕES, REMOÇÕES E BOTA-FORA</t>
  </si>
  <si>
    <t>1.1</t>
  </si>
  <si>
    <t>2.1</t>
  </si>
  <si>
    <t>2.1.1</t>
  </si>
  <si>
    <t>2.1.2</t>
  </si>
  <si>
    <t>KG</t>
  </si>
  <si>
    <t>3.1</t>
  </si>
  <si>
    <t>VB</t>
  </si>
  <si>
    <t>LUMINÁRIAS</t>
  </si>
  <si>
    <t>CJ</t>
  </si>
  <si>
    <t>REMOÇÃO DE ENTULHO COM CAÇAMBA METÁLICA, INCLUSIVE CARGA MANUAL E DESCARGA EM BOTA-FORA</t>
  </si>
  <si>
    <t>M3</t>
  </si>
  <si>
    <t>M2</t>
  </si>
  <si>
    <t>COTAÇÕES DE MATERIAIS</t>
  </si>
  <si>
    <t>MAPA DE COTAÇÃO</t>
  </si>
  <si>
    <t>DESCRIÇÃO DO PRODUTO</t>
  </si>
  <si>
    <t>FORNECEDOR</t>
  </si>
  <si>
    <t>PREÇOS</t>
  </si>
  <si>
    <t>Shoptime</t>
  </si>
  <si>
    <t>Leroy Merlin</t>
  </si>
  <si>
    <t>C&amp;C</t>
  </si>
  <si>
    <t>EQUIPAMENTOS</t>
  </si>
  <si>
    <t>SWITCH 1950 HPE POE</t>
  </si>
  <si>
    <t>KIT PARA TERMINAL DE CONTROLE DE ACESSO HIKIVISION BIOMETRIA - FONTE DE ALIMENTAÇÃO ININTERRUPTA – FA 1220S ACIONADOR DE EMERGÊNCIA REARMÁVEL – AS 2010 BOTÃO DE SAÍDA 4X2 SENSÍVEL AO TOQUE VAULT BTS400 SUPORTE DS-K4H258-LZ PARA FECHADURA DS-K4H258S FECHADURA ELETROMAGNETICA ATÉ 258KG P/PORTA SIMPLES DSK4H258S C/SENSOR PAN PORTEIRO ELETRONICO T7765X(SÓ PAINEL EXTERNO) BATERIA SELADA 12V X 7 AMP MOURA 12MVA-7 ABAFIRE SIRENE MINI AUDIOVISUAL LED - SINALIZADOR VISUAL CÓDIGO AFIV01</t>
  </si>
  <si>
    <t>ACESS POINT UNIFI_AP_AC_PRO M - ANTENA POE</t>
  </si>
  <si>
    <t>ISOLAMENTO EM MANTA DE LÃ DE VIDRO</t>
  </si>
  <si>
    <t>ESQUADRIAS DE MADEIRA</t>
  </si>
  <si>
    <t>ESQUADRIAS METÁLICAS</t>
  </si>
  <si>
    <t>PINTURA</t>
  </si>
  <si>
    <t>1.1.1</t>
  </si>
  <si>
    <t>1.1.2</t>
  </si>
  <si>
    <t>1.1.3</t>
  </si>
  <si>
    <t>1.1.4</t>
  </si>
  <si>
    <t>1.1.5</t>
  </si>
  <si>
    <t>1.1.6</t>
  </si>
  <si>
    <t>1.1.7</t>
  </si>
  <si>
    <t>1.1.8</t>
  </si>
  <si>
    <t>1.1.9</t>
  </si>
  <si>
    <t>1.1.10</t>
  </si>
  <si>
    <t>3.1.1</t>
  </si>
  <si>
    <t>3.1.2</t>
  </si>
  <si>
    <t>3.1.3</t>
  </si>
  <si>
    <t>3.1.4</t>
  </si>
  <si>
    <t>3.1.5</t>
  </si>
  <si>
    <t>3.1.6</t>
  </si>
  <si>
    <t>3.1.7</t>
  </si>
  <si>
    <t>3.1.8</t>
  </si>
  <si>
    <t>3.1.9</t>
  </si>
  <si>
    <t>3.1.10</t>
  </si>
  <si>
    <t>3.1.11</t>
  </si>
  <si>
    <t>3.1.12</t>
  </si>
  <si>
    <t>ARMADURA EM AÇO CA-50</t>
  </si>
  <si>
    <t>ARMADURA EM AÇO CA-60</t>
  </si>
  <si>
    <t>APILOAMENTO DO FUNDO DE VALAS, PARA SIMPLES REGULARIZAÇÃO</t>
  </si>
  <si>
    <t>MANTA GEOTÊXTIL</t>
  </si>
  <si>
    <t>TAPUME METÁLICO COM TELHA METÁLICA, SEM PINTURA, TRAPEZOIDAL 40 ESP=0,43MM, COLUNAS, BASES E PARAFUSOS</t>
  </si>
  <si>
    <t>PORTÃO METÁLICO DE OBRA - 5M, PIVOTANTE, 2 FOLHAS, PARA TAPUME</t>
  </si>
  <si>
    <t>ESCAVAÇÃO MANUAL COM PROFUNDIDADE IGUAL OU INFERIOR A 1,50M</t>
  </si>
  <si>
    <t>LASTRO DE CONCRETO - 150KG CIM/M3</t>
  </si>
  <si>
    <t>DEMOLIÇÃO MECANIZADA DE CONCRETO SIMPLES</t>
  </si>
  <si>
    <t>DEMOLIÇÃO MECANIZADA DE CONCRETO ARMADO</t>
  </si>
  <si>
    <t>DEMOLIÇÃO DE LAJES MISTAS COM ESPESSURA FINAL IGUAL OU INFERIOR A 16CM</t>
  </si>
  <si>
    <t>DEMOLIÇÃO DE ALVENARIA EM GERAL (TIJOLOS OU BLOCOS)</t>
  </si>
  <si>
    <t>DEMOLIÇÃO DE DIVISÓRIAS - CHAPAS OU TÁBUAS, INCLUSIVE ENTARUGAMENTO</t>
  </si>
  <si>
    <t>REGULARIZAÇÃO COM ARGAMASSA DE CIMENTO E AREIA - TRAÇO 1:3, ESPESSURA MÉDIA 30MM</t>
  </si>
  <si>
    <t>PROTEÇÃO MECÂNICA COM ARGAMASSA DE CIMENTO E AREIA - TRAÇO 1:7, ESPESSURA MÉDIA 30MM</t>
  </si>
  <si>
    <t>MANTA ASFÁLTICA ESPESSURA DE 3MM COM VÉU DE POLIÉSTER COLADA A MAÇARICO</t>
  </si>
  <si>
    <t>MANTA ASFÁLTICA ESPESSURA DE 4MM COM VÉU DE POLIÉSTER COLADA A MAÇARICO</t>
  </si>
  <si>
    <t>ARGILA EXPANDIDA SOLTA</t>
  </si>
  <si>
    <t>ISOLAMENTO TÉRMICO COM POLIESTIRENO EXPANDIDO - ESPESSURA 50MM</t>
  </si>
  <si>
    <t>ELETRODUTO DE AÇO GALVANIZADO A FOGO, TIPO SEMI-PESADO/ MÉDIO - 3/4"</t>
  </si>
  <si>
    <t>CABO 1,50MM2 - ISOLAMENTO PARA 0,7KV - CLASSE 4 - FLEXÍVEL</t>
  </si>
  <si>
    <t>CABO 4,00MM2 - ISOLAMENTO PARA 0,7KV - CLASSE 4 - FLEXÍVEL</t>
  </si>
  <si>
    <t>CABO 6,00MM2 - ISOLAMENTO PARA 0,7KV - CLASSE 4 - FLEXÍVEL</t>
  </si>
  <si>
    <t>CABO 10,00MM2 - ISOLAMENTO PARA 0,7KV - CLASSE 4 - FLEXÍVEL</t>
  </si>
  <si>
    <t>CABO 16,00MM2 - ISOLAMENTO PARA 0,7KV - CLASSE 4 - FLEXÍVEL</t>
  </si>
  <si>
    <t>CABO 25,00MM2 - ISOLAMENTO PARA 0,7KV - CLASSE 4 - FLEXÍVEL</t>
  </si>
  <si>
    <t>CABO 35,00MM2 - ISOLAMENTO PARA 0,7KV - CLASSE 4 - FLEXÍVEL</t>
  </si>
  <si>
    <t>CABO 70,00MM2 - ISOLAMENTO PARA 0,7KV - CLASSE 4 - FLEXÍVEL</t>
  </si>
  <si>
    <t>CABO FLEXÍVEL PVC-750V - 3 CONDUTORES - 1,5MM2</t>
  </si>
  <si>
    <t>SINALIZADOR LUMINOSO DIÂMETRO 30 MM, COM LÂMPADA</t>
  </si>
  <si>
    <t>CENTRAL DE ALARME DE INCÊNDIO ATÉ 24 LAÇOS</t>
  </si>
  <si>
    <t>DETECTOR ÓPTICO DE FUMAÇA PARA SISTEMAS ENDEREÇÁVEIS</t>
  </si>
  <si>
    <t>ELETROCALHA PERF. GALV. ELETROL. CHAPA 14 - 100X50MM C/ TAMPA E INST.</t>
  </si>
  <si>
    <t>ELETROCALHA PERF. GALV. ELETROL. CHAPA 14 - 300X50MM C/ TAMPA E INST.</t>
  </si>
  <si>
    <t>ELETROCALHA PERF. GALV. ELETROL. CHAPA 14 - 150X100MM C/ TAMPA E INST.</t>
  </si>
  <si>
    <t>INTERRUPTOR SIMPLES - 1 TECLA</t>
  </si>
  <si>
    <t>INTERRUPTOR PARALELO - 1 TECLA</t>
  </si>
  <si>
    <t>TUBO DE PVC RÍGIDO, SOLDÁVEL (LINHA ÁGUA) - 25MM (3/4")</t>
  </si>
  <si>
    <t>TUBO DE PVC RÍGIDO, SOLDÁVEL (LINHA ÁGUA) - 32MM (1")</t>
  </si>
  <si>
    <t>TUBO DE PVC RÍGIDO, SOLDÁVEL (LINHA ÁGUA) - 40MM (1 1/4")</t>
  </si>
  <si>
    <t>REGISTRO DE GAVETA, METAL CROMADO - 3/4"</t>
  </si>
  <si>
    <t>REGISTRO DE GAVETA, METAL CROMADO - 1"</t>
  </si>
  <si>
    <t>BACIA SANITÁRIA COM CAIXA ACOPLADA DE LOUÇA BRANCA</t>
  </si>
  <si>
    <t>DISPENSER DE SABÃO, DE PAREDE, MANUAL, PARA SANITÁRIOS, ABS, ALTO IMPACTO, COM RESERVATÓRIO DE 800/ 900ML</t>
  </si>
  <si>
    <t>DISPENSER PAPEL TOALHA, DE PAREDE, MANUAL, PARA SANITÁRIOS - ABS - ALTO IMPACTO - AUTO CORTE</t>
  </si>
  <si>
    <t>RETIRADA DO TAMPO ÚMIDO</t>
  </si>
  <si>
    <t>DEMOLIÇÃO DE ARGAMASSA DE CAL E AREIA OU MISTA</t>
  </si>
  <si>
    <t>FORRO DE GESSO ACARTONADO TIPO FGA (FORNECIMENTO E INSTALAÇÃO)</t>
  </si>
  <si>
    <t>DEMOLIÇÃO DE FORRO DE TÁBUAS OU CHAPAS DE MADEIRA, EXCLUSIVE ENTARUGAMENTO</t>
  </si>
  <si>
    <t>PISO GRANITO POLIDO - VERDE UBATUBA - ESPESSURA 2CM</t>
  </si>
  <si>
    <t>DEMOLIÇÃO DE ARGAMASSA, CERÂMICA OU SIMILAR INCLUSIVE ARGAMASSA DE REGULARIZAÇÃO</t>
  </si>
  <si>
    <t>DEMOLIÇÃO DE SOALHO DE MADEIRA, INCLUSIVE VIGAMENTO</t>
  </si>
  <si>
    <t>REMOÇÃO DE PINTURA EM ALVENARIA E CONCRETO - LIXA</t>
  </si>
  <si>
    <t>REMOÇÃO DE PINTURA EM ESQUADRIAS E FORROS DE MADEIRA - LIXA</t>
  </si>
  <si>
    <t>PLACA DE OBRA EM CHAPA DE AÇO GALVANIZADO</t>
  </si>
  <si>
    <t>RETIRADA DE PORTÃO METÁLICO</t>
  </si>
  <si>
    <t>TUTOR E AMARILHO PARA ÁRVORES</t>
  </si>
  <si>
    <t>CALCAREO DOLOMITICO</t>
  </si>
  <si>
    <t>ADUBO QUÍMICO NPK, 10:10:10</t>
  </si>
  <si>
    <t>3.1.13</t>
  </si>
  <si>
    <t>BACIA SEM ABERTURA DECA VOGUE PLUS LINHA CONFORTO JOGO COMPLETO - COR: BRANCO GELO - CÓD.: P510</t>
  </si>
  <si>
    <t>LAVATÓRIO VOGUE PLUS CÓD. L510 COM COLUNA SUSPENSA CÓD. C510</t>
  </si>
  <si>
    <t>CUBA DE SOBREPOR QUADRADA BRANCA COM MESA 42CM L730 - DECA</t>
  </si>
  <si>
    <t>CUBA DE EMBUTIR/SOBREPOR TRAMONTINA ARIA MAXI 50 BS EM AÇO INOX POLIDO 50X40CM 94025407</t>
  </si>
  <si>
    <t>TORNEIRA DE MESA CROMADA PRESSMATIC BENEFIT DOCOL (COM ALAVANCA, APROVADA PELA NBR 9050 OU SIMILAR)</t>
  </si>
  <si>
    <t>TORNEIRA DE MESA COM FECHAMENTO AUTOMÁTICO PARA LAVATÓRIO CROMADA DECA1173.C</t>
  </si>
  <si>
    <t>ZIY - TORNEIRA COM AREJADOR PARA JARDIM E TANQUE 1154.C37</t>
  </si>
  <si>
    <t>CAIXA DE DESCARGA DE EMBUTIR DE DUPLO ACIONAMENTO FRONTAL INDEPENDENTE REF. MONTANA ECOLINE COM ACABAMENTO STANDARD BRANCO OU SIMILAR</t>
  </si>
  <si>
    <t>BANCADA EM MADEIRA JATOBÁ COM VERNIZ INCOLOR FOSCO 1,70X0,55M</t>
  </si>
  <si>
    <t>LOCACAO DE CONTAINER 2,30 X 6,00 M, ALT. 2,50 M, COM 1 SANITARIO, PARA ESCRITORIO, COMPLETO, SEM DIVISORIAS INTERNAS</t>
  </si>
  <si>
    <t>LOCACAO DE CONTAINER 2,30 X 4,30 M, ALT. 2,50 M, P/ SANITARIO, C/ 5 BACIAS, 1 LAVATORIO E 4 MICTORIOS</t>
  </si>
  <si>
    <t>LOCACAO CONVENCIONAL DE OBRA, UTILIZANDO GABARITO DE TÁBUAS CORRIDAS PONTALETADAS A CADA 2,00M -  2 UTILIZAÇÕES. AF_10/2018</t>
  </si>
  <si>
    <t>metalferco</t>
  </si>
  <si>
    <t>americanas</t>
  </si>
  <si>
    <t>DOBRADIÇA A81 COM ROLAMENTO – INOX ESCOVADO 4X3”</t>
  </si>
  <si>
    <t>TRINCO FERROLHO REDONDO AÇO 10"</t>
  </si>
  <si>
    <t>FERROLHO PARA PORTA AÇO 15MM CHATO</t>
  </si>
  <si>
    <t>VEDA - FRESTA PARA PORTA ALUMÍNIO, 80CM - TALENTOS</t>
  </si>
  <si>
    <t>FECHO UNHA 40CM CROMADO UNIVERSAL</t>
  </si>
  <si>
    <t>FECHO DE EMBUTIR COM ALAVANCA 60 CM TIPO UNHA</t>
  </si>
  <si>
    <t>JCL Ferragens</t>
  </si>
  <si>
    <t>Telhanorte</t>
  </si>
  <si>
    <t>Mercado Livre</t>
  </si>
  <si>
    <t>Americanas</t>
  </si>
  <si>
    <t>TRINCO FERROLHO REDONDO AÇO 1010 3"</t>
  </si>
  <si>
    <t>DOBRADIÇA A81 COM ROLAMENTO – INOX ESCOVADO 3X2.1/2”</t>
  </si>
  <si>
    <t>ALAVANCA DE COMANDO PUXADOR VAZADO PARA JANELA BASCULANTE ALUMÍNIO NATURAL</t>
  </si>
  <si>
    <t>PORCELANATO - BAUHAUS CEMENT 60X60 - PORTOBELLO</t>
  </si>
  <si>
    <t>BACIA COM CAIXA ACOPLADA E BOTÃO CONVENCIONAL DECA VOGUE PLUS COR: BRANCO GELO - CÓD.: CP525</t>
  </si>
  <si>
    <t>Padovani</t>
  </si>
  <si>
    <t>Liven Casa</t>
  </si>
  <si>
    <t>Marin Brasil</t>
  </si>
  <si>
    <t>Tramontina</t>
  </si>
  <si>
    <t>Hidronox</t>
  </si>
  <si>
    <t>1000 assentos</t>
  </si>
  <si>
    <t>Copafer</t>
  </si>
  <si>
    <t>Loja Obra Fácil</t>
  </si>
  <si>
    <t>Loja do Mecânico</t>
  </si>
  <si>
    <t>Acquafort</t>
  </si>
  <si>
    <t>Casas Bahia</t>
  </si>
  <si>
    <t>Submarino</t>
  </si>
  <si>
    <t>Madeira Madeira</t>
  </si>
  <si>
    <t>ELETROCALHA PERF. GALV. ELETR. CH16 - 50 X 50MM</t>
  </si>
  <si>
    <t>TAMPA P/ ELETROCALHA GALV. ELETR. - 50MM</t>
  </si>
  <si>
    <t>TAMPA P/ ELETROCALHA GALV. ELETR. - 75MM</t>
  </si>
  <si>
    <t>ELETROCALHA PERF. GALV. ELETR. CH16 - 75 X 50MM</t>
  </si>
  <si>
    <t>Vaz</t>
  </si>
  <si>
    <t xml:space="preserve"> Processtec</t>
  </si>
  <si>
    <t>TERMINAL DE CONTROLE DE ACESSO HIKIVISION BIOMETRIA FACIAL + DIGITAL + PROXIMIDADE MIFARE - DS K1T606MF</t>
  </si>
  <si>
    <t>Ibyte</t>
  </si>
  <si>
    <t xml:space="preserve"> Yabex</t>
  </si>
  <si>
    <t>CAIXA DE PASSAGEM MODULADA - DN 20 CM</t>
  </si>
  <si>
    <t>CAIXA DE PASSAGEM MODULADA - DN 30 CM</t>
  </si>
  <si>
    <t>CAIXA DE PASSAGEM MODULADA - DN 40 CM</t>
  </si>
  <si>
    <t>Balaroti</t>
  </si>
  <si>
    <t>Magazine Luiza</t>
  </si>
  <si>
    <t>Só Acabamentos</t>
  </si>
  <si>
    <t>Matergi</t>
  </si>
  <si>
    <t>CRUZETA SOLDÁVEL 25MM</t>
  </si>
  <si>
    <t>Ferreira Costa</t>
  </si>
  <si>
    <t>VÁLVULA VENTOSA SOLDÁVEL 32MM</t>
  </si>
  <si>
    <t>Pedrão PVC</t>
  </si>
  <si>
    <t>Preço adotado</t>
  </si>
  <si>
    <t>PAISAGISMO</t>
  </si>
  <si>
    <t>DIVERSOS</t>
  </si>
  <si>
    <t>MINI GUIA DE CONCRETO 50CM, H:20CM, E:4CM. REF.:  DRENALTEC</t>
  </si>
  <si>
    <t>VASO DE CIMENTO, 0,70X0,70M, H:0,70M. CAIXA CUBO. REF.: SIMON VASOS OU SIMILAR, SEM PRATO</t>
  </si>
  <si>
    <t xml:space="preserve">SOLANO VIOLETA (LYCIANTHES ASARIFOLIA) </t>
  </si>
  <si>
    <t xml:space="preserve">ESQUIZOCENTRO (SCHIZOCENTRON ELEGANS) </t>
  </si>
  <si>
    <t>NEOMÁRICA (NEOMARICA CAERULEA) PORTE DE PLANTIO 0,6 M - MUDA FOLHOSA, FORTE E VIGOROSA</t>
  </si>
  <si>
    <t>SAMAMBAIA PAULISTA DE CHÃO (NEPHROLEPIS PECTINATA) PORTE DE PLANTIO 0,3 M - ØCOPA:50CM,MUDA CHEIA, JÁ FORMADA E VIGOROSA</t>
  </si>
  <si>
    <t>Plantei</t>
  </si>
  <si>
    <t>wish</t>
  </si>
  <si>
    <t>Aliexpress</t>
  </si>
  <si>
    <t>Elo 7</t>
  </si>
  <si>
    <t>CATRACA DE ACESSO MODELO REFERÊNCIA TOPDATA FIT</t>
  </si>
  <si>
    <t>CONTROLE TECNOLÓGICO DE CONCRETO - MOBILIZAÇÃO PARA MOLDAGEM E/OU COLETA DOS CORPOS DE PROVA DE CONCRETO</t>
  </si>
  <si>
    <t>CONTROLE TECNOLÓGICO DE CONCRETO MOLDAGEM DE CORPO DE PROVA</t>
  </si>
  <si>
    <t>FORROS</t>
  </si>
  <si>
    <t>QUADROS</t>
  </si>
  <si>
    <t>CARGA MECANIZADA E REMOÇÃO DE TERRA, INCLUSIVE TRANSPORTE ATÉ 1KM</t>
  </si>
  <si>
    <t>TRANSPORTE DE TERRA POR CAMINHÃO BASCULANTE, A PARTIR DE 1KM</t>
  </si>
  <si>
    <t>DEMOLIÇÕES</t>
  </si>
  <si>
    <t>FORMA ESPECIAL DE CHAPAS PLASTIFICADAS (10MM) - PLANA</t>
  </si>
  <si>
    <t>LIMPEZA DE SUPERFÍCIES COM HIDROJATEAMENTO</t>
  </si>
  <si>
    <t>LIMPEZA E REMOÇÃO DE SUPERFÍCIE DETERIORADA COM JATEAMENTO</t>
  </si>
  <si>
    <t>ANCORAGEM DE BARRAS DE AÇO COM ADESIVO A BASE DE EPÓXI</t>
  </si>
  <si>
    <t>ELETRODUTO DE PVC RÍGIDO, ROSCÁVEL - 25MM (3/4")</t>
  </si>
  <si>
    <t>ELETRODUTO DE PVC RÍGIDO, ROSCÁVEL - 32MM (1")</t>
  </si>
  <si>
    <t>ELETRODUTO DE PVC RÍGIDO, ROSCÁVEL - 50MM (1 1/2")</t>
  </si>
  <si>
    <t>ELETRODUTO DE PVC RÍGIDO, ROSCÁVEL - 60MM (2")</t>
  </si>
  <si>
    <t>ELETRODUTO DE PVC RÍGIDO, ROSCÁVEL - 85MM (3")</t>
  </si>
  <si>
    <t>ELETRODUTO DE PVC RÍGIDO, ROSCÁVEL - 110MM (4")</t>
  </si>
  <si>
    <t>ELETRODUTO DE AÇO GALVANIZADO A FOGO, TIPO SEMI-PESADO/ MÉDIO - 1 1/4"</t>
  </si>
  <si>
    <t>ELETRODUTO DE AÇO GALVANIZADO A FOGO, TIPO SEMI-PESADO/ MÉDIO - 1 1/2"</t>
  </si>
  <si>
    <t>ELETRODUTO DE AÇO GALVANIZADO A FOGO, TIPO SEMI-PESADO/ MÉDIO - 2"</t>
  </si>
  <si>
    <t>CABO 2,50MM2 - ISOLAMENTO PARA 0,7KV - CLASSE 4 - FLEXÍVEL</t>
  </si>
  <si>
    <t>CABO 50,00MM2 - ISOLAMENTO PARA 0,7KV - CLASSE 4 - FLEXÍVEL</t>
  </si>
  <si>
    <t>CABO 95,00MM2 - ISOLAMENTO PARA 0,7KV - CLASSE 4 - FLEXÍVEL</t>
  </si>
  <si>
    <t>CABO 150,00MM2 - ISOLAMENTO PARA 0,7KV - CLASSE 4 - FLEXÍVEL</t>
  </si>
  <si>
    <t>CABO 185,00MM2 - ISOLAMENTO PARA 0,7KV - CLASSE 4 - FLEXÍVEL</t>
  </si>
  <si>
    <t>CABO 35,00MM2 - ISOLAMENTO PARA 1,0KV - CLASSE 4 - FLEXÍVEL</t>
  </si>
  <si>
    <t>CABO 70,00MM2 - ISOLAMENTO PARA 1,0KV - CLASSE 4 - FLEXÍVEL</t>
  </si>
  <si>
    <t>CABO 120,00MM2 - ISOLAMENTO PARA 1,0KV - CLASSE 4 - FLEXÍVEL</t>
  </si>
  <si>
    <t>CABO 240,00MM2 - ISOLAMENTO PARA 1,0KV - CLASSE 4 - FLEXÍVEL</t>
  </si>
  <si>
    <t>un</t>
  </si>
  <si>
    <t>DISJUNTOR CAIXA MOLDADA TRIPOLAR 100A COM DISPARADOR TERMOMAGNÉTICO AJUSTÁVEL</t>
  </si>
  <si>
    <t>DISJUNTOR CAIXA MOLDADA TRIPOLAR 200A COM DISPARADOR TERMOMAGNÉTICO AJUSTÁVEL</t>
  </si>
  <si>
    <t>DISJUNTOR CAIXA MOLDADA TRIPOLAR 250A COM DISPARADOR TERMOMAGNÉTICO AJUSTÁVEL</t>
  </si>
  <si>
    <t>DISJUNTOR CAIXA MOLDADA TRIPOLAR 400A COM DISPARADOR TERMOMAGNÉTICO AJUSTÁVEL</t>
  </si>
  <si>
    <t>ACIONADOR MANUAL TIPO "QUEBRE O VIDRO"</t>
  </si>
  <si>
    <t>SIRENE ELETRÔNICA SOM AGUDO ONDULANTE 24V-100 À 120DB, COM FLASH</t>
  </si>
  <si>
    <t>CAIXA DE INSPEÇÃO DE ATERRAMENTO TIPO EMBUTIR COM TAMPA E ALÇA</t>
  </si>
  <si>
    <t>PERFILADO LISO CHAPA 14-GE-MED. 38X38MM COM TAMPA E INSTALAÇÃO</t>
  </si>
  <si>
    <t>ELETROCALHA PERF. GALV. ELETROL. CHAPA 14 - 150X50MM C/ TAMPA E INST.</t>
  </si>
  <si>
    <t>TOMADA SIMPLES, 2P+T, 20A</t>
  </si>
  <si>
    <t>TUBO DE PVC RÍGIDO, SOLDÁVEL (LINHA ÁGUA) - 50MM (1 1/2")</t>
  </si>
  <si>
    <t>REGISTRO DE GAVETA, METAL AMARELO - 1 1/2"</t>
  </si>
  <si>
    <t>TUBO DE PVC RÍGIDO, SOLDÁVEL (LINHA ÁGUA) - 75MM (2 1/2")</t>
  </si>
  <si>
    <t>TUBO DE PVC RÍGIDO, PONTA E BOLSA (LINHA ESGOTO) - 200MM (8")</t>
  </si>
  <si>
    <t>MICTÓRIO INDIVIDUAL DE LOUÇA BRANCA, TIPO BACIA - DE CENTRO</t>
  </si>
  <si>
    <t>TINTA PVA (LÁTEX) - CONCRETO OU REBOCO SEM MASSA CORRIDA</t>
  </si>
  <si>
    <t>TINTA PVA (LÁTEX) - REBOCO COM MASSA CORRIDA</t>
  </si>
  <si>
    <t>ENCERAMENTO E LUSTRAÇÃO DE REVESTIMENTOS E PISOS EM GERAL</t>
  </si>
  <si>
    <t>ELEVADOR ELÉTRICO SEM CASA DE MÁQUINAS - 3 PARADAS</t>
  </si>
  <si>
    <t>TORNEIRA PARA JARDIM  HD.16</t>
  </si>
  <si>
    <t>VIAGEM</t>
  </si>
  <si>
    <t>LIGAÇÃO DOMICILIAR DE ESGOTO COM MANILHA DE CERÂMICA TIPO SABESP - DIÂMETRO 4"</t>
  </si>
  <si>
    <t>R$
TOTAL EQUIPAMENTO</t>
  </si>
  <si>
    <t>R$
UNITÁRIO
EQUIPAMENTO</t>
  </si>
  <si>
    <t>R$
TOTAL MÃO DE OBRA</t>
  </si>
  <si>
    <t xml:space="preserve">RESTAURO EDIFÍCIO VITAL BRASIL
</t>
  </si>
  <si>
    <t>FUNDAÇÕES - LAJE DE PISO  (REBAIXAMENTO DO PISO TÉRREO) E RADIER</t>
  </si>
  <si>
    <t>LAJE DE PISO</t>
  </si>
  <si>
    <t>RADIER</t>
  </si>
  <si>
    <t>CONCRETO USINADO fck=30MPa, fctM=4,2MPa, SLUMP INICIALl 12 +/-1cm, COM MICROFIBRA SIKAFIBER 12 MICRO PP+MACROFIBRA SINTÉTICA 4KG/M³ ESTRUTURAL, TEOR DE ARGAMASSA 49%&lt;A&lt;52%; CONSUMO MÍNIMO DE CIMENTO 350kg; FATOR ÁGUA CIMENTO: 0,38 A 0,40; UTILIZAÇÃO DE ADITIVO CRISTALIZANTE PARA IMPERMEABILIZAÇÃO XYPEX ADMIC C-500 2% SOBRE A MASSA DE CIMENTO OU WT 200 DA SIKA 3,5KG/M³ OU PENETON ADMIX 4,5KG/M³; RETRAÇÃO HIDR MÁX. 500 µm/m TEOR DE AR INCORPORADO  3%, EXSUDAÇÃO &lt;4%; SLUMP APÓS ADIÇÃO DAS FIBRAS 12 + OU - 1</t>
  </si>
  <si>
    <t>ACABAMENTO POLIDO PARA PISO DE CONCRETO ARMADO DE ALTA RESISTÊNCIA. AF_09/2017</t>
  </si>
  <si>
    <t>4.1</t>
  </si>
  <si>
    <t>4.1.1</t>
  </si>
  <si>
    <t>4.1.2</t>
  </si>
  <si>
    <t>4.1.3</t>
  </si>
  <si>
    <t>4.1.4</t>
  </si>
  <si>
    <t>4.1.5</t>
  </si>
  <si>
    <t>4.2</t>
  </si>
  <si>
    <t>4.2.1</t>
  </si>
  <si>
    <t>4.2.2</t>
  </si>
  <si>
    <t>4.2.3</t>
  </si>
  <si>
    <t>4.2.4</t>
  </si>
  <si>
    <t>4.2.5</t>
  </si>
  <si>
    <t>4.2.6</t>
  </si>
  <si>
    <t>4.2.7</t>
  </si>
  <si>
    <t>ESTRUTURAS</t>
  </si>
  <si>
    <t>ESTRUTURAS DE CONCRETO ARMADO</t>
  </si>
  <si>
    <t>ESTRUTURA METÁLICA</t>
  </si>
  <si>
    <t>5.1</t>
  </si>
  <si>
    <t>5.1.1</t>
  </si>
  <si>
    <t>5.1.2</t>
  </si>
  <si>
    <t>5.1.3</t>
  </si>
  <si>
    <t>5.1.4</t>
  </si>
  <si>
    <t>5.2</t>
  </si>
  <si>
    <t>5.2.1</t>
  </si>
  <si>
    <t>5.2.2</t>
  </si>
  <si>
    <t>5.2.3</t>
  </si>
  <si>
    <t>5.2.4</t>
  </si>
  <si>
    <t>5.2.5</t>
  </si>
  <si>
    <t>4.3</t>
  </si>
  <si>
    <t>POÇO DE ELEVADOR</t>
  </si>
  <si>
    <t>4.3.1</t>
  </si>
  <si>
    <t>4.3.2</t>
  </si>
  <si>
    <t>4.3.4</t>
  </si>
  <si>
    <t>4.3.5</t>
  </si>
  <si>
    <t>4.3.6</t>
  </si>
  <si>
    <t>4.3.7</t>
  </si>
  <si>
    <t>ALVENARIA E VEDAÇÕES</t>
  </si>
  <si>
    <t>6.1</t>
  </si>
  <si>
    <t>6.1.1</t>
  </si>
  <si>
    <t>6.1.2</t>
  </si>
  <si>
    <t>IMPERMEABILIZAÇÕES</t>
  </si>
  <si>
    <t>7.1</t>
  </si>
  <si>
    <t>7.1.1</t>
  </si>
  <si>
    <t>7.1.2</t>
  </si>
  <si>
    <t>7.1.3</t>
  </si>
  <si>
    <t>7.1.4</t>
  </si>
  <si>
    <t>8.1</t>
  </si>
  <si>
    <t>8.1.1</t>
  </si>
  <si>
    <t>8.1.2</t>
  </si>
  <si>
    <t>8.1.3</t>
  </si>
  <si>
    <t>8.1.4</t>
  </si>
  <si>
    <t>9.1</t>
  </si>
  <si>
    <t>9.1.1</t>
  </si>
  <si>
    <t>9.1.2</t>
  </si>
  <si>
    <t>9.1.3</t>
  </si>
  <si>
    <t>9.1.4</t>
  </si>
  <si>
    <t>ESQUADRIAS</t>
  </si>
  <si>
    <t>9.2</t>
  </si>
  <si>
    <t>9.2.1</t>
  </si>
  <si>
    <t>9.2.2</t>
  </si>
  <si>
    <t>9.2.3</t>
  </si>
  <si>
    <t>11.1</t>
  </si>
  <si>
    <t>11.1.1</t>
  </si>
  <si>
    <t>11.1.2</t>
  </si>
  <si>
    <t>11.1.3</t>
  </si>
  <si>
    <t>11.1.4</t>
  </si>
  <si>
    <t>12.1</t>
  </si>
  <si>
    <t>12.1.1</t>
  </si>
  <si>
    <t>12.1.2</t>
  </si>
  <si>
    <t>12.1.3</t>
  </si>
  <si>
    <t>12.1.4</t>
  </si>
  <si>
    <t>PISO</t>
  </si>
  <si>
    <t>PISOS DIVERSOS</t>
  </si>
  <si>
    <t>13.1</t>
  </si>
  <si>
    <t>13.1.1</t>
  </si>
  <si>
    <t>13.1.2</t>
  </si>
  <si>
    <t>13.1.3</t>
  </si>
  <si>
    <t>13.1.4</t>
  </si>
  <si>
    <t>INSTALAÇÕES HIDRÁULICAS</t>
  </si>
  <si>
    <t>HVAC</t>
  </si>
  <si>
    <t>14.1</t>
  </si>
  <si>
    <t>14.1.1</t>
  </si>
  <si>
    <t>14.1.2</t>
  </si>
  <si>
    <t>14.1.3</t>
  </si>
  <si>
    <t>14.1.4</t>
  </si>
  <si>
    <t>15.1</t>
  </si>
  <si>
    <t>15.1.1</t>
  </si>
  <si>
    <t>15.1.2</t>
  </si>
  <si>
    <t>INSTALAÇÕES ELÉTRICAS</t>
  </si>
  <si>
    <t>SISTEMA DE PROTEÇÃO E COMBATE À INCÊNDIO</t>
  </si>
  <si>
    <t>SISTEMA DE PROTEÇÃO À DESCARGAS ATMOSFÉRICAS</t>
  </si>
  <si>
    <t>TELECOMUNICAÇÕES</t>
  </si>
  <si>
    <t>16.1</t>
  </si>
  <si>
    <t>16.1.1</t>
  </si>
  <si>
    <t>16.1.2</t>
  </si>
  <si>
    <t>17.1</t>
  </si>
  <si>
    <t>17.1.1</t>
  </si>
  <si>
    <t>17.1.2</t>
  </si>
  <si>
    <t>17.1.3</t>
  </si>
  <si>
    <t>17.1.4</t>
  </si>
  <si>
    <t>18.1</t>
  </si>
  <si>
    <t>18.1.1</t>
  </si>
  <si>
    <t>18.1.2</t>
  </si>
  <si>
    <t>18.1.3</t>
  </si>
  <si>
    <t>18.1.4</t>
  </si>
  <si>
    <t>ESGOTO</t>
  </si>
  <si>
    <t>CAIXA DE GORDURA PEQUENA (CAPACIDADE: 19 L), CIRCULAR, EM PVC, DIÂMETRO INTERNO= 0,3 M. AF_05/2018</t>
  </si>
  <si>
    <t>CAIXA DE INSPECAO EM ANEL DE CONCRETO PRE MOLDADO, COM 950MM DE ALTURA TOTAL. ANEIS COM ESP=50MM, DIAM.=600MM. EXCLUSIVE TAMPAO E ESCAVACAO - FORNECIMENTO E INSTALACAO</t>
  </si>
  <si>
    <t>CAIXA SIFONADA, PVC, DN 100 X 100 X 50 MM, JUNTA ELÁSTICA, FORNECIDA E INSTALADA EM RAMAL DE DESCARGA OU EM RAMAL DE ESGOTO SANITÁRIO. AF_12/2014</t>
  </si>
  <si>
    <t>CAIXA SIFONADA, PVC, DN 250 X 230 X 75 MM, JUNTA ELÁSTICA, FORNECIDA E INSTALADA EM RAMAL DE DESCARGA OU EM RAMAL DE ESGOTO SANITÁRIO.</t>
  </si>
  <si>
    <t>SIFÃO PVC COM COPO 1"-1.1/2"</t>
  </si>
  <si>
    <t>SIFÃO PVC COM COPO 1"-2"</t>
  </si>
  <si>
    <t>SIFÃO PVC FLEXÍVEL 1.1/2"-1.1/2"</t>
  </si>
  <si>
    <t>SIFÃO PVC PARA MICTÓRIO  1.1/4"-2"</t>
  </si>
  <si>
    <t>BUCHA DE REDUÇÃO LONGA 50mm - 40mm - PVC ESGOTO</t>
  </si>
  <si>
    <t>CURVA 90 CURTA 40mm - PVC ESGOTO</t>
  </si>
  <si>
    <t>CURVA 90º CURTA 100mm - PVC ESGOTO</t>
  </si>
  <si>
    <t>JOELHO 45º 100mm - PVC ESGOTO</t>
  </si>
  <si>
    <t>JOELHO 45º 40mm - PVC ESGOTO</t>
  </si>
  <si>
    <t>JOELHO 45º 50mm - PVC ESGOTO</t>
  </si>
  <si>
    <t>JOELHO 45º 75mm - PVC ESGOTO</t>
  </si>
  <si>
    <t>JOELHO 90º 75mm - PVC ESGOTO</t>
  </si>
  <si>
    <t>JOELHO 90º 100mm - PVC ESGOTO</t>
  </si>
  <si>
    <t>JOELHO 90º 40mm - PVC ESGOTO</t>
  </si>
  <si>
    <t>JOELHO 90º 50mm - PVC ESGOTO</t>
  </si>
  <si>
    <t>JUNÇÃO SIMPLES 100mm - 50mm - PVC ESGOTO</t>
  </si>
  <si>
    <t>JUNÇÃO SIMPLES 100mm - 75mm - PVC ESGOTO</t>
  </si>
  <si>
    <t>JUNÇÃO SIMPLES 100mm - 100mm - PVC ESGOTO</t>
  </si>
  <si>
    <t>JUNÇÃO SIMPLES 50mm - 50mm - PVC ESGOTO</t>
  </si>
  <si>
    <t>JUNÇÃO SIMPLES 75mm - 50mm - PVC ESGOTO</t>
  </si>
  <si>
    <t>LUVA DE CORRER 100mm - PVC ESGOTO</t>
  </si>
  <si>
    <t>LUVA SIMPLES 100mm - PVC ESGOTO</t>
  </si>
  <si>
    <t>LUVA SIMPLES 50mm - PVC ESGOTO</t>
  </si>
  <si>
    <t>LUVA SIMPLES 75mm - PVC ESGOTO</t>
  </si>
  <si>
    <t>REDUÇÃO EXCÊNTRICA - 100mm - 50mm - PVC ESGOTO</t>
  </si>
  <si>
    <t>REDUÇÃO EXCÊNTRICA - 75mm - 50mm - PVC ESGOTO</t>
  </si>
  <si>
    <t>TUBO RÍGIDO COM PONTA LISA 100mm - PVC ESGOTO</t>
  </si>
  <si>
    <t>TUBO RÍGIDO COM PONTA LISA 40mm - PVC ESGOTO</t>
  </si>
  <si>
    <t>TUBO RÍGIDO COM PONTA LISA 50mm - PVC ESGOTO</t>
  </si>
  <si>
    <t>TUBO RÍGIDO COM PONTA LISA 75mm - PVC ESGOTO</t>
  </si>
  <si>
    <t>TÊ SANITÁRIO  100mm - 100mm - PVC ESGOTO</t>
  </si>
  <si>
    <t>TÊ SANITÁRIO  50mm - 50mm - PVC ESGOTO</t>
  </si>
  <si>
    <t>TÊ SANITÁRIO  75mm - 50mm - PVC ESGOTO</t>
  </si>
  <si>
    <t>TÊ SANITÁRIO  75mm - 75mm - PVC ESGOTO</t>
  </si>
  <si>
    <t>JOELHO 90º COM ANEL PARA ESGOTO SECUNDÁRIO 40mm - PVC ESGOTO</t>
  </si>
  <si>
    <t>ÁGUAS PLUVIAIS</t>
  </si>
  <si>
    <t>CAIXA DE AREIA 60X60 COM GRELHA</t>
  </si>
  <si>
    <t>CAIXA DE AREIA 60X60 SEM GRELHA</t>
  </si>
  <si>
    <t>14.2</t>
  </si>
  <si>
    <t>14.2.1</t>
  </si>
  <si>
    <t>14.2.2</t>
  </si>
  <si>
    <t>CONDUTOR RETANGULAR METÁLICO 51mm X 102mm</t>
  </si>
  <si>
    <t>CONDUTOR RETANGULAR METÁLICO 70mm X 120mm</t>
  </si>
  <si>
    <t>JOELHO 90º 150mm - PVC ESGOTO</t>
  </si>
  <si>
    <t>LUVA SIMPLES 150mm - PVC ESGOTO</t>
  </si>
  <si>
    <t>REDUÇÃO EXCÊNTRICA - 150mm - 100mm - PVC ESGOTO</t>
  </si>
  <si>
    <t>TUBO RÍGIDO COM PONTA LISA 150mm - PVC ESGOTO</t>
  </si>
  <si>
    <t>TÊ SANITÁRIO  150mm - 150mm - PVC ESGOTO</t>
  </si>
  <si>
    <t>DRENO - AR CONDICIONADO</t>
  </si>
  <si>
    <t>14.3</t>
  </si>
  <si>
    <t>14.3.1</t>
  </si>
  <si>
    <t>14.3.2</t>
  </si>
  <si>
    <t>14.3.3</t>
  </si>
  <si>
    <t>14.3.4</t>
  </si>
  <si>
    <t>14.3.5</t>
  </si>
  <si>
    <t>JUNÇÃO SIMPLES 40mm - 40mm - PVC ESGOTO</t>
  </si>
  <si>
    <t>TÊ 90 40mm - PVC ESGOTO</t>
  </si>
  <si>
    <t>VENTILAÇÃO ESGOTO</t>
  </si>
  <si>
    <t>LUVA DE CORRER 75mm - PVC ESGOTO</t>
  </si>
  <si>
    <t>TÊ SANITÁRIO  100mm - 50mm - PVC ESGOTO</t>
  </si>
  <si>
    <t>TÊ SANITÁRIO  100mm - 75mm - PVC ESGOTO</t>
  </si>
  <si>
    <t>ÁGUA FRIA</t>
  </si>
  <si>
    <t>TORNEIRA CROMADA TUBO MÓVEL, DE MESA, 1/2 OU 3/4, PARA PIA DE COZINHA, PADRÃO ALTO - FORNECIMENTO E INSTALAÇÃO. AF_01/2020</t>
  </si>
  <si>
    <t>TORNEIRA CROMADA 1/2 OU 3/4 PARA TANQUE, PADRÃO MÉDIO - FORNECIMENTO E INSTALAÇÃO. AF_01/2020</t>
  </si>
  <si>
    <t>TORNEIRA CROMADA DE MESA, 1/2 OU 3/4, PARA LAVATÓRIO, PADRÃO POPULAR - FORNECIMENTO E INSTALAÇÃO. AF_01/2020</t>
  </si>
  <si>
    <t>HIDRÔMETRO INDIVIDUAL 20M³/H - 1.1/2"</t>
  </si>
  <si>
    <t>JOELHO DE REDUÇÃO SOLDÁVEL COM ROSCA 25mm - 1/2"</t>
  </si>
  <si>
    <t>LUVA SOLDÁVEL COM ROSCA 25mm - 1/2"</t>
  </si>
  <si>
    <t>BUCHA DE REDUÇÃO SOLDAVEL CURTA 32mm-25mm</t>
  </si>
  <si>
    <t>BUCHA DE REDUÇÃO SOLDAVEL CURTA 50mm-40mm</t>
  </si>
  <si>
    <t>BUCHA DE REDUÇÃO SOLDAVEL LONGA 40mm-25mm</t>
  </si>
  <si>
    <t>BUCHA DE REDUÇÃO SOLDAVEL LONGA 50mm-32mm</t>
  </si>
  <si>
    <t>BUCHA DE REDUÇÃO SOLDAVEL LONGA 75mm-50mm</t>
  </si>
  <si>
    <t>CRUZETA SOLDÁVEL 25mm</t>
  </si>
  <si>
    <t>JOELHO 45 SOLDÁVEL 32mm - ÁGUA FRIA</t>
  </si>
  <si>
    <t>JOELHO 45 SOLDÁVEL 50mm - ÁGUA FRIA</t>
  </si>
  <si>
    <t>JOELHO 45 SOLDÁVEL 75mm - ÁGUA FRIA</t>
  </si>
  <si>
    <t>JOELHO 90 SOLDÁVEL 25mm - ÁGUA FRIA</t>
  </si>
  <si>
    <t>JOELHO 90 SOLDÁVEL 32mm - ÁGUA FRIA</t>
  </si>
  <si>
    <t>JOELHO 90 SOLDÁVEL 40mm - ÁGUA FRIA</t>
  </si>
  <si>
    <t>JOELHO 90 SOLDÁVEL 50mm - ÁGUA FRIA</t>
  </si>
  <si>
    <t>LUVA SOLDÁVEL 25mm - ÁGUA FRIA</t>
  </si>
  <si>
    <t>LUVA SOLDÁVEL 32mm - ÁGUA FRIA</t>
  </si>
  <si>
    <t>TÊ 90 SOLDÁVEL 25mm - ÁGUA FRIA</t>
  </si>
  <si>
    <t>TÊ 90 SOLDÁVEL 32mm - ÁGUA FRIA</t>
  </si>
  <si>
    <t>TÊ 90 SOLDÁVEL 40mm - ÁGUA FRIA</t>
  </si>
  <si>
    <t>TÊ 90 SOLDÁVEL 50mm - ÁGUA FRIA</t>
  </si>
  <si>
    <t>TÊ DE REDUÇÃO 90 SOLDÁVEL 32m-25mm - ÁGUA FRIA</t>
  </si>
  <si>
    <t>TÊ DE REDUÇÃO 90 SOLDÁVEL 40m-32mm - ÁGUA FRIA</t>
  </si>
  <si>
    <t>TÊ DE REDUÇÃO 90 SOLDÁVEL 50m-32mm - ÁGUA FRIA</t>
  </si>
  <si>
    <t>TÊ DE REDUÇÃO 90 SOLDÁVEL 50m-40mm - ÁGUA FRIA</t>
  </si>
  <si>
    <t>JOELHO 90 SOLDÁVEL COM BUCHA DE LATÃO 25mm - 3/4" - ÁGUA FRIA</t>
  </si>
  <si>
    <t>JOELHO DE REDUÇÃO 90 SOLDÁVEL COM BUCHA DE LATÃO 25mm - 1/2" - ÁGUA FRIA</t>
  </si>
  <si>
    <t>Tê DE REDUÇÃO 90 SOLDÁVEL COM BUCHA DE LATÃO B CENTRAL - 25mm - 1/2" - ÁGUA FRIA</t>
  </si>
  <si>
    <t>SERVIÇOS DE ENGENHARIA</t>
  </si>
  <si>
    <t>ILUMINAÇÃO E TOMADAS</t>
  </si>
  <si>
    <t>EXECUÇÃO DE RESERVATÓRIO ELEVADO DE ÁGUA (2000 LITROS) EM CANTEIRO DE OBRA, APOIADO EM ESTRUTURA DE MADEIRA. AF_02/2016</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</si>
  <si>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</si>
  <si>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</si>
  <si>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T, PARA ELETRODUTO DE AÇO GALVANIZADO DN 20 MM (3/4''), APARENTE - FORNECIMENTO E INSTALAÇÃO. AF_11/2016_P</t>
  </si>
  <si>
    <t>CONDULETE DE ALUMÍNIO, TIPO X, PARA ELETRODUTO DE AÇO GALVANIZADO DN 20 MM (3/4''), APARENTE - FORNECIMENTO E INSTALAÇÃO. AF_11/2016_P</t>
  </si>
  <si>
    <t>DISJUNTOR TERMOMAGNETICO TRIPOLAR PADRAO NEMA (AMERICANO) 60 A 100A 240V, FORNECIMENTO E INSTALACAO</t>
  </si>
  <si>
    <t>DISJUNTOR TRIPOLAR TIPO DIN, CORRENTE NOMINAL DE 50A - FORNECIMENTO E INSTALAÇÃO. AF_04/2016</t>
  </si>
  <si>
    <t>INTERRUPTOR INTERMEDIÁRIO (1 MÓDULO), 10A/250V, SEM SUPORTE E SEM PLACA - FORNECIMENTO E INSTALAÇÃO. AF_09/2017</t>
  </si>
  <si>
    <t>ABRIGO PARA HIDRANTE, 75X45X17CM, COM REGISTRO GLOBO ANGULAR 45º 2.1/2", ADAPTADOR STORZ 2.1/2", MANGUEIRA DE INCÊNDIO 15M, REDUÇÃO 2.1/2X1.1/2" E ESGUICHO EM LATÃO 1.1/2" - FORNECIMENTO E INSTALAÇÃO</t>
  </si>
  <si>
    <t>TUBO DE AÇO GALVANIZADO COM COSTURA, CLASSE MÉDIA,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</si>
  <si>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</si>
  <si>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TÊ, EM FERRO GALVANIZADO, CONEXÃO ROSQUEADA, DN 65 (2 1/2"), INSTALADO EM REDE DE ALIMENTAÇÃO PARA HIDRANTE - FORNECIMENTO E INSTALAÇÃO. AF_12/2015</t>
  </si>
  <si>
    <t>CUBA DE EMBUTIR OVAL EM LOUÇA BRANCA, 35 X 50CM OU EQUIVALENTE, INCLUSO VÁLVULA EM METAL CROMADO E SIFÃO FLEXÍVEL EM PVC - FORNECIMENTO E INSTALAÇÃO. AF_01/2020</t>
  </si>
  <si>
    <t>ASSENTO SANITÁRIO CONVENCIONAL - FORNECIMENTO E INSTALACAO. AF_01/2020</t>
  </si>
  <si>
    <t>BARRA DE APOIO EM "L", EM ACO INOX POLIDO 70 X 70 CM, FIXADA NA PAREDE - FORNECIMENTO E INSTALACAO. AF_01/2020</t>
  </si>
  <si>
    <t>BARRA DE APOIO RETA, EM ACO INOX POLIDO, COMPRIMENTO 90 CM,  FIXADA NA PAREDE - FORNECIMENTO E INSTALAÇÃO. AF_01/2020</t>
  </si>
  <si>
    <t>PUXADOR PARA PCD, FIXADO NA PORTA - FORNECIMENTO E INSTALAÇÃO. AF_01/2020</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</si>
  <si>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</si>
  <si>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MANUAL. AF_06/2014</t>
  </si>
  <si>
    <t>PAREDE COM PLACAS DE GESSO ACARTONADO (DRYWALL), PARA USO INTERNO, COM DUAS FACES DUPLAS E ESTRUTURA METÁLICA COM GUIAS DUPLAS, COM VÃOS. AF_06/2017_P</t>
  </si>
  <si>
    <t>CONTRAPISO AUTONIVELANTE, APLICADO SOBRE LAJE, ADERIDO, ESPESSURA 2CM. AF_06/2014</t>
  </si>
  <si>
    <t>LIMPEZA DE PISO DE LADRILHO HIDRÁULICO COM PANO ÚMIDO. AF_04/2019</t>
  </si>
  <si>
    <t>PLANTIO DE PALMEIRA COM ALTURA DE MUDA MENOR OU IGUAL A 2,00 M. AF_05/2018</t>
  </si>
  <si>
    <t>PLANTIO DE FORRAÇÃO. AF_05/2018</t>
  </si>
  <si>
    <t>SAÍDA HORIZONTAL DE ELETROCALHA PARA ELETRODUTO, COM ACABAMENTO PRÉ-ZINCADO Ø3/4"</t>
  </si>
  <si>
    <t>SAÍDA HORIZONTAL DE PERFILADO PARA ELETRODUTO, COM ACABAMENTO PRÉ-ZINCADO Ø3/4"</t>
  </si>
  <si>
    <t>CAIXA DE LIGAÇÃO TIPO "LB", EM ALUMÍNIO FUNDIDO, COM GUARNIÇÃO DE NEOPRENE, ROSCA NPT.  Ø3/4"</t>
  </si>
  <si>
    <t>QUADRO DE LUZ E TOMADAS - QD.1</t>
  </si>
  <si>
    <t>QUADRO DE LUZ E TOMADAS - QD.2</t>
  </si>
  <si>
    <t>QUADRO DE LUZ E TOMADAS - QD.3</t>
  </si>
  <si>
    <t>QUADRO DE LUZ E TOMADAS - QD.4</t>
  </si>
  <si>
    <t>QUADRO DE LUZ E TOMADAS - QD.5</t>
  </si>
  <si>
    <t>QUADRO DE LUZ E TOMADAS - QD.6</t>
  </si>
  <si>
    <t>QUADRO DE LUZ E TOMADAS - QD.7</t>
  </si>
  <si>
    <t>QUADRO DE LUZ E TOMADAS - QD.8</t>
  </si>
  <si>
    <t>QUADRO DE FORÇA - QFAC.1</t>
  </si>
  <si>
    <t>QUADRO DE FORÇA - QFAC.2</t>
  </si>
  <si>
    <t>QUADRO DE FORÇA - QFAC.3</t>
  </si>
  <si>
    <t>QUADRO DE FORÇA - QFAC.4</t>
  </si>
  <si>
    <t>QUADRO DE FORÇA - QFAC.5</t>
  </si>
  <si>
    <t>DISJUNTOR ABB CAIXA MOLDADA COM REGULADOR DE CORRENTE LINHA TMAX 800A</t>
  </si>
  <si>
    <t>ATERRAMENTO</t>
  </si>
  <si>
    <t>DATA BOOK - INSTALAÇÕES ELÉTRICAS</t>
  </si>
  <si>
    <t>TESTES, COMISSIONAMENTOS, STARTUP E TREINOS - INSTALAÇÕES ELÉTRICAS</t>
  </si>
  <si>
    <t>DATA BOOK - TELECOMUNICAÇÕES</t>
  </si>
  <si>
    <t>TESTES, COMISSIONAMENTOS, STARTUP E TREINOS - TELECOMUNICAÇÕES</t>
  </si>
  <si>
    <t>INFRAESTRUTURA</t>
  </si>
  <si>
    <t>17.1.5</t>
  </si>
  <si>
    <t>17.1.6</t>
  </si>
  <si>
    <t>17.1.7</t>
  </si>
  <si>
    <t>ACIONADOR DE ALARME DE INCÊNDIO</t>
  </si>
  <si>
    <t>18.1.5</t>
  </si>
  <si>
    <t>18.1.6</t>
  </si>
  <si>
    <t>18.1.7</t>
  </si>
  <si>
    <t>SPDA</t>
  </si>
  <si>
    <t>PLACA DE SINALIZAÇÃO EM PVC FOTOLUMINESCENTE, COM INDICAÇÃO DE EQUIPAMENTOS DE ALERME, DETECÇÃO E EXTINÇÃO DE INCÊNDIO</t>
  </si>
  <si>
    <t>EXTINTORES DE INCÊNDIO E SINALIZAÇÃO - APOIOS</t>
  </si>
  <si>
    <t>HIDRANTES E BOMBA DE INCÊNDIO</t>
  </si>
  <si>
    <t>TUBULAÇÕES E CONEXÕES</t>
  </si>
  <si>
    <t>15.2</t>
  </si>
  <si>
    <t>15.2.1</t>
  </si>
  <si>
    <t>15.2.2</t>
  </si>
  <si>
    <t>15.3</t>
  </si>
  <si>
    <t>15.3.1</t>
  </si>
  <si>
    <t>15.3.2</t>
  </si>
  <si>
    <t>15.3.3</t>
  </si>
  <si>
    <t>15.3.4</t>
  </si>
  <si>
    <t>SISTEMA DE DETECÇÃO E ALARME DE INCENDIO</t>
  </si>
  <si>
    <t>15.3.5</t>
  </si>
  <si>
    <t>15.3.6</t>
  </si>
  <si>
    <t>15.3.7</t>
  </si>
  <si>
    <t>DETECTOR MULTISENSOR OPTICO TERMICO ENDEREÇÁVEL</t>
  </si>
  <si>
    <t>UNIDADE EVAPORADORA TIPO HI-WALL (MONTADA NA PAREDE) DE 12.300 BTU/H, COM BOMBA DE DRENAGEM DO CONDENSADO (REFERÊNCIA DAIKIN - FXAQ32AVM)</t>
  </si>
  <si>
    <t>UNIDADE EVAPORADORA TIPO HI-WALL (MONTADA NA PAREDE) DE 19.100 BTU/H, COM BOMBA DE DRENAGEM DO CONDENSADO (REFERÊNCIA DAIKIN - FXAQ50AVM)</t>
  </si>
  <si>
    <t>UNIDADE EVAPORADORA TIPO HI-WALL (MONTADA NA PAREDE) DE 24.200 BTU/H, COM BOMBA DE DRENAGEM DO CONDENSADO (REFERÊNCIA DAIKIN - FXAQ63AVM)</t>
  </si>
  <si>
    <t>UNIDADE EVAPORADORA TIPO TETO APARENTE DE 38.200 BTU/H, COM BOMBA DE DRENAGEM DO CONDENSADO (REFERÊNCIA DAIKIN - FXHQ100MAVE)</t>
  </si>
  <si>
    <t>UNIDADE EVAPORADORA TIPO CASSETE ROUND FLOW DE 24.200 BTU/H COM PAINEL DECORATIVO E BOMBA DE DRENAGEM (REFERÊNCIA DAIKIN - FXFQ63AVM)</t>
  </si>
  <si>
    <t>UNIDADE EVAPORADORA TIPO CASSETE ROUND FLOW DE 38.000 BTU/H COM PAINEL DECORATIVO E BOMBA DE DRENAGEM (REFERÊNCIA DAIKIN - FXFQ100AVM)</t>
  </si>
  <si>
    <t>UNIDADE EVAPORADORA TIPO CASSETE ROUND FLOW DE 30.700 BTU/H COM PAINEL DECORATIVO E BOMBA DE DRENAGEM (REFERÊNCIA DAIKIN - FXFQ80AVM)</t>
  </si>
  <si>
    <t>UNIDADE EVAPORADORA TIPO CASSETE ROUND FLOW DE 19.100 BTU/H COM PAINEL DECORATIVO E BOMBA DE DRENAGEM (REFERÊNCIA DAIKIN - FXFQ50AVM)</t>
  </si>
  <si>
    <t>UNIDADE EVAPORADORA TIPO CASSETE ROUND FLOW DE 15.400 BTU/H COM PAINEL DECORATIVO E BOMBA DE DRENAGEM (REFERÊNCIA DAIKIN - FXFQ40AVM)</t>
  </si>
  <si>
    <t>UNIDADE EVAPORADORA TIPO CASSETE ROUND FLOW DE 54.600 BTU/H COM PAINEL DECORATIVO E BOMBA DE DRENAGEM (REFERÊNCIA DAIKIN - FXFQ140AVM)</t>
  </si>
  <si>
    <t>GABINETE DE VENTILAÇÃO COM SUPORTE PARA FILTRO G4+M5, MARCA BERLINER LUFT, MODELO BBT 160 VAZÃO=955M³/H PRESSÃO ESTÁTICA EXTERNA=70MM.C.A.. TAG: VAE-IN-01</t>
  </si>
  <si>
    <t>GABINETE DE VENTILAÇÃO COM SUPORTE PARA FILTRO G4+M5, MARCA BERLINER LUFT, MODELO BBT 160 VAZÃO=1275 M³/H PRESSÃO ESTÁTICA EXTERNA=70MM.C.A.. TAG: VAE-IN-02</t>
  </si>
  <si>
    <t>GABINETE DE VENTILAÇÃO COM SUPORTE PARA FILTRO G4+M5, MARCA BERLINER LUFT, MODELO BBT 160 VAZÃO=1290 M³/H PRESSÃO ESTÁTICA EXTERNA=70MM.C.A.. TAG: VAE-IN-03</t>
  </si>
  <si>
    <t>GABINETE DE VENTILAÇÃO COM SUPORTE PARA FILTRO G4+M5, MARCA BERLINER LUFT, MODELO BBT 160 VAZÃO=1560 M³/H PRESSÃO ESTÁTICA EXTERNA=70MM.C.A.. TAG: VAE-TE-01</t>
  </si>
  <si>
    <t>GABINETE DE VENTILAÇÃO COM SUPORTE PARA FILTRO G4+M5, MARCA BERLINER LUFT, MODELO BBT 160 VAZÃO=1385 M³/H PRESSÃO ESTÁTICA EXTERNA=70MM.C.A.. TAG: VAE-TE-02</t>
  </si>
  <si>
    <t>GABINETE DE VENTILAÇÃO COM SUPORTE PARA FILTRO G4+M5, MARCA BERLINER LUFT, MODELO BBT 160 VAZÃO=1315 M³/H PRESSÃO ESTÁTICA EXTERNA=70MM.C.A.. TAG: VAE-TE-03</t>
  </si>
  <si>
    <t>GABINETE DE VENTILAÇÃO COM SUPORTE PARA FILTRO G4+M5, MARCA BERLINER LUFT, MODELO BBT 160 VAZÃO=1040 M³/H PRESSÃO ESTÁTICA EXTERNA=70MM.C.A.. TAG: VAE-TE-04</t>
  </si>
  <si>
    <t>GABINETE DE VENTILAÇÃO COM SUPORTE PARA FILTRO G4+M5, MARCA BERLINER LUFT, MODELO BBT 160 VAZÃO=765 M³/H PRESSÃO ESTÁTICA EXTERNA=70MM.C.A.. TAG: VAE-SU-01</t>
  </si>
  <si>
    <t>MICROVENTILADOR AXIAL, MARCA MULTIVAC, MODELO MURO 150B VAZÃO=200 M³/H PRESSÃO ESTÁTICA EXTERNA=4MM.C.A.. TAG: EX-SU-01 A EX-SU-03</t>
  </si>
  <si>
    <t>MICROVENTILADOR AXIAL, MARCA MULTIVAC, MODELO MURO 150B VAZÃO=290M³/H PRESSÃO ESTÁTICA EXTERNA=2,5MM.C.A.. TAG: EX-IN-01</t>
  </si>
  <si>
    <t>MICROVENTILADOR AXIAL, MARCA MULTIVAC, MODELO MURO 150A VAZÃO=120M³/H PRESSÃO ESTÁTICA EXTERNA=2,5MM.C.A.. TAG: EX-IN-02 E EX-IN-03</t>
  </si>
  <si>
    <t>REDE FRIGORÍFICA</t>
  </si>
  <si>
    <t>REDE FRIGORÍGENA C/ TUBO DE COBRE 1/4" FLEXÍVEL, ISOLADO COM BORRACHA ELASTOMÉRICA, SUSTENTAÇÃO, SOLDA E LIMPEZA</t>
  </si>
  <si>
    <t>REDE FRIGORÍGENA C/ TUBO DE COBRE 1 3/8", ISOLADO COM BORRACHA ELASTOMÉRICA, SUSTENTAÇÃO, SOLDA E LIMPEZA</t>
  </si>
  <si>
    <t>REDE FRIGORÍGENA C/ TUBO DE COBRE 1/2" FLEXÍVEL, ISOLADO COM BORRACHA ELASTOMÉRICA, SUSTENTAÇÃO, SOLDA E LIMPEZA</t>
  </si>
  <si>
    <t>REDE FRIGORÍGENA C/ TUBO DE COBRE 5/8" FLEXÍVEL, ISOLADO COM BORRACHA ELASTOMÉRICA, SUSTENTAÇÃO, SOLDA E LIMPEZA</t>
  </si>
  <si>
    <t>REDE FRIGORÍGENA C/ TUBO DE COBRE 3/4" FLEXÍVEL, ISOLADO COM BORRACHA ELASTOMÉRICA, SUSTENTAÇÃO, SOLDA E LIMPEZA</t>
  </si>
  <si>
    <t>REDE FRIGORÍGENA C/ TUBO DE COBRE 7/8" FLEXÍVEL, ISOLADO COM BORRACHA ELASTOMÉRICA, SUSTENTAÇÃO, SOLDA E LIMPEZA</t>
  </si>
  <si>
    <t>REDE FRIGORÍGENA C/ TUBO DE COBRE 1 1/4", ISOLADO COM BORRACHA ELASTOMÉRICA, SUSTENTAÇÃO, SOLDA E LIMPEZA</t>
  </si>
  <si>
    <t>REDE FRIGORÍGENA C/ TUBO DE COBRE 1 1/8", ISOLADO COM BORRACHA ELASTOMÉRICA, SUSTENTAÇÃO, SOLDA E LIMPEZA</t>
  </si>
  <si>
    <t>REDE FRIGORÍGENA C/ TUBO DE COBRE 1 1/2", ISOLADO COM BORRACHA ELASTOMÉRICA, SUSTENTAÇÃO, SOLDA E LIMPEZA</t>
  </si>
  <si>
    <t>REDE FRIGORÍGENA C/ TUBO DE COBRE 1 5/8", ISOLADO COM BORRACHA ELASTOMÉRICA, SUSTENTAÇÃO, SOLDA E LIMPEZA</t>
  </si>
  <si>
    <t>ISOLAMENTO TERMICO TUBOS DE COBRE 1/4"</t>
  </si>
  <si>
    <t>ISOLAMENTO TERMICO TUBOS DE COBRE 3/8"</t>
  </si>
  <si>
    <t>ISOLAMENTO TERMICO TUBOS DE COBRE 1/2"</t>
  </si>
  <si>
    <t>ISOLAMENTO TERMICO TUBOS DE COBRE 5/8"</t>
  </si>
  <si>
    <t>ISOLAMENTO TERMICO TUBOS DE COBRE 3/4"</t>
  </si>
  <si>
    <t>ISOLAMENTO TERMICO TUBOS DE COBRE 7/8"</t>
  </si>
  <si>
    <t>ISOLAMENTO TERMICO TUBOS DE COBRE 1.1/8"</t>
  </si>
  <si>
    <t>ISOLAMENTO TERMICO TUBOS DE COBRE 1.1/4"</t>
  </si>
  <si>
    <t>ISOLAMENTO TERMICO TUBOS DE COBRE 1.1/2"</t>
  </si>
  <si>
    <t>ISOLAMENTO TERMICO TUBOS DE COBRE 1.5/8"</t>
  </si>
  <si>
    <t>REDE DE DUTOS / DISTRIBUIÇÃO DE AR</t>
  </si>
  <si>
    <t>DUTO EM CHAPA DE AÇO PRETA Nº 16 PARA AR CONDICIONADO FORNECIMENTO, MONTAGEM E INSTALAÇÃO</t>
  </si>
  <si>
    <t>DAMPER DE REGULAGEM TIPO JN-B (REFERÊNCIA TROX) DE 200MM X 150MM</t>
  </si>
  <si>
    <t>DAMPER DE REGULAGEM TIPO JN-B (REFERÊNCIA TROX) DE 500MM X 150MM</t>
  </si>
  <si>
    <t>DAMPER DE REGULAGEM TIPO JN-B (REFERÊNCIA TROX) DE 600MM X 150MM</t>
  </si>
  <si>
    <t>DAMPER DE REGULAGEM TIPO JN-B (REFERÊNCIA TROX) DE 650MM X 150MM</t>
  </si>
  <si>
    <t>DAMPER DE REGULAGEM TIPO JN-B (REFERÊNCIA TROX) DE 450MM X 200MM</t>
  </si>
  <si>
    <t>DIFUSOR DIRECIONAL COM 1 VIA PARA INSUFLAMENTO, COM REGISTRO - MODELO ADQ-1 DE 671 X 208MM (REFERÊNCIA TROX)</t>
  </si>
  <si>
    <t>DIFUSOR DIRECIONAL COM 1 VIA PARA INSUFLAMENTO, COM REGISTRO - MODELO ADQ-1 DE 471 X 208MM (REFERÊNCIA TROX)</t>
  </si>
  <si>
    <t>DIFUSOR DIRECIONAL COM 1 VIA PARA INSUFLAMENTO, COM REGISTRO - MODELO ADQ-1 DE 371 X 208MM (REFERÊNCIA TROX)</t>
  </si>
  <si>
    <t xml:space="preserve">GRELHA DE INSUFLAMENTO EM ALUMÍNIO ANODIZADO, DUPLA DEFLEXÃO, ALETAS HORIZONTAIS MÓVEIS, REGISTRO DE REGULAGEM DE VAZÃO. MODELO REF. AT-DG. DIMENSÕES 325MM X 75MM  (REFERÊNCIA TROX) </t>
  </si>
  <si>
    <t xml:space="preserve">GRELHA DE INSUFLAMENTO EM ALUMÍNIO ANODIZADO, DUPLA DEFLEXÃO, ALETAS HORIZONTAIS MÓVEIS, REGISTRO DE REGULAGEM DE VAZÃO. MODELO REF. AT-DG. DIMENSÕES 325MM X 125MM  (REFERÊNCIA TROX) </t>
  </si>
  <si>
    <t xml:space="preserve">GRELHA DE INSUFLAMENTO EM ALUMÍNIO ANODIZADO, DUPLA DEFLEXÃO, ALETAS HORIZONTAIS MÓVEIS, REGISTRO DE REGULAGEM DE VAZÃO. MODELO REF. AT-DG. DIMENSÕES 425MM X 165MM  (REFERÊNCIA TROX) </t>
  </si>
  <si>
    <t xml:space="preserve">GRELHA DE INSUFLAMENTO EM ALUMÍNIO ANODIZADO, DUPLA DEFLEXÃO, ALETAS HORIZONTAIS MÓVEIS, REGISTRO DE REGULAGEM DE VAZÃO. MODELO REF. AT-DG. DIMENSÕES 425MM X 225MM  (REFERÊNCIA TROX) </t>
  </si>
  <si>
    <t xml:space="preserve">GRELHA DE INSUFLAMENTO EM ALUMÍNIO ANODIZADO, DUPLA DEFLEXÃO, ALETAS HORIZONTAIS MÓVEIS, REGISTRO DE REGULAGEM DE VAZÃO. MODELO REF. AT-DG. DIMENSÕES 325MM X 165MM  (REFERÊNCIA TROX) </t>
  </si>
  <si>
    <t xml:space="preserve">GRELHA DE PORTA INDEVASSÁVEL COM CONTRAL MOLDURA. MODELO REF. AGS-T. DIMENSÕES 325MM X 225MM  (REFERÊNCIA TROX) </t>
  </si>
  <si>
    <t xml:space="preserve">VENEZIANA COM ALETAS HORIZONTAIS FIXAS HORIZONTAIS, PARA DESCARGA DE EXAUSTÃO. MODELO REF. VDC. DIMENSÕES 500MM X 150MM (REFERÊNCIA COMPARCO) </t>
  </si>
  <si>
    <t>VENEZIANA COM ALETAS HORIZONTAIS FIXAS HORIZONTAIS, PARA TOMADA DE AR. MODELO REF. VAK. DIMENSÕES 450MM X 200MM  (REFERÊNCIA COMPARCO)</t>
  </si>
  <si>
    <t>ACESSÓRIOS DE MONTAGEM (PERFILADO, BARRA ROSCADA, SILICONE, BORRACHA DE VEDAÇÃO, GRAPA, CHUMBADORES, FITA ALUMINIZADA E DEMAIS ITENS NECESSÁRIOS)</t>
  </si>
  <si>
    <t>DAMPER DE REGULAGEM TIPO JN-B (REFERÊNCIA TROX) DE 180MM X 200MM</t>
  </si>
  <si>
    <t>pç</t>
  </si>
  <si>
    <t>vb</t>
  </si>
  <si>
    <t>AMORTECEDORES DE VIBRAÇÃO DE NEOPRENE DE 100X100X25MM DE ALTURA PARA CONDENSADORAS E CAIXAS DE VENTILAÇÃO E EXAUSTÃO</t>
  </si>
  <si>
    <t>MATERIAL DE SUSTENTAÇÃO DAS EVAPORADORAS</t>
  </si>
  <si>
    <t>KIT DE REFINET, MODELO KHRP26A22T, CONFORME FLUXOGRAMAS</t>
  </si>
  <si>
    <t>MATERIAIS DIVERSOS</t>
  </si>
  <si>
    <t xml:space="preserve">LUMINÁRIA DE SOBREPOR 1243 X 70mm - ITAIM COMFORTLITE RS SLIM - 28W / 127V </t>
  </si>
  <si>
    <t xml:space="preserve">LUMINÁRIA DE SOBREPOR 1260X227mm - ITAIM - MAIA RS </t>
  </si>
  <si>
    <t xml:space="preserve">LUMINÁRIA PENDENTE 1050X47mm - ITAIM 3737 DCL COMFORTLITE -PM </t>
  </si>
  <si>
    <t xml:space="preserve">LUMINÁRIA PENDENTE 2050X47mm - ITAIM 3737 DCL COMFORTLITE RG </t>
  </si>
  <si>
    <t>LUMINÁRIA PENDENTE 75X1115mm - LUMICENTER PD 77 - P1500840BC</t>
  </si>
  <si>
    <t xml:space="preserve">LUMINÁRIA DE EMBUTIR 300x300mm - ITAIM - MINOTAURO PE </t>
  </si>
  <si>
    <t>ADMINISTRAÇÃO LOCAL</t>
  </si>
  <si>
    <t>FORNECIMENTO E MONTAGEM DE ESTRUTURA METALICA COM AÇO NAO PATINAVEL (ASTM A36/A570)</t>
  </si>
  <si>
    <t>PINTURA INTUMESCENTE P/ REVESTIMENTO CONTRA FOGO EM ESTR METALICA</t>
  </si>
  <si>
    <t>FORNECIMENTO/MONTAGEM DE STEEL DECK 8mm ACO ASTM A563 G/40</t>
  </si>
  <si>
    <t>CONRETO PARA LAJE STEEL DECK FCK=30MPA</t>
  </si>
  <si>
    <t>PISO EM PAINEL WALL 2,50 x 1,20 x 0,40</t>
  </si>
  <si>
    <t>PAREDES DE ALVENARIA</t>
  </si>
  <si>
    <t>PAREDES DE DRYWALL</t>
  </si>
  <si>
    <t>DIVISÓRIAS SANITÁRIAS</t>
  </si>
  <si>
    <t>DIVISÓRIA SANITÁRIA EM PAINEL LAMINADO MELAMÍNICO ESTRUTURAL, PERFIS EM ALUMÍNIO, INCLUSIVE FERRAGEM COMPLETA PARA VÃO DE PORTA</t>
  </si>
  <si>
    <t>PORTA LISA DE MADEIRA, INTERNA, RESISTENTE A UMIDADE "PIM RU", PARA ACABAMENTO REVESTIDO OU EM PINTURA, PARA DIVISÓRIA SANITÁRIA, PADRÃO DIMENSIONAL MÉDIO/PESADO, COM FERRAGENS, COMPLETO - 80 X 190 CM</t>
  </si>
  <si>
    <t>PELE DE VIDRO - SISTEMA SPIDER</t>
  </si>
  <si>
    <t>6.2</t>
  </si>
  <si>
    <t>6.2.1</t>
  </si>
  <si>
    <t>6.3</t>
  </si>
  <si>
    <t>6.3.1</t>
  </si>
  <si>
    <t>6.3.2</t>
  </si>
  <si>
    <t>6.4</t>
  </si>
  <si>
    <t>6.4.1</t>
  </si>
  <si>
    <t>7.1.5</t>
  </si>
  <si>
    <t>ACESSÓRIOS SANITÁRIOS</t>
  </si>
  <si>
    <t>ACESSÓRIOS SANITÁRIOS (NÃO LISTADOS EM HIDRÁULICA)</t>
  </si>
  <si>
    <t>8.1.5</t>
  </si>
  <si>
    <t>8.1.6</t>
  </si>
  <si>
    <t>PISO VINÍLICO EM PLACA E INSTALAÇÃO DO TIPO LOOSE-LAY, SEM COLA. REFERÊNCIA COMERCIAL TARKETT LINHA SQUARE COLEÇÃO SET 914,4x914,4mm 24064101</t>
  </si>
  <si>
    <t>GRANITO PRETO SÃO GABRIEL 60 X 60 CM</t>
  </si>
  <si>
    <t>RASPAGEM E CALAFETAÇÃO SINTEKO EM PISO DE MADEIRA APLICADO</t>
  </si>
  <si>
    <t>PINTURA MURAL NO RODATETO A RESTAURAR, E EM DEMAIS ÁREAS DA PAREDE CONSIDERAR TRATAMENTO COM PINTURA RETARDANTE DE CHAMAS PARA PAREDES, COM CERTIFICAÇÃO E CONFORME INSTRUÇÕES TÉCNICAS DO CORPO DE BOMBEIROS, FRISOS PRÓXIMOS AO RODAPÉ NA COR CORAL 30GG 10/225 E PANO LISO NA COR CORAL 70GY 73/074, COM APLICAÇÃO DE PINTURA ACRÍLICA NO MESMO ESQUEMA DE CORES COMO ACABAMENTO</t>
  </si>
  <si>
    <t>PINTURA COM TINTA ACRÍLICA - FRISOS A MEIA ALTURA NA COR CORAL 30GG 10/225 E PANO LISO NA COR CORAL 70GY 73/074</t>
  </si>
  <si>
    <t>PINTURA COM TINTA ACRÍLICA - PANO LISO NA COR CORAL 90YY 52/138</t>
  </si>
  <si>
    <t>PINTURA COM TINTA ACRÍLICA - PANO LISO NA COR CORAL 70GY 73/074</t>
  </si>
  <si>
    <t>PINTURA COM TINTA ACRÍLICA - PANO LISO NA COR CORAL 30YY 64/331</t>
  </si>
  <si>
    <t>PINTURA COM TINTA EPÓXI NA COR BRANCA</t>
  </si>
  <si>
    <t>PINTURA COM TINTA EPÓXI - FRISOS PRÓXIMOS AO RODAPÉ NA COR CORAL 30GG 10/225 E PANO LISO NA COR CORAL 70GY 73/074</t>
  </si>
  <si>
    <t>PINTURA COM TINTA EPÓXI - PANO LISO NA COR CORAL 90YY 52/138</t>
  </si>
  <si>
    <t>PINTURA COM TINTA EPÓXI - PANO LISO NA COR CORAL 30YY 64/149</t>
  </si>
  <si>
    <t>NOVO FORRO ACÚSTICO. MODELO DE REFERÊNCIA OWA SONEX FORRO MINERAL SINFONIA – NRC ATÉ 0,90</t>
  </si>
  <si>
    <t>RESTAURO DE LAJE ABOBADILHA - PINTURA DE VIGA METÁLICA EM ESMALTE CINZA GRAFITE</t>
  </si>
  <si>
    <t>FORRO DE ESTUQUE A SER RESTAURADO</t>
  </si>
  <si>
    <t>PINTURA EM GERAL</t>
  </si>
  <si>
    <t>13.1.5</t>
  </si>
  <si>
    <t>13.1.6</t>
  </si>
  <si>
    <t>13.1.7</t>
  </si>
  <si>
    <t>13.1.8</t>
  </si>
  <si>
    <t>13.1.9</t>
  </si>
  <si>
    <t>13.1.10</t>
  </si>
  <si>
    <t>13.1.11</t>
  </si>
  <si>
    <t>13.1.12</t>
  </si>
  <si>
    <t>FORROS EM GERAL</t>
  </si>
  <si>
    <t>SUBTOTAL</t>
  </si>
  <si>
    <t>RODAPÉS</t>
  </si>
  <si>
    <t>RODAPÉ PLANO EM PVC 75 MM. REFERÊNCIA COMERCIAL TARKETT 9367</t>
  </si>
  <si>
    <t>RODAPÉ DE GRANITO PRETO SÃO GABRIEL H=20 CM</t>
  </si>
  <si>
    <t>RODAPÉ TÉCNICO DUPLO E TAMPA COM PINTURA ELETROSTÁTICA</t>
  </si>
  <si>
    <t>PORTA DE VIDRO LAMINADO E TEMPERADO 12 MM CRISTAL, MONTANTES METÁLICOS COM ACABAMENTO EM TINTA DE BASE EPÓXI/ELETROSTÁTICA BRANCA</t>
  </si>
  <si>
    <t>PORTA DE VIDRO LAMINADO E TEMPERADO 12 MM CRISTAL, GUARNIÇÃO E BATENTES METÁLICOS COM ACABAMENTO EM TINTA DE BASE EPÓXI/ELETROSTÁTICA BRANCA</t>
  </si>
  <si>
    <t>PORTA DE VIDRO LAMINADO E TEMPERADO 12 MM SERIGRAFADO BRANCO NAS DIVISÓRIAS SANITÁRIAS</t>
  </si>
  <si>
    <t>PORTA DE VIDRO LAMINADO E TEMPERADO 12 MM JATEADO, GUARNIÇÃO E BATENTES METÁLICOS COM ACABAMENTO EM TINTA DE BASE EPÓXI/ELETROSTÁTICA BRANCA</t>
  </si>
  <si>
    <t>PORTA DE VIDRO LAMINADO E TEMPERADO 12 MM GUARNIÇÃO E BATENTES METÁLICOS COM ACABAMENTO EM TINTA DE BASE EPÓXI/ELETROSTÁTICA DA MESMA COR DAS DEMAIS PORTAS EXISTENTES</t>
  </si>
  <si>
    <t>PORTA DE PINHO TRATADA CONTRA O ATAQUE DE FUNGOS E INSETOS REVESTIMENTO EM LAMINADO MELAMÍNICO DE ALTA PRESSÃO LISO BRANCO EM TODAS AS FACES, INCLUSIVE SUPERIOR E INFERIOR</t>
  </si>
  <si>
    <t>PORTA DE PINHO TRATADA CONTRA O ATAQUE DE FUNGOS E INSETOS REVESTIMENTO EM LAMINADO MELAMÍNICO DE ALTA PRESSÃO LISO BRANCO EM TODAS AS FACES, INCLUSIVE SUPERIOR E INFERIOR BATENTE METÁLICO COM ACABAMENTO EM TINTA DE BASE EPÓXI/ELETROSTÁTICA BRANCA PUXADOR HOTIZONTAL E CHAPA DE AÇO INOX ESCOVADO RESISTENTE A IMPACTOS</t>
  </si>
  <si>
    <t>PORTA DE PINHO TRATADA CONTRA O ATAQUE DE FUNGOS E INSETOS REVESTIMENTO EM LAMINADO MELAMÍNICO DE ALTA PRESSÃO LISO DE COR SEMELHANTE À COR CORAL 70GY/73/074 EM TODAS AS FACES, INCLUSIVE SUPERIOR E INFERIOR BATENTE METÁLICO COM ACABAMENTO EM TINTA DE BASE EPÓXI/ELETROSTÁTICA DE COR SEMELHANTE À COR CORAL 70GY/73/074</t>
  </si>
  <si>
    <t>PORTA DE PINHO TRATADA CONTRA O ATAQUE DE FUNGOS E INSETOS COM PINTURA EM TINTA ESMALTE DA MESMA COR DAS DEMAIS PORTAS EXISTENTES</t>
  </si>
  <si>
    <t>PORTAL EM CHAPA METÁLICA COM PINTURA EM TINTA DE BASE EPÓXI/ELETROSTÁTICA GRAFITE PORTA METÁLICA COM PINTURA EM TINTA DE BASE EPÓXI/ELETROSTÁTICA GRAFITE GUARNIÇÃO E BATENTES METÁLICOS COM ACABAMENTO EM TINTA DE BASE EPÓXI/ELETROSTÁTICA GRAFITE</t>
  </si>
  <si>
    <t>PORTAL EM CHAPA METÁLICA COM PINTURA EM TINTA DE BASE EPÓXI/ELETROSTÁTICA GRAFITE PORTA METÁLICA COM PINTURA EM TINTA DE BASE EPÓXI/ELETROSTÁTICA GRAFITE GUARNIÇÃO E BATENTES METÁLICOS COM ACABAMENTO
EM TINTA DE BASE EPÓXI/ELETROSTÁTICA GRAFITE</t>
  </si>
  <si>
    <t>VIDRO CRISTAL TEMPERADO LAMINADO 12MM ENCAIXILHADO EM MONTANTE DE AÇO COM PINTURA EM ESMALTE SINTÉTICO FOSCO GRAFITE AS MEDIDAS PRECISAM SER AFERIDAS PELO FORNECEDOR NO LOCAL</t>
  </si>
  <si>
    <t>PORTAS DE VIDRO</t>
  </si>
  <si>
    <t>9.1.5</t>
  </si>
  <si>
    <t>9.1.6</t>
  </si>
  <si>
    <t>9.1.7</t>
  </si>
  <si>
    <t>9.1.8</t>
  </si>
  <si>
    <t>9.1.9</t>
  </si>
  <si>
    <t>9.1.10</t>
  </si>
  <si>
    <t>9.1.11</t>
  </si>
  <si>
    <t>9.1.12</t>
  </si>
  <si>
    <t>9.1.13</t>
  </si>
  <si>
    <t>ADMINISTRAÇÃO LOCAL DA OBRA</t>
  </si>
  <si>
    <t>CONSULTORIA TÉCNICA ESPECIALIZADA</t>
  </si>
  <si>
    <t>ADMINISTRAÇÃO DAS OBRAS</t>
  </si>
  <si>
    <t>MACROITEM</t>
  </si>
  <si>
    <t>10.1</t>
  </si>
  <si>
    <t>10.1.1</t>
  </si>
  <si>
    <t>10.1.2</t>
  </si>
  <si>
    <t>10.1.3</t>
  </si>
  <si>
    <t>10.1.4</t>
  </si>
  <si>
    <t>12.1.5</t>
  </si>
  <si>
    <t>12.1.6</t>
  </si>
  <si>
    <t>12.1.7</t>
  </si>
  <si>
    <t>12.1.8</t>
  </si>
  <si>
    <t>12.1.9</t>
  </si>
  <si>
    <t>12.1.10</t>
  </si>
  <si>
    <t>12.1.11</t>
  </si>
  <si>
    <t>12.1.12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</si>
  <si>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</si>
  <si>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</si>
  <si>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</si>
  <si>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</si>
  <si>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</si>
  <si>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</si>
  <si>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</si>
  <si>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</si>
  <si>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</si>
  <si>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</si>
  <si>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</si>
  <si>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</si>
  <si>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</si>
  <si>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</si>
  <si>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</si>
  <si>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</si>
  <si>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</si>
  <si>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</si>
  <si>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</si>
  <si>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</si>
  <si>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</si>
  <si>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</si>
  <si>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</si>
  <si>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</si>
  <si>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</si>
  <si>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</si>
  <si>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</si>
  <si>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13.2</t>
  </si>
  <si>
    <t>13.2.1</t>
  </si>
  <si>
    <t>13.2.2</t>
  </si>
  <si>
    <t>13.2.3</t>
  </si>
  <si>
    <t>13.2.4</t>
  </si>
  <si>
    <t>13.2.5</t>
  </si>
  <si>
    <t>13.2.6</t>
  </si>
  <si>
    <t>13.2.7</t>
  </si>
  <si>
    <t>13.2.8</t>
  </si>
  <si>
    <t>13.2.9</t>
  </si>
  <si>
    <t>13.2.10</t>
  </si>
  <si>
    <t>13.2.11</t>
  </si>
  <si>
    <t>13.2.12</t>
  </si>
  <si>
    <t>13.2.13</t>
  </si>
  <si>
    <t>13.2.14</t>
  </si>
  <si>
    <t>13.2.15</t>
  </si>
  <si>
    <t>13.2.16</t>
  </si>
  <si>
    <t>13.3</t>
  </si>
  <si>
    <t>13.3.1</t>
  </si>
  <si>
    <t>13.3.2</t>
  </si>
  <si>
    <t>13.3.3</t>
  </si>
  <si>
    <t>13.3.4</t>
  </si>
  <si>
    <t>13.3.5</t>
  </si>
  <si>
    <t>13.4</t>
  </si>
  <si>
    <t>13.4.1</t>
  </si>
  <si>
    <t>13.4.2</t>
  </si>
  <si>
    <t>13.4.3</t>
  </si>
  <si>
    <t>13.4.4</t>
  </si>
  <si>
    <t>13.4.5</t>
  </si>
  <si>
    <t>13.4.6</t>
  </si>
  <si>
    <t>13.4.7</t>
  </si>
  <si>
    <t>13.4.8</t>
  </si>
  <si>
    <t>13.4.9</t>
  </si>
  <si>
    <t>13.4.10</t>
  </si>
  <si>
    <t>13.4.11</t>
  </si>
  <si>
    <t>13.4.12</t>
  </si>
  <si>
    <t>13.4.13</t>
  </si>
  <si>
    <t>13.4.14</t>
  </si>
  <si>
    <t>13.4.15</t>
  </si>
  <si>
    <t>13.5</t>
  </si>
  <si>
    <t>13.5.1</t>
  </si>
  <si>
    <t>13.5.2</t>
  </si>
  <si>
    <t>13.5.3</t>
  </si>
  <si>
    <t>13.5.4</t>
  </si>
  <si>
    <t>13.5.5</t>
  </si>
  <si>
    <t>13.5.6</t>
  </si>
  <si>
    <t>13.5.7</t>
  </si>
  <si>
    <t>13.5.8</t>
  </si>
  <si>
    <t>13.5.9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</si>
  <si>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</si>
  <si>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</si>
  <si>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</si>
  <si>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</si>
  <si>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</si>
  <si>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</si>
  <si>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</si>
  <si>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</si>
  <si>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</si>
  <si>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</si>
  <si>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</si>
  <si>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</si>
  <si>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</si>
  <si>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</si>
  <si>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</si>
  <si>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</si>
  <si>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</si>
  <si>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</si>
  <si>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</si>
  <si>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</si>
  <si>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</si>
  <si>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</si>
  <si>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</si>
  <si>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</si>
  <si>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</si>
  <si>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</si>
  <si>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</si>
  <si>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</si>
  <si>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</si>
  <si>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</si>
  <si>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</si>
  <si>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</si>
  <si>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</si>
  <si>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</si>
  <si>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14.3.6</t>
  </si>
  <si>
    <t>14.3.7</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</si>
  <si>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</si>
  <si>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</si>
  <si>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</si>
  <si>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</si>
  <si>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</si>
  <si>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</si>
  <si>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</si>
  <si>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</si>
  <si>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</si>
  <si>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</si>
  <si>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</si>
  <si>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</si>
  <si>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</si>
  <si>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</si>
  <si>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</si>
  <si>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</si>
  <si>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</si>
  <si>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</si>
  <si>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</si>
  <si>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</si>
  <si>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</si>
  <si>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</si>
  <si>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</si>
  <si>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</si>
  <si>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</si>
  <si>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</si>
  <si>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</si>
  <si>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</si>
  <si>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</si>
  <si>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15.2.33</t>
  </si>
  <si>
    <t>15.2.34</t>
  </si>
  <si>
    <t>15.2.35</t>
  </si>
  <si>
    <t>15.2.32</t>
  </si>
  <si>
    <t>15.2.36</t>
  </si>
  <si>
    <t>15.2.38</t>
  </si>
  <si>
    <t>15.3.8</t>
  </si>
  <si>
    <t>15.4</t>
  </si>
  <si>
    <t>15.4.1</t>
  </si>
  <si>
    <t>15.5</t>
  </si>
  <si>
    <t>15.5.1</t>
  </si>
  <si>
    <t>15.5.2</t>
  </si>
  <si>
    <t>15.5.3</t>
  </si>
  <si>
    <t>15.5.4</t>
  </si>
  <si>
    <t>15.5.5</t>
  </si>
  <si>
    <t>15.5.6</t>
  </si>
  <si>
    <t>16.1.3</t>
  </si>
  <si>
    <t>16.1.4</t>
  </si>
  <si>
    <t>18.1.8</t>
  </si>
  <si>
    <t>18.1.9</t>
  </si>
  <si>
    <t>18.1.10</t>
  </si>
  <si>
    <t>18.1.11</t>
  </si>
  <si>
    <t>18.1.12</t>
  </si>
  <si>
    <t>18.1.13</t>
  </si>
  <si>
    <t>18.1.14</t>
  </si>
  <si>
    <t>18.1.15</t>
  </si>
  <si>
    <t>18.1.16</t>
  </si>
  <si>
    <t>18.1.17</t>
  </si>
  <si>
    <t>18.1.18</t>
  </si>
  <si>
    <t>18.1.19</t>
  </si>
  <si>
    <t>18.1.20</t>
  </si>
  <si>
    <t>18.1.21</t>
  </si>
  <si>
    <t>18.1.22</t>
  </si>
  <si>
    <t>18.2</t>
  </si>
  <si>
    <t>18.2.1</t>
  </si>
  <si>
    <t>18.2.2</t>
  </si>
  <si>
    <t>18.2.3</t>
  </si>
  <si>
    <t>18.2.4</t>
  </si>
  <si>
    <t>18.2.5</t>
  </si>
  <si>
    <t>18.2.6</t>
  </si>
  <si>
    <t>18.2.7</t>
  </si>
  <si>
    <t>18.2.8</t>
  </si>
  <si>
    <t>18.2.9</t>
  </si>
  <si>
    <t>18.2.10</t>
  </si>
  <si>
    <t>18.2.11</t>
  </si>
  <si>
    <t>18.2.12</t>
  </si>
  <si>
    <t>18.2.13</t>
  </si>
  <si>
    <t>18.2.14</t>
  </si>
  <si>
    <t>18.2.15</t>
  </si>
  <si>
    <t>18.2.16</t>
  </si>
  <si>
    <t>18.2.17</t>
  </si>
  <si>
    <t>18.2.18</t>
  </si>
  <si>
    <t>18.2.19</t>
  </si>
  <si>
    <t>18.2.20</t>
  </si>
  <si>
    <t>11.1.5</t>
  </si>
  <si>
    <t>11.1.6</t>
  </si>
  <si>
    <t>18.3</t>
  </si>
  <si>
    <t>18.3.1</t>
  </si>
  <si>
    <t>18.3.2</t>
  </si>
  <si>
    <t>18.3.3</t>
  </si>
  <si>
    <t>18.4</t>
  </si>
  <si>
    <t>18.4.1</t>
  </si>
  <si>
    <t>18.4.2</t>
  </si>
  <si>
    <t>UNIDADE CONDENSADORA VRV INOVA - 220V/3F - 18HP</t>
  </si>
  <si>
    <t>UNIDADE CONDENSADORA VRV INOVA - 220V/3F - 26HP</t>
  </si>
  <si>
    <t>UNIDADE CONDENSADORA VRV INOVA - 220V/3F -64HP</t>
  </si>
  <si>
    <t>18.3.4</t>
  </si>
  <si>
    <t>18.3.5</t>
  </si>
  <si>
    <t>18.3.6</t>
  </si>
  <si>
    <t>18.3.7</t>
  </si>
  <si>
    <t>18.3.8</t>
  </si>
  <si>
    <t>18.3.9</t>
  </si>
  <si>
    <t>18.3.10</t>
  </si>
  <si>
    <t>18.3.11</t>
  </si>
  <si>
    <t>18.3.12</t>
  </si>
  <si>
    <t>18.3.13</t>
  </si>
  <si>
    <t>18.3.14</t>
  </si>
  <si>
    <t>18.3.15</t>
  </si>
  <si>
    <t>18.3.16</t>
  </si>
  <si>
    <t>18.3.17</t>
  </si>
  <si>
    <t>18.3.18</t>
  </si>
  <si>
    <t>18.3.19</t>
  </si>
  <si>
    <t>18.4.3</t>
  </si>
  <si>
    <t>18.5</t>
  </si>
  <si>
    <t>18.5.1</t>
  </si>
  <si>
    <t>18.5.2</t>
  </si>
  <si>
    <t>18.4.4</t>
  </si>
  <si>
    <t>CONTROLE REMOTO SEM FIO PARA ACIONAMENTO DAS UNIDADES EVAPORADORAS DO SISTEMA DE AR CONDICIONADO VRF (REFERÊNIA DAIKIN, MODELO BRC7M676)</t>
  </si>
  <si>
    <t>CONTROLE REMOTO COM FIO PARA ACIONAMENTO DAS UNIDADES EVAPORADORAS DO SISTEMA DE AR CONDICIONADO VRF (REFERÊNCIA DAIKIN, MODELO BRCE1E63)</t>
  </si>
  <si>
    <t>ACESSÓRIOS DE MONTAGEM (ABRAÇADEIRAS, BARRA ROSCADA, CHUMBADORES E DEMAIS ITENS NECESSÁRIOS)</t>
  </si>
  <si>
    <t>REDE ELÉTRICA E DE CONTROLE</t>
  </si>
  <si>
    <t xml:space="preserve">BANQUETA LINHA NIC </t>
  </si>
  <si>
    <t>ESTOFADO BANQUETA NIC</t>
  </si>
  <si>
    <t>CADEIRA NIC (SEM RODAS)</t>
  </si>
  <si>
    <t>ESTOFADO CASEIRA NIC (SEM RODAS)</t>
  </si>
  <si>
    <t>CADEIRA MIX (COM RODAS)</t>
  </si>
  <si>
    <t>CADEIRA EXECUTIVA BOSS</t>
  </si>
  <si>
    <t>CADEIRA NIC (COM RODAS)</t>
  </si>
  <si>
    <t>ESTOFADO CADEIRA NIC (COM RODAS)</t>
  </si>
  <si>
    <t>MESA COM RODIZIO CONCENTRE</t>
  </si>
  <si>
    <t>BARRA ELÉTRICA MESA COM RODIZIO CONCENTRE</t>
  </si>
  <si>
    <t>MESA AGILLE</t>
  </si>
  <si>
    <t>CALHA "V" MESA AGILLE</t>
  </si>
  <si>
    <t>BALCÃO WS 100</t>
  </si>
  <si>
    <t>MESA COM ARMÁRIO LINEAR - TAMPO</t>
  </si>
  <si>
    <t xml:space="preserve">MESA COM ARMÁRIO LINEAR - ARMÁRIO </t>
  </si>
  <si>
    <t>PLATAFORMA DE TRABALHO JOB</t>
  </si>
  <si>
    <t>DIVISOR CENTRAL PLATAFORMA DE TRABALHO JOB</t>
  </si>
  <si>
    <t xml:space="preserve">ARQUIVO DESLIZANTE COMPACT (1 FACE) TIPO 1 </t>
  </si>
  <si>
    <t>ARQUIVO DESLIZANTE COMPACT (1 FACE) TIPO 2</t>
  </si>
  <si>
    <t>ARQUIVO DESLIZANTE COMPACT (2 FACES)</t>
  </si>
  <si>
    <t xml:space="preserve">PRATELEIRAS 1  ARQUIVO DESLIZANTE </t>
  </si>
  <si>
    <t xml:space="preserve">PRATELEIRAS 2  ARQUIVO DESLIZANTE </t>
  </si>
  <si>
    <t xml:space="preserve">QUADRO DE PASTAS ARQUIVO DESLIZANTE </t>
  </si>
  <si>
    <t xml:space="preserve">TRILHO ARQUIVO DESLIZANTE </t>
  </si>
  <si>
    <t xml:space="preserve">TRAVA GERAL  ARQUIVO DESLIZANTE </t>
  </si>
  <si>
    <t>SOFÁ PAST - ASSENTO 1</t>
  </si>
  <si>
    <t>SOFÁ PAST - ASSENTO 2</t>
  </si>
  <si>
    <t>SOFÁ PAST - ASSENTO 3</t>
  </si>
  <si>
    <t>SOFÁ PAST - ASSENTO 4</t>
  </si>
  <si>
    <t>MESA TRABALHO PREV</t>
  </si>
  <si>
    <t>POLTRONA 2</t>
  </si>
  <si>
    <t>POLTRONA LAI</t>
  </si>
  <si>
    <t xml:space="preserve">MESA LATERAL CLIP </t>
  </si>
  <si>
    <t xml:space="preserve">MESA TRABALHO ALTA CLI (BANCADA) </t>
  </si>
  <si>
    <t xml:space="preserve">SOFÁ ARRUDA KIT - MÓDULO CENTRO </t>
  </si>
  <si>
    <t xml:space="preserve">SOFÁ ARRUDA KIT - MÓDULO PONTA DIREIRA E ESQUERDA </t>
  </si>
  <si>
    <t>SOFÁ ARRUDA KIT - MÓDULO PUFF</t>
  </si>
  <si>
    <t xml:space="preserve">MESA DE CENTRO CLIP </t>
  </si>
  <si>
    <t>MESA LATERAL TRI</t>
  </si>
  <si>
    <t xml:space="preserve">BANQUETA F ESTOFADA </t>
  </si>
  <si>
    <t>MESA REFEIÇÃO REDONDA BIA</t>
  </si>
  <si>
    <t>MESA REFEIÇÃO DONNA QUADRADA - P</t>
  </si>
  <si>
    <t xml:space="preserve">CADEIRA F ESTOFADA </t>
  </si>
  <si>
    <t>TELA ELÉTRICA 100"</t>
  </si>
  <si>
    <t>LOUSA DE VIDRO MAGNÉTICA 120X90CM</t>
  </si>
  <si>
    <t>PÚLPITO LETÔNIA</t>
  </si>
  <si>
    <t>ESTANTE MODELO NICHOS 180X135CM</t>
  </si>
  <si>
    <t>ESTANTE MODELO NICHOS 270X135CM</t>
  </si>
  <si>
    <t>ESTANTE MODELO NICHOS 315X35CM</t>
  </si>
  <si>
    <t xml:space="preserve">VASO ÉVORA N3 C/ IMPERMEÁBILIZAÇÃO </t>
  </si>
  <si>
    <t xml:space="preserve">VASO ÉVORA N3 S/ IMPERMEÁBILIZAÇÃO </t>
  </si>
  <si>
    <t>ESTANTE PARA BIBLIOTECA CORREDOR COMPLETA (EBCC 230-14PR)</t>
  </si>
  <si>
    <t xml:space="preserve">MESA DE REUNIÃO VERTU </t>
  </si>
  <si>
    <t xml:space="preserve">GAVETEIRO VOLANTE </t>
  </si>
  <si>
    <t xml:space="preserve">ARMÁRIO ALTO  </t>
  </si>
  <si>
    <t xml:space="preserve">PRATELEIRA P/ ÁRMÁRIO ALTO </t>
  </si>
  <si>
    <t xml:space="preserve">PRATELEIRA P/ ARMÁRIO BAIXO </t>
  </si>
  <si>
    <t xml:space="preserve">ARMÁRIO BAIXO </t>
  </si>
  <si>
    <t>ARMÁRIO LOCKER</t>
  </si>
  <si>
    <t>BANCADA 600 (100X60X91CM)</t>
  </si>
  <si>
    <t>BANCADA 600 (150X60X91CM)</t>
  </si>
  <si>
    <t>BANCADA 600 (200X60X91CM)</t>
  </si>
  <si>
    <t>MESA DE REUNIÃO PREMIUM COM PÉ CAIXOTE (COM DUAS CAIXAS TOMADA)</t>
  </si>
  <si>
    <t>CADEIRA BOHÉM - BOH252</t>
  </si>
  <si>
    <t>MESA BOHÉM - BOH925</t>
  </si>
  <si>
    <t>BANCO LIMPINDO - LLP255</t>
  </si>
  <si>
    <t>BANCO LIMPINDO - LLP235</t>
  </si>
  <si>
    <t>LIXEIRA TLESK - KTK-B100</t>
  </si>
  <si>
    <t xml:space="preserve">BANCO ODHARA </t>
  </si>
  <si>
    <t xml:space="preserve">LUMINÁRIA DE PISO ARAUCÁRIA </t>
  </si>
  <si>
    <t xml:space="preserve">MESA DE JANTAR FLINTT </t>
  </si>
  <si>
    <t xml:space="preserve">MESA DE CENTRO MEDELIN SEM BANDEJA </t>
  </si>
  <si>
    <t>SOFÁ DE 3 LUGARES LC2</t>
  </si>
  <si>
    <t>POLTRONA LC2</t>
  </si>
  <si>
    <t xml:space="preserve">BANCADA HOME FETTA </t>
  </si>
  <si>
    <t xml:space="preserve">MONITOR ALL IN ONE WT43S - TELEVISÃO TOUCH </t>
  </si>
  <si>
    <t xml:space="preserve">TOTEM CARREGADOR - VERTICAL LED CHARGER (OPÇÃO COM CHAVE) </t>
  </si>
  <si>
    <t xml:space="preserve">CONJUNTO MESA AUDITÓRIO </t>
  </si>
  <si>
    <t>MOBILIÁRIO</t>
  </si>
  <si>
    <t>19.1</t>
  </si>
  <si>
    <t>19.1.1</t>
  </si>
  <si>
    <t>19.1.2</t>
  </si>
  <si>
    <t>19.1.3</t>
  </si>
  <si>
    <t>19.1.4</t>
  </si>
  <si>
    <t>19.1.5</t>
  </si>
  <si>
    <t>19.1.6</t>
  </si>
  <si>
    <t>19.1.7</t>
  </si>
  <si>
    <t>19.1.8</t>
  </si>
  <si>
    <t>19.1.9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</si>
  <si>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</si>
  <si>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</si>
  <si>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</si>
  <si>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</si>
  <si>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</si>
  <si>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</si>
  <si>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</si>
  <si>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</si>
  <si>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</si>
  <si>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</si>
  <si>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</si>
  <si>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</si>
  <si>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</si>
  <si>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</si>
  <si>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</si>
  <si>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</si>
  <si>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</si>
  <si>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</si>
  <si>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</si>
  <si>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</si>
  <si>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</si>
  <si>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</si>
  <si>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</si>
  <si>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</si>
  <si>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</si>
  <si>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</si>
  <si>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</si>
  <si>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</si>
  <si>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</si>
  <si>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</si>
  <si>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</si>
  <si>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</si>
  <si>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</si>
  <si>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</si>
  <si>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</si>
  <si>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</si>
  <si>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</si>
  <si>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</si>
  <si>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</si>
  <si>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</si>
  <si>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</si>
  <si>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</si>
  <si>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</si>
  <si>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</si>
  <si>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</si>
  <si>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</si>
  <si>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</si>
  <si>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</si>
  <si>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</si>
  <si>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</si>
  <si>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</si>
  <si>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</si>
  <si>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</si>
  <si>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</si>
  <si>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</si>
  <si>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</si>
  <si>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</si>
  <si>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</si>
  <si>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</si>
  <si>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</si>
  <si>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</si>
  <si>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</si>
  <si>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</si>
  <si>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</si>
  <si>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</si>
  <si>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</si>
  <si>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</si>
  <si>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</si>
  <si>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</si>
  <si>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1.1.11</t>
  </si>
  <si>
    <t>1.1.12</t>
  </si>
  <si>
    <t>1.1.13</t>
  </si>
  <si>
    <t>1.1.14</t>
  </si>
  <si>
    <t>1.1.15</t>
  </si>
  <si>
    <t>8.1.8</t>
  </si>
  <si>
    <t>DISPENSER DE PAPEL HIGIÊNICO INTERFOLHADO</t>
  </si>
  <si>
    <t>PLANTIO DE ÁRVORE ORNAMENTAL COM ALTURA DE MUDA MAIOR QUE 2,00 M E MENOR OU IGUAL A 4,00 M</t>
  </si>
  <si>
    <t>ORELHA DE ONÇA (TIBOUCHINA GRANDIFOLIA) PORTE DE PLANTIO 1,2 M - Ø COPA MÍN.:0,70M, MUDA FORTE E VIGOROSA.</t>
  </si>
  <si>
    <t>TERRA VEGETAL</t>
  </si>
  <si>
    <t>ESTERCO BOVINO CURTIDO DE CURRAL</t>
  </si>
  <si>
    <t>20.1</t>
  </si>
  <si>
    <t>20.2</t>
  </si>
  <si>
    <t>ARBUSTOS</t>
  </si>
  <si>
    <t>20.3</t>
  </si>
  <si>
    <t>HERBÁCEAS</t>
  </si>
  <si>
    <t>FORRAÇÕES</t>
  </si>
  <si>
    <t>20.4</t>
  </si>
  <si>
    <t>20.5</t>
  </si>
  <si>
    <t>CORTE RASO E RECORTE DE ÁRVORE COM DIÂMETRO DE TRONCO MAIOR OU IGUAL A 0,60 M</t>
  </si>
  <si>
    <t>20.1.1</t>
  </si>
  <si>
    <t>20.2.1</t>
  </si>
  <si>
    <t>20.3.1</t>
  </si>
  <si>
    <t>20.4.1</t>
  </si>
  <si>
    <t>20.5.1</t>
  </si>
  <si>
    <t>20.1.2</t>
  </si>
  <si>
    <t>20.2.5</t>
  </si>
  <si>
    <t>20.3.2</t>
  </si>
  <si>
    <t>20.4.2</t>
  </si>
  <si>
    <t>20.5.2</t>
  </si>
  <si>
    <t>20.5.3</t>
  </si>
  <si>
    <t>20.5.4</t>
  </si>
  <si>
    <t>20.5.5</t>
  </si>
  <si>
    <t>20.5.6</t>
  </si>
  <si>
    <t>20.5.8</t>
  </si>
  <si>
    <t>PLANTIO DE ARBUSTO OU CERCA VIVA. AF_05/2018</t>
  </si>
  <si>
    <t>20.4.3</t>
  </si>
  <si>
    <t>ÁRVORES EPLAMEIRAS</t>
  </si>
  <si>
    <t>3.1.14</t>
  </si>
  <si>
    <t>3.1.15</t>
  </si>
  <si>
    <t>REMOÇÃO CUIDADOSA E CATALOGAÇÃO DOS PISOS EM LADRILHO ALEMÃO RETIRADOS DA ÁREA REBAIXADA DO PAVIMENTO INFERIOR</t>
  </si>
  <si>
    <t>11.1.7</t>
  </si>
  <si>
    <t>11.1.8</t>
  </si>
  <si>
    <t>11.2</t>
  </si>
  <si>
    <t>11.2.1</t>
  </si>
  <si>
    <t>11.2.2</t>
  </si>
  <si>
    <t>11.2.3</t>
  </si>
  <si>
    <t>REPRODUÇÃO EM LADRILHOS HIDRÁULICOS</t>
  </si>
  <si>
    <t>INSTALAÇÃO DE LADRILHOS RESTAURADOS E NOVOS</t>
  </si>
  <si>
    <t>PINTURA COM TINTA MINERAL A BASE DE CAL</t>
  </si>
  <si>
    <t>Retirada de folha de esquadria em madeira</t>
  </si>
  <si>
    <t>Retirada de esquadria metálica em geral</t>
  </si>
  <si>
    <t>Remoção de pintura em superfícies de madeira e/ou metálicas com produtos químicos</t>
  </si>
  <si>
    <t>Retirada de vidro ou espelho com raspagem da massa ou retirada de baguete</t>
  </si>
  <si>
    <t>Recolocação de vidro inclusive emassamento ou recolocação de baguetes</t>
  </si>
  <si>
    <t>Recolocação de esquadrias metálicas</t>
  </si>
  <si>
    <t>Retirada de peça ou acessório complementar em geral de esquadria</t>
  </si>
  <si>
    <t>Recolocação de folhas de porta ou janela</t>
  </si>
  <si>
    <t>Dobradiça em latão cromado reforçada de 3 1/2" x 3", para porta de até 35 kg</t>
  </si>
  <si>
    <t>Conjunto de ferragens em latão (cremona, varetas, borboletas e levantadores)</t>
  </si>
  <si>
    <t>Trinco quera-unha em latão</t>
  </si>
  <si>
    <t>NOVO CALÇADÃO</t>
  </si>
  <si>
    <t>Demolição mecanizada de pavimento ou piso em concreto, inclusive fragmentação, carregamento, transporte até 1 quilômetro e descarregamento</t>
  </si>
  <si>
    <t>m2</t>
  </si>
  <si>
    <t>Demolição mecanizada de sarjeta ou sarjetão, inclusive fragmentação, carregamento, transporte até 1 quilômetro e descarregamento</t>
  </si>
  <si>
    <t>m3</t>
  </si>
  <si>
    <t>Remoção de aparelho de iluminação ou projetor fixo em poste ou braço</t>
  </si>
  <si>
    <t>CONSTRUÇÕES</t>
  </si>
  <si>
    <t>19.2.1</t>
  </si>
  <si>
    <t>Compactação de aterro mecanizado mínimo de 95% PN, sem fornecimento de solo em campo aberto</t>
  </si>
  <si>
    <t>19.2.2</t>
  </si>
  <si>
    <t>Base de brita graduada</t>
  </si>
  <si>
    <t>19.2.3</t>
  </si>
  <si>
    <t>Concreto usinado, fck = 25 Mpa</t>
  </si>
  <si>
    <t>19.2.4</t>
  </si>
  <si>
    <t>19.2.5</t>
  </si>
  <si>
    <t>Piso com requadro em concreto simples com controle de fck= 25 Mpa</t>
  </si>
  <si>
    <t>19.2.6</t>
  </si>
  <si>
    <t>Nivelamento de piso em concreto com acabadora de superfície</t>
  </si>
  <si>
    <t>19.2.7</t>
  </si>
  <si>
    <t>m</t>
  </si>
  <si>
    <t>Guia pré-moldada reta tipo PMSP 100 - fck 25 Mpa</t>
  </si>
  <si>
    <t>19.2.8</t>
  </si>
  <si>
    <t>Sarjeta ou sarjetão moldado no local, tipo PMSP em concreto com fck 25 Mpa</t>
  </si>
  <si>
    <t>19.2.9</t>
  </si>
  <si>
    <t>Luminária retangular fechada para iluminação externa em poste, tipo pétala pequena</t>
  </si>
  <si>
    <t>Esmalte à base água em superfície metálica, inclusive preparo</t>
  </si>
  <si>
    <t>Esquadria metálica com tela mosqueteiro (metálica conforme novo existente)</t>
  </si>
  <si>
    <t>Caixilho em alumínio basculante com vidro - branco (sob medida)</t>
  </si>
  <si>
    <t>9.3</t>
  </si>
  <si>
    <t>ESQUADRIAS EXTERNAS A RESTAURAR (MADEIRA)</t>
  </si>
  <si>
    <t>9.3.1</t>
  </si>
  <si>
    <t>Pintura esmalte à base de água em madeira, inclusive preparo (ref. de cor Suvinil TICO TICO - D378)</t>
  </si>
  <si>
    <t>9.3.2</t>
  </si>
  <si>
    <t>9.3.3</t>
  </si>
  <si>
    <t>9.3.4</t>
  </si>
  <si>
    <t>9.3.5</t>
  </si>
  <si>
    <t>9.3.6</t>
  </si>
  <si>
    <t>9.3.7</t>
  </si>
  <si>
    <t>9.3.8</t>
  </si>
  <si>
    <t>9.3.9</t>
  </si>
  <si>
    <t>9.3.10</t>
  </si>
  <si>
    <t>9.3.11</t>
  </si>
  <si>
    <t>9.4</t>
  </si>
  <si>
    <t>9.4.1</t>
  </si>
  <si>
    <t>9.4.2</t>
  </si>
  <si>
    <t>9.4.3</t>
  </si>
  <si>
    <t>9.4.4</t>
  </si>
  <si>
    <t>9.4.5</t>
  </si>
  <si>
    <t>9.4.6</t>
  </si>
  <si>
    <t>Vidro fantasia de 3/4 mm</t>
  </si>
  <si>
    <t>9.4.7</t>
  </si>
  <si>
    <t>Fechadura linha Professionel CJ 514 IN La Fonte ou similar (portas externas de madeira - rotunda central)</t>
  </si>
  <si>
    <t>Vidro liso laminado jateado de 6 mm (vidro ornamentado e vidro acidado conforme existente restaurado)</t>
  </si>
  <si>
    <t>Reconstituição de peça de madeira faltante ou danificada</t>
  </si>
  <si>
    <t>ESQUADRIAS EXTERNAS A RESTAURAR (GATEIRAS E METÁLICAS)</t>
  </si>
  <si>
    <t>NOVO ELEVADOR</t>
  </si>
  <si>
    <t>21.1</t>
  </si>
  <si>
    <t>21.1.1</t>
  </si>
  <si>
    <t>Revestimento em granito, espessura de 2 cm, acabamento jateado</t>
  </si>
  <si>
    <t>22.1</t>
  </si>
  <si>
    <t>22.1.1</t>
  </si>
  <si>
    <t>REVESTIMENTOS DIVERSOS</t>
  </si>
  <si>
    <t>REVESTIMENTO EM MADEIRA</t>
  </si>
  <si>
    <t>Lambril em madeira macho/fêmea tarugado, exceto pinus (REVESTIMENTO RIPADO DE MADEIRA CUMARU)</t>
  </si>
  <si>
    <t>9.5</t>
  </si>
  <si>
    <t>9.5.1</t>
  </si>
  <si>
    <t>PROSPECÇÕES PICTÓRICAS</t>
  </si>
  <si>
    <t>Remoção de pintura em superfícies de madeira e/ou metálicas com produtos químicos (Prospecções pictóricas em esquadrias de madeira)</t>
  </si>
  <si>
    <t>10.2</t>
  </si>
  <si>
    <t>10.2.1</t>
  </si>
  <si>
    <t>10.2.2</t>
  </si>
  <si>
    <t>10.2.3</t>
  </si>
  <si>
    <t>10.2.4</t>
  </si>
  <si>
    <t>Demolição manual de revestimento em massa de parede ou teto (Janela pedagógica de abobadilhas)</t>
  </si>
  <si>
    <t>Hidrorepelente incolor para fachada à base de silano-siloxano oligomérico disperso em água (Janela pedagógica de abobadilhas)</t>
  </si>
  <si>
    <t>Remoção de pintura em superfícies de madeira e/ou metálicas com produtos químicos (Janela pedagógica de estrutura de assoalho)</t>
  </si>
  <si>
    <t>10.2.5</t>
  </si>
  <si>
    <t>Demolição manual de revestimento em massa de parede ou teto (Janela pedagógica de estrutura de assoalho)</t>
  </si>
  <si>
    <t>Verniz fungicida para madeira (Janela pedagógica de estrutura de assoalho)</t>
  </si>
  <si>
    <t>10.2.6</t>
  </si>
  <si>
    <t>Hidrorepelente incolor para fachada à base de silano-siloxano oligomérico disperso em água (Janela pedagógica de estrutura de assoalho)</t>
  </si>
  <si>
    <t>11.3</t>
  </si>
  <si>
    <t>11.3.1</t>
  </si>
  <si>
    <t>PRESERVAÇÃO DE TESTEMUNHOS (FORROS)</t>
  </si>
  <si>
    <t>PRESERVAÇÃO DE TESTEMUNHOS (PISO)</t>
  </si>
  <si>
    <t>11.3.2</t>
  </si>
  <si>
    <t>11.3.3</t>
  </si>
  <si>
    <t>11.3.4</t>
  </si>
  <si>
    <t>Emboço desempenado com argamassa industrializada (Testemunho de piso cerâmico)</t>
  </si>
  <si>
    <t>Hidrorepelente incolor para fachada à base de silano-siloxano oligomérico disperso em água (Testemunho de piso cerâmico)</t>
  </si>
  <si>
    <t>Epóxi em massa, inclusive preparo (Testemunho de piso cerâmico)</t>
  </si>
  <si>
    <t>Cantoneira em alumínio perfil sextavado (Testemunho de piso cerâmico)</t>
  </si>
  <si>
    <t>6.5</t>
  </si>
  <si>
    <t>6.5.1</t>
  </si>
  <si>
    <t>6.5.2</t>
  </si>
  <si>
    <t>Demolição manual de revestimento em massa de parede ou teto (Abertura de testemunho de parede)</t>
  </si>
  <si>
    <t>Hidrorepelente incolor para fachada à base de silano-siloxano oligomérico disperso em água  (Abertura de testemunho de parede)</t>
  </si>
  <si>
    <t>TESTEMUNHO DE PAREDE DE ALVENARIA HISTÓRICA</t>
  </si>
  <si>
    <t>22.1.2</t>
  </si>
  <si>
    <t>Verniz em superfície de madeira (REVESTIMENTO RIPADO DE MADEIRA CUMARU)</t>
  </si>
  <si>
    <t>COLOCAÇÃO DE TELA EM ANDAIME FACHADEIRO. AF_11/2017 (IMPRESSÃO DE FOTO TAMANHO REAL)</t>
  </si>
  <si>
    <t xml:space="preserve">FAIXA DE PEDESTRE ELEVADA, CONSTRUÍDA EM CONCRETO ARMADO DE  H= 0,15 M, ACABAMENTO DESEMPENADO COM SINALIZAÇÃO EM  PINTURA EPOXI </t>
  </si>
  <si>
    <t>4.1.6</t>
  </si>
  <si>
    <t>4.1.7</t>
  </si>
  <si>
    <t>LANÇAMENTO E ADENSAMENTO DE CONCRETO OU MASSA POR BOMBEAMENTO</t>
  </si>
  <si>
    <t>4.1.8</t>
  </si>
  <si>
    <t>4.1.9</t>
  </si>
  <si>
    <t>PERIODO 4H</t>
  </si>
  <si>
    <t>4.1.10</t>
  </si>
  <si>
    <t>4.1.11</t>
  </si>
  <si>
    <t>4.2.9</t>
  </si>
  <si>
    <t>4.2.10</t>
  </si>
  <si>
    <t>4.2.11</t>
  </si>
  <si>
    <t>4.2.12</t>
  </si>
  <si>
    <t>LASTRO DE CONCRETO "GROUT" COM PEDRISCO</t>
  </si>
  <si>
    <t>PRÉ-LAJE EM PAINEL PRÉ-FABRICADO TRELIÇADO, H= 25 CM</t>
  </si>
  <si>
    <t>CONCRETO USINADO fck=30MPa, fctM=4,2MPa, SLUMP INICIALl 12 +/-1cm, COM MICROFIBRA (REFERÊNCIA SIKAFIBER OU SIMILAR) 12 MICRO PP+MACROFIBRA SINTÉTICA 4KG/M³ ESTRUTURAL, TEOR DE ARGAMASSA 49%&lt;A&lt;52%; CONSUMO MÍNIMO DE CIMENTO 350kg; FATOR ÁGUA CIMENTO: 0,38 A 0,40; UTILIZAÇÃO DE ADITIVO CRISTALIZANTE PARA IMPERMEABILIZAÇÃO REFERÊNCIAS  XYPEX ADMIC C-500 2% SOBRE A MASSA DE CIMENTO,  WT 200  SIKA  3,5KG/M³ , PENETON ADMIX 4,5KG/M³ OU EQUIVALENTES); RETRAÇÃO HIDR MÁX. 500 µm/m TEOR DE AR INCORPORADO  3%, EXSUDAÇÃO &lt;4%; SLUMP APÓS ADIÇÃO DAS FIBRAS 12 + OU - 1</t>
  </si>
  <si>
    <t>5.1.5</t>
  </si>
  <si>
    <t>5.1.6</t>
  </si>
  <si>
    <t>5.1.7</t>
  </si>
  <si>
    <t>GALVANIZAÇÃO EM ESTRUTURA METÁLICA</t>
  </si>
  <si>
    <t xml:space="preserve">PINTURA EPÓXI BICOMPONENTE EM ESTRUTURAS METÁLICAS </t>
  </si>
  <si>
    <t>ESCADA HELICOIDAL COM GUARDA-CORPO, INCLUSIVE PINTURA EPOXI E ACABAMENTOS DOS DEGRAUS</t>
  </si>
  <si>
    <t>ALTURA (M)</t>
  </si>
  <si>
    <t>5.2.8</t>
  </si>
  <si>
    <t>5.2.10</t>
  </si>
  <si>
    <t>5.2.11</t>
  </si>
  <si>
    <t>5.2.12</t>
  </si>
  <si>
    <t>PELE DE VIDRO  COM ESTRUTURA EM SISTEMA SPIDERGLASS</t>
  </si>
  <si>
    <t>ESTAÇÃO ELEVATÓRIA DE ESGOTO PRÉ-FABRICADA, COMPACTA, COM BOMBA TRITURADORA E RESERVATÓRIO DE 32 LITROS EM POLIETILENO. VAZÃO 13 M³/H, ALTURA MANOMÉTRICA TOTAL 13 M.C.A. (SANITÁRIO NO SUBSOLO, 01 ATUANTE + 01 RESERVA) - FORNECIMENTO DE INSTALAÇÃO</t>
  </si>
  <si>
    <t>CALHA (SEMICIRCULAR)  EM CHAPA GALVANIZADA Nº 26 - CORTE 0,50 M</t>
  </si>
  <si>
    <t xml:space="preserve">
GRELHA COM CALHA E CESTO COLETOR PARA PISO EM AÇO INOXIDÁVEL, LARGURA DE 20 CM
</t>
  </si>
  <si>
    <t>TUBO DE PVC RÍGIDO BRANCO PXB COM VIROLA E ANEL DE BORRACHA, LINHA ESGOTO SÉRIE NORMAL, DN= 100 MM, INCLUSIVE CONEXÕES</t>
  </si>
  <si>
    <t>13.2.17</t>
  </si>
  <si>
    <t>13.2.18</t>
  </si>
  <si>
    <t>13.2.19</t>
  </si>
  <si>
    <t>FILTRO TIPO CUNO / CARCAÇA COM ELEMENTO FILTRANTE CARVÃO</t>
  </si>
  <si>
    <t>PRESSURIZADOR AUTOMÁTICO, INCLUSIVE LIGAÇÃO ELÉTRICA, VAZÃO 6500 LITROS/H PRESSÃO 25,5 M.C.A.</t>
  </si>
  <si>
    <t>SUPORTE DS-K4H258-LZ PARA FECHADURA DS-K4H258S</t>
  </si>
  <si>
    <t>FECHADURA ELETROMAGNETICA ATÉ 258KG P/PORTA SIMPLES DS-K4H258S C/SENSOR</t>
  </si>
  <si>
    <t xml:space="preserve">TERMINAL DE CONTROLE DE ACESSO HIKIVISION BIOMETRIA + FACIAL + DIGITAL + PROXIMIDADE MIFARE - DS K1T606MF </t>
  </si>
  <si>
    <t>TRANSCEIVER FO MONOMODO
REF: HP - Modelo JD094B TRANSCEIVER HPN SFP+ X130 10GB LR 10KM</t>
  </si>
  <si>
    <t>CURVA HORIZONTAL 90º PARA ELETROCALHA PERFURADA EM CHAPA DE #16 MSG   REF.:300x50</t>
  </si>
  <si>
    <t>CURVA HORIZONTAL 90º PARA ELETROCALHA PERFURADA EM CHAPA DE #16 MSG   REF.:150x50</t>
  </si>
  <si>
    <t>TALA PARA ELETROCALHA COM ACABAMENTO PRÉ ZINCADO DE 7µm, ABA DE 50mm.</t>
  </si>
  <si>
    <t>TALA PARA ELETROCALHA COM ACABAMENTO PRÉ ZINCADO DE 7µm, ABA DE 100mm.</t>
  </si>
  <si>
    <t>SUPORTE VERTICAL PARA ELETROCALHA PERFURADA, COM ACABAM. PRÉ ZINCADO DE 7µm.  REF.: 70x96mm</t>
  </si>
  <si>
    <t>SUPORTE VERTICAL PARA ELETROCALHA PERFURADA, COM ACABAM. PRÉ ZINCADO DE 7µm.REF.: 70x154mm</t>
  </si>
  <si>
    <t>SUPORTE VERTICAL PARA ELETROCALHA PERFURADA, COM ACABAM. PRÉ ZINCADO DE 7µm.REF.: 120x146mm</t>
  </si>
  <si>
    <t>SUPORTE VERTICAL PARA ELETROCALHA PERFURADA, COM ACABAM. PRÉ ZINCADO DE 7µm.REF.: 120x160mm</t>
  </si>
  <si>
    <t>TAMPA DE PRESSÃO CHAPA N. 24 REF.: 100x3000mm</t>
  </si>
  <si>
    <t>TAMPA DE PRESSÃO CHAPA N. 24  REF.: 150x3000mm</t>
  </si>
  <si>
    <t>TAMPA DE PRESSÃO CHAPA N. 24 REF.: 300x3000mm</t>
  </si>
  <si>
    <t>TAMPA PARA PERFILADO REF.: 38mmx3000mm</t>
  </si>
  <si>
    <t>SAÍDA HORIZONTAL DE ELETROCALHA PARA PERFILADO, COM ACABAM. PRÉ ZINCADO DE 7µm.</t>
  </si>
  <si>
    <t>BUCHA PARA ELETRODUTO EM FERRO NODULAR, ALTA RESISTÊNCIA MECÂNICA, ROSCA BSP, REF.: Ø3/4"</t>
  </si>
  <si>
    <t>BUCHA PARA ELETRODUTO EM FERRO NODULAR, ALTA RESISTÊNCIA MECÂNICA, ROSCA BSP, REF.: Ø1"</t>
  </si>
  <si>
    <t>VERGALHÃO ROSCA TOTAL, EM PÇS. DE 3 METROS, COM ACABAM. BICROMATIZADO. Ø3/4" REF.: 114-40-1/4-Z</t>
  </si>
  <si>
    <t>VERGALHÃO ROSCA TOTAL, EM PÇS. DE 3 METROS, COM ACABAM. BICROMATIZADO. Ø1"REF.: 114-40-1/4-Z</t>
  </si>
  <si>
    <t>VERGALHÃO ROSCA TOTAL, EM PÇS. DE 3 METROS, COM ACABAM. BICROMATIZADO. Ø2"REF.: 114-40-1/4-Z</t>
  </si>
  <si>
    <t xml:space="preserve">LUMINÁRIA ESPETO MÉDIO - P 3W/ IL 400 cd/ FL 250lm/ T 100-240V(bivolt)/ TC 3.000k (BRANCO QUENTE) / A 36º </t>
  </si>
  <si>
    <t>LUMINÁRIA ESPETO MÉDIO - P 4W/ IL 600 cd/ FL350lm/ T 100-240V(bivolt)/ TC 3.000k (BRANCO QUENTE) / A 36º</t>
  </si>
  <si>
    <t>LUMINÁRIA ESPETO MÉDIO - P 7W/ IL 930 cd/ FL525lm/ T 100-240V(bivolt)/ TC 3.000k/ (BRANCO QUENTE)  A 36º</t>
  </si>
  <si>
    <t xml:space="preserve">LUMINÁRIA ESPETO LONGO  - P 7W/ IL 930 cd/ FL525lm/ T 100-240V(bivolt)/ TC 3.000k (BRANCO QUENTE) / A 36º </t>
  </si>
  <si>
    <t>LUMINÁRIA SOBREPOR - P 6W/ IL 900 cd/ FL450lm/ T 100-240V(bivolt)/ TC 3.000k (BRANCO QUENTE) / A 36º</t>
  </si>
  <si>
    <t xml:space="preserve">LUMINÁRIA DE EMBUTIR- P 7W/ IL 930 cd/ FL525lm/ T 100-240V(bivolt)/ TC 3.000k (BRANCO QUENTE) / A 36º </t>
  </si>
  <si>
    <t xml:space="preserve">LUMINÁRIA DE EMBUTIR- P 6W/ IL 900 cd/ FL450lm/ T 100-240V(bivolt)/ TC 3.000k (BRANCO QUENTE) / A 25º </t>
  </si>
  <si>
    <t xml:space="preserve">LUMINÁRIA SUSPENSA DEXO -  48 LEDS COM P 51,5W/ E 140 lm/W/ FL5.800 A 7.000lm/ T 220-240V/ TC 3.000k (BRANCO QUENTE) </t>
  </si>
  <si>
    <t>FORNECIMENTO E INSTALAÇÃO DE DISJUNTOR CAIXA MOLDADA DE 800 A + ACESSÓRIOS PARA INSTALAÇÃO NO QGBT-NE-1</t>
  </si>
  <si>
    <t>15.2.37</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</si>
  <si>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</si>
  <si>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</si>
  <si>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</si>
  <si>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</si>
  <si>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</si>
  <si>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</si>
  <si>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</si>
  <si>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</si>
  <si>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</si>
  <si>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</si>
  <si>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</si>
  <si>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</si>
  <si>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</si>
  <si>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</si>
  <si>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</si>
  <si>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</si>
  <si>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</si>
  <si>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</si>
  <si>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</si>
  <si>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</si>
  <si>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</si>
  <si>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</si>
  <si>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</si>
  <si>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PÇ</t>
  </si>
  <si>
    <t>15.5.7</t>
  </si>
  <si>
    <t>15.5.8</t>
  </si>
  <si>
    <t>15.5.9</t>
  </si>
  <si>
    <t>15.5.10</t>
  </si>
  <si>
    <t>15.5.11</t>
  </si>
  <si>
    <t>15.5.12</t>
  </si>
  <si>
    <t>15.5.13</t>
  </si>
  <si>
    <t>15.5.14</t>
  </si>
  <si>
    <t>15.1.3</t>
  </si>
  <si>
    <t>COMPATIBILIZAÇÃO DE PROJETO - REF.: Ver item 5.1 do Memorial Descritivo.</t>
  </si>
  <si>
    <t>ELETRODUTO DE PVC RÍGIDO ROSCAVEL - 150MM (4")</t>
  </si>
  <si>
    <t>INFRAESTRUTRA PARA CABINE ELÉTRICA</t>
  </si>
  <si>
    <t>ATIVIDADES CIVIS - MONTAGEM DE REDE DE DUTOS PARA BAIXA TENSÃO</t>
  </si>
  <si>
    <t>ABERTURA DE VALA (MANUAL OU COM EQUIPAMENTOS ADEQUADOS) EM TERRA PARA ASSENTAMENTO DE DUTOS.</t>
  </si>
  <si>
    <t>APILOAMENTO DO FUNDO DE VALAS</t>
  </si>
  <si>
    <t>ENVELOPAMENTO DE BANCO DE DUTOS COM CONCRETO</t>
  </si>
  <si>
    <t>CAIXA DE PASSAGEM EM CONCRETO ARMADO (PREVER IMPERMEABILIZAÇÃO INTERNA)</t>
  </si>
  <si>
    <t>ELETRODUTO CORRUGADO PEAD - Ø 4"</t>
  </si>
  <si>
    <t>ATERRO COM COMPACTAÇÃO</t>
  </si>
  <si>
    <t>RECOMPOSIÇÃO DE ASFALTO</t>
  </si>
  <si>
    <t>m³</t>
  </si>
  <si>
    <t>m²</t>
  </si>
  <si>
    <t>unid</t>
  </si>
  <si>
    <t>REF.: 600mm</t>
  </si>
  <si>
    <t>PARAFUSOS, SUPORTAÇÕES E ACESSÓRIOS</t>
  </si>
  <si>
    <t xml:space="preserve">PERFILADO PERFURADO 38X38X6000mm, EM AÇO CARBONO COM ACABAMENTO PRÉ ZINCADO.
FABRICANTE: MOPA OU SIMILAR. </t>
  </si>
  <si>
    <t>REF.: 104-38/38-18-Z</t>
  </si>
  <si>
    <t>REF.: Ø3/8''</t>
  </si>
  <si>
    <t xml:space="preserve">CHUMBADOR "UR" COM  PORCA E ARRUELA </t>
  </si>
  <si>
    <t>REF.: ∅3/8"</t>
  </si>
  <si>
    <t>SUPORTE METALICO PARA FIXAÇÃO DE LEITO DE 600mm EM PAREDE, CONFORME DETALHE DO SUPORTE 01 ESPECIFICADO NO DOCUMENTO DI-0123-PE-EE-DE-0001</t>
  </si>
  <si>
    <t>SUPORTE METALICO A=3,70m  PARA DE LEITO DE 600mm, CONFORME DETALHE DO SUPORTE 02 ESPECIFICADO NO DOCUMENTO DI-0123-PE-EE-DE-0001</t>
  </si>
  <si>
    <t>REF.: 3,70m</t>
  </si>
  <si>
    <t>br</t>
  </si>
  <si>
    <t>BARRA CHATA DE ALUMÍNIO 7/8" x 1/8" x 3.
FABRICANTE: TERMOTÉCNICA.</t>
  </si>
  <si>
    <t>REF.: 7/8" x 1/8"</t>
  </si>
  <si>
    <t>TERMINAL AÉREO EM BARRA CHATA DE ALUMÍNIO 7/8" x 1/8" x 600mm. 
COM KIT DE ACESSÓRIOS PARA FIXAÇÃO.
FABRICANTE: TERMOTÉCNICA.</t>
  </si>
  <si>
    <t>REF.: TEL 940</t>
  </si>
  <si>
    <t>PARAFUSO FENDA CABEÇA CHATA EM ALUMÍNIO Ø1/4" x 7/8"
FABRICANTE: TERMOTÉCNICA.</t>
  </si>
  <si>
    <t>REF.: TEL 5322</t>
  </si>
  <si>
    <t>ARRUELA LISA EM ALUMÍNIO Ø1/4"
FABRICANTE: TERMOTÉCNICA.</t>
  </si>
  <si>
    <t>REF.: TEL 5305</t>
  </si>
  <si>
    <t>PORCA SEXTAVADA EM ALUMÍNIO Ø1/4"
FABRICANTE: TERMOTÉCNICA.</t>
  </si>
  <si>
    <t>REF: TEL 5313</t>
  </si>
  <si>
    <t>BUCHA DE NYLON Nº 6</t>
  </si>
  <si>
    <t>FABRICANTE: FISCHER OU SIMILAR</t>
  </si>
  <si>
    <t>REF.: 5306</t>
  </si>
  <si>
    <t>PARAFUSO FENDA EM AÇO GALVANIZADO A FOGO, ROSCA SOBERBA 4,8x45mm.</t>
  </si>
  <si>
    <t>FABRICANTE: MOPA OU SIMILAR</t>
  </si>
  <si>
    <t>REF.: 114-53-4,8-45-I</t>
  </si>
  <si>
    <t>ELETRODUTO DE PVC Ø1" PRETO
FABRICANTE: TIGRE OU SIMILAR.</t>
  </si>
  <si>
    <t>REF.: Ø1"x 3,00m.</t>
  </si>
  <si>
    <t>HASTE DE ATERRAMENTO EM AÇO, REVESTIDA DE COBRE Ø3/4" x 3000mm.
FABRICANTE: TERMOTÉCNICA.</t>
  </si>
  <si>
    <t>REF.: TEL 5823</t>
  </si>
  <si>
    <t>GRAMPO DE ATERRAMENTO PARA CABO/HASTE DE ATERRAMENTO Ø3/4" FABRICADO EM BRONZE DE ALTA RESISTÊNCIA MECANICA E A CORROSÃO DOTADO DE PARAFUSO, PORCAS E ARRUELAS DE PRESSÃO, AÇO ZINCADO A FOGO.
FABRICANTE: BURNDY</t>
  </si>
  <si>
    <t>REF.: GAR 6426 (16-70mm²)</t>
  </si>
  <si>
    <t>CAIXA DE INSPEÇÃO DE ATERRAMENTO TIPO SOLO EM PVC.  DIAMETRO: ø300mm.
FABRICANTE: TERMOTÉCNICA</t>
  </si>
  <si>
    <t>REF.: TEL 552</t>
  </si>
  <si>
    <t>TAMPA DE FERRO FUNDIDO REFORÇADA C/ BOCAL INTERIOR QUADRADO ARTICULADO E BORDA EXTERIOR REDONDA DIAMETRO: ø300mm.
FABRICANTE: TERMOTÉCNICA</t>
  </si>
  <si>
    <t>REF.: TEL 536</t>
  </si>
  <si>
    <t>KIT BARRA DE EQUIPOTENCIALIZAÇÃO COMPLETA COM ISOLADORES.
FABRICANTE: FASTWELD OU SIMILAR.</t>
  </si>
  <si>
    <t>REF.: FGB-22F</t>
  </si>
  <si>
    <t>CARTUCHO PARA CONEXÃO EXOTÉRMICA TIPO "T" PARA CABO 50mm2 PASSANTE, 35mm2 DERIVAÇÃO
FASTWELD OU SIMILAR</t>
  </si>
  <si>
    <t>REF.:</t>
  </si>
  <si>
    <t>CARTUCHO PARA CONEXÃO EXOTÉRMICA TIPO "T" PARA CABO 50mm2 PASSANTE, 50mm2 DERIVAÇÃO
FASTWELD OU SIMILAR</t>
  </si>
  <si>
    <t>MOLDE PARA CONEXÃO EXOTÉRMICA TIPO  "T"
FABRICANTE : FASTWELD OU SIMILAR</t>
  </si>
  <si>
    <t>REF.:50/35</t>
  </si>
  <si>
    <t>REF.:50/50</t>
  </si>
  <si>
    <t>CABO DE COBRE NÚ, COMPOSTO POR FIOS DE COBRE NÚ TÊMPERA MEIO DURO, DISPOSTAS EM COROAS CONCÊNTRICAS, 80°C EM SERVIÇO CONTÍNUO, ESPECIFICAÇÃO APLICÁVEL NBR-6542, NAS SEGUINTES BITOLAS:
FABRICANTE: PRISMIAN OU SIMILAR.</t>
  </si>
  <si>
    <t>REF.: 35 mm² - TIPO MHDC</t>
  </si>
  <si>
    <t>REF.: 50 mm² - TIPO MHDC</t>
  </si>
  <si>
    <t>TERMINAL DE COMPRESSÃO BIMETÁLICO PARA CABO</t>
  </si>
  <si>
    <t>FABRICANTE: BURNDY OU SIMILAR</t>
  </si>
  <si>
    <t>REF.: 35mm²</t>
  </si>
  <si>
    <t xml:space="preserve">REF.: 50mm² </t>
  </si>
  <si>
    <t xml:space="preserve">CONECTOR PARAFUSO FENDIDO COM SEPARADOR, CORPO E PORCA FABRICADO EM BRONZE </t>
  </si>
  <si>
    <t>ESTANHADO DE ALTA RESISTÊNCIA MECÂNICA E A CORROSÃO.</t>
  </si>
  <si>
    <t>REF.: KSU26 - #50mm²</t>
  </si>
  <si>
    <t xml:space="preserve">TERMINAL CABO BARRA, FABRICADO EM BRONZE </t>
  </si>
  <si>
    <t>REF.: QA-B - #35mm²</t>
  </si>
  <si>
    <t>REF.: QA-B - #50mm²</t>
  </si>
  <si>
    <t xml:space="preserve">CONECTOR PARAFUSO FENDIDO SEM SEPARADOR COM ROSCA, CORPO E PORCA FABRICADO EM BRONZE </t>
  </si>
  <si>
    <t>REF.: KC-K2C - #50mm²</t>
  </si>
  <si>
    <t>GEL DESPOLARIZANTE P/ REDUÇÃO DO VALOR DA RESISTÊNCIA DE ATERRAMENTO, EM SACO DE 12Kg (1 SACO POR HASTE)</t>
  </si>
  <si>
    <t xml:space="preserve">REF.: </t>
  </si>
  <si>
    <t>SERVIÇOS DE DESMONTAGEM  - DESMONTAGEM DE INFRAESTRUTURA EXISTENTE DE ILUMINAÇÃO, TOMADAS E INFRAESTRUTURA E CABOS DE FORÇA E SPDA.</t>
  </si>
  <si>
    <t>17.1.8</t>
  </si>
  <si>
    <t>17.1.9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</si>
  <si>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</si>
  <si>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</si>
  <si>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</si>
  <si>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</si>
  <si>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</si>
  <si>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</si>
  <si>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</si>
  <si>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</si>
  <si>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</si>
  <si>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</si>
  <si>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</si>
  <si>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</si>
  <si>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</si>
  <si>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</si>
  <si>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</si>
  <si>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</si>
  <si>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</si>
  <si>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</si>
  <si>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</si>
  <si>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</si>
  <si>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</si>
  <si>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</si>
  <si>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</si>
  <si>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</si>
  <si>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</si>
  <si>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</si>
  <si>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</si>
  <si>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</si>
  <si>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</si>
  <si>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</si>
  <si>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</si>
  <si>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</si>
  <si>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</si>
  <si>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</si>
  <si>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</si>
  <si>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</si>
  <si>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</si>
  <si>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</si>
  <si>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</si>
  <si>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</si>
  <si>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</si>
  <si>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</si>
  <si>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</si>
  <si>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</si>
  <si>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</si>
  <si>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</si>
  <si>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</si>
  <si>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</si>
  <si>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</si>
  <si>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</si>
  <si>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</si>
  <si>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</si>
  <si>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</si>
  <si>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</si>
  <si>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</si>
  <si>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</si>
  <si>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</si>
  <si>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</si>
  <si>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</si>
  <si>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</si>
  <si>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</si>
  <si>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</si>
  <si>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</si>
  <si>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</si>
  <si>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</si>
  <si>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</si>
  <si>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</si>
  <si>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</si>
  <si>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</si>
  <si>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</si>
  <si>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</si>
  <si>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VERGALHÃO ROSCA TOTAL, EM PÇS. DE 3 METROS, COM ACABAM. BICROMATIZADO COM PORCAS, ARRUELAS E DEMAIS COMPONENTES
FABRICANTE: MOPA OU SIMILAR.</t>
  </si>
  <si>
    <t>LEITO PARA CABOS TIPO ESCADA, TRECHO RETO, EM AÇO GALVANIZADO A FOGO, CONSTITUÍDO DE LONGARINAS DE PERFIL "U", CHAPA #12MSG, ABAS PARA FORA E TRAVESSAS DE PERFILADO A CADA 250mm, ABAS DE 100mm, COMPRIMENTO DE 3000mm C/ TAMPA E COMPONENTES
FABRICANTE.</t>
  </si>
  <si>
    <t>DESMONTAGEM DE INFRAESTRUTURA EXISTENTE DE TOMADAS, CÂMERAS, ANTENAS (WIFI),
RACK E INFRAESTRUTURA DE CABO DE REDE.</t>
  </si>
  <si>
    <t>COMPATIBILIZAÇÃO DE PROJETO -  TELECOM
Detalhamento e compatibilização dos layouts de Telecomunicações com outras disciplinas.
REF.: Ver itens 5.1 do Memorial Descritivo.</t>
  </si>
  <si>
    <t>ELETROCALHA PERFURADA  EM CHAPA DE #16M.S.G. COM ACABAMENTO PRÉ ZINCADO DE 7µm, DE ACORDO COM A NBR 7008. EM BARRAS DE 3,00m.
FABRICANTE: MOPA OU SIMILAR.
REF.: 100x100x3000mm - 131-0100/200-Z</t>
  </si>
  <si>
    <t>ELETROCALHA PERFURADA  EM CHAPA DE #16M.S.G. COM ACABAMENTO PRÉ ZINCADO DE 7µm, DE ACORDO COM A NBR 7008. EM BARRAS DE 3,00m.
FABRICANTE: MOPA OU SIMILAR.
REF.: 200x100x3000mm - 131-0100/200-Z</t>
  </si>
  <si>
    <t>CURVA HORIZONTAL 90º PARA ELETROCALHA PERFURADA EM CHAPA DE #16 MSG COM ACABAMENTO PRÉ ZINCADO DE 7µm, RAIO 150mm, DE ACORDO COM A NBR 7008.
FABRICANTE: MOPA OU SIMILAR.
REF.: 100x100</t>
  </si>
  <si>
    <t>CURVA HORIZONTAL 90º PARA ELETROCALHA PERFURADA EM CHAPA DE #16 MSG COM ACABAMENTO PRÉ ZINCADO DE 7µm, RAIO 150mm, DE ACORDO COM A NBR 7008.
FABRICANTE: MOPA OU SIMILAR.
REF.: 200x100</t>
  </si>
  <si>
    <t>CURVA VERTICAL INTERNA 90° PARA ELETROCALHA PERFURADA EM CHAPA DE #16 MSG COM ACABAMENTO PRÉ ZINCADO DE 7µm, RAIO 150mm, DE ACORDO COM A NBR 7008.
FABRICANTE: MOPA OU SIMILAR
REF.: 200x100</t>
  </si>
  <si>
    <t>TALA PARA ELETROCALHA COM ACABAMENTO PRÉ ZINCADO DE 7µm, ABA DE 100mm.
FABRICANTE: MOPA OU SIMILAR
REF.: 100mm - 139-06-100</t>
  </si>
  <si>
    <t>SUPORTE VERTICAL PARA ELETROCALHA PERFURADA, COM ACABAM. PRÉ ZINCADO DE 7µm.
FABRICANTE: MOPA.
REF.: 200x100mm - 139-03-0200</t>
  </si>
  <si>
    <t>FLANGE PARA LIGAÇÃO EM PAINEL PARA ELETROCALHA TIPO "U" PERFURADA, EM CHAPA 16 MSG, COM ACABAMENTO PRÉ ZINCADO DE 7μm, ALTURA DA ABA 100mm, DE ACORDO COM A NBR 7008.
FABRICANTE: MOPA OU SIMILAR
REF.: 200x100mm - 139-02-200x100mm</t>
  </si>
  <si>
    <t>ELETRODUTO FLEXIVEL ESPIRALADO PVC, TIPO REFORÇADO EM ROLO DE 25M, CONFORME NORMA ABNT NBR 15715 EM COMPLEMENTO AS NORMAS NBR 13897 E  NBR 13898
REF.: Ø1''</t>
  </si>
  <si>
    <t>ELETRODUTO EM AÇO CARB. C/ ACABAM. PRÉ ZINCADO, TIPO SEMI PESADO, DIN 2440, COM COSTURA E REBARBAS REMOVIDAS, EM BARRAS DE 3,0 m, COM LUVA EM UMA DE SUAS EXTREMIDADES, E PROTETOR DE ROSCA NA OUTRA,  ROSCA BSP. CONFORME NBR-5597.
FABRICANTE: ELECON.
REF.: Ø1"</t>
  </si>
  <si>
    <t>LUVA PARA ELETRODUTO EM FERRO NODULAR, ALTA RESISTÊNCIA MECÂNICA, ROSCA BSP, COM ACABAMENTO PRÉ ZINCADO DE 7µm.
FABRICANTE: DAISA OU SIMILAR.
REF.: Ø1''</t>
  </si>
  <si>
    <t>BUCHA PARA ELETRODUTO EM FERRO NODULAR, ALTA RESISTÊNCIA MECÂNICA, ROSCA BSP, COM ACABAMENTO PRÉ ZINCADO DE 7µm.
FABRICANTE: DAISA OU SIMILAR.
REF.: Ø1''</t>
  </si>
  <si>
    <t>ARRUELA PARA ELETRODUTO EM FERRO NODULAR, ALTA RESISTÊNCIA MECÂNICA, ROSCA BSP, COM ACABAMENTO PRÉ ZINCADO DE 7µm.
FABRICANTE: DAISA OU SIMILAR
REF.: Ø1"</t>
  </si>
  <si>
    <t>SAÍDA HORIZONTAL DE ELETROCALHA PARA ELETRODUTO, COM ACABAM. PRÉ ZINCADO DE 7µm.
FABRICANTE: MOPA OU SIMILAR.
REF.: Ø1"</t>
  </si>
  <si>
    <t>CONDULETE  TIPO "T", FABRICADO EM LIGA DE ALUMÍNIO FUNDIDO DE ALTA RESISTÊNCIA MECÂNICA E A CORROSÃO, TAMPA COM JUNTA DE VEDAÇÃO EM BORRACHA.
FABRICANTE: DAISA.
REF.: Ø1"</t>
  </si>
  <si>
    <t>CONDULETE  TIPO "E", FABRICADO EM LIGA DE ALUMÍNIO FUNDIDO DE ALTA RESISTÊNCIA MECÂNICA E A CORROSÃO, TAMPA COM JUNTA DE VEDAÇÃO EM BORRACHA.
FABRICANTE: DAISA.
REF.: Ø1"</t>
  </si>
  <si>
    <t>CONDULETE  TIPO "C", FABRICADO EM LIGA DE ALUMÍNIO FUNDIDO DE ALTA RESISTÊNCIA MECÂNICA E A CORROSÃO, TAMPA COM JUNTA DE VEDAÇÃO EM BORRACHA.
FABRICANTE: DAISA.
REF.: Ø1"</t>
  </si>
  <si>
    <t>CONDULETE  TIPO "LB", FABRICADO EM LIGA DE ALUMÍNIO FUNDIDO DE ALTA RESISTÊNCIA MECÂNICA E A CORROSÃO, TAMPA COM JUNTA DE VEDAÇÃO EM BORRACHA.
FABRICANTE: DAISA.
REF.: Ø1"</t>
  </si>
  <si>
    <t xml:space="preserve">PERFILADO PERFURADO EM CHAPA DE #16 M.S.G. 38X38mm COM ACABAMENTO PRÉ - ZINCADO DE 7µm EM BARRAS DE 3M
REF.: 38x38mm </t>
  </si>
  <si>
    <t>SAÍDA HORIZONTAL DE PERFILADO PARA ELETRODUTO COM ACABAMENTO PRÉ ZINCADO 7µm, FABRICANTE MOPA OU SIMILAR
REF.: Ø1"</t>
  </si>
  <si>
    <t>SUPORTE VERTICAL PARA PERFILADO PERFURADO, COM ACABAM. PRÉ ZINCADO DE 7µm. FABRICANTE MOPA 
REF.: 38x38mm</t>
  </si>
  <si>
    <t>TOMADA 1 PT DADOS + 1 PT TELEFONE - BAIXA - ESPELHO PVC - CAIXA 4X4 EMBUTIDO (DIVISÓRIA/PAREDE), ESPELHO EM PVC PARA CAIXA 4X4, FORNECIDA COM ABERTURA PARA DOIS (2) POSTOS PARA CONECTOR RJ-45 CAT. 6 - 4 PARES, COM GUARNIÇÃO DE FIXAÇÃO / VEDAÇÃO. TOMADA DE TELECOMUNICAÇÃO RJ45 (KEYSTONE JACK), POSSIBILITA A CRIMPAGEM T568A OU T568B.
FABRICANTE: PIAL LEGRAND OU SIMILAR.
1 UN. - CAIXA DE EMBUTIR EM ALVENARIA
1 UN. - SUPORTE 4''x4''
1 UN. - PLACA 4''x4''
2 UN. - TOMADA
REF.: LINHA PIAL PLUS</t>
  </si>
  <si>
    <t>BRAÇADEIRA "D" COM CUNHA PARA ELETRODUTO.
FABRICANTE: MOPA OU SIMILAR.
REF.: 315-04-1 -Ø1".</t>
  </si>
  <si>
    <t>VERGALHÃO ROSCA TOTAL, EM PÇS. DE 3 METROS, COM ACABAM. BICROMATIZADO.
FABRICANTE: MOPA OU SIMILAR.
Ø1/4'' - REF.: 114-40-1/4-Z</t>
  </si>
  <si>
    <t>CABO DE 4 PARES TRANÇADOS  DO TIPO F/UTP - CAT 6, BLINDADO NA COR VEMELHA; CAPA CONSTRUIDA COM PVC, RETARDANTE A CHAMA; CLASSE DE FLAMABILIDADE CM; GRAVAÇÃO NO CABO DE MARCAÇÃO METRICA SEQUENCIAL; DATA DE FABRICAÇÃO; NOME DO FABRICANTE; CLASSE DE FLAMABILIDADE; DESCRIÇÃO E TIPO DE CABO. 
REF.: FURUKAWA</t>
  </si>
  <si>
    <t>CABO ÓPTICO TIPO "TIGHT BUFFER" (NÃO-GELEADO), CONSTITUÍDO POR FIBRAS ÓPTICAS DO TIPO MULTIMODO OU MONOMODO. AS FIBRAS ÓPTICAS POSSUEM REVESTIMENTO PRIMÁRIO EM ACRILATO E REVESTIMENTO SECUNDÁRIO EM MATERIAL TERMOPLÁSTICO. SOBRE O CONJUNTO DE FIBRAS, SÃO COLOCADOS ELEMENTOS DE
TRAÇÃO DE FIOS DIELÉTRICOS. O CONJUNTO DE FIBRAS É PROTEGIDO CONTRA PENETRAÇÃO DE ÁGUA E COM CAPA EXTERNA  EM MATERIAL TERMOPLÁSTICO NÃO PROPAGANTE À CHAMA E RESISTENTE A INTEMPÉRIES. 
FABRICANTE: FURUKAWA OU SIMILAR.
REF.: CFOA-SM-DDR-S 12F TS (PFV) LSZH</t>
  </si>
  <si>
    <t xml:space="preserve">PATCH CORD METÁLICO GIGALAN CM CAT.6 U/UTP cor VM 2,5m
REF: FURUKAWA </t>
  </si>
  <si>
    <t xml:space="preserve">GUIA DE CABOS HORIZONTAL FECHADO 1U ALTA DENSIDADE
REF: FURUKAWA 
</t>
  </si>
  <si>
    <t xml:space="preserve">PATCH PANEL DESCARREGADO 48P 1U ALTA DENSIDADE
REF: FURUKAWA </t>
  </si>
  <si>
    <t xml:space="preserve">CONECTOR FÊMEA GIGALAN U/UTP CAT.6 90°/180° 
REF: FURUKAWA </t>
  </si>
  <si>
    <t>SWITCH ARUBA 2930F 48G POE COD JL256A
REF: ARUBA</t>
  </si>
  <si>
    <t>CÂMERA IP BULLET INFRA 30MTS FULL HD 2MP H265+ DARKFIGHTER 
ULTRA-LOW LIGHT IP67 PoE - DS-2CD5A26G0-IZ(H)S
REF: HIKVISION</t>
  </si>
  <si>
    <t>RACK FECHADO 45U X 19"CM + ACESSÓRIOS 
REF: POLICOM</t>
  </si>
  <si>
    <t>RACK FECHADO 16U X 19" + ACESSÓRIOS
REF: POLICOM</t>
  </si>
  <si>
    <t xml:space="preserve">     ACESS POINT UBIQUITI _MODELO_ UAP-AC-M-PRO ANTENA POE
     REF: UBIQUITI</t>
  </si>
  <si>
    <t>BOTÃO DE SAÍDA 4X2 SENSÍVEL AO TOQUE VAULT BTS400</t>
  </si>
  <si>
    <t>PAN PORTEIRO ELETRONICO T7765X(SÓ PAINEL EXTERNO)</t>
  </si>
  <si>
    <t>ABAFIRE SIRENE MINI AUDIOVISUAL LED - Sinalizador visual código AFIV01</t>
  </si>
  <si>
    <t>BATERIA SELADA 12V X 7 AMP MOURA 12MVA-7</t>
  </si>
  <si>
    <t>16.2</t>
  </si>
  <si>
    <t>16.2.1</t>
  </si>
  <si>
    <t>16.2.2</t>
  </si>
  <si>
    <t>16.2.3</t>
  </si>
  <si>
    <t>16.2.4</t>
  </si>
  <si>
    <t>16.2.5</t>
  </si>
  <si>
    <t>16.2.6</t>
  </si>
  <si>
    <t>16.2.7</t>
  </si>
  <si>
    <t>16.2.8</t>
  </si>
  <si>
    <t>16.2.9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</si>
  <si>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</si>
  <si>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</si>
  <si>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</si>
  <si>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</si>
  <si>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</si>
  <si>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</si>
  <si>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</si>
  <si>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</si>
  <si>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</si>
  <si>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</si>
  <si>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</si>
  <si>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</si>
  <si>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</si>
  <si>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</si>
  <si>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</si>
  <si>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</si>
  <si>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</si>
  <si>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</si>
  <si>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</si>
  <si>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</si>
  <si>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</si>
  <si>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</si>
  <si>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</si>
  <si>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</si>
  <si>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</si>
  <si>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</si>
  <si>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</si>
  <si>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</si>
  <si>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</si>
  <si>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</si>
  <si>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</si>
  <si>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</si>
  <si>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</si>
  <si>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</si>
  <si>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</si>
  <si>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</si>
  <si>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</si>
  <si>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</si>
  <si>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</si>
  <si>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</si>
  <si>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</si>
  <si>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</si>
  <si>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</si>
  <si>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</si>
  <si>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</si>
  <si>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</si>
  <si>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</si>
  <si>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</si>
  <si>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FONTE DE ALIMENTAÇÃO ININTERRUPTA – FA 1220S</t>
  </si>
  <si>
    <t>Servidor Supermicro com trilhos para instalação em rack 19"
REF: SUPERMICRO</t>
  </si>
  <si>
    <t>Processador Intel Xeon E5-2637 v4 3.5Ghz ou superior</t>
  </si>
  <si>
    <t>16 GB RAM DDR3</t>
  </si>
  <si>
    <t>HD SSD 480GB (RAID 1 por hardware)</t>
  </si>
  <si>
    <t>Placa de Rede Dual 1/10  SFP+</t>
  </si>
  <si>
    <t>Placa de Rede Dual 10/100/1000</t>
  </si>
  <si>
    <t>Win 10 Pro;
REF: TELECOM</t>
  </si>
  <si>
    <t>STORAGE -  Lenovo DE120S 2U12 expansion com 4 discos de 12TB RAID5
REF: LENOVO</t>
  </si>
  <si>
    <t>REGUA PDU 8 TOMADAS, 20A PARA RACK 19"
REF: APC; DELL</t>
  </si>
  <si>
    <t>Bandeja para fibra óptica DIO A270 + Kit completo para fusão de 4 fibras
REF: FURUKAWA</t>
  </si>
  <si>
    <t>Fibra Óptica Monomodo 12F Fiber Lan Indoor-Outdoor -  CFOA-SM-DDR-S 12F TS (PFV) LSZH
REF: FURUKAWA</t>
  </si>
  <si>
    <t>16.2.58</t>
  </si>
  <si>
    <t>16.2.59</t>
  </si>
  <si>
    <t>LINCENÇA CÂMERA: HIKVISION HikCentral-P-VSS-1Ch
REF: HIKVISION</t>
  </si>
  <si>
    <t>LINCENÇA CONTROLE DE ACESSO: HIKVISION HikCentral-P-ACS-1Door
REF: HIKVISION</t>
  </si>
  <si>
    <t>LINCENÇA ARMAZENAMENTO: HIKVISION  pStor-Video Storage-Base/1Ch 
REF: HIKVISION</t>
  </si>
  <si>
    <t>Fontes  400 Watts, 80 Plus Platinum;</t>
  </si>
  <si>
    <t>5.2.6</t>
  </si>
  <si>
    <t>5.2.7</t>
  </si>
  <si>
    <t>5.2.9</t>
  </si>
  <si>
    <t>4.3.3</t>
  </si>
  <si>
    <t>4.3.8</t>
  </si>
  <si>
    <t>4.3.9</t>
  </si>
  <si>
    <t>4.3.10</t>
  </si>
  <si>
    <t>4.3.11</t>
  </si>
  <si>
    <t>4.2.8</t>
  </si>
  <si>
    <t>8.1.7</t>
  </si>
  <si>
    <t>9.3.12</t>
  </si>
  <si>
    <t>9.3.13</t>
  </si>
  <si>
    <t>9.4.8</t>
  </si>
  <si>
    <t>9.4.9</t>
  </si>
  <si>
    <t>13.1.40</t>
  </si>
  <si>
    <t>13.5.44</t>
  </si>
  <si>
    <t>13.5.45</t>
  </si>
  <si>
    <t>LEITO E ACESSORIOS</t>
  </si>
  <si>
    <t>15.4.2</t>
  </si>
  <si>
    <t>15.4.3</t>
  </si>
  <si>
    <t>15.6</t>
  </si>
  <si>
    <t>15.6.1</t>
  </si>
  <si>
    <t>15.6.2</t>
  </si>
  <si>
    <t>15.6.3</t>
  </si>
  <si>
    <t>15.6.4</t>
  </si>
  <si>
    <t>15.6.5</t>
  </si>
  <si>
    <t>15.6.6</t>
  </si>
  <si>
    <t>15.6.7</t>
  </si>
  <si>
    <t>15.6.8</t>
  </si>
  <si>
    <t>15.6.9</t>
  </si>
  <si>
    <t>15.6.10</t>
  </si>
  <si>
    <t>15.6.11</t>
  </si>
  <si>
    <t>15.6.12</t>
  </si>
  <si>
    <t>15.6.13</t>
  </si>
  <si>
    <t>15.6.14</t>
  </si>
  <si>
    <t>15.6.15</t>
  </si>
  <si>
    <t>15.6.16</t>
  </si>
  <si>
    <t>15.6.17</t>
  </si>
  <si>
    <t>15.6.18</t>
  </si>
  <si>
    <t>15.6.19</t>
  </si>
  <si>
    <t>15.6.20</t>
  </si>
  <si>
    <t>15.6.21</t>
  </si>
  <si>
    <t>15.6.22</t>
  </si>
  <si>
    <t>15.7</t>
  </si>
  <si>
    <t>15.7.1</t>
  </si>
  <si>
    <t>15.8</t>
  </si>
  <si>
    <t>15.8.1</t>
  </si>
  <si>
    <t>15.8.2</t>
  </si>
  <si>
    <t>15.8.3</t>
  </si>
  <si>
    <t>15.8.4</t>
  </si>
  <si>
    <t>15.8.5</t>
  </si>
  <si>
    <t>15.8.6</t>
  </si>
  <si>
    <t>15.8.7</t>
  </si>
  <si>
    <t>15.8.8</t>
  </si>
  <si>
    <t>15.8.9</t>
  </si>
  <si>
    <t>15.8.10</t>
  </si>
  <si>
    <t>15.8.11</t>
  </si>
  <si>
    <t>15.8.12</t>
  </si>
  <si>
    <t>15.8.13</t>
  </si>
  <si>
    <t>15.8.14</t>
  </si>
  <si>
    <t>18.1.23</t>
  </si>
  <si>
    <t>18.1.24</t>
  </si>
  <si>
    <t>20.5.7</t>
  </si>
  <si>
    <t>QUANTITATIVOS DE OBRA</t>
  </si>
  <si>
    <t>PLANILHA QUANTITATIVA</t>
  </si>
  <si>
    <t>MÊS</t>
  </si>
  <si>
    <t xml:space="preserve">TOTAL FINAL </t>
  </si>
  <si>
    <t>VALOR  TOTAL</t>
  </si>
  <si>
    <t>cj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</si>
</sst>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R$&quot;\ #,##0.00;[Red]\-&quot;R$&quot;\ #,##0.00"/>
    <numFmt numFmtId="43" formatCode="_-* #,##0.00_-;\-* #,##0.00_-;_-* &quot;-&quot;??_-;_-@_-"/>
    <numFmt numFmtId="164" formatCode="_-&quot;R$&quot;* #,##0.00_-;\-&quot;R$&quot;* #,##0.00_-;_-&quot;R$&quot;* &quot;-&quot;??_-;_-@_-"/>
    <numFmt numFmtId="165" formatCode="0.0"/>
    <numFmt numFmtId="166" formatCode="&quot;R$&quot;\ #,##0.00"/>
    <numFmt numFmtId="167" formatCode="_(&quot;$&quot;* #,##0.00_);_(&quot;$&quot;* \(#,##0.00\);_(&quot;$&quot;* &quot;-&quot;??_);_(@_)"/>
    <numFmt numFmtId="168" formatCode="[$-416]d\-mmm\-yy;@"/>
    <numFmt numFmtId="169" formatCode="&quot;R$&quot;#,##0.00;[Red]&quot;R$&quot;#,##0.00"/>
  </numFmts>
  <fonts count="51">
    <font>
      <sz val="11"/>
      <color theme="1"/>
      <name val="Calibri"/>
      <charset val="134"/>
      <scheme val="minor"/>
    </font>
    <font>
      <sz val="11"/>
      <color theme="1"/>
      <name val="Calibri"/>
      <family val="2"/>
      <scheme val="minor"/>
    </font>
    <font>
      <sz val="11"/>
      <color theme="1"/>
      <name val="Calibri"/>
      <family val="2"/>
      <scheme val="minor"/>
    </font>
    <font>
      <b/>
      <sz val="12"/>
      <color theme="1"/>
      <name val="Calibri"/>
      <family val="2"/>
      <scheme val="minor"/>
    </font>
    <font>
      <sz val="10"/>
      <color indexed="8"/>
      <name val="Arial"/>
      <family val="2"/>
    </font>
    <font>
      <sz val="8"/>
      <color indexed="8"/>
      <name val="Times New Roman"/>
      <family val="1"/>
    </font>
    <font>
      <sz val="11"/>
      <name val="Calibri"/>
      <family val="2"/>
      <scheme val="minor"/>
    </font>
    <font>
      <b/>
      <sz val="12"/>
      <color rgb="FFFF0000"/>
      <name val="Calibri"/>
      <family val="2"/>
      <scheme val="minor"/>
    </font>
    <font>
      <sz val="9"/>
      <color theme="1"/>
      <name val="Calibri"/>
      <family val="2"/>
      <scheme val="minor"/>
    </font>
    <font>
      <sz val="14"/>
      <name val="Calibri"/>
      <family val="2"/>
      <scheme val="minor"/>
    </font>
    <font>
      <b/>
      <sz val="18"/>
      <name val="Calibri"/>
      <family val="2"/>
      <scheme val="minor"/>
    </font>
    <font>
      <sz val="8"/>
      <name val="Calibri"/>
      <family val="2"/>
      <scheme val="minor"/>
    </font>
    <font>
      <b/>
      <sz val="8"/>
      <name val="Calibri"/>
      <family val="2"/>
      <scheme val="minor"/>
    </font>
    <font>
      <b/>
      <sz val="16"/>
      <name val="Calibri"/>
      <family val="2"/>
      <scheme val="minor"/>
    </font>
    <font>
      <b/>
      <sz val="12"/>
      <name val="Calibri"/>
      <family val="2"/>
      <scheme val="minor"/>
    </font>
    <font>
      <b/>
      <i/>
      <sz val="8"/>
      <name val="Calibri"/>
      <family val="2"/>
      <scheme val="minor"/>
    </font>
    <font>
      <b/>
      <sz val="14"/>
      <color rgb="FFFF0000"/>
      <name val="Calibri"/>
      <family val="2"/>
      <scheme val="minor"/>
    </font>
    <font>
      <b/>
      <sz val="14"/>
      <name val="Calibri"/>
      <family val="2"/>
      <scheme val="minor"/>
    </font>
    <font>
      <sz val="12"/>
      <name val="Calibri"/>
      <family val="2"/>
      <scheme val="minor"/>
    </font>
    <font>
      <b/>
      <i/>
      <sz val="14"/>
      <name val="Calibri"/>
      <family val="2"/>
      <scheme val="minor"/>
    </font>
    <font>
      <sz val="10"/>
      <color theme="1"/>
      <name val="Calibri"/>
      <family val="2"/>
      <scheme val="minor"/>
    </font>
    <font>
      <sz val="10"/>
      <name val="Arial"/>
      <family val="2"/>
    </font>
    <font>
      <b/>
      <sz val="11"/>
      <name val="Calibri"/>
      <family val="2"/>
      <scheme val="minor"/>
    </font>
    <font>
      <b/>
      <sz val="11"/>
      <name val="Calibri"/>
      <family val="2"/>
      <scheme val="minor"/>
    </font>
    <font>
      <b/>
      <sz val="12"/>
      <color theme="0"/>
      <name val="Calibri"/>
      <family val="2"/>
      <scheme val="minor"/>
    </font>
    <font>
      <sz val="14"/>
      <name val="Arial"/>
      <family val="2"/>
    </font>
    <font>
      <sz val="18"/>
      <name val="Calibri"/>
      <family val="2"/>
      <scheme val="minor"/>
    </font>
    <font>
      <b/>
      <sz val="22"/>
      <color rgb="FFFF0000"/>
      <name val="Calibri"/>
      <family val="2"/>
      <scheme val="minor"/>
    </font>
    <font>
      <b/>
      <sz val="18"/>
      <color theme="0"/>
      <name val="Calibri"/>
      <family val="2"/>
      <scheme val="minor"/>
    </font>
    <font>
      <b/>
      <sz val="22"/>
      <color theme="0"/>
      <name val="Calibri"/>
      <family val="2"/>
      <scheme val="minor"/>
    </font>
    <font>
      <b/>
      <sz val="22"/>
      <name val="Calibri"/>
      <family val="2"/>
      <scheme val="minor"/>
    </font>
    <font>
      <b/>
      <i/>
      <sz val="16"/>
      <name val="Calibri"/>
      <family val="2"/>
      <scheme val="minor"/>
    </font>
    <font>
      <sz val="5"/>
      <name val="Calibri"/>
      <family val="2"/>
      <scheme val="minor"/>
    </font>
    <font>
      <b/>
      <i/>
      <sz val="9"/>
      <name val="Calibri"/>
      <family val="2"/>
      <scheme val="minor"/>
    </font>
    <font>
      <b/>
      <sz val="6"/>
      <name val="Calibri"/>
      <family val="2"/>
      <scheme val="minor"/>
    </font>
    <font>
      <b/>
      <sz val="7"/>
      <name val="Calibri"/>
      <family val="2"/>
      <scheme val="minor"/>
    </font>
    <font>
      <sz val="7"/>
      <name val="Calibri"/>
      <family val="2"/>
      <scheme val="minor"/>
    </font>
    <font>
      <sz val="10"/>
      <name val="Arial"/>
      <family val="2"/>
    </font>
    <font>
      <sz val="11"/>
      <color theme="1"/>
      <name val="Calibri"/>
      <family val="2"/>
      <scheme val="minor"/>
    </font>
    <font>
      <sz val="14"/>
      <color rgb="FFFF0000"/>
      <name val="Calibri"/>
      <family val="2"/>
      <scheme val="minor"/>
    </font>
    <font>
      <sz val="12"/>
      <color indexed="8"/>
      <name val="Times New Roman"/>
      <family val="1"/>
    </font>
    <font>
      <sz val="12"/>
      <color theme="1"/>
      <name val="Calibri"/>
      <family val="2"/>
      <scheme val="minor"/>
    </font>
    <font>
      <b/>
      <sz val="12"/>
      <color rgb="FF002060"/>
      <name val="Calibri"/>
      <family val="2"/>
      <scheme val="minor"/>
    </font>
    <font>
      <b/>
      <sz val="12"/>
      <color rgb="FFFFFFFF"/>
      <name val="Calibri"/>
      <family val="2"/>
    </font>
    <font>
      <b/>
      <sz val="12"/>
      <name val="Calibri"/>
      <family val="2"/>
    </font>
    <font>
      <sz val="12"/>
      <name val="Calibri"/>
      <family val="2"/>
    </font>
    <font>
      <sz val="12"/>
      <color indexed="8"/>
      <name val="Calibri"/>
      <family val="2"/>
      <scheme val="minor"/>
    </font>
    <font>
      <sz val="10"/>
      <color indexed="8"/>
      <name val="Times New Roman"/>
      <family val="1"/>
    </font>
    <font>
      <sz val="12"/>
      <color theme="1"/>
      <name val="Calibri"/>
      <family val="2"/>
    </font>
    <font>
      <sz val="12"/>
      <color rgb="FFFF0000"/>
      <name val="Calibri"/>
      <family val="2"/>
      <scheme val="minor"/>
    </font>
    <font>
      <sz val="12"/>
      <color rgb="FF000000"/>
      <name val="Calibri"/>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1" tint="0.14996795556505021"/>
        <bgColor indexed="64"/>
      </patternFill>
    </fill>
    <fill>
      <patternFill patternType="solid">
        <fgColor theme="3" tint="-0.249977111117893"/>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rgb="FF16365C"/>
        <bgColor rgb="FF000000"/>
      </patternFill>
    </fill>
    <fill>
      <patternFill patternType="solid">
        <fgColor rgb="FFFFFFFF"/>
        <bgColor rgb="FF000000"/>
      </patternFill>
    </fill>
    <fill>
      <patternFill patternType="solid">
        <fgColor rgb="FF595959"/>
        <bgColor rgb="FF000000"/>
      </patternFill>
    </fill>
  </fills>
  <borders count="1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style="thin">
        <color auto="1"/>
      </bottom>
      <diagonal/>
    </border>
  </borders>
  <cellStyleXfs count="16">
    <xf numFmtId="0" fontId="0" fillId="0" borderId="0"/>
    <xf numFmtId="43" fontId="38" fillId="0" borderId="0" applyFont="0" applyFill="0" applyBorder="0" applyAlignment="0" applyProtection="0"/>
    <xf numFmtId="0" fontId="37" fillId="0" borderId="0"/>
    <xf numFmtId="164" fontId="20" fillId="0" borderId="0" applyFont="0" applyFill="0" applyBorder="0" applyAlignment="0" applyProtection="0">
      <alignment vertical="center"/>
    </xf>
    <xf numFmtId="0" fontId="37" fillId="0" borderId="0"/>
    <xf numFmtId="0" fontId="4" fillId="0" borderId="0"/>
    <xf numFmtId="167" fontId="5" fillId="0" borderId="0" applyFont="0" applyFill="0" applyBorder="0" applyAlignment="0" applyProtection="0"/>
    <xf numFmtId="0" fontId="37" fillId="0" borderId="0"/>
    <xf numFmtId="0" fontId="37" fillId="0" borderId="0"/>
    <xf numFmtId="0" fontId="38" fillId="0" borderId="0"/>
    <xf numFmtId="43" fontId="38" fillId="0" borderId="0" applyFont="0" applyFill="0" applyBorder="0" applyAlignment="0" applyProtection="0"/>
    <xf numFmtId="0" fontId="37" fillId="0" borderId="0"/>
    <xf numFmtId="0" fontId="21" fillId="0" borderId="0"/>
    <xf numFmtId="0" fontId="2" fillId="0" borderId="0"/>
    <xf numFmtId="0" fontId="1" fillId="0" borderId="0"/>
    <xf numFmtId="43" fontId="1" fillId="0" borderId="0" applyFont="0" applyFill="0" applyBorder="0" applyAlignment="0" applyProtection="0"/>
  </cellStyleXfs>
  <cellXfs count="490">
    <xf numFmtId="0" fontId="0" fillId="0" borderId="0" xfId="0"/>
    <xf numFmtId="0" fontId="6" fillId="0" borderId="0" xfId="0" applyFont="1"/>
    <xf numFmtId="0" fontId="3" fillId="0" borderId="0" xfId="0" applyFont="1" applyAlignment="1">
      <alignment horizontal="center"/>
    </xf>
    <xf numFmtId="0" fontId="8" fillId="0" borderId="0" xfId="0" applyFont="1"/>
    <xf numFmtId="0" fontId="8" fillId="0" borderId="0" xfId="0" applyFont="1" applyAlignment="1">
      <alignment horizontal="center"/>
    </xf>
    <xf numFmtId="0" fontId="6" fillId="0" borderId="6" xfId="0" applyFont="1" applyBorder="1"/>
    <xf numFmtId="0" fontId="11" fillId="2" borderId="0" xfId="7" applyFont="1" applyFill="1" applyBorder="1" applyAlignment="1" applyProtection="1">
      <alignment vertical="center"/>
    </xf>
    <xf numFmtId="0" fontId="12" fillId="2" borderId="0" xfId="7" applyFont="1" applyFill="1" applyBorder="1" applyAlignment="1" applyProtection="1">
      <alignment vertical="center"/>
    </xf>
    <xf numFmtId="0" fontId="11" fillId="2" borderId="6" xfId="7" applyFont="1" applyFill="1" applyBorder="1" applyAlignment="1" applyProtection="1">
      <alignment vertical="center"/>
    </xf>
    <xf numFmtId="0" fontId="13" fillId="2" borderId="9" xfId="7" applyFont="1" applyFill="1" applyBorder="1" applyAlignment="1" applyProtection="1">
      <alignment vertical="center"/>
    </xf>
    <xf numFmtId="0" fontId="11" fillId="2" borderId="5" xfId="7" applyFont="1" applyFill="1" applyBorder="1" applyAlignment="1" applyProtection="1">
      <alignment vertical="center"/>
    </xf>
    <xf numFmtId="0" fontId="11" fillId="2" borderId="3" xfId="7" applyFont="1" applyFill="1" applyBorder="1" applyAlignment="1" applyProtection="1">
      <alignment vertical="center"/>
    </xf>
    <xf numFmtId="0" fontId="13" fillId="2" borderId="8" xfId="7" applyFont="1" applyFill="1" applyBorder="1" applyAlignment="1" applyProtection="1">
      <alignment vertical="center"/>
    </xf>
    <xf numFmtId="0" fontId="12" fillId="2" borderId="5" xfId="7" applyFont="1" applyFill="1" applyBorder="1" applyAlignment="1" applyProtection="1">
      <alignment vertical="center"/>
    </xf>
    <xf numFmtId="0" fontId="15" fillId="2" borderId="0" xfId="7" applyFont="1" applyFill="1" applyBorder="1" applyAlignment="1" applyProtection="1">
      <alignment horizontal="left" vertical="center"/>
    </xf>
    <xf numFmtId="0" fontId="16" fillId="2" borderId="9" xfId="7" applyFont="1" applyFill="1" applyBorder="1" applyAlignment="1" applyProtection="1">
      <alignment vertical="center"/>
    </xf>
    <xf numFmtId="0" fontId="3" fillId="0" borderId="2" xfId="0" applyFont="1" applyBorder="1" applyAlignment="1">
      <alignment horizontal="center"/>
    </xf>
    <xf numFmtId="0" fontId="12" fillId="2" borderId="7" xfId="7" applyFont="1" applyFill="1" applyBorder="1" applyAlignment="1" applyProtection="1">
      <alignment vertical="center"/>
    </xf>
    <xf numFmtId="0" fontId="17" fillId="2" borderId="6" xfId="7" applyFont="1" applyFill="1" applyBorder="1" applyAlignment="1" applyProtection="1">
      <alignment vertical="center"/>
    </xf>
    <xf numFmtId="0" fontId="17" fillId="2" borderId="0" xfId="4" applyFont="1" applyFill="1" applyBorder="1" applyAlignment="1" applyProtection="1">
      <alignment vertical="center"/>
    </xf>
    <xf numFmtId="0" fontId="17" fillId="2" borderId="7" xfId="4" applyFont="1" applyFill="1" applyBorder="1" applyAlignment="1" applyProtection="1">
      <alignment vertical="center"/>
    </xf>
    <xf numFmtId="0" fontId="17" fillId="2" borderId="0" xfId="2" applyFont="1" applyFill="1" applyBorder="1" applyAlignment="1" applyProtection="1">
      <alignment horizontal="center" vertical="center"/>
    </xf>
    <xf numFmtId="43" fontId="9" fillId="3" borderId="0" xfId="4" applyNumberFormat="1" applyFont="1" applyFill="1" applyBorder="1" applyAlignment="1">
      <alignment horizontal="center" vertical="center"/>
    </xf>
    <xf numFmtId="0" fontId="9" fillId="3" borderId="7" xfId="4" applyFont="1" applyFill="1" applyBorder="1" applyAlignment="1">
      <alignment horizontal="center" vertical="center"/>
    </xf>
    <xf numFmtId="0" fontId="17" fillId="2" borderId="11" xfId="2" applyFont="1" applyFill="1" applyBorder="1" applyAlignment="1" applyProtection="1">
      <alignment vertical="center"/>
    </xf>
    <xf numFmtId="43" fontId="17" fillId="3" borderId="2" xfId="4" applyNumberFormat="1" applyFont="1" applyFill="1" applyBorder="1" applyAlignment="1">
      <alignment horizontal="center" vertical="center"/>
    </xf>
    <xf numFmtId="43" fontId="18" fillId="3" borderId="0" xfId="4" applyNumberFormat="1" applyFont="1" applyFill="1" applyBorder="1" applyAlignment="1">
      <alignment vertical="center"/>
    </xf>
    <xf numFmtId="0" fontId="17" fillId="2" borderId="6" xfId="2" applyFont="1" applyFill="1" applyBorder="1" applyAlignment="1" applyProtection="1">
      <alignment horizontal="center" vertical="center"/>
    </xf>
    <xf numFmtId="0" fontId="12" fillId="2" borderId="4" xfId="7" applyFont="1" applyFill="1" applyBorder="1" applyAlignment="1" applyProtection="1">
      <alignment vertical="center"/>
    </xf>
    <xf numFmtId="0" fontId="17" fillId="2" borderId="7" xfId="2" applyFont="1" applyFill="1" applyBorder="1" applyAlignment="1" applyProtection="1">
      <alignment vertical="center"/>
    </xf>
    <xf numFmtId="0" fontId="19" fillId="2" borderId="7" xfId="2" applyFont="1" applyFill="1" applyBorder="1" applyAlignment="1" applyProtection="1">
      <alignment horizontal="left" vertical="center"/>
    </xf>
    <xf numFmtId="0" fontId="17" fillId="2" borderId="9" xfId="2" applyFont="1" applyFill="1" applyBorder="1" applyAlignment="1" applyProtection="1">
      <alignment horizontal="center" vertical="center"/>
    </xf>
    <xf numFmtId="43" fontId="9" fillId="3" borderId="9" xfId="4" applyNumberFormat="1" applyFont="1" applyFill="1" applyBorder="1" applyAlignment="1">
      <alignment horizontal="center" vertical="center"/>
    </xf>
    <xf numFmtId="0" fontId="9" fillId="3" borderId="10" xfId="4" applyFont="1" applyFill="1" applyBorder="1" applyAlignment="1">
      <alignment horizontal="center" vertical="center"/>
    </xf>
    <xf numFmtId="0" fontId="6" fillId="0" borderId="0" xfId="0" applyFont="1" applyFill="1" applyAlignment="1"/>
    <xf numFmtId="0" fontId="0" fillId="0" borderId="0" xfId="0" applyFont="1" applyFill="1" applyAlignment="1"/>
    <xf numFmtId="0" fontId="9" fillId="3" borderId="0" xfId="4" applyFont="1" applyFill="1" applyBorder="1" applyAlignment="1">
      <alignment horizontal="center" vertical="center"/>
    </xf>
    <xf numFmtId="0" fontId="9" fillId="3" borderId="6" xfId="4" applyFont="1" applyFill="1" applyBorder="1" applyAlignment="1">
      <alignment horizontal="center" vertical="center"/>
    </xf>
    <xf numFmtId="1" fontId="24" fillId="5" borderId="1" xfId="4" applyNumberFormat="1" applyFont="1" applyFill="1" applyBorder="1" applyAlignment="1">
      <alignment vertical="center"/>
    </xf>
    <xf numFmtId="43" fontId="24" fillId="5" borderId="1" xfId="4" applyNumberFormat="1" applyFont="1" applyFill="1" applyBorder="1" applyAlignment="1">
      <alignment horizontal="center" vertical="center" wrapText="1"/>
    </xf>
    <xf numFmtId="0" fontId="23" fillId="0" borderId="0" xfId="0" applyFont="1" applyAlignment="1">
      <alignment vertical="center"/>
    </xf>
    <xf numFmtId="0" fontId="10" fillId="0" borderId="0" xfId="0" applyFont="1" applyFill="1" applyAlignment="1">
      <alignment vertical="center"/>
    </xf>
    <xf numFmtId="0" fontId="26" fillId="0" borderId="0" xfId="0" applyFont="1" applyFill="1" applyAlignment="1"/>
    <xf numFmtId="169" fontId="0" fillId="0" borderId="0" xfId="1" applyNumberFormat="1" applyFont="1" applyFill="1" applyAlignment="1"/>
    <xf numFmtId="0" fontId="27" fillId="2" borderId="0" xfId="7" applyFont="1" applyFill="1" applyBorder="1" applyAlignment="1" applyProtection="1">
      <alignment horizontal="center" vertical="center"/>
    </xf>
    <xf numFmtId="0" fontId="0" fillId="0" borderId="6" xfId="0" applyFont="1" applyFill="1" applyBorder="1" applyAlignment="1"/>
    <xf numFmtId="169" fontId="12" fillId="2" borderId="0" xfId="1" applyNumberFormat="1" applyFont="1" applyFill="1" applyBorder="1" applyAlignment="1" applyProtection="1">
      <alignment vertical="center"/>
    </xf>
    <xf numFmtId="169" fontId="11" fillId="2" borderId="5" xfId="1" applyNumberFormat="1" applyFont="1" applyFill="1" applyBorder="1" applyAlignment="1" applyProtection="1">
      <alignment vertical="center"/>
    </xf>
    <xf numFmtId="169" fontId="15" fillId="2" borderId="0" xfId="1" applyNumberFormat="1" applyFont="1" applyFill="1" applyBorder="1" applyAlignment="1" applyProtection="1">
      <alignment horizontal="left" vertical="center"/>
    </xf>
    <xf numFmtId="169" fontId="27" fillId="2" borderId="0" xfId="1" applyNumberFormat="1" applyFont="1" applyFill="1" applyBorder="1" applyAlignment="1" applyProtection="1">
      <alignment horizontal="center" vertical="center"/>
    </xf>
    <xf numFmtId="164" fontId="0" fillId="0" borderId="0" xfId="3" applyFont="1" applyFill="1" applyAlignment="1">
      <alignment horizontal="right"/>
    </xf>
    <xf numFmtId="169" fontId="12" fillId="2" borderId="7" xfId="1" applyNumberFormat="1" applyFont="1" applyFill="1" applyBorder="1" applyAlignment="1" applyProtection="1">
      <alignment vertical="center"/>
    </xf>
    <xf numFmtId="169" fontId="17" fillId="2" borderId="6" xfId="1" applyNumberFormat="1" applyFont="1" applyFill="1" applyBorder="1" applyAlignment="1" applyProtection="1">
      <alignment horizontal="center" vertical="center"/>
    </xf>
    <xf numFmtId="169" fontId="9" fillId="3" borderId="0" xfId="1" applyNumberFormat="1" applyFont="1" applyFill="1" applyBorder="1" applyAlignment="1" applyProtection="1">
      <alignment horizontal="center" vertical="center"/>
    </xf>
    <xf numFmtId="169" fontId="17" fillId="2" borderId="11" xfId="1" applyNumberFormat="1" applyFont="1" applyFill="1" applyBorder="1" applyAlignment="1" applyProtection="1">
      <alignment vertical="center"/>
    </xf>
    <xf numFmtId="169" fontId="17" fillId="3" borderId="2" xfId="1" applyNumberFormat="1" applyFont="1" applyFill="1" applyBorder="1" applyAlignment="1" applyProtection="1">
      <alignment horizontal="center" vertical="center"/>
    </xf>
    <xf numFmtId="169" fontId="12" fillId="2" borderId="4" xfId="1" applyNumberFormat="1" applyFont="1" applyFill="1" applyBorder="1" applyAlignment="1" applyProtection="1">
      <alignment vertical="center"/>
    </xf>
    <xf numFmtId="169" fontId="15" fillId="2" borderId="7" xfId="1" applyNumberFormat="1" applyFont="1" applyFill="1" applyBorder="1" applyAlignment="1" applyProtection="1">
      <alignment horizontal="left" vertical="center"/>
    </xf>
    <xf numFmtId="169" fontId="19" fillId="2" borderId="11" xfId="1" applyNumberFormat="1" applyFont="1" applyFill="1" applyBorder="1" applyAlignment="1" applyProtection="1">
      <alignment horizontal="left" vertical="center"/>
    </xf>
    <xf numFmtId="169" fontId="17" fillId="2" borderId="8" xfId="1" applyNumberFormat="1" applyFont="1" applyFill="1" applyBorder="1" applyAlignment="1" applyProtection="1">
      <alignment horizontal="center" vertical="center"/>
    </xf>
    <xf numFmtId="169" fontId="9" fillId="3" borderId="9" xfId="1" applyNumberFormat="1" applyFont="1" applyFill="1" applyBorder="1" applyAlignment="1" applyProtection="1">
      <alignment horizontal="center" vertical="center"/>
    </xf>
    <xf numFmtId="169" fontId="9" fillId="3" borderId="7" xfId="1" applyNumberFormat="1" applyFont="1" applyFill="1" applyBorder="1" applyAlignment="1" applyProtection="1">
      <alignment horizontal="center" vertical="center"/>
    </xf>
    <xf numFmtId="169" fontId="18" fillId="3" borderId="0" xfId="1" applyNumberFormat="1" applyFont="1" applyFill="1" applyBorder="1" applyAlignment="1" applyProtection="1">
      <alignment vertical="center"/>
    </xf>
    <xf numFmtId="169" fontId="9" fillId="3" borderId="10" xfId="1" applyNumberFormat="1" applyFont="1" applyFill="1" applyBorder="1" applyAlignment="1" applyProtection="1">
      <alignment horizontal="center" vertical="center"/>
    </xf>
    <xf numFmtId="0" fontId="32" fillId="2" borderId="5" xfId="7" applyFont="1" applyFill="1" applyBorder="1" applyAlignment="1" applyProtection="1">
      <alignment vertical="center"/>
    </xf>
    <xf numFmtId="0" fontId="32" fillId="2" borderId="5" xfId="2" applyFont="1" applyFill="1" applyBorder="1" applyAlignment="1" applyProtection="1">
      <alignment vertical="center"/>
    </xf>
    <xf numFmtId="0" fontId="32" fillId="2" borderId="0" xfId="2" applyFont="1" applyFill="1" applyBorder="1" applyAlignment="1" applyProtection="1">
      <alignment vertical="center"/>
    </xf>
    <xf numFmtId="0" fontId="11" fillId="2" borderId="6" xfId="4" applyFont="1" applyFill="1" applyBorder="1" applyAlignment="1" applyProtection="1">
      <alignment horizontal="left" vertical="center"/>
    </xf>
    <xf numFmtId="0" fontId="11" fillId="2" borderId="0" xfId="7" applyFont="1" applyFill="1" applyBorder="1" applyAlignment="1" applyProtection="1">
      <alignment horizontal="left" vertical="center" indent="1"/>
    </xf>
    <xf numFmtId="0" fontId="11" fillId="2" borderId="0" xfId="7" applyFont="1" applyFill="1" applyBorder="1" applyAlignment="1" applyProtection="1">
      <alignment horizontal="left" vertical="center"/>
    </xf>
    <xf numFmtId="0" fontId="11" fillId="2" borderId="0" xfId="7" applyFont="1" applyFill="1" applyBorder="1" applyAlignment="1" applyProtection="1">
      <alignment vertical="top" wrapText="1"/>
    </xf>
    <xf numFmtId="0" fontId="11" fillId="2" borderId="6" xfId="7" applyFont="1" applyFill="1" applyBorder="1" applyAlignment="1" applyProtection="1">
      <alignment horizontal="left" vertical="center"/>
    </xf>
    <xf numFmtId="0" fontId="12" fillId="2" borderId="6" xfId="7" applyFont="1" applyFill="1" applyBorder="1" applyAlignment="1" applyProtection="1">
      <alignment horizontal="left" vertical="center"/>
      <protection locked="0"/>
    </xf>
    <xf numFmtId="0" fontId="11" fillId="2" borderId="8" xfId="7" applyFont="1" applyFill="1" applyBorder="1" applyAlignment="1" applyProtection="1">
      <alignment horizontal="left" vertical="center"/>
    </xf>
    <xf numFmtId="0" fontId="11" fillId="2" borderId="9" xfId="7" applyFont="1" applyFill="1" applyBorder="1" applyAlignment="1" applyProtection="1">
      <alignment vertical="center"/>
    </xf>
    <xf numFmtId="0" fontId="11" fillId="2" borderId="9" xfId="7" applyFont="1" applyFill="1" applyBorder="1" applyAlignment="1" applyProtection="1">
      <alignment horizontal="left" vertical="center"/>
    </xf>
    <xf numFmtId="0" fontId="23" fillId="2" borderId="5" xfId="7" applyFont="1" applyFill="1" applyBorder="1" applyAlignment="1" applyProtection="1">
      <alignment vertical="center"/>
    </xf>
    <xf numFmtId="0" fontId="23" fillId="2" borderId="4" xfId="7" applyFont="1" applyFill="1" applyBorder="1" applyAlignment="1" applyProtection="1">
      <alignment vertical="center"/>
    </xf>
    <xf numFmtId="0" fontId="32" fillId="2" borderId="3" xfId="7" applyFont="1" applyFill="1" applyBorder="1" applyAlignment="1" applyProtection="1">
      <alignment vertical="center"/>
    </xf>
    <xf numFmtId="0" fontId="33" fillId="2" borderId="0" xfId="7" applyFont="1" applyFill="1" applyBorder="1" applyAlignment="1" applyProtection="1">
      <alignment horizontal="left" vertical="center"/>
    </xf>
    <xf numFmtId="0" fontId="35" fillId="2" borderId="6" xfId="7" applyFont="1" applyFill="1" applyBorder="1" applyAlignment="1" applyProtection="1">
      <alignment vertical="center"/>
    </xf>
    <xf numFmtId="0" fontId="35" fillId="2" borderId="0" xfId="7" applyFont="1" applyFill="1" applyBorder="1" applyAlignment="1" applyProtection="1">
      <alignment vertical="center"/>
    </xf>
    <xf numFmtId="0" fontId="35" fillId="3" borderId="2" xfId="8" applyFont="1" applyFill="1" applyBorder="1" applyAlignment="1">
      <alignment horizontal="center" vertical="center"/>
    </xf>
    <xf numFmtId="0" fontId="36" fillId="3" borderId="0" xfId="8" applyFont="1" applyFill="1" applyBorder="1" applyAlignment="1">
      <alignment horizontal="left" vertical="center"/>
    </xf>
    <xf numFmtId="0" fontId="33" fillId="2" borderId="7" xfId="7" applyFont="1" applyFill="1" applyBorder="1" applyAlignment="1" applyProtection="1">
      <alignment horizontal="left" vertical="center"/>
    </xf>
    <xf numFmtId="0" fontId="11" fillId="2" borderId="8" xfId="7" applyFont="1" applyFill="1" applyBorder="1" applyAlignment="1" applyProtection="1">
      <alignment vertical="center"/>
    </xf>
    <xf numFmtId="0" fontId="35" fillId="2" borderId="7" xfId="7" applyFont="1" applyFill="1" applyBorder="1" applyAlignment="1" applyProtection="1">
      <alignment vertical="center"/>
    </xf>
    <xf numFmtId="0" fontId="11" fillId="2" borderId="7" xfId="7" applyFont="1" applyFill="1" applyBorder="1" applyAlignment="1" applyProtection="1">
      <alignment horizontal="left" vertical="center"/>
    </xf>
    <xf numFmtId="0" fontId="11" fillId="2" borderId="10" xfId="7" applyFont="1" applyFill="1" applyBorder="1" applyAlignment="1" applyProtection="1">
      <alignment horizontal="left" vertical="center"/>
    </xf>
    <xf numFmtId="0" fontId="11" fillId="2" borderId="7" xfId="7" applyFont="1" applyFill="1" applyBorder="1" applyAlignment="1" applyProtection="1">
      <alignment horizontal="left" vertical="center"/>
      <protection locked="0"/>
    </xf>
    <xf numFmtId="1" fontId="24" fillId="5" borderId="1" xfId="4" applyNumberFormat="1" applyFont="1" applyFill="1" applyBorder="1" applyAlignment="1">
      <alignment horizontal="center" vertical="center"/>
    </xf>
    <xf numFmtId="0" fontId="17" fillId="2" borderId="7" xfId="2" applyFont="1" applyFill="1" applyBorder="1" applyAlignment="1" applyProtection="1">
      <alignment horizontal="center" vertical="center"/>
    </xf>
    <xf numFmtId="0" fontId="19" fillId="2" borderId="7" xfId="2" applyFont="1" applyFill="1" applyBorder="1" applyAlignment="1" applyProtection="1">
      <alignment horizontal="center" vertical="center"/>
    </xf>
    <xf numFmtId="0" fontId="3" fillId="0" borderId="12"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wrapText="1"/>
    </xf>
    <xf numFmtId="0" fontId="9" fillId="3" borderId="14" xfId="4" applyFont="1" applyFill="1" applyBorder="1" applyAlignment="1">
      <alignment vertical="center"/>
    </xf>
    <xf numFmtId="0" fontId="9" fillId="3" borderId="11" xfId="4" applyFont="1" applyFill="1" applyBorder="1" applyAlignment="1">
      <alignment vertical="center"/>
    </xf>
    <xf numFmtId="0" fontId="9" fillId="3" borderId="15" xfId="4" applyFont="1" applyFill="1" applyBorder="1" applyAlignment="1">
      <alignment vertical="center"/>
    </xf>
    <xf numFmtId="0" fontId="8" fillId="0" borderId="0" xfId="0" applyFont="1" applyBorder="1"/>
    <xf numFmtId="0" fontId="3" fillId="0" borderId="0" xfId="0" applyFont="1" applyBorder="1" applyAlignment="1">
      <alignment horizontal="center"/>
    </xf>
    <xf numFmtId="169" fontId="17" fillId="2" borderId="0" xfId="1" applyNumberFormat="1" applyFont="1" applyFill="1" applyBorder="1" applyAlignment="1" applyProtection="1">
      <alignment horizontal="center" vertical="center"/>
    </xf>
    <xf numFmtId="169" fontId="17" fillId="2" borderId="9" xfId="1" applyNumberFormat="1" applyFont="1" applyFill="1" applyBorder="1" applyAlignment="1" applyProtection="1">
      <alignment horizontal="center" vertical="center"/>
    </xf>
    <xf numFmtId="0" fontId="6" fillId="0" borderId="0" xfId="0" applyFont="1" applyFill="1" applyBorder="1" applyAlignment="1"/>
    <xf numFmtId="165" fontId="14" fillId="4" borderId="1" xfId="4" applyNumberFormat="1" applyFont="1" applyFill="1" applyBorder="1" applyAlignment="1">
      <alignment horizontal="center" vertical="center"/>
    </xf>
    <xf numFmtId="0" fontId="40" fillId="0" borderId="12" xfId="0" applyFont="1" applyBorder="1" applyAlignment="1">
      <alignment horizontal="left"/>
    </xf>
    <xf numFmtId="0" fontId="41" fillId="0" borderId="1" xfId="0" applyFont="1" applyBorder="1" applyAlignment="1">
      <alignment horizontal="center"/>
    </xf>
    <xf numFmtId="0" fontId="41" fillId="0" borderId="13" xfId="0" applyFont="1" applyBorder="1" applyAlignment="1">
      <alignment horizontal="center"/>
    </xf>
    <xf numFmtId="0" fontId="42" fillId="0" borderId="2" xfId="0" applyFont="1" applyBorder="1" applyAlignment="1">
      <alignment horizontal="center" wrapText="1"/>
    </xf>
    <xf numFmtId="43" fontId="42" fillId="0" borderId="2" xfId="1" applyFont="1" applyBorder="1" applyAlignment="1">
      <alignment horizontal="center"/>
    </xf>
    <xf numFmtId="0" fontId="41" fillId="0" borderId="12" xfId="0" applyFont="1" applyBorder="1" applyAlignment="1">
      <alignment wrapText="1"/>
    </xf>
    <xf numFmtId="0" fontId="41" fillId="0" borderId="2" xfId="0" applyFont="1" applyBorder="1" applyAlignment="1">
      <alignment horizontal="center" wrapText="1"/>
    </xf>
    <xf numFmtId="43" fontId="41" fillId="0" borderId="2" xfId="1" applyFont="1" applyBorder="1" applyAlignment="1">
      <alignment horizontal="center"/>
    </xf>
    <xf numFmtId="0" fontId="41" fillId="0" borderId="1" xfId="0" applyFont="1" applyBorder="1"/>
    <xf numFmtId="0" fontId="41" fillId="0" borderId="13" xfId="0" applyFont="1" applyBorder="1"/>
    <xf numFmtId="43" fontId="42" fillId="0" borderId="2" xfId="1" applyFont="1" applyBorder="1" applyAlignment="1">
      <alignment horizontal="center" wrapText="1"/>
    </xf>
    <xf numFmtId="8" fontId="41" fillId="0" borderId="2" xfId="1" applyNumberFormat="1" applyFont="1" applyBorder="1" applyAlignment="1">
      <alignment horizontal="center"/>
    </xf>
    <xf numFmtId="0" fontId="40" fillId="0" borderId="0" xfId="0" applyFont="1" applyBorder="1" applyAlignment="1">
      <alignment horizontal="left"/>
    </xf>
    <xf numFmtId="0" fontId="40" fillId="0" borderId="0" xfId="0" applyFont="1" applyAlignment="1">
      <alignment horizontal="left"/>
    </xf>
    <xf numFmtId="0" fontId="41" fillId="0" borderId="0" xfId="0" applyFont="1"/>
    <xf numFmtId="0" fontId="41" fillId="0" borderId="0" xfId="0" applyFont="1" applyAlignment="1">
      <alignment horizontal="center"/>
    </xf>
    <xf numFmtId="43" fontId="18" fillId="2" borderId="12" xfId="1" applyFont="1" applyFill="1" applyBorder="1" applyAlignment="1" applyProtection="1">
      <alignment horizontal="center" vertical="center" wrapText="1"/>
    </xf>
    <xf numFmtId="0" fontId="18" fillId="2" borderId="13" xfId="4" applyFont="1" applyFill="1" applyBorder="1" applyAlignment="1">
      <alignment horizontal="center" vertical="center" wrapText="1"/>
    </xf>
    <xf numFmtId="0" fontId="14" fillId="2" borderId="13" xfId="4" applyFont="1" applyFill="1" applyBorder="1" applyAlignment="1">
      <alignment horizontal="center" vertical="center" wrapText="1"/>
    </xf>
    <xf numFmtId="43" fontId="18" fillId="2" borderId="2" xfId="1" applyFont="1" applyFill="1" applyBorder="1" applyAlignment="1">
      <alignment horizontal="center" vertical="center" wrapText="1"/>
    </xf>
    <xf numFmtId="43" fontId="14" fillId="2" borderId="2" xfId="1" applyFont="1" applyFill="1" applyBorder="1" applyAlignment="1">
      <alignment horizontal="center" vertical="center" wrapText="1"/>
    </xf>
    <xf numFmtId="14" fontId="13" fillId="2" borderId="8" xfId="7" applyNumberFormat="1" applyFont="1" applyFill="1" applyBorder="1" applyAlignment="1" applyProtection="1">
      <alignment horizontal="center" vertical="center"/>
    </xf>
    <xf numFmtId="0" fontId="9" fillId="3" borderId="0" xfId="4" applyFont="1" applyFill="1" applyBorder="1" applyAlignment="1">
      <alignment horizontal="center" vertical="center"/>
    </xf>
    <xf numFmtId="0" fontId="9" fillId="3" borderId="9" xfId="4" applyFont="1" applyFill="1" applyBorder="1" applyAlignment="1">
      <alignment horizontal="center" vertical="center"/>
    </xf>
    <xf numFmtId="0" fontId="24" fillId="4" borderId="12" xfId="4" applyFont="1" applyFill="1" applyBorder="1" applyAlignment="1">
      <alignment horizontal="center" vertical="center" wrapText="1"/>
    </xf>
    <xf numFmtId="0" fontId="24" fillId="4" borderId="13" xfId="4" applyFont="1" applyFill="1" applyBorder="1" applyAlignment="1">
      <alignment horizontal="center" vertical="center" wrapText="1"/>
    </xf>
    <xf numFmtId="0" fontId="24" fillId="5" borderId="12" xfId="4" applyFont="1" applyFill="1" applyBorder="1" applyAlignment="1">
      <alignment horizontal="center" vertical="center" wrapText="1"/>
    </xf>
    <xf numFmtId="0" fontId="24" fillId="5" borderId="1" xfId="4" applyFont="1" applyFill="1" applyBorder="1" applyAlignment="1">
      <alignment horizontal="center" vertical="center" wrapText="1"/>
    </xf>
    <xf numFmtId="0" fontId="24" fillId="4" borderId="2" xfId="4" applyFont="1" applyFill="1" applyBorder="1" applyAlignment="1">
      <alignment horizontal="center" vertical="center" wrapText="1"/>
    </xf>
    <xf numFmtId="43" fontId="14" fillId="2" borderId="12" xfId="1" applyFont="1" applyFill="1" applyBorder="1" applyAlignment="1">
      <alignment horizontal="center" vertical="center" wrapText="1"/>
    </xf>
    <xf numFmtId="43" fontId="18" fillId="2" borderId="12" xfId="1" applyFont="1" applyFill="1" applyBorder="1" applyAlignment="1">
      <alignment horizontal="center" vertical="center" wrapText="1"/>
    </xf>
    <xf numFmtId="0" fontId="17" fillId="3" borderId="5" xfId="4" applyFont="1" applyFill="1" applyBorder="1" applyAlignment="1">
      <alignment vertical="center"/>
    </xf>
    <xf numFmtId="0" fontId="17" fillId="3" borderId="4" xfId="4" applyFont="1" applyFill="1" applyBorder="1" applyAlignment="1">
      <alignment vertical="center"/>
    </xf>
    <xf numFmtId="168" fontId="9" fillId="3" borderId="0" xfId="4" applyNumberFormat="1" applyFont="1" applyFill="1" applyBorder="1" applyAlignment="1">
      <alignment vertical="center"/>
    </xf>
    <xf numFmtId="168" fontId="9" fillId="3" borderId="7" xfId="4" applyNumberFormat="1" applyFont="1" applyFill="1" applyBorder="1" applyAlignment="1">
      <alignment vertical="center"/>
    </xf>
    <xf numFmtId="168" fontId="39" fillId="3" borderId="0" xfId="4" applyNumberFormat="1" applyFont="1" applyFill="1" applyBorder="1" applyAlignment="1">
      <alignment vertical="center"/>
    </xf>
    <xf numFmtId="166" fontId="17" fillId="3" borderId="0" xfId="4" applyNumberFormat="1" applyFont="1" applyFill="1" applyBorder="1" applyAlignment="1">
      <alignment vertical="center"/>
    </xf>
    <xf numFmtId="166" fontId="17" fillId="3" borderId="7" xfId="4" applyNumberFormat="1" applyFont="1" applyFill="1" applyBorder="1" applyAlignment="1">
      <alignment vertical="center"/>
    </xf>
    <xf numFmtId="166" fontId="17" fillId="3" borderId="9" xfId="4" applyNumberFormat="1" applyFont="1" applyFill="1" applyBorder="1" applyAlignment="1">
      <alignment vertical="center"/>
    </xf>
    <xf numFmtId="166" fontId="17" fillId="3" borderId="10" xfId="4" applyNumberFormat="1" applyFont="1" applyFill="1" applyBorder="1" applyAlignment="1">
      <alignment vertical="center"/>
    </xf>
    <xf numFmtId="0" fontId="10" fillId="3" borderId="3" xfId="4" applyFont="1" applyFill="1" applyBorder="1" applyAlignment="1">
      <alignment vertical="center"/>
    </xf>
    <xf numFmtId="0" fontId="10" fillId="3" borderId="5" xfId="4" applyFont="1" applyFill="1" applyBorder="1" applyAlignment="1">
      <alignment vertical="center"/>
    </xf>
    <xf numFmtId="0" fontId="10" fillId="3" borderId="8" xfId="4" applyFont="1" applyFill="1" applyBorder="1" applyAlignment="1">
      <alignment vertical="center"/>
    </xf>
    <xf numFmtId="0" fontId="10" fillId="3" borderId="9" xfId="4" applyFont="1" applyFill="1" applyBorder="1" applyAlignment="1">
      <alignment vertical="center"/>
    </xf>
    <xf numFmtId="0" fontId="10" fillId="3" borderId="4" xfId="4" applyFont="1" applyFill="1" applyBorder="1" applyAlignment="1">
      <alignment vertical="center"/>
    </xf>
    <xf numFmtId="0" fontId="10" fillId="3" borderId="10" xfId="4" applyFont="1" applyFill="1" applyBorder="1" applyAlignment="1">
      <alignment vertical="center"/>
    </xf>
    <xf numFmtId="0" fontId="11" fillId="2" borderId="14" xfId="7" applyFont="1" applyFill="1" applyBorder="1" applyAlignment="1" applyProtection="1">
      <alignment vertical="center"/>
    </xf>
    <xf numFmtId="0" fontId="13" fillId="2" borderId="15" xfId="7" applyFont="1" applyFill="1" applyBorder="1" applyAlignment="1" applyProtection="1">
      <alignment horizontal="center" vertical="center"/>
    </xf>
    <xf numFmtId="0" fontId="15" fillId="2" borderId="5" xfId="7" applyFont="1" applyFill="1" applyBorder="1" applyAlignment="1" applyProtection="1">
      <alignment horizontal="left" vertical="center"/>
    </xf>
    <xf numFmtId="0" fontId="15" fillId="2" borderId="4" xfId="7" applyFont="1" applyFill="1" applyBorder="1" applyAlignment="1" applyProtection="1">
      <alignment horizontal="left" vertical="center"/>
    </xf>
    <xf numFmtId="0" fontId="24" fillId="5" borderId="2" xfId="4" applyFont="1" applyFill="1" applyBorder="1" applyAlignment="1">
      <alignment horizontal="center" vertical="center" wrapText="1"/>
    </xf>
    <xf numFmtId="43" fontId="18" fillId="2" borderId="2" xfId="1" applyFont="1" applyFill="1" applyBorder="1" applyAlignment="1" applyProtection="1">
      <alignment horizontal="center" vertical="center" wrapText="1"/>
    </xf>
    <xf numFmtId="43" fontId="14" fillId="4" borderId="1" xfId="1" applyFont="1" applyFill="1" applyBorder="1" applyAlignment="1">
      <alignment horizontal="center" vertical="center"/>
    </xf>
    <xf numFmtId="43" fontId="14" fillId="4" borderId="1" xfId="1" applyFont="1" applyFill="1" applyBorder="1" applyAlignment="1">
      <alignment horizontal="center" vertical="center" wrapText="1"/>
    </xf>
    <xf numFmtId="168" fontId="39" fillId="3" borderId="9" xfId="4" applyNumberFormat="1" applyFont="1" applyFill="1" applyBorder="1" applyAlignment="1">
      <alignment vertical="center"/>
    </xf>
    <xf numFmtId="168" fontId="9" fillId="3" borderId="9" xfId="4" applyNumberFormat="1" applyFont="1" applyFill="1" applyBorder="1" applyAlignment="1">
      <alignment vertical="center"/>
    </xf>
    <xf numFmtId="168" fontId="9" fillId="3" borderId="10" xfId="4" applyNumberFormat="1" applyFont="1" applyFill="1" applyBorder="1" applyAlignment="1">
      <alignment vertical="center"/>
    </xf>
    <xf numFmtId="0" fontId="18" fillId="0" borderId="13" xfId="4" applyFont="1" applyFill="1" applyBorder="1" applyAlignment="1">
      <alignment horizontal="center" vertical="center" wrapText="1"/>
    </xf>
    <xf numFmtId="43" fontId="18" fillId="0" borderId="12" xfId="1" applyFont="1" applyFill="1" applyBorder="1" applyAlignment="1" applyProtection="1">
      <alignment horizontal="center" vertical="center" wrapText="1"/>
    </xf>
    <xf numFmtId="43" fontId="18" fillId="0" borderId="2" xfId="1" applyFont="1" applyFill="1" applyBorder="1" applyAlignment="1" applyProtection="1">
      <alignment horizontal="center" vertical="center" wrapText="1"/>
    </xf>
    <xf numFmtId="0" fontId="6" fillId="0" borderId="0" xfId="0" applyFont="1" applyAlignment="1">
      <alignment vertical="center"/>
    </xf>
    <xf numFmtId="0" fontId="18" fillId="0" borderId="0" xfId="0" applyFont="1" applyAlignment="1">
      <alignment vertical="center"/>
    </xf>
    <xf numFmtId="43" fontId="6" fillId="0" borderId="0" xfId="0" applyNumberFormat="1" applyFont="1" applyAlignment="1">
      <alignment vertical="center"/>
    </xf>
    <xf numFmtId="0" fontId="14" fillId="0" borderId="0" xfId="0" applyFont="1" applyAlignment="1">
      <alignment vertical="center"/>
    </xf>
    <xf numFmtId="0" fontId="18" fillId="0" borderId="0" xfId="0" applyFont="1" applyFill="1" applyAlignment="1">
      <alignment vertical="center"/>
    </xf>
    <xf numFmtId="0" fontId="22" fillId="0" borderId="0" xfId="0" applyFont="1" applyAlignment="1">
      <alignment vertical="center"/>
    </xf>
    <xf numFmtId="0" fontId="6" fillId="0" borderId="5" xfId="0" applyFont="1" applyBorder="1" applyAlignment="1">
      <alignment vertical="center"/>
    </xf>
    <xf numFmtId="0" fontId="6" fillId="0" borderId="0" xfId="0" applyFont="1" applyAlignment="1">
      <alignment horizontal="center" vertical="center"/>
    </xf>
    <xf numFmtId="1" fontId="14" fillId="0" borderId="12" xfId="4" applyNumberFormat="1" applyFont="1" applyFill="1" applyBorder="1" applyAlignment="1">
      <alignment horizontal="center" vertical="center"/>
    </xf>
    <xf numFmtId="0" fontId="13" fillId="2" borderId="8" xfId="7" applyFont="1" applyFill="1" applyBorder="1" applyAlignment="1" applyProtection="1">
      <alignment horizontal="center" vertical="center"/>
    </xf>
    <xf numFmtId="1" fontId="18" fillId="0" borderId="12" xfId="4" quotePrefix="1" applyNumberFormat="1" applyFont="1" applyFill="1" applyBorder="1" applyAlignment="1">
      <alignment horizontal="center" vertical="center"/>
    </xf>
    <xf numFmtId="1" fontId="24" fillId="4" borderId="12" xfId="4" quotePrefix="1" applyNumberFormat="1" applyFont="1" applyFill="1" applyBorder="1" applyAlignment="1">
      <alignment horizontal="center" vertical="center"/>
    </xf>
    <xf numFmtId="1" fontId="24" fillId="5" borderId="12" xfId="4" applyNumberFormat="1" applyFont="1" applyFill="1" applyBorder="1" applyAlignment="1">
      <alignment horizontal="center" vertical="center"/>
    </xf>
    <xf numFmtId="0" fontId="24" fillId="4" borderId="12" xfId="4" applyFont="1" applyFill="1" applyBorder="1" applyAlignment="1">
      <alignment horizontal="center" vertical="center" wrapText="1"/>
    </xf>
    <xf numFmtId="0" fontId="24" fillId="5" borderId="12" xfId="4" applyFont="1" applyFill="1" applyBorder="1" applyAlignment="1">
      <alignment horizontal="center" vertical="center" wrapText="1"/>
    </xf>
    <xf numFmtId="0" fontId="14" fillId="0" borderId="12" xfId="1" applyNumberFormat="1" applyFont="1" applyFill="1" applyBorder="1" applyAlignment="1" applyProtection="1">
      <alignment vertical="center" wrapText="1"/>
    </xf>
    <xf numFmtId="0" fontId="14" fillId="0" borderId="1" xfId="1" applyNumberFormat="1" applyFont="1" applyFill="1" applyBorder="1" applyAlignment="1" applyProtection="1">
      <alignment vertical="center" wrapText="1"/>
    </xf>
    <xf numFmtId="0" fontId="14" fillId="0" borderId="13" xfId="1" applyNumberFormat="1" applyFont="1" applyFill="1" applyBorder="1" applyAlignment="1" applyProtection="1">
      <alignment vertical="center" wrapText="1"/>
    </xf>
    <xf numFmtId="0" fontId="18" fillId="0" borderId="12" xfId="1" applyNumberFormat="1" applyFont="1" applyFill="1" applyBorder="1" applyAlignment="1" applyProtection="1">
      <alignment vertical="center" wrapText="1"/>
    </xf>
    <xf numFmtId="0" fontId="18" fillId="0" borderId="1" xfId="1" applyNumberFormat="1" applyFont="1" applyFill="1" applyBorder="1" applyAlignment="1" applyProtection="1">
      <alignment vertical="center" wrapText="1"/>
    </xf>
    <xf numFmtId="0" fontId="18" fillId="0" borderId="13" xfId="1" applyNumberFormat="1" applyFont="1" applyFill="1" applyBorder="1" applyAlignment="1" applyProtection="1">
      <alignment vertical="center" wrapText="1"/>
    </xf>
    <xf numFmtId="49" fontId="24" fillId="4" borderId="1" xfId="4" applyNumberFormat="1" applyFont="1" applyFill="1" applyBorder="1" applyAlignment="1">
      <alignment vertical="center" wrapText="1"/>
    </xf>
    <xf numFmtId="43" fontId="14" fillId="2" borderId="12" xfId="1" applyFont="1" applyFill="1" applyBorder="1" applyAlignment="1">
      <alignment horizontal="center" vertical="center" wrapText="1"/>
    </xf>
    <xf numFmtId="43" fontId="14" fillId="2" borderId="13" xfId="1" applyFont="1" applyFill="1" applyBorder="1" applyAlignment="1">
      <alignment horizontal="center" vertical="center" wrapText="1"/>
    </xf>
    <xf numFmtId="0" fontId="22" fillId="7" borderId="0" xfId="0" applyFont="1" applyFill="1" applyAlignment="1">
      <alignment vertical="center"/>
    </xf>
    <xf numFmtId="1" fontId="24" fillId="7" borderId="12" xfId="4" quotePrefix="1" applyNumberFormat="1" applyFont="1" applyFill="1" applyBorder="1" applyAlignment="1">
      <alignment horizontal="center" vertical="center"/>
    </xf>
    <xf numFmtId="49" fontId="24" fillId="7" borderId="1" xfId="4" applyNumberFormat="1" applyFont="1" applyFill="1" applyBorder="1" applyAlignment="1">
      <alignment vertical="center" wrapText="1"/>
    </xf>
    <xf numFmtId="165" fontId="14" fillId="7" borderId="1" xfId="4" applyNumberFormat="1" applyFont="1" applyFill="1" applyBorder="1" applyAlignment="1">
      <alignment horizontal="center" vertical="center"/>
    </xf>
    <xf numFmtId="43" fontId="14" fillId="7" borderId="1" xfId="1" applyFont="1" applyFill="1" applyBorder="1" applyAlignment="1">
      <alignment horizontal="center" vertical="center"/>
    </xf>
    <xf numFmtId="43" fontId="14" fillId="7" borderId="1" xfId="1" applyFont="1" applyFill="1" applyBorder="1" applyAlignment="1">
      <alignment horizontal="center" vertical="center" wrapText="1"/>
    </xf>
    <xf numFmtId="0" fontId="22" fillId="2" borderId="0" xfId="0" applyFont="1" applyFill="1" applyAlignment="1">
      <alignment vertical="center"/>
    </xf>
    <xf numFmtId="1" fontId="24" fillId="2" borderId="12" xfId="4" quotePrefix="1" applyNumberFormat="1" applyFont="1" applyFill="1" applyBorder="1" applyAlignment="1">
      <alignment horizontal="center" vertical="center"/>
    </xf>
    <xf numFmtId="49" fontId="24" fillId="2" borderId="1" xfId="4" applyNumberFormat="1" applyFont="1" applyFill="1" applyBorder="1" applyAlignment="1">
      <alignment vertical="center" wrapText="1"/>
    </xf>
    <xf numFmtId="165" fontId="14" fillId="2" borderId="1" xfId="4" applyNumberFormat="1" applyFont="1" applyFill="1" applyBorder="1" applyAlignment="1">
      <alignment horizontal="center" vertical="center"/>
    </xf>
    <xf numFmtId="43" fontId="14" fillId="2" borderId="1" xfId="1" applyFont="1" applyFill="1" applyBorder="1" applyAlignment="1">
      <alignment horizontal="center" vertical="center"/>
    </xf>
    <xf numFmtId="43" fontId="14" fillId="2" borderId="1" xfId="1" applyFont="1" applyFill="1" applyBorder="1" applyAlignment="1">
      <alignment horizontal="center" vertical="center" wrapText="1"/>
    </xf>
    <xf numFmtId="49" fontId="24" fillId="4" borderId="1" xfId="4" applyNumberFormat="1" applyFont="1" applyFill="1" applyBorder="1" applyAlignment="1">
      <alignment vertical="center"/>
    </xf>
    <xf numFmtId="9" fontId="24" fillId="4" borderId="1" xfId="1" applyNumberFormat="1" applyFont="1" applyFill="1" applyBorder="1" applyAlignment="1">
      <alignment horizontal="center" vertical="center" wrapText="1"/>
    </xf>
    <xf numFmtId="43" fontId="24" fillId="4" borderId="13" xfId="1" applyFont="1" applyFill="1" applyBorder="1" applyAlignment="1">
      <alignment horizontal="center" vertical="center" wrapText="1"/>
    </xf>
    <xf numFmtId="43" fontId="24" fillId="2" borderId="13" xfId="1" applyFont="1" applyFill="1" applyBorder="1" applyAlignment="1">
      <alignment horizontal="center" vertical="center" wrapText="1"/>
    </xf>
    <xf numFmtId="43" fontId="24" fillId="7" borderId="13" xfId="1" applyFont="1" applyFill="1" applyBorder="1" applyAlignment="1">
      <alignment horizontal="center" vertical="center" wrapText="1"/>
    </xf>
    <xf numFmtId="4" fontId="24" fillId="5" borderId="1" xfId="4" applyNumberFormat="1" applyFont="1" applyFill="1" applyBorder="1" applyAlignment="1">
      <alignment horizontal="center" vertical="center"/>
    </xf>
    <xf numFmtId="4" fontId="24" fillId="5" borderId="13" xfId="4" applyNumberFormat="1" applyFont="1" applyFill="1" applyBorder="1" applyAlignment="1">
      <alignment horizontal="center" vertical="center"/>
    </xf>
    <xf numFmtId="0" fontId="14" fillId="2" borderId="1" xfId="4" applyFont="1" applyFill="1" applyBorder="1" applyAlignment="1">
      <alignment horizontal="center" vertical="center" wrapText="1"/>
    </xf>
    <xf numFmtId="43" fontId="22" fillId="0" borderId="0" xfId="0" applyNumberFormat="1" applyFont="1" applyAlignment="1">
      <alignment vertical="center"/>
    </xf>
    <xf numFmtId="43" fontId="18" fillId="0" borderId="0" xfId="0" applyNumberFormat="1" applyFont="1" applyAlignment="1">
      <alignment vertical="center"/>
    </xf>
    <xf numFmtId="43" fontId="14" fillId="2" borderId="1" xfId="1" applyFont="1" applyFill="1" applyBorder="1" applyAlignment="1">
      <alignment horizontal="center" vertical="center" wrapText="1"/>
    </xf>
    <xf numFmtId="43" fontId="14" fillId="2" borderId="13" xfId="1" applyFont="1" applyFill="1" applyBorder="1" applyAlignment="1">
      <alignment horizontal="center" vertical="center" wrapText="1"/>
    </xf>
    <xf numFmtId="43" fontId="14" fillId="2" borderId="1" xfId="1" applyFont="1" applyFill="1" applyBorder="1" applyAlignment="1">
      <alignment horizontal="center" vertical="center" wrapText="1"/>
    </xf>
    <xf numFmtId="43" fontId="14" fillId="2" borderId="13" xfId="1" applyFont="1" applyFill="1" applyBorder="1" applyAlignment="1">
      <alignment horizontal="center" vertical="center" wrapText="1"/>
    </xf>
    <xf numFmtId="0" fontId="13" fillId="2" borderId="8" xfId="7" applyFont="1" applyFill="1" applyBorder="1" applyAlignment="1" applyProtection="1">
      <alignment horizontal="center" vertical="center"/>
    </xf>
    <xf numFmtId="14" fontId="13" fillId="2" borderId="8" xfId="7" applyNumberFormat="1" applyFont="1" applyFill="1" applyBorder="1" applyAlignment="1" applyProtection="1">
      <alignment horizontal="center" vertical="center"/>
    </xf>
    <xf numFmtId="0" fontId="9" fillId="3" borderId="0" xfId="4" applyFont="1" applyFill="1" applyBorder="1" applyAlignment="1">
      <alignment horizontal="center" vertical="center"/>
    </xf>
    <xf numFmtId="0" fontId="9" fillId="3" borderId="9" xfId="4" applyFont="1" applyFill="1" applyBorder="1" applyAlignment="1">
      <alignment horizontal="center" vertical="center"/>
    </xf>
    <xf numFmtId="0" fontId="10" fillId="3" borderId="5" xfId="4" applyFont="1" applyFill="1" applyBorder="1" applyAlignment="1">
      <alignment horizontal="center" vertical="center"/>
    </xf>
    <xf numFmtId="0" fontId="10" fillId="3" borderId="9" xfId="4" applyFont="1" applyFill="1" applyBorder="1" applyAlignment="1">
      <alignment horizontal="center" vertical="center"/>
    </xf>
    <xf numFmtId="0" fontId="18" fillId="0" borderId="1" xfId="1" applyNumberFormat="1" applyFont="1" applyFill="1" applyBorder="1" applyAlignment="1" applyProtection="1">
      <alignment horizontal="left" vertical="center" wrapText="1"/>
    </xf>
    <xf numFmtId="43" fontId="14" fillId="2" borderId="1" xfId="1" applyFont="1" applyFill="1" applyBorder="1" applyAlignment="1">
      <alignment horizontal="center" vertical="center" wrapText="1"/>
    </xf>
    <xf numFmtId="43" fontId="14" fillId="2" borderId="13" xfId="1" applyFont="1" applyFill="1" applyBorder="1" applyAlignment="1">
      <alignment horizontal="center" vertical="center" wrapText="1"/>
    </xf>
    <xf numFmtId="0" fontId="24" fillId="4" borderId="2" xfId="4" applyFont="1" applyFill="1" applyBorder="1" applyAlignment="1">
      <alignment horizontal="center" vertical="center" wrapText="1"/>
    </xf>
    <xf numFmtId="43" fontId="14" fillId="2" borderId="1" xfId="1" applyFont="1" applyFill="1" applyBorder="1" applyAlignment="1">
      <alignment horizontal="center" vertical="center" wrapText="1"/>
    </xf>
    <xf numFmtId="0" fontId="18" fillId="0" borderId="1" xfId="1" applyNumberFormat="1" applyFont="1" applyFill="1" applyBorder="1" applyAlignment="1" applyProtection="1">
      <alignment horizontal="left" vertical="center" wrapText="1"/>
    </xf>
    <xf numFmtId="43" fontId="14" fillId="2" borderId="13" xfId="1" applyFont="1" applyFill="1" applyBorder="1" applyAlignment="1">
      <alignment horizontal="center" vertical="center" wrapText="1"/>
    </xf>
    <xf numFmtId="0" fontId="43" fillId="8" borderId="12" xfId="4" applyFont="1" applyFill="1" applyBorder="1" applyAlignment="1">
      <alignment horizontal="center" vertical="center" wrapText="1"/>
    </xf>
    <xf numFmtId="0" fontId="43" fillId="8" borderId="1" xfId="4" applyFont="1" applyFill="1" applyBorder="1" applyAlignment="1">
      <alignment horizontal="center" vertical="center" wrapText="1"/>
    </xf>
    <xf numFmtId="43" fontId="43" fillId="8" borderId="1" xfId="4" applyNumberFormat="1" applyFont="1" applyFill="1" applyBorder="1" applyAlignment="1">
      <alignment horizontal="center" vertical="center" wrapText="1"/>
    </xf>
    <xf numFmtId="0" fontId="43" fillId="8" borderId="2" xfId="4" applyFont="1" applyFill="1" applyBorder="1" applyAlignment="1">
      <alignment horizontal="center" vertical="center" wrapText="1"/>
    </xf>
    <xf numFmtId="1" fontId="43" fillId="8" borderId="12" xfId="4" applyNumberFormat="1" applyFont="1" applyFill="1" applyBorder="1" applyAlignment="1">
      <alignment horizontal="center" vertical="center"/>
    </xf>
    <xf numFmtId="1" fontId="43" fillId="8" borderId="1" xfId="4" applyNumberFormat="1" applyFont="1" applyFill="1" applyBorder="1" applyAlignment="1">
      <alignment horizontal="center" vertical="center"/>
    </xf>
    <xf numFmtId="43" fontId="43" fillId="8" borderId="1" xfId="4" applyNumberFormat="1" applyFont="1" applyFill="1" applyBorder="1" applyAlignment="1">
      <alignment vertical="center"/>
    </xf>
    <xf numFmtId="1" fontId="43" fillId="8" borderId="1" xfId="4" applyNumberFormat="1" applyFont="1" applyFill="1" applyBorder="1" applyAlignment="1">
      <alignment vertical="center"/>
    </xf>
    <xf numFmtId="4" fontId="43" fillId="8" borderId="1" xfId="4" applyNumberFormat="1" applyFont="1" applyFill="1" applyBorder="1" applyAlignment="1">
      <alignment horizontal="center" vertical="center"/>
    </xf>
    <xf numFmtId="1" fontId="44" fillId="0" borderId="12" xfId="4" applyNumberFormat="1" applyFont="1" applyFill="1" applyBorder="1" applyAlignment="1">
      <alignment horizontal="center" vertical="center"/>
    </xf>
    <xf numFmtId="0" fontId="44" fillId="9" borderId="1" xfId="4" applyFont="1" applyFill="1" applyBorder="1" applyAlignment="1">
      <alignment horizontal="center" vertical="center" wrapText="1"/>
    </xf>
    <xf numFmtId="43" fontId="44" fillId="9" borderId="1" xfId="1" applyFont="1" applyFill="1" applyBorder="1" applyAlignment="1">
      <alignment horizontal="center" vertical="center" wrapText="1"/>
    </xf>
    <xf numFmtId="43" fontId="44" fillId="9" borderId="13" xfId="1" applyFont="1" applyFill="1" applyBorder="1" applyAlignment="1">
      <alignment horizontal="center" vertical="center" wrapText="1"/>
    </xf>
    <xf numFmtId="1" fontId="45" fillId="0" borderId="12" xfId="4" quotePrefix="1" applyNumberFormat="1" applyFont="1" applyFill="1" applyBorder="1" applyAlignment="1">
      <alignment horizontal="center" vertical="center"/>
    </xf>
    <xf numFmtId="0" fontId="45" fillId="9" borderId="13" xfId="4" applyFont="1" applyFill="1" applyBorder="1" applyAlignment="1">
      <alignment horizontal="center" vertical="center" wrapText="1"/>
    </xf>
    <xf numFmtId="43" fontId="45" fillId="9" borderId="12" xfId="1" applyFont="1" applyFill="1" applyBorder="1" applyAlignment="1" applyProtection="1">
      <alignment horizontal="center" vertical="center" wrapText="1"/>
    </xf>
    <xf numFmtId="43" fontId="45" fillId="9" borderId="2" xfId="1" applyFont="1" applyFill="1" applyBorder="1" applyAlignment="1" applyProtection="1">
      <alignment horizontal="center" vertical="center" wrapText="1"/>
    </xf>
    <xf numFmtId="0" fontId="45" fillId="0" borderId="13" xfId="4" applyFont="1" applyFill="1" applyBorder="1" applyAlignment="1">
      <alignment horizontal="center" vertical="center" wrapText="1"/>
    </xf>
    <xf numFmtId="43" fontId="45" fillId="0" borderId="12" xfId="1" applyFont="1" applyFill="1" applyBorder="1" applyAlignment="1" applyProtection="1">
      <alignment horizontal="center" vertical="center" wrapText="1"/>
    </xf>
    <xf numFmtId="43" fontId="45" fillId="0" borderId="2" xfId="1" applyFont="1" applyFill="1" applyBorder="1" applyAlignment="1" applyProtection="1">
      <alignment horizontal="center" vertical="center" wrapText="1"/>
    </xf>
    <xf numFmtId="1" fontId="43" fillId="9" borderId="12" xfId="4" quotePrefix="1" applyNumberFormat="1" applyFont="1" applyFill="1" applyBorder="1" applyAlignment="1">
      <alignment horizontal="center" vertical="center"/>
    </xf>
    <xf numFmtId="49" fontId="43" fillId="9" borderId="1" xfId="4" applyNumberFormat="1" applyFont="1" applyFill="1" applyBorder="1" applyAlignment="1">
      <alignment vertical="center" wrapText="1"/>
    </xf>
    <xf numFmtId="165" fontId="44" fillId="9" borderId="1" xfId="4" applyNumberFormat="1" applyFont="1" applyFill="1" applyBorder="1" applyAlignment="1">
      <alignment horizontal="center" vertical="center"/>
    </xf>
    <xf numFmtId="43" fontId="44" fillId="9" borderId="1" xfId="1" applyFont="1" applyFill="1" applyBorder="1" applyAlignment="1">
      <alignment horizontal="center" vertical="center"/>
    </xf>
    <xf numFmtId="43" fontId="43" fillId="9" borderId="13" xfId="1" applyFont="1" applyFill="1" applyBorder="1" applyAlignment="1">
      <alignment horizontal="center" vertical="center" wrapText="1"/>
    </xf>
    <xf numFmtId="1" fontId="43" fillId="10" borderId="12" xfId="4" quotePrefix="1" applyNumberFormat="1" applyFont="1" applyFill="1" applyBorder="1" applyAlignment="1">
      <alignment horizontal="center" vertical="center"/>
    </xf>
    <xf numFmtId="49" fontId="43" fillId="10" borderId="1" xfId="4" applyNumberFormat="1" applyFont="1" applyFill="1" applyBorder="1" applyAlignment="1">
      <alignment vertical="center" wrapText="1"/>
    </xf>
    <xf numFmtId="165" fontId="44" fillId="10" borderId="1" xfId="4" applyNumberFormat="1" applyFont="1" applyFill="1" applyBorder="1" applyAlignment="1">
      <alignment horizontal="center" vertical="center"/>
    </xf>
    <xf numFmtId="43" fontId="44" fillId="10" borderId="1" xfId="1" applyFont="1" applyFill="1" applyBorder="1" applyAlignment="1">
      <alignment horizontal="center" vertical="center"/>
    </xf>
    <xf numFmtId="43" fontId="44" fillId="10" borderId="1" xfId="1" applyFont="1" applyFill="1" applyBorder="1" applyAlignment="1">
      <alignment horizontal="center" vertical="center" wrapText="1"/>
    </xf>
    <xf numFmtId="43" fontId="43" fillId="10" borderId="13" xfId="1" applyFont="1" applyFill="1" applyBorder="1" applyAlignment="1">
      <alignment horizontal="center" vertical="center" wrapText="1"/>
    </xf>
    <xf numFmtId="0" fontId="18" fillId="2" borderId="1" xfId="4" applyFont="1" applyFill="1" applyBorder="1" applyAlignment="1">
      <alignment horizontal="center" vertical="center" wrapText="1"/>
    </xf>
    <xf numFmtId="43" fontId="18" fillId="0" borderId="1" xfId="1" applyFont="1" applyFill="1" applyBorder="1" applyAlignment="1">
      <alignment horizontal="center" vertical="center" wrapText="1"/>
    </xf>
    <xf numFmtId="43" fontId="18" fillId="2" borderId="1" xfId="1" applyFont="1" applyFill="1" applyBorder="1" applyAlignment="1" applyProtection="1">
      <alignment horizontal="center" vertical="center" wrapText="1"/>
    </xf>
    <xf numFmtId="43" fontId="18" fillId="2" borderId="13" xfId="1" applyFont="1" applyFill="1" applyBorder="1" applyAlignment="1" applyProtection="1">
      <alignment horizontal="center" vertical="center" wrapText="1"/>
    </xf>
    <xf numFmtId="43" fontId="46" fillId="0" borderId="2" xfId="1" applyFont="1" applyBorder="1" applyAlignment="1">
      <alignment horizontal="right"/>
    </xf>
    <xf numFmtId="43" fontId="46" fillId="0" borderId="12" xfId="1" applyFont="1" applyBorder="1" applyAlignment="1">
      <alignment horizontal="right"/>
    </xf>
    <xf numFmtId="43" fontId="14" fillId="0" borderId="0" xfId="0" applyNumberFormat="1" applyFont="1" applyAlignment="1">
      <alignment vertical="center"/>
    </xf>
    <xf numFmtId="4" fontId="47" fillId="0" borderId="1" xfId="5" applyNumberFormat="1" applyFont="1" applyFill="1" applyBorder="1" applyAlignment="1">
      <alignment wrapText="1"/>
    </xf>
    <xf numFmtId="43" fontId="46" fillId="0" borderId="1" xfId="1" applyFont="1" applyBorder="1" applyAlignment="1">
      <alignment horizontal="right"/>
    </xf>
    <xf numFmtId="43" fontId="18" fillId="0" borderId="1" xfId="1" applyFont="1" applyFill="1" applyBorder="1" applyAlignment="1" applyProtection="1">
      <alignment horizontal="center" vertical="center" wrapText="1"/>
    </xf>
    <xf numFmtId="43" fontId="18" fillId="0" borderId="13" xfId="1" applyFont="1" applyFill="1" applyBorder="1" applyAlignment="1" applyProtection="1">
      <alignment horizontal="center" vertical="center" wrapText="1"/>
    </xf>
    <xf numFmtId="0" fontId="14" fillId="0" borderId="0" xfId="0" applyFont="1" applyFill="1" applyAlignment="1">
      <alignment vertical="center"/>
    </xf>
    <xf numFmtId="0" fontId="14" fillId="0" borderId="13" xfId="4" applyFont="1" applyFill="1" applyBorder="1" applyAlignment="1">
      <alignment horizontal="center" vertical="center" wrapText="1"/>
    </xf>
    <xf numFmtId="43" fontId="14" fillId="0" borderId="12" xfId="1" applyFont="1" applyFill="1" applyBorder="1" applyAlignment="1">
      <alignment horizontal="center" vertical="center" wrapText="1"/>
    </xf>
    <xf numFmtId="43" fontId="14" fillId="0" borderId="2" xfId="1" applyFont="1" applyFill="1" applyBorder="1" applyAlignment="1">
      <alignment horizontal="center" vertical="center" wrapText="1"/>
    </xf>
    <xf numFmtId="43" fontId="14" fillId="2" borderId="1" xfId="1" applyFont="1" applyFill="1" applyBorder="1" applyAlignment="1">
      <alignment horizontal="center" vertical="center" wrapText="1"/>
    </xf>
    <xf numFmtId="43" fontId="18" fillId="0" borderId="12" xfId="1" applyFont="1" applyFill="1" applyBorder="1" applyAlignment="1">
      <alignment vertical="center" wrapText="1"/>
    </xf>
    <xf numFmtId="43" fontId="18" fillId="0" borderId="2" xfId="1" applyFont="1" applyFill="1" applyBorder="1" applyAlignment="1">
      <alignment vertical="center" wrapText="1"/>
    </xf>
    <xf numFmtId="165" fontId="18" fillId="0" borderId="2" xfId="4" applyNumberFormat="1" applyFont="1" applyFill="1" applyBorder="1" applyAlignment="1">
      <alignment horizontal="center" vertical="center"/>
    </xf>
    <xf numFmtId="0" fontId="18" fillId="0" borderId="2" xfId="4" applyFont="1" applyFill="1" applyBorder="1" applyAlignment="1">
      <alignment horizontal="center" vertical="center" wrapText="1"/>
    </xf>
    <xf numFmtId="0" fontId="18" fillId="0" borderId="14" xfId="4" applyFont="1" applyFill="1" applyBorder="1" applyAlignment="1">
      <alignment horizontal="center" vertical="center" wrapText="1"/>
    </xf>
    <xf numFmtId="43" fontId="18" fillId="0" borderId="3" xfId="1" applyFont="1" applyFill="1" applyBorder="1" applyAlignment="1">
      <alignment vertical="center" wrapText="1"/>
    </xf>
    <xf numFmtId="43" fontId="18" fillId="0" borderId="14" xfId="1" applyFont="1" applyFill="1" applyBorder="1" applyAlignment="1">
      <alignment vertical="center" wrapText="1"/>
    </xf>
    <xf numFmtId="43" fontId="18" fillId="0" borderId="3" xfId="1" applyFont="1" applyFill="1" applyBorder="1" applyAlignment="1" applyProtection="1">
      <alignment horizontal="center" vertical="center" wrapText="1"/>
    </xf>
    <xf numFmtId="43" fontId="18" fillId="0" borderId="14" xfId="1" applyFont="1" applyFill="1" applyBorder="1" applyAlignment="1" applyProtection="1">
      <alignment horizontal="center" vertical="center" wrapText="1"/>
    </xf>
    <xf numFmtId="43" fontId="14" fillId="2" borderId="1" xfId="1" applyFont="1" applyFill="1" applyBorder="1" applyAlignment="1">
      <alignment horizontal="center" vertical="center" wrapText="1"/>
    </xf>
    <xf numFmtId="43" fontId="14" fillId="2" borderId="13" xfId="1" applyFont="1" applyFill="1" applyBorder="1" applyAlignment="1">
      <alignment horizontal="center" vertical="center" wrapText="1"/>
    </xf>
    <xf numFmtId="1" fontId="18" fillId="2" borderId="13" xfId="4" applyNumberFormat="1" applyFont="1" applyFill="1" applyBorder="1" applyAlignment="1">
      <alignment horizontal="center" vertical="center" wrapText="1"/>
    </xf>
    <xf numFmtId="43" fontId="49" fillId="2" borderId="12" xfId="1" applyFont="1" applyFill="1" applyBorder="1" applyAlignment="1" applyProtection="1">
      <alignment horizontal="center" vertical="center" wrapText="1"/>
    </xf>
    <xf numFmtId="43" fontId="41" fillId="2" borderId="12" xfId="1" applyFont="1" applyFill="1" applyBorder="1" applyAlignment="1" applyProtection="1">
      <alignment horizontal="center" vertical="center" wrapText="1"/>
    </xf>
    <xf numFmtId="43" fontId="14" fillId="2" borderId="1" xfId="1" applyFont="1" applyFill="1" applyBorder="1" applyAlignment="1">
      <alignment horizontal="center" vertical="center" wrapText="1"/>
    </xf>
    <xf numFmtId="43" fontId="14" fillId="2" borderId="13" xfId="1" applyFont="1" applyFill="1" applyBorder="1" applyAlignment="1">
      <alignment horizontal="center" vertical="center" wrapText="1"/>
    </xf>
    <xf numFmtId="49" fontId="24" fillId="0" borderId="1" xfId="4" applyNumberFormat="1" applyFont="1" applyFill="1" applyBorder="1" applyAlignment="1">
      <alignment vertical="center" wrapText="1"/>
    </xf>
    <xf numFmtId="165" fontId="14" fillId="0" borderId="1" xfId="4" applyNumberFormat="1" applyFont="1" applyFill="1" applyBorder="1" applyAlignment="1">
      <alignment horizontal="center" vertical="center"/>
    </xf>
    <xf numFmtId="43" fontId="14" fillId="0" borderId="1" xfId="1" applyFont="1" applyFill="1" applyBorder="1" applyAlignment="1">
      <alignment horizontal="center" vertical="center"/>
    </xf>
    <xf numFmtId="1" fontId="24" fillId="0" borderId="12" xfId="4" quotePrefix="1" applyNumberFormat="1" applyFont="1" applyFill="1" applyBorder="1" applyAlignment="1">
      <alignment horizontal="center" vertical="center"/>
    </xf>
    <xf numFmtId="43" fontId="18" fillId="3" borderId="0" xfId="4" applyNumberFormat="1" applyFont="1" applyFill="1" applyBorder="1" applyAlignment="1">
      <alignment horizontal="center" vertical="center"/>
    </xf>
    <xf numFmtId="43" fontId="24" fillId="5" borderId="1" xfId="4" applyNumberFormat="1" applyFont="1" applyFill="1" applyBorder="1" applyAlignment="1">
      <alignment horizontal="center" vertical="center"/>
    </xf>
    <xf numFmtId="43" fontId="6" fillId="0" borderId="0" xfId="0" applyNumberFormat="1" applyFont="1" applyAlignment="1">
      <alignment horizontal="center" vertical="center"/>
    </xf>
    <xf numFmtId="0" fontId="10" fillId="3" borderId="5" xfId="4" applyFont="1" applyFill="1" applyBorder="1" applyAlignment="1">
      <alignment horizontal="center" vertical="center"/>
    </xf>
    <xf numFmtId="0" fontId="10" fillId="3" borderId="9" xfId="4" applyFont="1" applyFill="1" applyBorder="1" applyAlignment="1">
      <alignment horizontal="center" vertical="center"/>
    </xf>
    <xf numFmtId="43" fontId="18" fillId="0" borderId="12" xfId="1" applyFont="1" applyFill="1" applyBorder="1" applyAlignment="1">
      <alignment horizontal="center" vertical="center" wrapText="1"/>
    </xf>
    <xf numFmtId="43" fontId="18" fillId="0" borderId="13" xfId="1" applyFont="1" applyFill="1" applyBorder="1" applyAlignment="1">
      <alignment horizontal="center" vertical="center" wrapText="1"/>
    </xf>
    <xf numFmtId="165" fontId="18" fillId="0" borderId="3" xfId="0" applyNumberFormat="1" applyFont="1" applyFill="1" applyBorder="1" applyAlignment="1" applyProtection="1">
      <alignment horizontal="center" vertical="center" shrinkToFit="1"/>
      <protection locked="0"/>
    </xf>
    <xf numFmtId="165" fontId="18" fillId="0" borderId="4" xfId="0" applyNumberFormat="1" applyFont="1" applyFill="1" applyBorder="1" applyAlignment="1" applyProtection="1">
      <alignment horizontal="center" vertical="center" shrinkToFit="1"/>
      <protection locked="0"/>
    </xf>
    <xf numFmtId="0" fontId="24" fillId="5" borderId="1" xfId="4" applyFont="1" applyFill="1" applyBorder="1" applyAlignment="1">
      <alignment horizontal="center" vertical="center" wrapText="1"/>
    </xf>
    <xf numFmtId="0" fontId="18" fillId="0" borderId="13" xfId="4" applyFont="1" applyBorder="1" applyAlignment="1">
      <alignment horizontal="center" vertical="center" wrapText="1"/>
    </xf>
    <xf numFmtId="1" fontId="24" fillId="6" borderId="1" xfId="4" applyNumberFormat="1" applyFont="1" applyFill="1" applyBorder="1" applyAlignment="1">
      <alignment horizontal="center" vertical="center"/>
    </xf>
    <xf numFmtId="1" fontId="18" fillId="0" borderId="13" xfId="4" applyNumberFormat="1" applyFont="1" applyBorder="1" applyAlignment="1">
      <alignment horizontal="center" vertical="center" wrapText="1"/>
    </xf>
    <xf numFmtId="165" fontId="14" fillId="0" borderId="1" xfId="4" applyNumberFormat="1" applyFont="1" applyBorder="1" applyAlignment="1">
      <alignment horizontal="center" vertical="center"/>
    </xf>
    <xf numFmtId="0" fontId="14" fillId="0" borderId="1" xfId="4" applyFont="1" applyBorder="1" applyAlignment="1">
      <alignment horizontal="center" vertical="center" wrapText="1"/>
    </xf>
    <xf numFmtId="0" fontId="18" fillId="0" borderId="1" xfId="4" applyFont="1" applyBorder="1" applyAlignment="1">
      <alignment horizontal="center" vertical="center" wrapText="1"/>
    </xf>
    <xf numFmtId="0" fontId="12" fillId="2" borderId="12" xfId="7" applyFont="1" applyFill="1" applyBorder="1" applyAlignment="1" applyProtection="1">
      <alignment horizontal="center" vertical="center"/>
      <protection locked="0"/>
    </xf>
    <xf numFmtId="0" fontId="12" fillId="2" borderId="1" xfId="7" applyFont="1" applyFill="1" applyBorder="1" applyAlignment="1" applyProtection="1">
      <alignment horizontal="center" vertical="center"/>
      <protection locked="0"/>
    </xf>
    <xf numFmtId="0" fontId="12" fillId="2" borderId="13" xfId="7" applyFont="1" applyFill="1" applyBorder="1" applyAlignment="1" applyProtection="1">
      <alignment horizontal="center" vertical="center"/>
      <protection locked="0"/>
    </xf>
    <xf numFmtId="0" fontId="12" fillId="2" borderId="12" xfId="7" applyFont="1" applyFill="1" applyBorder="1" applyAlignment="1" applyProtection="1">
      <alignment horizontal="center" vertical="center" wrapText="1"/>
      <protection locked="0"/>
    </xf>
    <xf numFmtId="0" fontId="12" fillId="2" borderId="1" xfId="7" applyFont="1" applyFill="1" applyBorder="1" applyAlignment="1" applyProtection="1">
      <alignment horizontal="center" vertical="center" wrapText="1"/>
      <protection locked="0"/>
    </xf>
    <xf numFmtId="0" fontId="12" fillId="2" borderId="13" xfId="7" applyFont="1" applyFill="1" applyBorder="1" applyAlignment="1" applyProtection="1">
      <alignment horizontal="center" vertical="center" wrapText="1"/>
      <protection locked="0"/>
    </xf>
    <xf numFmtId="0" fontId="11" fillId="2" borderId="12" xfId="7" applyFont="1" applyFill="1" applyBorder="1" applyAlignment="1" applyProtection="1">
      <alignment horizontal="center" vertical="center"/>
      <protection locked="0"/>
    </xf>
    <xf numFmtId="0" fontId="11" fillId="2" borderId="13" xfId="7" applyFont="1" applyFill="1" applyBorder="1" applyAlignment="1" applyProtection="1">
      <alignment horizontal="center" vertical="center"/>
      <protection locked="0"/>
    </xf>
    <xf numFmtId="0" fontId="11" fillId="2" borderId="1" xfId="7" applyFont="1" applyFill="1" applyBorder="1" applyAlignment="1" applyProtection="1">
      <alignment horizontal="center" vertical="center"/>
      <protection locked="0"/>
    </xf>
    <xf numFmtId="168" fontId="11" fillId="2" borderId="2" xfId="7" applyNumberFormat="1" applyFont="1" applyFill="1" applyBorder="1" applyAlignment="1" applyProtection="1">
      <alignment horizontal="center" vertical="center" wrapText="1"/>
      <protection locked="0"/>
    </xf>
    <xf numFmtId="0" fontId="11" fillId="2" borderId="12" xfId="7" applyFont="1" applyFill="1" applyBorder="1" applyAlignment="1" applyProtection="1">
      <alignment horizontal="center" vertical="center" wrapText="1"/>
      <protection locked="0"/>
    </xf>
    <xf numFmtId="0" fontId="11" fillId="2" borderId="1" xfId="7" applyFont="1" applyFill="1" applyBorder="1" applyAlignment="1" applyProtection="1">
      <alignment horizontal="center" vertical="center" wrapText="1"/>
      <protection locked="0"/>
    </xf>
    <xf numFmtId="0" fontId="11" fillId="2" borderId="13" xfId="7" applyFont="1" applyFill="1" applyBorder="1" applyAlignment="1" applyProtection="1">
      <alignment horizontal="center" vertical="center" wrapText="1"/>
      <protection locked="0"/>
    </xf>
    <xf numFmtId="0" fontId="34" fillId="2" borderId="8" xfId="7" applyFont="1" applyFill="1" applyBorder="1" applyAlignment="1" applyProtection="1">
      <alignment horizontal="center" vertical="center"/>
    </xf>
    <xf numFmtId="0" fontId="34" fillId="2" borderId="9" xfId="7" applyFont="1" applyFill="1" applyBorder="1" applyAlignment="1" applyProtection="1">
      <alignment horizontal="center" vertical="center"/>
    </xf>
    <xf numFmtId="0" fontId="34" fillId="2" borderId="10" xfId="7" applyFont="1" applyFill="1" applyBorder="1" applyAlignment="1" applyProtection="1">
      <alignment horizontal="center" vertical="center"/>
    </xf>
    <xf numFmtId="0" fontId="12" fillId="2" borderId="9" xfId="7" applyFont="1" applyFill="1" applyBorder="1" applyAlignment="1" applyProtection="1">
      <alignment horizontal="center" vertical="center"/>
    </xf>
    <xf numFmtId="168" fontId="12" fillId="2" borderId="8" xfId="7" applyNumberFormat="1" applyFont="1" applyFill="1" applyBorder="1" applyAlignment="1" applyProtection="1">
      <alignment horizontal="center" vertical="center"/>
    </xf>
    <xf numFmtId="168" fontId="12" fillId="2" borderId="9" xfId="7" applyNumberFormat="1" applyFont="1" applyFill="1" applyBorder="1" applyAlignment="1" applyProtection="1">
      <alignment horizontal="center" vertical="center"/>
    </xf>
    <xf numFmtId="0" fontId="12" fillId="2" borderId="8" xfId="7" applyFont="1" applyFill="1" applyBorder="1" applyAlignment="1" applyProtection="1">
      <alignment horizontal="center" vertical="center"/>
    </xf>
    <xf numFmtId="0" fontId="12" fillId="2" borderId="10" xfId="7" applyFont="1" applyFill="1" applyBorder="1" applyAlignment="1" applyProtection="1">
      <alignment horizontal="center" vertical="center"/>
    </xf>
    <xf numFmtId="0" fontId="16" fillId="0" borderId="6" xfId="7" applyFont="1" applyFill="1" applyBorder="1" applyAlignment="1" applyProtection="1">
      <alignment horizontal="center" vertical="top" wrapText="1"/>
    </xf>
    <xf numFmtId="0" fontId="16" fillId="0" borderId="0" xfId="7" applyFont="1" applyFill="1" applyBorder="1" applyAlignment="1" applyProtection="1">
      <alignment horizontal="center" vertical="top" wrapText="1"/>
    </xf>
    <xf numFmtId="0" fontId="16" fillId="0" borderId="7" xfId="7" applyFont="1" applyFill="1" applyBorder="1" applyAlignment="1" applyProtection="1">
      <alignment horizontal="center" vertical="top" wrapText="1"/>
    </xf>
    <xf numFmtId="0" fontId="16" fillId="0" borderId="8" xfId="7" applyFont="1" applyFill="1" applyBorder="1" applyAlignment="1" applyProtection="1">
      <alignment horizontal="center" vertical="top" wrapText="1"/>
    </xf>
    <xf numFmtId="0" fontId="16" fillId="0" borderId="9" xfId="7" applyFont="1" applyFill="1" applyBorder="1" applyAlignment="1" applyProtection="1">
      <alignment horizontal="center" vertical="top" wrapText="1"/>
    </xf>
    <xf numFmtId="0" fontId="16" fillId="0" borderId="10" xfId="7" applyFont="1" applyFill="1" applyBorder="1" applyAlignment="1" applyProtection="1">
      <alignment horizontal="center" vertical="top" wrapText="1"/>
    </xf>
    <xf numFmtId="0" fontId="31" fillId="2" borderId="2" xfId="2" applyFont="1" applyFill="1" applyBorder="1" applyAlignment="1" applyProtection="1">
      <alignment horizontal="center" vertical="center"/>
    </xf>
    <xf numFmtId="0" fontId="11" fillId="2" borderId="0" xfId="7" applyFont="1" applyFill="1" applyBorder="1" applyAlignment="1" applyProtection="1">
      <alignment horizontal="left" vertical="top" wrapText="1"/>
    </xf>
    <xf numFmtId="0" fontId="11" fillId="2" borderId="7" xfId="7" applyFont="1" applyFill="1" applyBorder="1" applyAlignment="1" applyProtection="1">
      <alignment horizontal="left" vertical="top" wrapText="1"/>
    </xf>
    <xf numFmtId="0" fontId="23" fillId="2" borderId="5" xfId="7" applyFont="1" applyFill="1" applyBorder="1" applyAlignment="1" applyProtection="1">
      <alignment horizontal="center" vertical="center"/>
    </xf>
    <xf numFmtId="0" fontId="23" fillId="2" borderId="4" xfId="7" applyFont="1" applyFill="1" applyBorder="1" applyAlignment="1" applyProtection="1">
      <alignment horizontal="center" vertical="center"/>
    </xf>
    <xf numFmtId="0" fontId="23" fillId="2" borderId="0" xfId="7" applyFont="1" applyFill="1" applyBorder="1" applyAlignment="1" applyProtection="1">
      <alignment horizontal="center" vertical="center"/>
    </xf>
    <xf numFmtId="0" fontId="23" fillId="2" borderId="7" xfId="7" applyFont="1" applyFill="1" applyBorder="1" applyAlignment="1" applyProtection="1">
      <alignment horizontal="center" vertical="center"/>
    </xf>
    <xf numFmtId="0" fontId="12" fillId="2" borderId="3" xfId="7" applyFont="1" applyFill="1" applyBorder="1" applyAlignment="1" applyProtection="1">
      <alignment horizontal="center" vertical="center"/>
    </xf>
    <xf numFmtId="0" fontId="12" fillId="2" borderId="5" xfId="7" applyFont="1" applyFill="1" applyBorder="1" applyAlignment="1" applyProtection="1">
      <alignment horizontal="center" vertical="center"/>
    </xf>
    <xf numFmtId="0" fontId="12" fillId="2" borderId="4" xfId="7" applyFont="1" applyFill="1" applyBorder="1" applyAlignment="1" applyProtection="1">
      <alignment horizontal="center" vertical="center"/>
    </xf>
    <xf numFmtId="0" fontId="34" fillId="2" borderId="8" xfId="7" applyFont="1" applyFill="1" applyBorder="1" applyAlignment="1" applyProtection="1">
      <alignment horizontal="center" vertical="center" wrapText="1"/>
    </xf>
    <xf numFmtId="0" fontId="34" fillId="2" borderId="9" xfId="7" applyFont="1" applyFill="1" applyBorder="1" applyAlignment="1" applyProtection="1">
      <alignment horizontal="center" vertical="center" wrapText="1"/>
    </xf>
    <xf numFmtId="0" fontId="34" fillId="2" borderId="10" xfId="7" applyFont="1" applyFill="1" applyBorder="1" applyAlignment="1" applyProtection="1">
      <alignment horizontal="center" vertical="center" wrapText="1"/>
    </xf>
    <xf numFmtId="164" fontId="30" fillId="0" borderId="2" xfId="3" applyFont="1" applyFill="1" applyBorder="1" applyAlignment="1" applyProtection="1">
      <alignment horizontal="center" vertical="center"/>
    </xf>
    <xf numFmtId="0" fontId="9" fillId="3" borderId="3" xfId="4" applyFont="1" applyFill="1" applyBorder="1" applyAlignment="1">
      <alignment horizontal="center" vertical="center"/>
    </xf>
    <xf numFmtId="0" fontId="9" fillId="3" borderId="5" xfId="4" applyFont="1" applyFill="1" applyBorder="1" applyAlignment="1">
      <alignment horizontal="center" vertical="center"/>
    </xf>
    <xf numFmtId="0" fontId="9" fillId="3" borderId="6" xfId="4" applyFont="1" applyFill="1" applyBorder="1" applyAlignment="1">
      <alignment horizontal="center" vertical="center"/>
    </xf>
    <xf numFmtId="0" fontId="9" fillId="3" borderId="0" xfId="4" applyFont="1" applyFill="1" applyBorder="1" applyAlignment="1">
      <alignment horizontal="center" vertical="center"/>
    </xf>
    <xf numFmtId="0" fontId="9" fillId="3" borderId="8" xfId="4" applyFont="1" applyFill="1" applyBorder="1" applyAlignment="1">
      <alignment horizontal="center" vertical="center"/>
    </xf>
    <xf numFmtId="0" fontId="9" fillId="3" borderId="9" xfId="4" applyFont="1" applyFill="1" applyBorder="1" applyAlignment="1">
      <alignment horizontal="center" vertical="center"/>
    </xf>
    <xf numFmtId="0" fontId="28" fillId="6" borderId="2" xfId="4" applyFont="1" applyFill="1" applyBorder="1" applyAlignment="1">
      <alignment horizontal="center" vertical="center" wrapText="1"/>
    </xf>
    <xf numFmtId="1" fontId="10" fillId="0" borderId="2" xfId="4" quotePrefix="1" applyNumberFormat="1" applyFont="1" applyFill="1" applyBorder="1" applyAlignment="1">
      <alignment horizontal="center" vertical="center"/>
    </xf>
    <xf numFmtId="1" fontId="10" fillId="0" borderId="2" xfId="4" applyNumberFormat="1" applyFont="1" applyFill="1" applyBorder="1" applyAlignment="1">
      <alignment horizontal="center" vertical="center"/>
    </xf>
    <xf numFmtId="164" fontId="29" fillId="6" borderId="3" xfId="3" applyFont="1" applyFill="1" applyBorder="1" applyAlignment="1" applyProtection="1">
      <alignment horizontal="center" vertical="center" wrapText="1"/>
    </xf>
    <xf numFmtId="164" fontId="29" fillId="6" borderId="5" xfId="3" applyFont="1" applyFill="1" applyBorder="1" applyAlignment="1" applyProtection="1">
      <alignment horizontal="center" vertical="center" wrapText="1"/>
    </xf>
    <xf numFmtId="1" fontId="10" fillId="0" borderId="12" xfId="4" applyNumberFormat="1" applyFont="1" applyFill="1" applyBorder="1" applyAlignment="1">
      <alignment horizontal="left" vertical="center"/>
    </xf>
    <xf numFmtId="1" fontId="10" fillId="0" borderId="1" xfId="4" applyNumberFormat="1" applyFont="1" applyFill="1" applyBorder="1" applyAlignment="1">
      <alignment horizontal="left" vertical="center"/>
    </xf>
    <xf numFmtId="1" fontId="10" fillId="0" borderId="13" xfId="4" applyNumberFormat="1" applyFont="1" applyFill="1" applyBorder="1" applyAlignment="1">
      <alignment horizontal="left" vertical="center"/>
    </xf>
    <xf numFmtId="0" fontId="27" fillId="2" borderId="8" xfId="7" applyFont="1" applyFill="1" applyBorder="1" applyAlignment="1" applyProtection="1">
      <alignment horizontal="center" vertical="center"/>
    </xf>
    <xf numFmtId="0" fontId="27" fillId="2" borderId="9" xfId="7" applyFont="1" applyFill="1" applyBorder="1" applyAlignment="1" applyProtection="1">
      <alignment horizontal="center" vertical="center"/>
    </xf>
    <xf numFmtId="0" fontId="27" fillId="2" borderId="10" xfId="7" applyFont="1" applyFill="1" applyBorder="1" applyAlignment="1" applyProtection="1">
      <alignment horizontal="center" vertical="center"/>
    </xf>
    <xf numFmtId="0" fontId="10" fillId="3" borderId="3" xfId="4" applyFont="1" applyFill="1" applyBorder="1" applyAlignment="1">
      <alignment horizontal="center" vertical="center"/>
    </xf>
    <xf numFmtId="0" fontId="10" fillId="3" borderId="5" xfId="4" applyFont="1" applyFill="1" applyBorder="1" applyAlignment="1">
      <alignment horizontal="center" vertical="center"/>
    </xf>
    <xf numFmtId="0" fontId="10" fillId="3" borderId="4" xfId="4" applyFont="1" applyFill="1" applyBorder="1" applyAlignment="1">
      <alignment horizontal="center" vertical="center"/>
    </xf>
    <xf numFmtId="0" fontId="10" fillId="3" borderId="8" xfId="4" applyFont="1" applyFill="1" applyBorder="1" applyAlignment="1">
      <alignment horizontal="center" vertical="center"/>
    </xf>
    <xf numFmtId="0" fontId="10" fillId="3" borderId="9" xfId="4" applyFont="1" applyFill="1" applyBorder="1" applyAlignment="1">
      <alignment horizontal="center" vertical="center"/>
    </xf>
    <xf numFmtId="0" fontId="10" fillId="3" borderId="10" xfId="4" applyFont="1" applyFill="1" applyBorder="1" applyAlignment="1">
      <alignment horizontal="center" vertical="center"/>
    </xf>
    <xf numFmtId="169" fontId="28" fillId="6" borderId="6" xfId="1" applyNumberFormat="1" applyFont="1" applyFill="1" applyBorder="1" applyAlignment="1">
      <alignment horizontal="center" vertical="center"/>
    </xf>
    <xf numFmtId="169" fontId="28" fillId="6" borderId="0" xfId="1" applyNumberFormat="1" applyFont="1" applyFill="1" applyBorder="1" applyAlignment="1">
      <alignment horizontal="center" vertical="center"/>
    </xf>
    <xf numFmtId="169" fontId="17" fillId="2" borderId="3" xfId="1" applyNumberFormat="1" applyFont="1" applyFill="1" applyBorder="1" applyAlignment="1" applyProtection="1">
      <alignment horizontal="center" vertical="center"/>
    </xf>
    <xf numFmtId="169" fontId="17" fillId="2" borderId="5" xfId="1" applyNumberFormat="1" applyFont="1" applyFill="1" applyBorder="1" applyAlignment="1" applyProtection="1">
      <alignment horizontal="center" vertical="center"/>
    </xf>
    <xf numFmtId="169" fontId="17" fillId="2" borderId="4" xfId="1" applyNumberFormat="1" applyFont="1" applyFill="1" applyBorder="1" applyAlignment="1" applyProtection="1">
      <alignment horizontal="center" vertical="center"/>
    </xf>
    <xf numFmtId="0" fontId="13" fillId="2" borderId="8" xfId="7" applyFont="1" applyFill="1" applyBorder="1" applyAlignment="1" applyProtection="1">
      <alignment horizontal="center" vertical="center"/>
    </xf>
    <xf numFmtId="0" fontId="13" fillId="2" borderId="9" xfId="7" applyFont="1" applyFill="1" applyBorder="1" applyAlignment="1" applyProtection="1">
      <alignment horizontal="center" vertical="center"/>
    </xf>
    <xf numFmtId="0" fontId="13" fillId="2" borderId="10" xfId="7" applyFont="1" applyFill="1" applyBorder="1" applyAlignment="1" applyProtection="1">
      <alignment horizontal="center" vertical="center"/>
    </xf>
    <xf numFmtId="0" fontId="7" fillId="2" borderId="8" xfId="7" applyFont="1" applyFill="1" applyBorder="1" applyAlignment="1" applyProtection="1">
      <alignment horizontal="center" vertical="center"/>
    </xf>
    <xf numFmtId="0" fontId="7" fillId="2" borderId="9" xfId="7" applyFont="1" applyFill="1" applyBorder="1" applyAlignment="1" applyProtection="1">
      <alignment horizontal="center" vertical="center"/>
    </xf>
    <xf numFmtId="169" fontId="7" fillId="2" borderId="9" xfId="1" applyNumberFormat="1" applyFont="1" applyFill="1" applyBorder="1" applyAlignment="1" applyProtection="1">
      <alignment horizontal="center" vertical="center"/>
    </xf>
    <xf numFmtId="169" fontId="7" fillId="2" borderId="10" xfId="1" applyNumberFormat="1" applyFont="1" applyFill="1" applyBorder="1" applyAlignment="1" applyProtection="1">
      <alignment horizontal="center" vertical="center"/>
    </xf>
    <xf numFmtId="0" fontId="14" fillId="2" borderId="8" xfId="7" applyFont="1" applyFill="1" applyBorder="1" applyAlignment="1" applyProtection="1">
      <alignment horizontal="center" vertical="center"/>
    </xf>
    <xf numFmtId="0" fontId="14" fillId="2" borderId="9" xfId="7" applyFont="1" applyFill="1" applyBorder="1" applyAlignment="1" applyProtection="1">
      <alignment horizontal="center" vertical="center"/>
    </xf>
    <xf numFmtId="169" fontId="14" fillId="2" borderId="9" xfId="1" applyNumberFormat="1" applyFont="1" applyFill="1" applyBorder="1" applyAlignment="1" applyProtection="1">
      <alignment horizontal="center" vertical="center"/>
    </xf>
    <xf numFmtId="169" fontId="14" fillId="2" borderId="10" xfId="1" applyNumberFormat="1" applyFont="1" applyFill="1" applyBorder="1" applyAlignment="1" applyProtection="1">
      <alignment horizontal="center" vertical="center"/>
    </xf>
    <xf numFmtId="14" fontId="13" fillId="2" borderId="8" xfId="7" applyNumberFormat="1" applyFont="1" applyFill="1" applyBorder="1" applyAlignment="1" applyProtection="1">
      <alignment horizontal="center" vertical="center"/>
    </xf>
    <xf numFmtId="14" fontId="13" fillId="2" borderId="9" xfId="7" applyNumberFormat="1" applyFont="1" applyFill="1" applyBorder="1" applyAlignment="1" applyProtection="1">
      <alignment horizontal="center" vertical="center"/>
    </xf>
    <xf numFmtId="14" fontId="13" fillId="2" borderId="10" xfId="7" applyNumberFormat="1" applyFont="1" applyFill="1" applyBorder="1" applyAlignment="1" applyProtection="1">
      <alignment horizontal="center" vertical="center"/>
    </xf>
    <xf numFmtId="169" fontId="27" fillId="2" borderId="0" xfId="1" applyNumberFormat="1" applyFont="1" applyFill="1" applyBorder="1" applyAlignment="1" applyProtection="1">
      <alignment horizontal="center" vertical="center"/>
    </xf>
    <xf numFmtId="0" fontId="29" fillId="6" borderId="3" xfId="4" applyFont="1" applyFill="1" applyBorder="1" applyAlignment="1">
      <alignment horizontal="center" vertical="center" wrapText="1"/>
    </xf>
    <xf numFmtId="0" fontId="29" fillId="6" borderId="5" xfId="4" applyFont="1" applyFill="1" applyBorder="1" applyAlignment="1">
      <alignment horizontal="center" vertical="center" wrapText="1"/>
    </xf>
    <xf numFmtId="0" fontId="29" fillId="6" borderId="4" xfId="4" applyFont="1" applyFill="1" applyBorder="1" applyAlignment="1">
      <alignment horizontal="center" vertical="center" wrapText="1"/>
    </xf>
    <xf numFmtId="0" fontId="28" fillId="6" borderId="8" xfId="4" applyFont="1" applyFill="1" applyBorder="1" applyAlignment="1">
      <alignment horizontal="center" vertical="center" wrapText="1"/>
    </xf>
    <xf numFmtId="0" fontId="28" fillId="6" borderId="9" xfId="4" applyFont="1" applyFill="1" applyBorder="1" applyAlignment="1">
      <alignment horizontal="center" vertical="center" wrapText="1"/>
    </xf>
    <xf numFmtId="0" fontId="28" fillId="6" borderId="10" xfId="4" applyFont="1" applyFill="1" applyBorder="1" applyAlignment="1">
      <alignment horizontal="center" vertical="center" wrapText="1"/>
    </xf>
    <xf numFmtId="0" fontId="18" fillId="0" borderId="12" xfId="1" applyNumberFormat="1" applyFont="1" applyFill="1" applyBorder="1" applyAlignment="1" applyProtection="1">
      <alignment horizontal="left" vertical="center" wrapText="1"/>
    </xf>
    <xf numFmtId="0" fontId="18" fillId="0" borderId="1" xfId="1" applyNumberFormat="1" applyFont="1" applyFill="1" applyBorder="1" applyAlignment="1" applyProtection="1">
      <alignment horizontal="left" vertical="center" wrapText="1"/>
    </xf>
    <xf numFmtId="0" fontId="18" fillId="0" borderId="13" xfId="1" applyNumberFormat="1" applyFont="1" applyFill="1" applyBorder="1" applyAlignment="1" applyProtection="1">
      <alignment horizontal="left" vertical="center" wrapText="1"/>
    </xf>
    <xf numFmtId="43" fontId="18" fillId="0" borderId="12" xfId="1" applyFont="1" applyFill="1" applyBorder="1" applyAlignment="1">
      <alignment horizontal="center" vertical="center" wrapText="1"/>
    </xf>
    <xf numFmtId="43" fontId="18" fillId="0" borderId="13" xfId="1" applyFont="1" applyFill="1" applyBorder="1" applyAlignment="1">
      <alignment horizontal="center" vertical="center" wrapText="1"/>
    </xf>
    <xf numFmtId="0" fontId="14" fillId="0" borderId="1" xfId="1" applyNumberFormat="1" applyFont="1" applyFill="1" applyBorder="1" applyAlignment="1" applyProtection="1">
      <alignment horizontal="left" vertical="center" wrapText="1"/>
    </xf>
    <xf numFmtId="43" fontId="14" fillId="2" borderId="1" xfId="1" applyFont="1" applyFill="1" applyBorder="1" applyAlignment="1">
      <alignment horizontal="center" vertical="center" wrapText="1"/>
    </xf>
    <xf numFmtId="1" fontId="24" fillId="5" borderId="1" xfId="4" applyNumberFormat="1" applyFont="1" applyFill="1" applyBorder="1" applyAlignment="1">
      <alignment horizontal="left" vertical="center" wrapText="1"/>
    </xf>
    <xf numFmtId="0" fontId="14" fillId="0" borderId="12" xfId="1" applyNumberFormat="1" applyFont="1" applyFill="1" applyBorder="1" applyAlignment="1" applyProtection="1">
      <alignment horizontal="left" vertical="center" wrapText="1"/>
    </xf>
    <xf numFmtId="0" fontId="14" fillId="0" borderId="13" xfId="1" applyNumberFormat="1" applyFont="1" applyFill="1" applyBorder="1" applyAlignment="1" applyProtection="1">
      <alignment horizontal="left" vertical="center" wrapText="1"/>
    </xf>
    <xf numFmtId="43" fontId="14" fillId="0" borderId="12" xfId="1" applyFont="1" applyFill="1" applyBorder="1" applyAlignment="1">
      <alignment horizontal="center" vertical="center" wrapText="1"/>
    </xf>
    <xf numFmtId="43" fontId="14" fillId="0" borderId="13" xfId="1" applyFont="1" applyFill="1" applyBorder="1" applyAlignment="1">
      <alignment horizontal="center" vertical="center" wrapText="1"/>
    </xf>
    <xf numFmtId="0" fontId="17" fillId="2" borderId="0" xfId="7" applyFont="1" applyFill="1" applyBorder="1" applyAlignment="1" applyProtection="1">
      <alignment horizontal="center" vertical="center"/>
    </xf>
    <xf numFmtId="0" fontId="25" fillId="0" borderId="0" xfId="4" applyFont="1" applyBorder="1" applyAlignment="1">
      <alignment vertical="center"/>
    </xf>
    <xf numFmtId="0" fontId="25" fillId="0" borderId="7" xfId="4" applyFont="1" applyBorder="1" applyAlignment="1">
      <alignment vertical="center"/>
    </xf>
    <xf numFmtId="0" fontId="7" fillId="2" borderId="10" xfId="7" applyFont="1" applyFill="1" applyBorder="1" applyAlignment="1" applyProtection="1">
      <alignment horizontal="center" vertical="center"/>
    </xf>
    <xf numFmtId="43" fontId="14" fillId="2" borderId="12" xfId="1" applyFont="1" applyFill="1" applyBorder="1" applyAlignment="1">
      <alignment horizontal="center" vertical="center" wrapText="1"/>
    </xf>
    <xf numFmtId="43" fontId="14" fillId="2" borderId="13" xfId="1" applyFont="1" applyFill="1" applyBorder="1" applyAlignment="1">
      <alignment horizontal="center" vertical="center" wrapText="1"/>
    </xf>
    <xf numFmtId="0" fontId="14" fillId="2" borderId="10" xfId="7" applyFont="1" applyFill="1" applyBorder="1" applyAlignment="1" applyProtection="1">
      <alignment horizontal="center" vertical="center"/>
    </xf>
    <xf numFmtId="0" fontId="16" fillId="2" borderId="8" xfId="7" applyFont="1" applyFill="1" applyBorder="1" applyAlignment="1" applyProtection="1">
      <alignment horizontal="center" vertical="center"/>
    </xf>
    <xf numFmtId="0" fontId="16" fillId="2" borderId="9" xfId="7" applyFont="1" applyFill="1" applyBorder="1" applyAlignment="1" applyProtection="1">
      <alignment horizontal="center" vertical="center"/>
    </xf>
    <xf numFmtId="0" fontId="16" fillId="2" borderId="10" xfId="7" applyFont="1" applyFill="1" applyBorder="1" applyAlignment="1" applyProtection="1">
      <alignment horizontal="center" vertical="center"/>
    </xf>
    <xf numFmtId="0" fontId="24" fillId="4" borderId="2" xfId="4" applyFont="1" applyFill="1" applyBorder="1" applyAlignment="1">
      <alignment horizontal="center" vertical="center" wrapText="1"/>
    </xf>
    <xf numFmtId="43" fontId="24" fillId="4" borderId="12" xfId="4" applyNumberFormat="1" applyFont="1" applyFill="1" applyBorder="1" applyAlignment="1">
      <alignment horizontal="center" vertical="center" wrapText="1"/>
    </xf>
    <xf numFmtId="43" fontId="24" fillId="4" borderId="13" xfId="4" applyNumberFormat="1" applyFont="1" applyFill="1" applyBorder="1" applyAlignment="1">
      <alignment horizontal="center" vertical="center" wrapText="1"/>
    </xf>
    <xf numFmtId="0" fontId="24" fillId="5" borderId="12" xfId="4" applyFont="1" applyFill="1" applyBorder="1" applyAlignment="1">
      <alignment horizontal="center" vertical="center" wrapText="1"/>
    </xf>
    <xf numFmtId="0" fontId="24" fillId="5" borderId="1" xfId="4" applyFont="1" applyFill="1" applyBorder="1" applyAlignment="1">
      <alignment horizontal="center" vertical="center" wrapText="1"/>
    </xf>
    <xf numFmtId="165" fontId="18" fillId="0" borderId="2" xfId="0" applyNumberFormat="1" applyFont="1" applyFill="1" applyBorder="1" applyAlignment="1" applyProtection="1">
      <alignment horizontal="center" vertical="center" shrinkToFit="1"/>
      <protection locked="0"/>
    </xf>
    <xf numFmtId="43" fontId="18" fillId="2" borderId="12" xfId="1" applyFont="1" applyFill="1" applyBorder="1" applyAlignment="1">
      <alignment horizontal="center" vertical="center" wrapText="1"/>
    </xf>
    <xf numFmtId="43" fontId="18" fillId="2" borderId="13" xfId="1" applyFont="1" applyFill="1" applyBorder="1" applyAlignment="1">
      <alignment horizontal="center" vertical="center" wrapText="1"/>
    </xf>
    <xf numFmtId="2" fontId="41" fillId="0" borderId="12" xfId="1" applyNumberFormat="1" applyFont="1" applyFill="1" applyBorder="1" applyAlignment="1">
      <alignment horizontal="center" vertical="center"/>
    </xf>
    <xf numFmtId="2" fontId="41" fillId="0" borderId="13" xfId="1" applyNumberFormat="1" applyFont="1" applyFill="1" applyBorder="1" applyAlignment="1">
      <alignment horizontal="center" vertical="center"/>
    </xf>
    <xf numFmtId="49" fontId="48" fillId="0" borderId="17"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49" fontId="48" fillId="0" borderId="13" xfId="0" applyNumberFormat="1" applyFont="1" applyFill="1" applyBorder="1" applyAlignment="1">
      <alignment horizontal="left" vertical="center" wrapText="1"/>
    </xf>
    <xf numFmtId="49" fontId="18" fillId="0" borderId="12" xfId="4" applyNumberFormat="1" applyFont="1" applyFill="1" applyBorder="1" applyAlignment="1">
      <alignment horizontal="left" vertical="center" wrapText="1"/>
    </xf>
    <xf numFmtId="49" fontId="18" fillId="0" borderId="1" xfId="4" applyNumberFormat="1" applyFont="1" applyFill="1" applyBorder="1" applyAlignment="1">
      <alignment horizontal="left" vertical="center" wrapText="1"/>
    </xf>
    <xf numFmtId="49" fontId="18" fillId="0" borderId="13" xfId="4" applyNumberFormat="1" applyFont="1" applyFill="1" applyBorder="1" applyAlignment="1">
      <alignment horizontal="left" vertical="center" wrapText="1"/>
    </xf>
    <xf numFmtId="0" fontId="18" fillId="0" borderId="12" xfId="1" applyNumberFormat="1" applyFont="1" applyFill="1" applyBorder="1" applyAlignment="1" applyProtection="1">
      <alignment horizontal="left" vertical="center"/>
    </xf>
    <xf numFmtId="0" fontId="18" fillId="0" borderId="1" xfId="1" applyNumberFormat="1" applyFont="1" applyFill="1" applyBorder="1" applyAlignment="1" applyProtection="1">
      <alignment horizontal="left" vertical="center"/>
    </xf>
    <xf numFmtId="0" fontId="18" fillId="0" borderId="13" xfId="1" applyNumberFormat="1" applyFont="1" applyFill="1" applyBorder="1" applyAlignment="1" applyProtection="1">
      <alignment horizontal="left" vertical="center"/>
    </xf>
    <xf numFmtId="0" fontId="49" fillId="0" borderId="1" xfId="1" applyNumberFormat="1" applyFont="1" applyFill="1" applyBorder="1" applyAlignment="1" applyProtection="1">
      <alignment horizontal="left" vertical="center" wrapText="1"/>
    </xf>
    <xf numFmtId="0" fontId="49" fillId="0" borderId="13" xfId="1" applyNumberFormat="1" applyFont="1" applyFill="1" applyBorder="1" applyAlignment="1" applyProtection="1">
      <alignment horizontal="left" vertical="center" wrapText="1"/>
    </xf>
    <xf numFmtId="49" fontId="18" fillId="0" borderId="12" xfId="4" applyNumberFormat="1" applyFont="1" applyFill="1" applyBorder="1" applyAlignment="1">
      <alignment horizontal="left" vertical="top" wrapText="1"/>
    </xf>
    <xf numFmtId="49" fontId="18" fillId="0" borderId="1" xfId="4" applyNumberFormat="1" applyFont="1" applyFill="1" applyBorder="1" applyAlignment="1">
      <alignment horizontal="left" vertical="top" wrapText="1"/>
    </xf>
    <xf numFmtId="49" fontId="18" fillId="0" borderId="13" xfId="4" applyNumberFormat="1" applyFont="1" applyFill="1" applyBorder="1" applyAlignment="1">
      <alignment horizontal="left" vertical="top" wrapText="1"/>
    </xf>
    <xf numFmtId="0" fontId="18" fillId="0" borderId="3" xfId="1" applyNumberFormat="1" applyFont="1" applyFill="1" applyBorder="1" applyAlignment="1" applyProtection="1">
      <alignment horizontal="left" vertical="center" wrapText="1"/>
    </xf>
    <xf numFmtId="0" fontId="18" fillId="0" borderId="5" xfId="1" applyNumberFormat="1" applyFont="1" applyFill="1" applyBorder="1" applyAlignment="1" applyProtection="1">
      <alignment horizontal="left" vertical="center" wrapText="1"/>
    </xf>
    <xf numFmtId="0" fontId="18" fillId="0" borderId="4" xfId="1" applyNumberFormat="1" applyFont="1" applyFill="1" applyBorder="1" applyAlignment="1" applyProtection="1">
      <alignment horizontal="left" vertical="center" wrapText="1"/>
    </xf>
    <xf numFmtId="2" fontId="41" fillId="0" borderId="3" xfId="1" applyNumberFormat="1" applyFont="1" applyFill="1" applyBorder="1" applyAlignment="1">
      <alignment horizontal="center" vertical="center"/>
    </xf>
    <xf numFmtId="2" fontId="41" fillId="0" borderId="4" xfId="1" applyNumberFormat="1" applyFont="1" applyFill="1" applyBorder="1" applyAlignment="1">
      <alignment horizontal="center" vertical="center"/>
    </xf>
    <xf numFmtId="0" fontId="18" fillId="0" borderId="2" xfId="1" applyNumberFormat="1" applyFont="1" applyFill="1" applyBorder="1" applyAlignment="1" applyProtection="1">
      <alignment horizontal="left" vertical="center" wrapText="1"/>
    </xf>
    <xf numFmtId="0" fontId="3" fillId="0" borderId="12"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left" vertical="center" wrapText="1"/>
    </xf>
    <xf numFmtId="0" fontId="3" fillId="0" borderId="13" xfId="1" applyNumberFormat="1" applyFont="1" applyFill="1" applyBorder="1" applyAlignment="1" applyProtection="1">
      <alignment horizontal="left" vertical="center" wrapText="1"/>
    </xf>
    <xf numFmtId="43" fontId="14" fillId="0" borderId="1" xfId="1" applyFont="1" applyFill="1" applyBorder="1" applyAlignment="1">
      <alignment horizontal="center" vertical="center" wrapText="1"/>
    </xf>
    <xf numFmtId="1" fontId="14" fillId="0" borderId="3" xfId="4" quotePrefix="1" applyNumberFormat="1" applyFont="1" applyFill="1" applyBorder="1" applyAlignment="1">
      <alignment horizontal="center" vertical="center"/>
    </xf>
    <xf numFmtId="1" fontId="14" fillId="0" borderId="4" xfId="4" quotePrefix="1" applyNumberFormat="1" applyFont="1" applyFill="1" applyBorder="1" applyAlignment="1">
      <alignment horizontal="center" vertical="center"/>
    </xf>
    <xf numFmtId="165" fontId="18" fillId="0" borderId="3" xfId="0" applyNumberFormat="1" applyFont="1" applyFill="1" applyBorder="1" applyAlignment="1" applyProtection="1">
      <alignment horizontal="center" vertical="center" wrapText="1" shrinkToFit="1"/>
      <protection locked="0"/>
    </xf>
    <xf numFmtId="165" fontId="18" fillId="0" borderId="4" xfId="0" applyNumberFormat="1" applyFont="1" applyFill="1" applyBorder="1" applyAlignment="1" applyProtection="1">
      <alignment horizontal="center" vertical="center" wrapText="1" shrinkToFit="1"/>
      <protection locked="0"/>
    </xf>
    <xf numFmtId="165" fontId="18" fillId="0" borderId="3" xfId="0" applyNumberFormat="1" applyFont="1" applyFill="1" applyBorder="1" applyAlignment="1" applyProtection="1">
      <alignment horizontal="center" vertical="center" shrinkToFit="1"/>
      <protection locked="0"/>
    </xf>
    <xf numFmtId="165" fontId="18" fillId="0" borderId="4" xfId="0" applyNumberFormat="1" applyFont="1" applyFill="1" applyBorder="1" applyAlignment="1" applyProtection="1">
      <alignment horizontal="center" vertical="center" shrinkToFit="1"/>
      <protection locked="0"/>
    </xf>
    <xf numFmtId="165" fontId="18" fillId="0" borderId="8" xfId="0" applyNumberFormat="1" applyFont="1" applyFill="1" applyBorder="1" applyAlignment="1" applyProtection="1">
      <alignment horizontal="center" vertical="center" shrinkToFit="1"/>
      <protection locked="0"/>
    </xf>
    <xf numFmtId="165" fontId="18" fillId="0" borderId="10" xfId="0" applyNumberFormat="1" applyFont="1" applyFill="1" applyBorder="1" applyAlignment="1" applyProtection="1">
      <alignment horizontal="center" vertical="center" shrinkToFit="1"/>
      <protection locked="0"/>
    </xf>
    <xf numFmtId="0" fontId="45" fillId="0" borderId="12" xfId="1" applyNumberFormat="1" applyFont="1" applyFill="1" applyBorder="1" applyAlignment="1" applyProtection="1">
      <alignment horizontal="left" vertical="center" wrapText="1"/>
    </xf>
    <xf numFmtId="0" fontId="45" fillId="0" borderId="1" xfId="1" applyNumberFormat="1" applyFont="1" applyFill="1" applyBorder="1" applyAlignment="1" applyProtection="1">
      <alignment horizontal="left" vertical="center" wrapText="1"/>
    </xf>
    <xf numFmtId="0" fontId="45" fillId="0" borderId="13" xfId="1" applyNumberFormat="1" applyFont="1" applyFill="1" applyBorder="1" applyAlignment="1" applyProtection="1">
      <alignment horizontal="left" vertical="center" wrapText="1"/>
    </xf>
    <xf numFmtId="43" fontId="45" fillId="0" borderId="12" xfId="1" applyFont="1" applyFill="1" applyBorder="1" applyAlignment="1">
      <alignment horizontal="center" vertical="center" wrapText="1"/>
    </xf>
    <xf numFmtId="43" fontId="45" fillId="0" borderId="13" xfId="1" applyFont="1" applyFill="1" applyBorder="1" applyAlignment="1">
      <alignment horizontal="center" vertical="center" wrapText="1"/>
    </xf>
    <xf numFmtId="0" fontId="44" fillId="0" borderId="1" xfId="1" applyNumberFormat="1" applyFont="1" applyFill="1" applyBorder="1" applyAlignment="1" applyProtection="1">
      <alignment horizontal="left" vertical="center" wrapText="1"/>
    </xf>
    <xf numFmtId="43" fontId="44" fillId="9" borderId="1" xfId="1" applyFont="1" applyFill="1" applyBorder="1" applyAlignment="1">
      <alignment horizontal="center" vertical="center" wrapText="1"/>
    </xf>
    <xf numFmtId="43" fontId="45" fillId="9" borderId="12" xfId="1" applyFont="1" applyFill="1" applyBorder="1" applyAlignment="1">
      <alignment horizontal="center" vertical="center" wrapText="1"/>
    </xf>
    <xf numFmtId="43" fontId="45" fillId="9" borderId="13" xfId="1" applyFont="1" applyFill="1" applyBorder="1" applyAlignment="1">
      <alignment horizontal="center" vertical="center" wrapText="1"/>
    </xf>
    <xf numFmtId="0" fontId="43" fillId="8" borderId="12" xfId="4" applyFont="1" applyFill="1" applyBorder="1" applyAlignment="1">
      <alignment horizontal="center" vertical="center" wrapText="1"/>
    </xf>
    <xf numFmtId="0" fontId="43" fillId="8" borderId="1" xfId="4" applyFont="1" applyFill="1" applyBorder="1" applyAlignment="1">
      <alignment horizontal="center" vertical="center" wrapText="1"/>
    </xf>
    <xf numFmtId="1" fontId="43" fillId="8" borderId="1" xfId="4" applyNumberFormat="1" applyFont="1" applyFill="1" applyBorder="1" applyAlignment="1">
      <alignment horizontal="left" vertical="center" wrapText="1"/>
    </xf>
    <xf numFmtId="0" fontId="7" fillId="0" borderId="12" xfId="0" applyFont="1" applyBorder="1" applyAlignment="1">
      <alignment horizontal="center"/>
    </xf>
    <xf numFmtId="0" fontId="7" fillId="0" borderId="1" xfId="0" applyFont="1" applyBorder="1" applyAlignment="1">
      <alignment horizontal="center"/>
    </xf>
    <xf numFmtId="0" fontId="7" fillId="0" borderId="13" xfId="0" applyFont="1" applyBorder="1" applyAlignment="1">
      <alignment horizont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1" fontId="14" fillId="0" borderId="3" xfId="0" applyNumberFormat="1" applyFont="1" applyFill="1" applyBorder="1" applyAlignment="1" applyProtection="1">
      <alignment horizontal="center" vertical="center"/>
      <protection hidden="1"/>
    </xf>
    <xf numFmtId="1" fontId="14" fillId="0" borderId="4" xfId="0" applyNumberFormat="1" applyFont="1" applyFill="1" applyBorder="1" applyAlignment="1" applyProtection="1">
      <alignment horizontal="center" vertical="center"/>
      <protection hidden="1"/>
    </xf>
    <xf numFmtId="1" fontId="18" fillId="0" borderId="12" xfId="0" applyNumberFormat="1" applyFont="1" applyFill="1" applyBorder="1" applyAlignment="1" applyProtection="1">
      <alignment horizontal="center" vertical="center" shrinkToFit="1"/>
      <protection locked="0"/>
    </xf>
    <xf numFmtId="1" fontId="18" fillId="0" borderId="13" xfId="0" applyNumberFormat="1" applyFont="1" applyFill="1" applyBorder="1" applyAlignment="1" applyProtection="1">
      <alignment horizontal="center" vertical="center" shrinkToFit="1"/>
      <protection locked="0"/>
    </xf>
    <xf numFmtId="1" fontId="18" fillId="0" borderId="3" xfId="0" applyNumberFormat="1" applyFont="1" applyFill="1" applyBorder="1" applyAlignment="1" applyProtection="1">
      <alignment horizontal="center" vertical="center" shrinkToFit="1"/>
      <protection locked="0"/>
    </xf>
    <xf numFmtId="1" fontId="18" fillId="0" borderId="4" xfId="0" applyNumberFormat="1" applyFont="1" applyFill="1" applyBorder="1" applyAlignment="1" applyProtection="1">
      <alignment horizontal="center" vertical="center" shrinkToFit="1"/>
      <protection locked="0"/>
    </xf>
    <xf numFmtId="1" fontId="50" fillId="0" borderId="16" xfId="0" applyNumberFormat="1" applyFont="1" applyFill="1" applyBorder="1" applyAlignment="1" applyProtection="1">
      <alignment horizontal="center" vertical="center"/>
      <protection locked="0"/>
    </xf>
  </cellXfs>
  <cellStyles count="16">
    <cellStyle name="0,0_x000d__x000a_NA_x000d__x000a_" xfId="12" xr:uid="{00000000-0005-0000-0000-000000000000}"/>
    <cellStyle name="Moeda" xfId="3" builtinId="4"/>
    <cellStyle name="Moeda 4" xfId="6" xr:uid="{00000000-0005-0000-0000-000002000000}"/>
    <cellStyle name="Normal" xfId="0" builtinId="0"/>
    <cellStyle name="Normal 2" xfId="4" xr:uid="{00000000-0005-0000-0000-000004000000}"/>
    <cellStyle name="Normal 2 2" xfId="11" xr:uid="{00000000-0005-0000-0000-000005000000}"/>
    <cellStyle name="Normal 3" xfId="7" xr:uid="{00000000-0005-0000-0000-000006000000}"/>
    <cellStyle name="Normal 3 2" xfId="2" xr:uid="{00000000-0005-0000-0000-000007000000}"/>
    <cellStyle name="Normal 4" xfId="8" xr:uid="{00000000-0005-0000-0000-000008000000}"/>
    <cellStyle name="Normal 4 3 6" xfId="9" xr:uid="{00000000-0005-0000-0000-000009000000}"/>
    <cellStyle name="Normal 5" xfId="13" xr:uid="{00000000-0005-0000-0000-00000A000000}"/>
    <cellStyle name="Normal 6" xfId="14" xr:uid="{00000000-0005-0000-0000-00000B000000}"/>
    <cellStyle name="Normal_Plan1" xfId="5" xr:uid="{00000000-0005-0000-0000-00000C000000}"/>
    <cellStyle name="Vírgula" xfId="1" builtinId="3"/>
    <cellStyle name="Vírgula 2" xfId="10" xr:uid="{00000000-0005-0000-0000-00000F000000}"/>
    <cellStyle name="Vírgula 3" xfId="15" xr:uid="{00000000-0005-0000-0000-000010000000}"/>
  </cellStyles>
  <dxfs count="0"/>
  <tableStyles count="0" defaultTableStyle="TableStyleMedium2" defaultPivotStyle="PivotStyleLight16"/>
  <colors>
    <mruColors>
      <color rgb="FF16BAAA"/>
      <color rgb="FF4AF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33132</xdr:colOff>
      <xdr:row>1</xdr:row>
      <xdr:rowOff>99386</xdr:rowOff>
    </xdr:from>
    <xdr:to>
      <xdr:col>6</xdr:col>
      <xdr:colOff>165654</xdr:colOff>
      <xdr:row>10</xdr:row>
      <xdr:rowOff>74538</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32" y="231908"/>
          <a:ext cx="1225826" cy="122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242453</xdr:colOff>
      <xdr:row>0</xdr:row>
      <xdr:rowOff>121227</xdr:rowOff>
    </xdr:from>
    <xdr:to>
      <xdr:col>6</xdr:col>
      <xdr:colOff>346363</xdr:colOff>
      <xdr:row>9</xdr:row>
      <xdr:rowOff>259774</xdr:rowOff>
    </xdr:to>
    <xdr:pic>
      <xdr:nvPicPr>
        <xdr:cNvPr id="6" name="Imagem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589" y="121227"/>
          <a:ext cx="2268683" cy="2268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380999</xdr:colOff>
      <xdr:row>3</xdr:row>
      <xdr:rowOff>138546</xdr:rowOff>
    </xdr:from>
    <xdr:to>
      <xdr:col>15</xdr:col>
      <xdr:colOff>796637</xdr:colOff>
      <xdr:row>9</xdr:row>
      <xdr:rowOff>69274</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76863" y="710046"/>
          <a:ext cx="1437410" cy="1437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848591</xdr:colOff>
      <xdr:row>3</xdr:row>
      <xdr:rowOff>34637</xdr:rowOff>
    </xdr:from>
    <xdr:to>
      <xdr:col>15</xdr:col>
      <xdr:colOff>485175</xdr:colOff>
      <xdr:row>10</xdr:row>
      <xdr:rowOff>190767</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32727" y="606137"/>
          <a:ext cx="1905266" cy="19052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471170</xdr:colOff>
      <xdr:row>2</xdr:row>
      <xdr:rowOff>36195</xdr:rowOff>
    </xdr:from>
    <xdr:to>
      <xdr:col>1</xdr:col>
      <xdr:colOff>1671955</xdr:colOff>
      <xdr:row>8</xdr:row>
      <xdr:rowOff>125941</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770" y="379095"/>
          <a:ext cx="1200785" cy="1592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eus%20documentos\Rascun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neias\ENEIAS%202008\02%20PETROBRAS\02%20SE%20MACA&#201;%200421991.07.8\3%20CUSTO\Documents%20and%20Settings\lsilva\Configura&#231;&#245;es%20locais\Temporary%20Internet%20Files\OLK5B\6359-00-47-C09-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ODELO%20OR&#199;AMENT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DIMAUCELO\Meus%20documentos\RDM%20-%20VALE%20-%20OURO%20PRETO%20-%20MG\RDM%20-%20VALE%20-%20OURO%20PRETO%20-%20MG\or&#231;amentos%20anteriores%20a%202004\VIRADOR%20DE%20VAG&#213;ES%20-%20CVRD%20-%20MODELO%20ENES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lsilva\Configura&#231;&#245;es%20locais\Temporary%20Internet%20Files\OLK5B\6359-00-47-C09-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ONTRATO\342-04\Ele\40\Lista%20de%20Cabos\Lista-Rota%20de%20Cab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camp42412\Local%20Settings\Temporary%20Internet%20Files\Content.IE5\0J39SMS0\CostEstimateChapadaProject%20currentx_Rev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0002\Comercial%20S4\PROPOSTAS%202004\S4.402.2907-61%20PROMON%202%20CITY%20GATES_S&#227;o%20Br&#225;s%20e%20Arcel\Planilhas\PIP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uen5\Meus%20documentos\Silvana\Anglo%20American\Planilha%20custos\Memorial_Barro%20Alto%20rev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ndata\proyectos\PELAMBRES\314776\EST\Capital%20Costs\175kpd%20option\Pelambres175tmpdvalorizadoJR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rodrigo.ORTENG\Meus%20documentos\Orteng\Anglo%20Gold%20Ashanti\250469\Proposta%20Consolidada\Memorial_250469_RevD2_Consolidad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hemserv01\Projetos_ISO\PETROBRAS\CENPES\5P\temp\Fuel%20gas\Perfil%20Eletr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alessandro.quadros\Configura&#231;&#245;es%20locais\Temporary%20Internet%20Files\Content.IE5\C5IF89E3\04)%20Histograma%20Fazend&#227;o%20M.O.D%20-%20rev.%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nts%20and%20Settings\alessandro.quadros\Desktop\Semana%2015\Relat&#243;rio%20Semanal%20de%20Andamento%20do%20Projeto%20&#8211;%20SEMANA%2015\Anexo%2006%20-%20Histograma%20MOD_MOI_Equip(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emserv01\Projetos_ISO\PETROBRAS\CENPES\5P\temp\Linhas-G-12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ehanna\Desktop\02%20PETROBRAS\CUSTO%20MACA&#201;\3%20CUSTO\Fornecedores%20-%20SE%20138kV%20Maca&#233;%20-%20RJ%20LILIAN_SIM&#212;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tca3_luiz\rmorca\PROJ37\ANALISE.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APLICA&#199;&#195;O"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DOCUME~1\ALLAN~1.BRI\CONFIG~1\Temp\DOCUME~1\ALLAN~1.BRI\CONFIG~1\Temp\LEILAO%20003%202001%20ANEEL\Lote%20B\CTEEP\TPA\TPA_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ehanna\Desktop\02%20PETROBRAS\CUSTO%20MACA&#201;\3%20CUSTO\Documents%20and%20Settings\lsilva\Configura&#231;&#245;es%20locais\Temporary%20Internet%20Files\OLK5B\6359-00-47-C09-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omercial\EXCEL\ARQUIVOS\0901_1000\TEST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publico\CONTRATO\372-01\SIS\372-01-00-411-001-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LICITA&#199;OES/19%20-%20ATOS%20CONVOCAT&#211;RIOS%202020/P123_203_204-ED%20VITAL%20BRAZIL%20(BIBLIOTECA)-EXECU&#199;&#195;O%20DE%20OBRA/123_203_204-OR&#199;-EFFECT-PE-0001-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GEST&#195;O%20E%20PADR&#213;ES\10%20CONTRATOS\2019\CONTRATO%20165-2019%20(EFFECT-COMPLEMENTARES%20PARA%20ED.%20VITAL%20BRAZIL)\ENTREGAS\20201026%20-%20ENTREGA%20FINAL%20-%20REVIS&#195;O_ELE_SPDA_TI\REVIS&#195;O%20DI\DI-0123-PE-EL-LI-0002-R05.xlsx"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file:///F:\ARQUITETURA%20E%20PLANEJAMENTO\PROJETOS\RESTAURO\EDIF&#205;CIO%20PRINCIPAL\08%20PROJETO%20EXECUTIVO\05.%20CONTRATADA%20EFFECT_R03%20-%20JUNHO2020\ARQUITETURA_CAL&#199;AD&#195;O%20-%20AU-DI\CAL&#199;ADAO_Or&#231;amento%20Edif&#237;cio%20Vital%20Brasil_R01%20-%20Emiss&#227;o%20Inicial.xlsx?59FC4D3D" TargetMode="External"/><Relationship Id="rId1" Type="http://schemas.openxmlformats.org/officeDocument/2006/relationships/externalLinkPath" Target="file:///\\59FC4D3D\CAL&#199;ADAO_Or&#231;amento%20Edif&#237;cio%20Vital%20Brasil_R01%20-%20Emiss&#227;o%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Erection"/>
      <sheetName val="Macro1"/>
      <sheetName val="Estudo"/>
      <sheetName val="PGA-02"/>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PO (2)"/>
      <sheetName val="ESCOPO"/>
      <sheetName val="Ajuda"/>
      <sheetName val="ÍNDICE"/>
      <sheetName val="ANEXO_1"/>
      <sheetName val="RESUMO"/>
      <sheetName val="DADOS"/>
      <sheetName val="-01-MOD"/>
      <sheetName val="13-MAT-FERR"/>
      <sheetName val="14-MAT.SEG "/>
      <sheetName val="15-DIVERSOS"/>
      <sheetName val="16-EQUIP."/>
      <sheetName val="16-CUSTO_EQUIPTO"/>
      <sheetName val="Plan1"/>
      <sheetName val="-17-MOI"/>
      <sheetName val="cro moi"/>
      <sheetName val="-18-CANTEIRO"/>
      <sheetName val="-19-TRANSP.PESSOAL"/>
      <sheetName val="-20-MOB-DESMOB "/>
      <sheetName val="-21-REFEICAO"/>
      <sheetName val="-22-VARIOS"/>
      <sheetName val="-23-TERCEIROS"/>
      <sheetName val="coef definido - + usual"/>
      <sheetName val="venda definida"/>
      <sheetName val="CASH_FLOW"/>
      <sheetName val="GRAF-CASH-FLOW"/>
      <sheetName val="CURVA-S"/>
      <sheetName val="GRÁF-RESUMO"/>
      <sheetName val="cro mod"/>
      <sheetName val="cro equi"/>
      <sheetName val="DESVIOS"/>
      <sheetName val="memoria1"/>
      <sheetName val="memoria"/>
      <sheetName val="tarifa"/>
      <sheetName val="Plan2"/>
      <sheetName val="Planilha"/>
      <sheetName val="_01_MOD"/>
      <sheetName val="13_MAT_FERR"/>
      <sheetName val="14_MAT_SEG "/>
      <sheetName val="15_DIVERSOS"/>
      <sheetName val="16_EQUIP_"/>
      <sheetName val="16_CUSTO_EQUIPTO"/>
      <sheetName val="_17_MOI"/>
      <sheetName val="_18_CANTEIRO"/>
      <sheetName val="_19_TRANSP_PESSOAL"/>
      <sheetName val="_20_MOB_DESMOB "/>
      <sheetName val="_21_REFEICAO"/>
      <sheetName val="_22_VARIOS"/>
      <sheetName val="_23_TERCEIROS"/>
      <sheetName val="ESCOPO_(2)"/>
      <sheetName val="14-MAT_SEG_"/>
      <sheetName val="16-EQUIP_"/>
      <sheetName val="cro_moi"/>
      <sheetName val="-19-TRANSP_PESSOAL"/>
      <sheetName val="-20-MOB-DESMOB_"/>
      <sheetName val="coef_definido_-_+_usual"/>
      <sheetName val="venda_definida"/>
      <sheetName val="cro_mod"/>
      <sheetName val="cro_equi"/>
      <sheetName val="14_MAT_SEG_"/>
      <sheetName val="_20_MOB_DESMOB_"/>
    </sheetNames>
    <sheetDataSet>
      <sheetData sheetId="0"/>
      <sheetData sheetId="1"/>
      <sheetData sheetId="2">
        <row r="1">
          <cell r="A1" t="str">
            <v>QUADRO 01 - MOD</v>
          </cell>
        </row>
      </sheetData>
      <sheetData sheetId="3">
        <row r="1">
          <cell r="A1" t="str">
            <v>1 -  MÃO DE OBRA DIRETA</v>
          </cell>
        </row>
      </sheetData>
      <sheetData sheetId="4">
        <row r="1">
          <cell r="A1" t="str">
            <v>13 -  MATERIAIS E FERRAMENTAS</v>
          </cell>
        </row>
      </sheetData>
      <sheetData sheetId="5">
        <row r="1">
          <cell r="A1" t="str">
            <v>14 -  MATERIAL DE SEGURANÇA</v>
          </cell>
        </row>
      </sheetData>
      <sheetData sheetId="6">
        <row r="1">
          <cell r="A1" t="str">
            <v>QUADRO 01 - MOD</v>
          </cell>
        </row>
      </sheetData>
      <sheetData sheetId="7">
        <row r="1">
          <cell r="A1" t="str">
            <v>1 -  MÃO DE OBRA DIRETA</v>
          </cell>
        </row>
      </sheetData>
      <sheetData sheetId="8">
        <row r="1">
          <cell r="A1" t="str">
            <v>13 -  MATERIAIS E FERRAMENTAS</v>
          </cell>
        </row>
        <row r="2">
          <cell r="A2" t="str">
            <v>13.1 - MATERIAL CONSUMO / GASES</v>
          </cell>
        </row>
        <row r="5">
          <cell r="A5" t="str">
            <v>13.2 - MATERIAL APLICAÇÃO</v>
          </cell>
        </row>
        <row r="39">
          <cell r="A39" t="str">
            <v>13.3 -FERRAMENTAS</v>
          </cell>
        </row>
      </sheetData>
      <sheetData sheetId="9">
        <row r="1">
          <cell r="A1" t="str">
            <v>14 -  MATERIAL DE SEGURANÇA</v>
          </cell>
        </row>
      </sheetData>
      <sheetData sheetId="10">
        <row r="1">
          <cell r="A1" t="str">
            <v>15 -  DIVERSOS</v>
          </cell>
        </row>
        <row r="14">
          <cell r="A14" t="str">
            <v>EXAMES MÉDICOS ADMISSIONAIS</v>
          </cell>
        </row>
      </sheetData>
      <sheetData sheetId="11">
        <row r="1">
          <cell r="A1" t="str">
            <v>16 - EQUIPAMENTOS</v>
          </cell>
        </row>
        <row r="4">
          <cell r="A4" t="str">
            <v>16.1 - EQUIPAMENTOS MAIORES</v>
          </cell>
        </row>
        <row r="53">
          <cell r="A53" t="str">
            <v>16.2 - EQUIPAMENTOS MENORES</v>
          </cell>
        </row>
      </sheetData>
      <sheetData sheetId="12">
        <row r="1">
          <cell r="A1" t="str">
            <v>CUSTO DE COMBUSTÍVEL E LUFRIFICANTES</v>
          </cell>
        </row>
      </sheetData>
      <sheetData sheetId="13">
        <row r="1">
          <cell r="A1" t="str">
            <v>21 - REFEIÇÃO/REFEITÓRIO</v>
          </cell>
        </row>
      </sheetData>
      <sheetData sheetId="14">
        <row r="1">
          <cell r="A1" t="str">
            <v>17 - DIREÇÃO TÉCNICA ADMINISTRATIVA</v>
          </cell>
        </row>
        <row r="5">
          <cell r="A5" t="str">
            <v>17.1 - MENSALISTA</v>
          </cell>
        </row>
        <row r="95">
          <cell r="A95" t="str">
            <v>17.2 - HORISTA</v>
          </cell>
        </row>
      </sheetData>
      <sheetData sheetId="15">
        <row r="1">
          <cell r="A1" t="str">
            <v>23 - SERVIÇOS DE TERCEIROS</v>
          </cell>
        </row>
      </sheetData>
      <sheetData sheetId="16">
        <row r="1">
          <cell r="A1" t="str">
            <v>18 - CANTEIRO - INSTALAÇÃO - MANUTENÇÃO</v>
          </cell>
        </row>
      </sheetData>
      <sheetData sheetId="17">
        <row r="1">
          <cell r="A1" t="str">
            <v>19 - TRANSPORTE DE PESSOAL</v>
          </cell>
        </row>
      </sheetData>
      <sheetData sheetId="18">
        <row r="1">
          <cell r="A1" t="str">
            <v>20 - MOBILIZAÇÃO / DESMOBILIZAÇÃO</v>
          </cell>
        </row>
      </sheetData>
      <sheetData sheetId="19">
        <row r="1">
          <cell r="A1" t="str">
            <v>21 - REFEIÇÃO/REFEITÓRIO</v>
          </cell>
        </row>
      </sheetData>
      <sheetData sheetId="20">
        <row r="1">
          <cell r="A1" t="str">
            <v>22 - VÁRIOS</v>
          </cell>
        </row>
      </sheetData>
      <sheetData sheetId="21">
        <row r="1">
          <cell r="A1" t="str">
            <v>23 - SERVIÇOS DE TERCEIROS</v>
          </cell>
        </row>
      </sheetData>
      <sheetData sheetId="22"/>
      <sheetData sheetId="23"/>
      <sheetData sheetId="24">
        <row r="6">
          <cell r="B6" t="str">
            <v>CUSTO TOTAL CORRIGIDO</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14 -  MATERIAL DE SEGURANÇA</v>
          </cell>
        </row>
      </sheetData>
      <sheetData sheetId="51">
        <row r="1">
          <cell r="A1" t="str">
            <v>16 - EQUIPAMENTOS</v>
          </cell>
        </row>
      </sheetData>
      <sheetData sheetId="52"/>
      <sheetData sheetId="53">
        <row r="1">
          <cell r="A1" t="str">
            <v>19 - TRANSPORTE DE PESSOAL</v>
          </cell>
        </row>
      </sheetData>
      <sheetData sheetId="54">
        <row r="1">
          <cell r="A1" t="str">
            <v>20 - MOBILIZAÇÃO / DESMOBILIZAÇÃO</v>
          </cell>
        </row>
      </sheetData>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PO (2)"/>
      <sheetName val="ESCOPO"/>
      <sheetName val="Ajuda"/>
      <sheetName val="ÍNDICE"/>
      <sheetName val="ANEXO_1"/>
      <sheetName val="RESUMO"/>
      <sheetName val="DADOS"/>
      <sheetName val="-01-MOD"/>
      <sheetName val="13-MAT-FERR"/>
      <sheetName val="14-MAT.SEG "/>
      <sheetName val="15-DIVERSOS"/>
      <sheetName val="16-EQUIP."/>
      <sheetName val="16-CUSTO_EQUIPTO"/>
      <sheetName val="Plan1"/>
      <sheetName val="-17-MOI"/>
      <sheetName val="cro moi"/>
      <sheetName val="-18-CANTEIRO"/>
      <sheetName val="-19-TRANSP.PESSOAL"/>
      <sheetName val="-20-MOB-DESMOB "/>
      <sheetName val="-21-REFEICAO"/>
      <sheetName val="-22-VARIOS"/>
      <sheetName val="-23-TERCEIROS"/>
      <sheetName val="coef definido - + usual"/>
      <sheetName val="venda definida"/>
      <sheetName val="CASH_FLOW"/>
      <sheetName val="GRAF-CASH-FLOW"/>
      <sheetName val="CURVA-S"/>
      <sheetName val="GRÁF-RESUMO"/>
      <sheetName val="cro mod"/>
      <sheetName val="cro equi"/>
      <sheetName val="DESVIOS"/>
      <sheetName val="memoria1"/>
      <sheetName val="memoria"/>
      <sheetName val="tarifa"/>
      <sheetName val="Plan2"/>
      <sheetName val="Planil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GEM"/>
      <sheetName val="BANCO DE DADOS"/>
      <sheetName val="CÁLCULO"/>
      <sheetName val="SOMATÓRIO"/>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HOURS"/>
      <sheetName val="PRECIOS EQUIPOS"/>
      <sheetName val="COTIZACIONES EQ.MECANICAS"/>
      <sheetName val="Sheet2"/>
      <sheetName val="Sheet1"/>
      <sheetName val="Final Summary"/>
      <sheetName val="Estimate"/>
      <sheetName val="Chart"/>
      <sheetName val="Risk Model"/>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les"/>
      <sheetName val="Metrico"/>
      <sheetName val="Plan3"/>
      <sheetName val="Plan4"/>
      <sheetName val="Plan5"/>
      <sheetName val="Plan6"/>
      <sheetName val="Plan7"/>
      <sheetName val="Plan8"/>
      <sheetName val="Plan9"/>
      <sheetName val="Plan10"/>
      <sheetName val="Plan11"/>
      <sheetName val="Plan12"/>
      <sheetName val="Plan13"/>
      <sheetName val="Plan14"/>
    </sheetNames>
    <sheetDataSet>
      <sheetData sheetId="0">
        <row r="7">
          <cell r="B7" t="str">
            <v>1/8"</v>
          </cell>
          <cell r="C7">
            <v>0.40500000000000003</v>
          </cell>
          <cell r="D7" t="str">
            <v>10S</v>
          </cell>
          <cell r="E7">
            <v>4.9000000000000002E-2</v>
          </cell>
          <cell r="F7">
            <v>4.2875000000000003E-2</v>
          </cell>
          <cell r="G7">
            <v>0.30700000000000005</v>
          </cell>
          <cell r="H7">
            <v>5.4801942249220352E-2</v>
          </cell>
          <cell r="I7">
            <v>8.8461980202969635E-4</v>
          </cell>
          <cell r="J7">
            <v>4.3684928495293643E-3</v>
          </cell>
          <cell r="K7">
            <v>0.12705166272032808</v>
          </cell>
          <cell r="L7">
            <v>0.18674535203851339</v>
          </cell>
          <cell r="M7">
            <v>3.213296686663538E-2</v>
          </cell>
          <cell r="N7">
            <v>0.21887831890514878</v>
          </cell>
        </row>
        <row r="8">
          <cell r="B8" t="str">
            <v>1/8"</v>
          </cell>
          <cell r="C8">
            <v>0.40500000000000003</v>
          </cell>
          <cell r="D8" t="str">
            <v>Std    40   40S</v>
          </cell>
          <cell r="E8">
            <v>6.8000000000000005E-2</v>
          </cell>
          <cell r="F8">
            <v>5.9500000000000004E-2</v>
          </cell>
          <cell r="G8">
            <v>0.26900000000000002</v>
          </cell>
          <cell r="H8">
            <v>7.1992737249663721E-2</v>
          </cell>
          <cell r="I8">
            <v>1.0636296992186881E-3</v>
          </cell>
          <cell r="J8">
            <v>5.2524923418206821E-3</v>
          </cell>
          <cell r="K8">
            <v>0.1215488584890866</v>
          </cell>
          <cell r="L8">
            <v>0.24532541202216088</v>
          </cell>
          <cell r="M8">
            <v>2.4670538843240799E-2</v>
          </cell>
          <cell r="N8">
            <v>0.26999595086540168</v>
          </cell>
        </row>
        <row r="9">
          <cell r="B9" t="str">
            <v>1/8"</v>
          </cell>
          <cell r="C9">
            <v>0.40500000000000003</v>
          </cell>
          <cell r="D9" t="str">
            <v>XS     80   80S</v>
          </cell>
          <cell r="E9">
            <v>9.5000000000000001E-2</v>
          </cell>
          <cell r="F9">
            <v>8.3125000000000004E-2</v>
          </cell>
          <cell r="G9">
            <v>0.21500000000000002</v>
          </cell>
          <cell r="H9">
            <v>9.2519903648219423E-2</v>
          </cell>
          <cell r="I9">
            <v>1.2157693588773835E-3</v>
          </cell>
          <cell r="J9">
            <v>6.0037993030981895E-3</v>
          </cell>
          <cell r="K9">
            <v>0.11463256518110376</v>
          </cell>
          <cell r="L9">
            <v>0.3152746283842135</v>
          </cell>
          <cell r="M9">
            <v>1.5759810644253205E-2</v>
          </cell>
          <cell r="N9">
            <v>0.33103443902846669</v>
          </cell>
        </row>
        <row r="10">
          <cell r="B10" t="str">
            <v>1/4"</v>
          </cell>
          <cell r="C10">
            <v>0.54</v>
          </cell>
          <cell r="D10" t="str">
            <v>10S</v>
          </cell>
          <cell r="E10">
            <v>6.5000000000000002E-2</v>
          </cell>
          <cell r="F10">
            <v>5.6875000000000002E-2</v>
          </cell>
          <cell r="G10">
            <v>0.41000000000000003</v>
          </cell>
          <cell r="H10">
            <v>9.6996673179584866E-2</v>
          </cell>
          <cell r="I10">
            <v>2.7868356662909479E-3</v>
          </cell>
          <cell r="J10">
            <v>1.0321613578855362E-2</v>
          </cell>
          <cell r="K10">
            <v>0.16950294982683931</v>
          </cell>
          <cell r="L10">
            <v>0.3305298523382883</v>
          </cell>
          <cell r="M10">
            <v>5.7311501769582787E-2</v>
          </cell>
          <cell r="N10">
            <v>0.38784135410787107</v>
          </cell>
        </row>
        <row r="11">
          <cell r="B11" t="str">
            <v>1/4"</v>
          </cell>
          <cell r="C11">
            <v>0.54</v>
          </cell>
          <cell r="D11" t="str">
            <v>Std    40   40S</v>
          </cell>
          <cell r="E11">
            <v>8.7999999999999995E-2</v>
          </cell>
          <cell r="F11">
            <v>7.6999999999999999E-2</v>
          </cell>
          <cell r="G11">
            <v>0.36400000000000005</v>
          </cell>
          <cell r="H11">
            <v>0.12495998938918761</v>
          </cell>
          <cell r="I11">
            <v>3.3121894787498077E-3</v>
          </cell>
          <cell r="J11">
            <v>1.2267368439814103E-2</v>
          </cell>
          <cell r="K11">
            <v>0.16280663377147753</v>
          </cell>
          <cell r="L11">
            <v>0.42581879859458316</v>
          </cell>
          <cell r="M11">
            <v>4.5172782501264969E-2</v>
          </cell>
          <cell r="N11">
            <v>0.47099158109584816</v>
          </cell>
        </row>
        <row r="12">
          <cell r="B12" t="str">
            <v>1/4"</v>
          </cell>
          <cell r="C12">
            <v>0.54</v>
          </cell>
          <cell r="D12" t="str">
            <v>XS     80   80S</v>
          </cell>
          <cell r="E12">
            <v>0.11899999999999999</v>
          </cell>
          <cell r="F12">
            <v>0.104125</v>
          </cell>
          <cell r="G12">
            <v>0.30200000000000005</v>
          </cell>
          <cell r="H12">
            <v>0.15739065035219507</v>
          </cell>
          <cell r="I12">
            <v>3.7656106573388552E-3</v>
          </cell>
          <cell r="J12">
            <v>1.3946706138292055E-2</v>
          </cell>
          <cell r="K12">
            <v>0.15467789111569888</v>
          </cell>
          <cell r="L12">
            <v>0.53633085254399704</v>
          </cell>
          <cell r="M12">
            <v>3.1094813845288678E-2</v>
          </cell>
          <cell r="N12">
            <v>0.56742566638928571</v>
          </cell>
        </row>
        <row r="13">
          <cell r="B13" t="str">
            <v>3/8"</v>
          </cell>
          <cell r="C13">
            <v>0.67500000000000004</v>
          </cell>
          <cell r="D13" t="str">
            <v>10S</v>
          </cell>
          <cell r="E13">
            <v>6.5000000000000002E-2</v>
          </cell>
          <cell r="F13">
            <v>5.6875000000000002E-2</v>
          </cell>
          <cell r="G13">
            <v>0.54500000000000004</v>
          </cell>
          <cell r="H13">
            <v>0.12456414871483532</v>
          </cell>
          <cell r="I13">
            <v>5.8595754081388011E-3</v>
          </cell>
          <cell r="J13">
            <v>1.7361704913003855E-2</v>
          </cell>
          <cell r="K13">
            <v>0.21688850822484812</v>
          </cell>
          <cell r="L13">
            <v>0.42446991563443343</v>
          </cell>
          <cell r="M13">
            <v>0.10126679841231605</v>
          </cell>
          <cell r="N13">
            <v>0.52573671404674949</v>
          </cell>
        </row>
        <row r="14">
          <cell r="B14" t="str">
            <v>3/8"</v>
          </cell>
          <cell r="C14">
            <v>0.67500000000000004</v>
          </cell>
          <cell r="D14" t="str">
            <v>Std    40   40S</v>
          </cell>
          <cell r="E14">
            <v>9.0999999999999998E-2</v>
          </cell>
          <cell r="F14">
            <v>7.9625000000000001E-2</v>
          </cell>
          <cell r="G14">
            <v>0.49300000000000005</v>
          </cell>
          <cell r="H14">
            <v>0.16695679998237598</v>
          </cell>
          <cell r="I14">
            <v>7.2905234544304118E-3</v>
          </cell>
          <cell r="J14">
            <v>2.1601550976090109E-2</v>
          </cell>
          <cell r="K14">
            <v>0.20896680358372718</v>
          </cell>
          <cell r="L14">
            <v>0.56892885741428323</v>
          </cell>
          <cell r="M14">
            <v>8.2864385446730082E-2</v>
          </cell>
          <cell r="N14">
            <v>0.65179324286101337</v>
          </cell>
        </row>
        <row r="15">
          <cell r="B15" t="str">
            <v>3/8"</v>
          </cell>
          <cell r="C15">
            <v>0.67500000000000004</v>
          </cell>
          <cell r="D15" t="str">
            <v>XS     80   80S</v>
          </cell>
          <cell r="E15">
            <v>0.126</v>
          </cell>
          <cell r="F15">
            <v>0.11025</v>
          </cell>
          <cell r="G15">
            <v>0.42300000000000004</v>
          </cell>
          <cell r="H15">
            <v>0.21731653021942038</v>
          </cell>
          <cell r="I15">
            <v>8.6186920948033811E-3</v>
          </cell>
          <cell r="J15">
            <v>2.553686546608409E-2</v>
          </cell>
          <cell r="K15">
            <v>0.19914724452022931</v>
          </cell>
          <cell r="L15">
            <v>0.74053674512222689</v>
          </cell>
          <cell r="M15">
            <v>6.10035080317054E-2</v>
          </cell>
          <cell r="N15">
            <v>0.80154025315393229</v>
          </cell>
        </row>
        <row r="16">
          <cell r="B16" t="str">
            <v>1/2"</v>
          </cell>
          <cell r="C16">
            <v>0.84</v>
          </cell>
          <cell r="D16" t="str">
            <v>10S</v>
          </cell>
          <cell r="E16">
            <v>8.3000000000000004E-2</v>
          </cell>
          <cell r="F16">
            <v>7.2625000000000009E-2</v>
          </cell>
          <cell r="G16">
            <v>0.67399999999999993</v>
          </cell>
          <cell r="H16">
            <v>0.19738940801770027</v>
          </cell>
          <cell r="I16">
            <v>1.4309202313371133E-2</v>
          </cell>
          <cell r="J16">
            <v>3.4069529317550321E-2</v>
          </cell>
          <cell r="K16">
            <v>0.26924384858339845</v>
          </cell>
          <cell r="L16">
            <v>0.67263226404103615</v>
          </cell>
          <cell r="M16">
            <v>0.15487947518071971</v>
          </cell>
          <cell r="N16">
            <v>0.82751173922175592</v>
          </cell>
        </row>
        <row r="17">
          <cell r="B17" t="str">
            <v>1/2"</v>
          </cell>
          <cell r="C17">
            <v>0.84</v>
          </cell>
          <cell r="D17" t="str">
            <v>Std    40   40S</v>
          </cell>
          <cell r="E17">
            <v>0.109</v>
          </cell>
          <cell r="F17">
            <v>9.5375000000000001E-2</v>
          </cell>
          <cell r="G17">
            <v>0.622</v>
          </cell>
          <cell r="H17">
            <v>0.25031896104538104</v>
          </cell>
          <cell r="I17">
            <v>1.709184123991888E-2</v>
          </cell>
          <cell r="J17">
            <v>4.069486009504495E-2</v>
          </cell>
          <cell r="K17">
            <v>0.26130489853808714</v>
          </cell>
          <cell r="L17">
            <v>0.85299718556963444</v>
          </cell>
          <cell r="M17">
            <v>0.13190305205605748</v>
          </cell>
          <cell r="N17">
            <v>0.9849002376256919</v>
          </cell>
        </row>
        <row r="18">
          <cell r="B18" t="str">
            <v>1/2"</v>
          </cell>
          <cell r="C18">
            <v>0.84</v>
          </cell>
          <cell r="D18" t="str">
            <v>XS     80   80S</v>
          </cell>
          <cell r="E18">
            <v>0.14699999999999999</v>
          </cell>
          <cell r="F18">
            <v>0.12862499999999999</v>
          </cell>
          <cell r="G18">
            <v>0.54600000000000004</v>
          </cell>
          <cell r="H18">
            <v>0.32003718521384572</v>
          </cell>
          <cell r="I18">
            <v>2.0076652712131274E-2</v>
          </cell>
          <cell r="J18">
            <v>4.7801554076503036E-2</v>
          </cell>
          <cell r="K18">
            <v>0.25046406927940784</v>
          </cell>
          <cell r="L18">
            <v>1.0905718732810934</v>
          </cell>
          <cell r="M18">
            <v>0.10163876062784619</v>
          </cell>
          <cell r="N18">
            <v>1.1922106339089396</v>
          </cell>
        </row>
        <row r="19">
          <cell r="B19" t="str">
            <v>1/2"</v>
          </cell>
          <cell r="C19">
            <v>0.84</v>
          </cell>
          <cell r="D19" t="str">
            <v>160</v>
          </cell>
          <cell r="E19">
            <v>0.187</v>
          </cell>
          <cell r="F19">
            <v>0.16362499999999999</v>
          </cell>
          <cell r="G19">
            <v>0.46599999999999997</v>
          </cell>
          <cell r="H19">
            <v>0.38362302052250319</v>
          </cell>
          <cell r="I19">
            <v>2.2124402745328932E-2</v>
          </cell>
          <cell r="J19">
            <v>5.2677149393640314E-2</v>
          </cell>
          <cell r="K19">
            <v>0.24015047366182726</v>
          </cell>
          <cell r="L19">
            <v>1.3072495805305495</v>
          </cell>
          <cell r="M19">
            <v>7.4036504927278507E-2</v>
          </cell>
          <cell r="N19">
            <v>1.3812860854578279</v>
          </cell>
        </row>
        <row r="20">
          <cell r="B20" t="str">
            <v>1/2"</v>
          </cell>
          <cell r="C20">
            <v>0.84</v>
          </cell>
          <cell r="D20" t="str">
            <v>XXS</v>
          </cell>
          <cell r="E20">
            <v>0.29399999999999998</v>
          </cell>
          <cell r="F20">
            <v>0.25724999999999998</v>
          </cell>
          <cell r="G20">
            <v>0.252</v>
          </cell>
          <cell r="H20">
            <v>0.50430101912484782</v>
          </cell>
          <cell r="I20">
            <v>2.4241245688312308E-2</v>
          </cell>
          <cell r="J20">
            <v>5.7717251638838833E-2</v>
          </cell>
          <cell r="K20">
            <v>0.21924643668712154</v>
          </cell>
          <cell r="L20">
            <v>1.7184768912308137</v>
          </cell>
          <cell r="M20">
            <v>2.1650860252085617E-2</v>
          </cell>
          <cell r="N20">
            <v>1.7401277514828992</v>
          </cell>
        </row>
        <row r="21">
          <cell r="B21" t="str">
            <v>3/4"</v>
          </cell>
          <cell r="C21">
            <v>1.05</v>
          </cell>
          <cell r="D21" t="str">
            <v>5S</v>
          </cell>
          <cell r="E21">
            <v>6.5000000000000002E-2</v>
          </cell>
          <cell r="F21">
            <v>5.6875000000000002E-2</v>
          </cell>
          <cell r="G21">
            <v>0.92</v>
          </cell>
          <cell r="H21">
            <v>0.20114046964608651</v>
          </cell>
          <cell r="I21">
            <v>2.4500166330828622E-2</v>
          </cell>
          <cell r="J21">
            <v>4.6666983487292611E-2</v>
          </cell>
          <cell r="K21">
            <v>0.34900752140892322</v>
          </cell>
          <cell r="L21">
            <v>0.68541453590150314</v>
          </cell>
          <cell r="M21">
            <v>0.28856903686957086</v>
          </cell>
          <cell r="N21">
            <v>0.97398357277107395</v>
          </cell>
        </row>
        <row r="22">
          <cell r="B22" t="str">
            <v>3/4"</v>
          </cell>
          <cell r="C22">
            <v>1.05</v>
          </cell>
          <cell r="D22" t="str">
            <v>10S</v>
          </cell>
          <cell r="E22">
            <v>8.3000000000000004E-2</v>
          </cell>
          <cell r="F22">
            <v>7.2625000000000009E-2</v>
          </cell>
          <cell r="G22">
            <v>0.88400000000000001</v>
          </cell>
          <cell r="H22">
            <v>0.25214736796977039</v>
          </cell>
          <cell r="I22">
            <v>2.9689659173178541E-2</v>
          </cell>
          <cell r="J22">
            <v>5.6551731758435315E-2</v>
          </cell>
          <cell r="K22">
            <v>0.34314319168533708</v>
          </cell>
          <cell r="L22">
            <v>0.85922774019508841</v>
          </cell>
          <cell r="M22">
            <v>0.2664272274054198</v>
          </cell>
          <cell r="N22">
            <v>1.1256549676005081</v>
          </cell>
        </row>
        <row r="23">
          <cell r="B23" t="str">
            <v>3/4"</v>
          </cell>
          <cell r="C23">
            <v>1.05</v>
          </cell>
          <cell r="D23" t="str">
            <v>Std    40   40S</v>
          </cell>
          <cell r="E23">
            <v>0.113</v>
          </cell>
          <cell r="F23">
            <v>9.8875000000000005E-2</v>
          </cell>
          <cell r="G23">
            <v>0.82400000000000007</v>
          </cell>
          <cell r="H23">
            <v>0.33263497175474083</v>
          </cell>
          <cell r="I23">
            <v>3.703632618385929E-2</v>
          </cell>
          <cell r="J23">
            <v>7.0545383207351028E-2</v>
          </cell>
          <cell r="K23">
            <v>0.33367986154396551</v>
          </cell>
          <cell r="L23">
            <v>1.1335006087588759</v>
          </cell>
          <cell r="M23">
            <v>0.23148800848009657</v>
          </cell>
          <cell r="N23">
            <v>1.3649886172389725</v>
          </cell>
        </row>
        <row r="24">
          <cell r="B24" t="str">
            <v>3/4"</v>
          </cell>
          <cell r="C24">
            <v>1.05</v>
          </cell>
          <cell r="D24" t="str">
            <v>XS     80   80S</v>
          </cell>
          <cell r="E24">
            <v>0.154</v>
          </cell>
          <cell r="F24">
            <v>0.13475000000000001</v>
          </cell>
          <cell r="G24">
            <v>0.74199999999999999</v>
          </cell>
          <cell r="H24">
            <v>0.43348952071293406</v>
          </cell>
          <cell r="I24">
            <v>4.4786620066737851E-2</v>
          </cell>
          <cell r="J24">
            <v>8.5307847746167328E-2</v>
          </cell>
          <cell r="K24">
            <v>0.32142884126972798</v>
          </cell>
          <cell r="L24">
            <v>1.4771767172484656</v>
          </cell>
          <cell r="M24">
            <v>0.1877076124941616</v>
          </cell>
          <cell r="N24">
            <v>1.6648843297426272</v>
          </cell>
        </row>
        <row r="25">
          <cell r="B25" t="str">
            <v>3/4"</v>
          </cell>
          <cell r="C25">
            <v>1.05</v>
          </cell>
          <cell r="D25">
            <v>160</v>
          </cell>
          <cell r="E25">
            <v>0.218</v>
          </cell>
          <cell r="F25">
            <v>0.19075</v>
          </cell>
          <cell r="G25">
            <v>0.6140000000000001</v>
          </cell>
          <cell r="H25">
            <v>0.56980950913750228</v>
          </cell>
          <cell r="I25">
            <v>5.2689430595681132E-2</v>
          </cell>
          <cell r="J25">
            <v>0.10036082018224977</v>
          </cell>
          <cell r="K25">
            <v>0.30408633642437799</v>
          </cell>
          <cell r="L25">
            <v>1.9417063157152834</v>
          </cell>
          <cell r="M25">
            <v>0.12853186746654152</v>
          </cell>
          <cell r="N25">
            <v>2.0702381831818251</v>
          </cell>
        </row>
        <row r="26">
          <cell r="B26" t="str">
            <v>3/4"</v>
          </cell>
          <cell r="C26">
            <v>1.05</v>
          </cell>
          <cell r="D26" t="str">
            <v>XXS</v>
          </cell>
          <cell r="E26">
            <v>0.308</v>
          </cell>
          <cell r="F26">
            <v>0.26950000000000002</v>
          </cell>
          <cell r="G26">
            <v>0.43400000000000005</v>
          </cell>
          <cell r="H26">
            <v>0.71796701868079693</v>
          </cell>
          <cell r="I26">
            <v>5.7924502116638674E-2</v>
          </cell>
          <cell r="J26">
            <v>0.11033238498407366</v>
          </cell>
          <cell r="K26">
            <v>0.28403960991382876</v>
          </cell>
          <cell r="L26">
            <v>2.4465739379427709</v>
          </cell>
          <cell r="M26">
            <v>6.4217520685969864E-2</v>
          </cell>
          <cell r="N26">
            <v>2.5107914586287405</v>
          </cell>
        </row>
        <row r="27">
          <cell r="B27" t="str">
            <v>1"</v>
          </cell>
          <cell r="C27">
            <v>1.3149999999999999</v>
          </cell>
          <cell r="D27" t="str">
            <v>5S</v>
          </cell>
          <cell r="E27">
            <v>6.5000000000000002E-2</v>
          </cell>
          <cell r="F27">
            <v>5.6875000000000002E-2</v>
          </cell>
          <cell r="G27">
            <v>1.1850000000000001</v>
          </cell>
          <cell r="H27">
            <v>0.25525440310417047</v>
          </cell>
          <cell r="I27">
            <v>4.9989181837922683E-2</v>
          </cell>
          <cell r="J27">
            <v>7.6029173897981264E-2</v>
          </cell>
          <cell r="K27">
            <v>0.44253884010332922</v>
          </cell>
          <cell r="L27">
            <v>0.86981540089023157</v>
          </cell>
          <cell r="M27">
            <v>0.4787521925781818</v>
          </cell>
          <cell r="N27">
            <v>1.3485675934684134</v>
          </cell>
        </row>
        <row r="28">
          <cell r="B28" t="str">
            <v>1"</v>
          </cell>
          <cell r="C28">
            <v>1.3149999999999999</v>
          </cell>
          <cell r="D28" t="str">
            <v>10S</v>
          </cell>
          <cell r="E28">
            <v>0.109</v>
          </cell>
          <cell r="F28">
            <v>9.5375000000000001E-2</v>
          </cell>
          <cell r="G28">
            <v>1.097</v>
          </cell>
          <cell r="H28">
            <v>0.41297492068499253</v>
          </cell>
          <cell r="I28">
            <v>7.5694018346757014E-2</v>
          </cell>
          <cell r="J28">
            <v>0.11512398227643653</v>
          </cell>
          <cell r="K28">
            <v>0.42812337590932825</v>
          </cell>
          <cell r="L28">
            <v>1.407270322567687</v>
          </cell>
          <cell r="M28">
            <v>0.41028659746003471</v>
          </cell>
          <cell r="N28">
            <v>1.8175569200277217</v>
          </cell>
        </row>
        <row r="29">
          <cell r="B29" t="str">
            <v>1"</v>
          </cell>
          <cell r="C29">
            <v>1.3149999999999999</v>
          </cell>
          <cell r="D29" t="str">
            <v>Std    40   40S</v>
          </cell>
          <cell r="E29">
            <v>0.13300000000000001</v>
          </cell>
          <cell r="F29">
            <v>0.11637500000000001</v>
          </cell>
          <cell r="G29">
            <v>1.0489999999999999</v>
          </cell>
          <cell r="H29">
            <v>0.49387721470023688</v>
          </cell>
          <cell r="I29">
            <v>8.734298797021077E-2</v>
          </cell>
          <cell r="J29">
            <v>0.13284104634252589</v>
          </cell>
          <cell r="K29">
            <v>0.42053730512286303</v>
          </cell>
          <cell r="L29">
            <v>1.6829563066135365</v>
          </cell>
          <cell r="M29">
            <v>0.37516736382362081</v>
          </cell>
          <cell r="N29">
            <v>2.0581236704371575</v>
          </cell>
        </row>
        <row r="30">
          <cell r="B30" t="str">
            <v>1"</v>
          </cell>
          <cell r="C30">
            <v>1.3149999999999999</v>
          </cell>
          <cell r="D30" t="str">
            <v>XS     80   80S</v>
          </cell>
          <cell r="E30">
            <v>0.17899999999999999</v>
          </cell>
          <cell r="F30">
            <v>0.15662499999999999</v>
          </cell>
          <cell r="G30">
            <v>0.95699999999999996</v>
          </cell>
          <cell r="H30">
            <v>0.63882401655156285</v>
          </cell>
          <cell r="I30">
            <v>0.10560854979725677</v>
          </cell>
          <cell r="J30">
            <v>0.16062136851293807</v>
          </cell>
          <cell r="K30">
            <v>0.40659208674050701</v>
          </cell>
          <cell r="L30">
            <v>2.1768829892753647</v>
          </cell>
          <cell r="M30">
            <v>0.31224676730619039</v>
          </cell>
          <cell r="N30">
            <v>2.4891297565815549</v>
          </cell>
        </row>
        <row r="31">
          <cell r="B31" t="str">
            <v>1"</v>
          </cell>
          <cell r="C31">
            <v>1.3149999999999999</v>
          </cell>
          <cell r="D31">
            <v>160</v>
          </cell>
          <cell r="E31">
            <v>0.25</v>
          </cell>
          <cell r="F31">
            <v>0.21875</v>
          </cell>
          <cell r="G31">
            <v>0.81499999999999995</v>
          </cell>
          <cell r="H31">
            <v>0.83644904401828235</v>
          </cell>
          <cell r="I31">
            <v>0.12512493527534732</v>
          </cell>
          <cell r="J31">
            <v>0.19030408406896931</v>
          </cell>
          <cell r="K31">
            <v>0.38676947268366457</v>
          </cell>
          <cell r="L31">
            <v>2.8503181598402998</v>
          </cell>
          <cell r="M31">
            <v>0.22645884748900125</v>
          </cell>
          <cell r="N31">
            <v>3.076777007329301</v>
          </cell>
        </row>
        <row r="32">
          <cell r="B32" t="str">
            <v>1"</v>
          </cell>
          <cell r="C32">
            <v>1.3149999999999999</v>
          </cell>
          <cell r="D32" t="str">
            <v>XXS</v>
          </cell>
          <cell r="E32">
            <v>0.35799999999999998</v>
          </cell>
          <cell r="F32">
            <v>0.31324999999999997</v>
          </cell>
          <cell r="G32">
            <v>0.59899999999999998</v>
          </cell>
          <cell r="H32">
            <v>1.0763284926757846</v>
          </cell>
          <cell r="I32">
            <v>0.14046261732799045</v>
          </cell>
          <cell r="J32">
            <v>0.21363135715283721</v>
          </cell>
          <cell r="K32">
            <v>0.36125008650517992</v>
          </cell>
          <cell r="L32">
            <v>3.6677412336910638</v>
          </cell>
          <cell r="M32">
            <v>0.12232851960992305</v>
          </cell>
          <cell r="N32">
            <v>3.7900697533009868</v>
          </cell>
        </row>
        <row r="33">
          <cell r="B33" t="str">
            <v>1 1/4"</v>
          </cell>
          <cell r="C33">
            <v>1.66</v>
          </cell>
          <cell r="D33" t="str">
            <v>5S</v>
          </cell>
          <cell r="E33">
            <v>6.5000000000000002E-2</v>
          </cell>
          <cell r="F33">
            <v>5.6875000000000002E-2</v>
          </cell>
          <cell r="G33">
            <v>1.5299999999999998</v>
          </cell>
          <cell r="H33">
            <v>0.32570461836092202</v>
          </cell>
          <cell r="I33">
            <v>0.10374709921727743</v>
          </cell>
          <cell r="J33">
            <v>0.12499650508105714</v>
          </cell>
          <cell r="K33">
            <v>0.56438572802649778</v>
          </cell>
          <cell r="L33">
            <v>1.1098844515359372</v>
          </cell>
          <cell r="M33">
            <v>0.79809931286386848</v>
          </cell>
          <cell r="N33">
            <v>1.9079837643998057</v>
          </cell>
        </row>
        <row r="34">
          <cell r="B34" t="str">
            <v>1 1/4"</v>
          </cell>
          <cell r="C34">
            <v>1.66</v>
          </cell>
          <cell r="D34" t="str">
            <v>10S</v>
          </cell>
          <cell r="E34">
            <v>0.109</v>
          </cell>
          <cell r="F34">
            <v>9.5375000000000001E-2</v>
          </cell>
          <cell r="G34">
            <v>1.4419999999999999</v>
          </cell>
          <cell r="H34">
            <v>0.53111451242323671</v>
          </cell>
          <cell r="I34">
            <v>0.16049497171524388</v>
          </cell>
          <cell r="J34">
            <v>0.19336743580149865</v>
          </cell>
          <cell r="K34">
            <v>0.54971378916668989</v>
          </cell>
          <cell r="L34">
            <v>1.8098476536504831</v>
          </cell>
          <cell r="M34">
            <v>0.7089320259702957</v>
          </cell>
          <cell r="N34">
            <v>2.5187796796207786</v>
          </cell>
        </row>
        <row r="35">
          <cell r="B35" t="str">
            <v>1 1/4"</v>
          </cell>
          <cell r="C35">
            <v>1.66</v>
          </cell>
          <cell r="D35" t="str">
            <v>Std    40   40S</v>
          </cell>
          <cell r="E35">
            <v>0.14000000000000001</v>
          </cell>
          <cell r="F35">
            <v>0.12250000000000001</v>
          </cell>
          <cell r="G35">
            <v>1.38</v>
          </cell>
          <cell r="H35">
            <v>0.66853091668390807</v>
          </cell>
          <cell r="I35">
            <v>0.19470962948418818</v>
          </cell>
          <cell r="J35">
            <v>0.23458991504119059</v>
          </cell>
          <cell r="K35">
            <v>0.53967582862307251</v>
          </cell>
          <cell r="L35">
            <v>2.2781134438085107</v>
          </cell>
          <cell r="M35">
            <v>0.64928033295653431</v>
          </cell>
          <cell r="N35">
            <v>2.9273937767650451</v>
          </cell>
        </row>
        <row r="36">
          <cell r="B36" t="str">
            <v>1 1/4"</v>
          </cell>
          <cell r="C36">
            <v>1.66</v>
          </cell>
          <cell r="D36" t="str">
            <v>XS     80   80S</v>
          </cell>
          <cell r="E36">
            <v>0.191</v>
          </cell>
          <cell r="F36">
            <v>0.167125</v>
          </cell>
          <cell r="G36">
            <v>1.278</v>
          </cell>
          <cell r="H36">
            <v>0.88146492515157049</v>
          </cell>
          <cell r="I36">
            <v>0.24179045665993276</v>
          </cell>
          <cell r="J36">
            <v>0.29131380320473826</v>
          </cell>
          <cell r="K36">
            <v>0.5237415870446035</v>
          </cell>
          <cell r="L36">
            <v>3.003716127586221</v>
          </cell>
          <cell r="M36">
            <v>0.55684687005491507</v>
          </cell>
          <cell r="N36">
            <v>3.5605629976411359</v>
          </cell>
        </row>
        <row r="37">
          <cell r="B37" t="str">
            <v>1 1/4"</v>
          </cell>
          <cell r="C37">
            <v>1.66</v>
          </cell>
          <cell r="D37">
            <v>160</v>
          </cell>
          <cell r="E37">
            <v>0.25</v>
          </cell>
          <cell r="F37">
            <v>0.21875</v>
          </cell>
          <cell r="G37">
            <v>1.1599999999999999</v>
          </cell>
          <cell r="H37">
            <v>1.107411410390402</v>
          </cell>
          <cell r="I37">
            <v>0.28385722976831979</v>
          </cell>
          <cell r="J37">
            <v>0.34199666237146964</v>
          </cell>
          <cell r="K37">
            <v>0.50628549258298916</v>
          </cell>
          <cell r="L37">
            <v>3.7736606623237772</v>
          </cell>
          <cell r="M37">
            <v>0.45876476371892072</v>
          </cell>
          <cell r="N37">
            <v>4.2324254260426981</v>
          </cell>
        </row>
        <row r="38">
          <cell r="B38" t="str">
            <v>1 1/4"</v>
          </cell>
          <cell r="C38">
            <v>1.66</v>
          </cell>
          <cell r="D38" t="str">
            <v>XXS</v>
          </cell>
          <cell r="E38">
            <v>0.38200000000000001</v>
          </cell>
          <cell r="F38">
            <v>0.33424999999999999</v>
          </cell>
          <cell r="G38">
            <v>0.89599999999999991</v>
          </cell>
          <cell r="H38">
            <v>1.5337129671119225</v>
          </cell>
          <cell r="I38">
            <v>0.34109929759865865</v>
          </cell>
          <cell r="J38">
            <v>0.41096300915501044</v>
          </cell>
          <cell r="K38">
            <v>0.47159410513703409</v>
          </cell>
          <cell r="L38">
            <v>5.2263433778831736</v>
          </cell>
          <cell r="M38">
            <v>0.27370964071772375</v>
          </cell>
          <cell r="N38">
            <v>5.5000530186008971</v>
          </cell>
        </row>
        <row r="39">
          <cell r="B39" t="str">
            <v>1 1/2"</v>
          </cell>
          <cell r="C39">
            <v>1.9</v>
          </cell>
          <cell r="D39" t="str">
            <v>5S</v>
          </cell>
          <cell r="E39">
            <v>6.5000000000000002E-2</v>
          </cell>
          <cell r="F39">
            <v>5.6875000000000002E-2</v>
          </cell>
          <cell r="G39">
            <v>1.77</v>
          </cell>
          <cell r="H39">
            <v>0.37471346375692227</v>
          </cell>
          <cell r="I39">
            <v>0.15791596342290951</v>
          </cell>
          <cell r="J39">
            <v>0.16622732991885211</v>
          </cell>
          <cell r="K39">
            <v>0.64917736405392334</v>
          </cell>
          <cell r="L39">
            <v>1.2768890085068603</v>
          </cell>
          <cell r="M39">
            <v>1.0681213794998567</v>
          </cell>
          <cell r="N39">
            <v>2.3450103880067168</v>
          </cell>
        </row>
        <row r="40">
          <cell r="B40" t="str">
            <v>1 1/2"</v>
          </cell>
          <cell r="C40">
            <v>1.9</v>
          </cell>
          <cell r="D40" t="str">
            <v>10S</v>
          </cell>
          <cell r="E40">
            <v>0.109</v>
          </cell>
          <cell r="F40">
            <v>9.5375000000000001E-2</v>
          </cell>
          <cell r="G40">
            <v>1.6819999999999999</v>
          </cell>
          <cell r="H40">
            <v>0.61329857624114592</v>
          </cell>
          <cell r="I40">
            <v>0.24681909884001205</v>
          </cell>
          <cell r="J40">
            <v>0.25980957772632846</v>
          </cell>
          <cell r="K40">
            <v>0.63438572651029912</v>
          </cell>
          <cell r="L40">
            <v>2.0899014491863421</v>
          </cell>
          <cell r="M40">
            <v>0.9645529157190309</v>
          </cell>
          <cell r="N40">
            <v>3.0544543649053733</v>
          </cell>
        </row>
        <row r="41">
          <cell r="B41" t="str">
            <v>1 1/2"</v>
          </cell>
          <cell r="C41">
            <v>1.9</v>
          </cell>
          <cell r="D41" t="str">
            <v>Std    40   40S</v>
          </cell>
          <cell r="E41">
            <v>0.14499999999999999</v>
          </cell>
          <cell r="F41">
            <v>0.12687499999999999</v>
          </cell>
          <cell r="G41">
            <v>1.6099999999999999</v>
          </cell>
          <cell r="H41">
            <v>0.79945679052226293</v>
          </cell>
          <cell r="I41">
            <v>0.30989443503113295</v>
          </cell>
          <cell r="J41">
            <v>0.32620466845382418</v>
          </cell>
          <cell r="K41">
            <v>0.62260039351095819</v>
          </cell>
          <cell r="L41">
            <v>2.7242618355882087</v>
          </cell>
          <cell r="M41">
            <v>0.88374267541306062</v>
          </cell>
          <cell r="N41">
            <v>3.6080045110012691</v>
          </cell>
        </row>
        <row r="42">
          <cell r="B42" t="str">
            <v>1 1/2"</v>
          </cell>
          <cell r="C42">
            <v>1.9</v>
          </cell>
          <cell r="D42" t="str">
            <v>XS     80   80S</v>
          </cell>
          <cell r="E42">
            <v>0.2</v>
          </cell>
          <cell r="F42">
            <v>0.17500000000000002</v>
          </cell>
          <cell r="G42">
            <v>1.5</v>
          </cell>
          <cell r="H42">
            <v>1.0681415022205296</v>
          </cell>
          <cell r="I42">
            <v>0.39120682518826899</v>
          </cell>
          <cell r="J42">
            <v>0.41179665809291477</v>
          </cell>
          <cell r="K42">
            <v>0.60518592184551023</v>
          </cell>
          <cell r="L42">
            <v>3.6398429083406647</v>
          </cell>
          <cell r="M42">
            <v>0.76710814385223824</v>
          </cell>
          <cell r="N42">
            <v>4.4069510521929027</v>
          </cell>
        </row>
        <row r="43">
          <cell r="B43" t="str">
            <v>1 1/2"</v>
          </cell>
          <cell r="C43">
            <v>1.9</v>
          </cell>
          <cell r="D43">
            <v>160</v>
          </cell>
          <cell r="E43">
            <v>0.28100000000000003</v>
          </cell>
          <cell r="F43">
            <v>0.24587500000000001</v>
          </cell>
          <cell r="G43">
            <v>1.3379999999999999</v>
          </cell>
          <cell r="H43">
            <v>1.4292330202314869</v>
          </cell>
          <cell r="I43">
            <v>0.4823879401316854</v>
          </cell>
          <cell r="J43">
            <v>0.50777677908598462</v>
          </cell>
          <cell r="K43">
            <v>0.58096062689307959</v>
          </cell>
          <cell r="L43">
            <v>4.8703132143458632</v>
          </cell>
          <cell r="M43">
            <v>0.6103603341700472</v>
          </cell>
          <cell r="N43">
            <v>5.4806735485159104</v>
          </cell>
        </row>
        <row r="44">
          <cell r="B44" t="str">
            <v>1 1/2"</v>
          </cell>
          <cell r="C44">
            <v>1.9</v>
          </cell>
          <cell r="D44" t="str">
            <v>XXS</v>
          </cell>
          <cell r="E44">
            <v>0.4</v>
          </cell>
          <cell r="F44">
            <v>0.35000000000000003</v>
          </cell>
          <cell r="G44">
            <v>1.0999999999999999</v>
          </cell>
          <cell r="H44">
            <v>1.8849555921538761</v>
          </cell>
          <cell r="I44">
            <v>0.5678428721363552</v>
          </cell>
          <cell r="J44">
            <v>0.5977293390909002</v>
          </cell>
          <cell r="K44">
            <v>0.54886246000250372</v>
          </cell>
          <cell r="L44">
            <v>6.4232521911894089</v>
          </cell>
          <cell r="M44">
            <v>0.41253371291609242</v>
          </cell>
          <cell r="N44">
            <v>6.8357859041055011</v>
          </cell>
        </row>
        <row r="45">
          <cell r="B45" t="str">
            <v>2"</v>
          </cell>
          <cell r="C45">
            <v>2.375</v>
          </cell>
          <cell r="D45" t="str">
            <v>5S</v>
          </cell>
          <cell r="E45">
            <v>6.5000000000000002E-2</v>
          </cell>
          <cell r="F45">
            <v>5.6875000000000002E-2</v>
          </cell>
          <cell r="G45">
            <v>2.2450000000000001</v>
          </cell>
          <cell r="H45">
            <v>0.47171013693650676</v>
          </cell>
          <cell r="I45">
            <v>0.31488567962943131</v>
          </cell>
          <cell r="J45">
            <v>0.2651668881089948</v>
          </cell>
          <cell r="K45">
            <v>0.81703159363637834</v>
          </cell>
          <cell r="L45">
            <v>1.607418860845147</v>
          </cell>
          <cell r="M45">
            <v>1.7183307656528344</v>
          </cell>
          <cell r="N45">
            <v>3.3257496264979816</v>
          </cell>
        </row>
        <row r="46">
          <cell r="B46" t="str">
            <v>2"</v>
          </cell>
          <cell r="C46">
            <v>2.375</v>
          </cell>
          <cell r="D46" t="str">
            <v>10S</v>
          </cell>
          <cell r="E46">
            <v>0.109</v>
          </cell>
          <cell r="F46">
            <v>9.5375000000000001E-2</v>
          </cell>
          <cell r="G46">
            <v>2.157</v>
          </cell>
          <cell r="H46">
            <v>0.77595453588075713</v>
          </cell>
          <cell r="I46">
            <v>0.49919454058521651</v>
          </cell>
          <cell r="J46">
            <v>0.42037434996649808</v>
          </cell>
          <cell r="K46">
            <v>0.80207831600162338</v>
          </cell>
          <cell r="L46">
            <v>2.6441745861843935</v>
          </cell>
          <cell r="M46">
            <v>1.5862599726159876</v>
          </cell>
          <cell r="N46">
            <v>4.2304345588003809</v>
          </cell>
        </row>
        <row r="47">
          <cell r="B47" t="str">
            <v>2"</v>
          </cell>
          <cell r="C47">
            <v>2.375</v>
          </cell>
          <cell r="D47" t="str">
            <v>Std    40   40S</v>
          </cell>
          <cell r="E47">
            <v>0.154</v>
          </cell>
          <cell r="F47">
            <v>0.13475000000000001</v>
          </cell>
          <cell r="G47">
            <v>2.0670000000000002</v>
          </cell>
          <cell r="H47">
            <v>1.0745315016779304</v>
          </cell>
          <cell r="I47">
            <v>0.66574707954528234</v>
          </cell>
          <cell r="J47">
            <v>0.56062911961707984</v>
          </cell>
          <cell r="K47">
            <v>0.78712745156041919</v>
          </cell>
          <cell r="L47">
            <v>3.6616177332687938</v>
          </cell>
          <cell r="M47">
            <v>1.4566493806307137</v>
          </cell>
          <cell r="N47">
            <v>5.1182671138995079</v>
          </cell>
        </row>
        <row r="48">
          <cell r="B48" t="str">
            <v>2"</v>
          </cell>
          <cell r="C48">
            <v>2.375</v>
          </cell>
          <cell r="D48" t="str">
            <v>XS     80   80S</v>
          </cell>
          <cell r="E48">
            <v>0.218</v>
          </cell>
          <cell r="F48">
            <v>0.19075</v>
          </cell>
          <cell r="G48">
            <v>1.9390000000000001</v>
          </cell>
          <cell r="H48">
            <v>1.4772585471269137</v>
          </cell>
          <cell r="I48">
            <v>0.86792134215314343</v>
          </cell>
          <cell r="J48">
            <v>0.73088113023422607</v>
          </cell>
          <cell r="K48">
            <v>0.76649959230256615</v>
          </cell>
          <cell r="L48">
            <v>5.0339669747570497</v>
          </cell>
          <cell r="M48">
            <v>1.2818278212054581</v>
          </cell>
          <cell r="N48">
            <v>6.3157947959625078</v>
          </cell>
        </row>
        <row r="49">
          <cell r="B49" t="str">
            <v>2"</v>
          </cell>
          <cell r="C49">
            <v>2.375</v>
          </cell>
          <cell r="D49">
            <v>160</v>
          </cell>
          <cell r="E49">
            <v>0.34300000000000003</v>
          </cell>
          <cell r="F49">
            <v>0.30012500000000003</v>
          </cell>
          <cell r="G49">
            <v>1.6890000000000001</v>
          </cell>
          <cell r="H49">
            <v>2.1896146813283992</v>
          </cell>
          <cell r="I49">
            <v>1.1623221934501149</v>
          </cell>
          <cell r="J49">
            <v>0.97879763658957042</v>
          </cell>
          <cell r="K49">
            <v>0.72858364310489443</v>
          </cell>
          <cell r="L49">
            <v>7.4614210320107137</v>
          </cell>
          <cell r="M49">
            <v>0.97259800499480042</v>
          </cell>
          <cell r="N49">
            <v>8.4340190370055144</v>
          </cell>
        </row>
        <row r="50">
          <cell r="B50" t="str">
            <v>2"</v>
          </cell>
          <cell r="C50">
            <v>2.375</v>
          </cell>
          <cell r="D50" t="str">
            <v>XXS</v>
          </cell>
          <cell r="E50">
            <v>0.436</v>
          </cell>
          <cell r="F50">
            <v>0.38150000000000001</v>
          </cell>
          <cell r="G50">
            <v>1.5030000000000001</v>
          </cell>
          <cell r="H50">
            <v>2.6559149957154253</v>
          </cell>
          <cell r="I50">
            <v>1.3112972750789642</v>
          </cell>
          <cell r="J50">
            <v>1.1042503369086014</v>
          </cell>
          <cell r="K50">
            <v>0.70265718881969752</v>
          </cell>
          <cell r="L50">
            <v>9.0504051590671502</v>
          </cell>
          <cell r="M50">
            <v>0.77017964486022239</v>
          </cell>
          <cell r="N50">
            <v>9.8205848039273729</v>
          </cell>
        </row>
        <row r="51">
          <cell r="B51" t="str">
            <v>2 1/2"</v>
          </cell>
          <cell r="C51">
            <v>2.875</v>
          </cell>
          <cell r="D51" t="str">
            <v>5S</v>
          </cell>
          <cell r="E51">
            <v>8.3000000000000004E-2</v>
          </cell>
          <cell r="F51">
            <v>7.2625000000000009E-2</v>
          </cell>
          <cell r="G51">
            <v>2.7090000000000001</v>
          </cell>
          <cell r="H51">
            <v>0.72802011517228415</v>
          </cell>
          <cell r="I51">
            <v>0.71001554070647277</v>
          </cell>
          <cell r="J51">
            <v>0.49392385440450282</v>
          </cell>
          <cell r="K51">
            <v>0.98755715024498703</v>
          </cell>
          <cell r="L51">
            <v>2.4808312829624475</v>
          </cell>
          <cell r="M51">
            <v>2.5020275378816388</v>
          </cell>
          <cell r="N51">
            <v>4.9828588208440863</v>
          </cell>
        </row>
        <row r="52">
          <cell r="B52" t="str">
            <v>2 1/2"</v>
          </cell>
          <cell r="C52">
            <v>2.875</v>
          </cell>
          <cell r="D52" t="str">
            <v>10S</v>
          </cell>
          <cell r="E52">
            <v>0.12</v>
          </cell>
          <cell r="F52">
            <v>0.105</v>
          </cell>
          <cell r="G52">
            <v>2.6349999999999998</v>
          </cell>
          <cell r="H52">
            <v>1.0386105312767864</v>
          </cell>
          <cell r="I52">
            <v>0.98725448616305955</v>
          </cell>
          <cell r="J52">
            <v>0.68678572950473704</v>
          </cell>
          <cell r="K52">
            <v>0.97496314032890496</v>
          </cell>
          <cell r="L52">
            <v>3.5392119573453664</v>
          </cell>
          <cell r="M52">
            <v>2.36720197426598</v>
          </cell>
          <cell r="N52">
            <v>5.9064139316113469</v>
          </cell>
        </row>
        <row r="53">
          <cell r="B53" t="str">
            <v>2 1/2"</v>
          </cell>
          <cell r="C53">
            <v>2.875</v>
          </cell>
          <cell r="D53" t="str">
            <v>Std    40   40S</v>
          </cell>
          <cell r="E53">
            <v>0.20300000000000001</v>
          </cell>
          <cell r="F53">
            <v>0.17762500000000001</v>
          </cell>
          <cell r="G53">
            <v>2.4689999999999999</v>
          </cell>
          <cell r="H53">
            <v>1.704050120789562</v>
          </cell>
          <cell r="I53">
            <v>1.5295538973768548</v>
          </cell>
          <cell r="J53">
            <v>1.0640374938273773</v>
          </cell>
          <cell r="K53">
            <v>0.94741708080443632</v>
          </cell>
          <cell r="L53">
            <v>5.8067912675603255</v>
          </cell>
          <cell r="M53">
            <v>2.0783383678691703</v>
          </cell>
          <cell r="N53">
            <v>7.8851296354294957</v>
          </cell>
        </row>
        <row r="54">
          <cell r="B54" t="str">
            <v>2 1/2"</v>
          </cell>
          <cell r="C54">
            <v>2.875</v>
          </cell>
          <cell r="D54" t="str">
            <v>XS     80   80S</v>
          </cell>
          <cell r="E54">
            <v>0.27600000000000002</v>
          </cell>
          <cell r="F54">
            <v>0.24150000000000002</v>
          </cell>
          <cell r="G54">
            <v>2.323</v>
          </cell>
          <cell r="H54">
            <v>2.2535398086436449</v>
          </cell>
          <cell r="I54">
            <v>1.9242348251786423</v>
          </cell>
          <cell r="J54">
            <v>1.3385981392547077</v>
          </cell>
          <cell r="K54">
            <v>0.92405201422863636</v>
          </cell>
          <cell r="L54">
            <v>7.679254924654586</v>
          </cell>
          <cell r="M54">
            <v>1.8398079656915571</v>
          </cell>
          <cell r="N54">
            <v>9.5190628903461434</v>
          </cell>
        </row>
        <row r="55">
          <cell r="B55" t="str">
            <v>2 1/2"</v>
          </cell>
          <cell r="C55">
            <v>2.875</v>
          </cell>
          <cell r="D55">
            <v>160</v>
          </cell>
          <cell r="E55">
            <v>0.375</v>
          </cell>
          <cell r="F55">
            <v>0.328125</v>
          </cell>
          <cell r="G55">
            <v>2.125</v>
          </cell>
          <cell r="H55">
            <v>2.9452431127404308</v>
          </cell>
          <cell r="I55">
            <v>2.352743033419602</v>
          </cell>
          <cell r="J55">
            <v>1.6366908058571144</v>
          </cell>
          <cell r="K55">
            <v>0.89377185287969318</v>
          </cell>
          <cell r="L55">
            <v>10.036331548733449</v>
          </cell>
          <cell r="M55">
            <v>1.5395434275923392</v>
          </cell>
          <cell r="N55">
            <v>11.575874976325787</v>
          </cell>
        </row>
        <row r="56">
          <cell r="B56" t="str">
            <v>2 1/2"</v>
          </cell>
          <cell r="C56">
            <v>2.875</v>
          </cell>
          <cell r="D56" t="str">
            <v>XXS</v>
          </cell>
          <cell r="E56">
            <v>0.55200000000000005</v>
          </cell>
          <cell r="F56">
            <v>0.48300000000000004</v>
          </cell>
          <cell r="G56">
            <v>1.7709999999999999</v>
          </cell>
          <cell r="H56">
            <v>4.028451693327578</v>
          </cell>
          <cell r="I56">
            <v>2.8707920053208</v>
          </cell>
          <cell r="J56">
            <v>1.9970726993536001</v>
          </cell>
          <cell r="K56">
            <v>0.84417363439046111</v>
          </cell>
          <cell r="L56">
            <v>13.727517652922357</v>
          </cell>
          <cell r="M56">
            <v>1.069328637249803</v>
          </cell>
          <cell r="N56">
            <v>14.79684629017216</v>
          </cell>
        </row>
        <row r="57">
          <cell r="B57" t="str">
            <v>3"</v>
          </cell>
          <cell r="C57">
            <v>3.5</v>
          </cell>
          <cell r="D57" t="str">
            <v>5S</v>
          </cell>
          <cell r="E57">
            <v>8.3000000000000004E-2</v>
          </cell>
          <cell r="F57">
            <v>7.2625000000000009E-2</v>
          </cell>
          <cell r="G57">
            <v>3.3340000000000001</v>
          </cell>
          <cell r="H57">
            <v>0.89099023407725497</v>
          </cell>
          <cell r="I57">
            <v>1.3011551381115756</v>
          </cell>
          <cell r="J57">
            <v>0.74351722177804314</v>
          </cell>
          <cell r="K57">
            <v>1.2084482818888029</v>
          </cell>
          <cell r="L57">
            <v>3.0361749619923657</v>
          </cell>
          <cell r="M57">
            <v>3.7897037915758256</v>
          </cell>
          <cell r="N57">
            <v>6.8258787535681913</v>
          </cell>
        </row>
        <row r="58">
          <cell r="B58" t="str">
            <v>3"</v>
          </cell>
          <cell r="C58">
            <v>3.5</v>
          </cell>
          <cell r="D58" t="str">
            <v>10S</v>
          </cell>
          <cell r="E58">
            <v>0.12</v>
          </cell>
          <cell r="F58">
            <v>0.105</v>
          </cell>
          <cell r="G58">
            <v>3.26</v>
          </cell>
          <cell r="H58">
            <v>1.2742299802960206</v>
          </cell>
          <cell r="I58">
            <v>1.8219577373262654</v>
          </cell>
          <cell r="J58">
            <v>1.0411187070435803</v>
          </cell>
          <cell r="K58">
            <v>1.1957633545145965</v>
          </cell>
          <cell r="L58">
            <v>4.3421184812440421</v>
          </cell>
          <cell r="M58">
            <v>3.62334155982402</v>
          </cell>
          <cell r="N58">
            <v>7.965460041068062</v>
          </cell>
        </row>
        <row r="59">
          <cell r="B59" t="str">
            <v>3"</v>
          </cell>
          <cell r="C59">
            <v>3.5</v>
          </cell>
          <cell r="D59" t="str">
            <v>Std    40   40S</v>
          </cell>
          <cell r="E59">
            <v>0.216</v>
          </cell>
          <cell r="F59">
            <v>0.189</v>
          </cell>
          <cell r="G59">
            <v>3.0680000000000001</v>
          </cell>
          <cell r="H59">
            <v>2.2284698992679974</v>
          </cell>
          <cell r="I59">
            <v>3.0171565951975317</v>
          </cell>
          <cell r="J59">
            <v>1.7240894829700182</v>
          </cell>
          <cell r="K59">
            <v>1.1635781022346545</v>
          </cell>
          <cell r="L59">
            <v>7.5938256705117633</v>
          </cell>
          <cell r="M59">
            <v>3.2091113446306796</v>
          </cell>
          <cell r="N59">
            <v>10.802937015142444</v>
          </cell>
        </row>
        <row r="60">
          <cell r="B60" t="str">
            <v>3"</v>
          </cell>
          <cell r="C60">
            <v>3.5</v>
          </cell>
          <cell r="D60" t="str">
            <v>XS     80   80S</v>
          </cell>
          <cell r="E60">
            <v>0.3</v>
          </cell>
          <cell r="F60">
            <v>0.26250000000000001</v>
          </cell>
          <cell r="G60">
            <v>2.9</v>
          </cell>
          <cell r="H60">
            <v>3.0159289474462012</v>
          </cell>
          <cell r="I60">
            <v>3.8943182533899074</v>
          </cell>
          <cell r="J60">
            <v>2.2253247162228043</v>
          </cell>
          <cell r="K60">
            <v>1.1363318177363511</v>
          </cell>
          <cell r="L60">
            <v>10.277203505903053</v>
          </cell>
          <cell r="M60">
            <v>2.8672797732432547</v>
          </cell>
          <cell r="N60">
            <v>13.144483279146307</v>
          </cell>
        </row>
        <row r="61">
          <cell r="B61" t="str">
            <v>3"</v>
          </cell>
          <cell r="C61">
            <v>3.5</v>
          </cell>
          <cell r="D61">
            <v>160</v>
          </cell>
          <cell r="E61">
            <v>0.438</v>
          </cell>
          <cell r="F61">
            <v>0.38324999999999998</v>
          </cell>
          <cell r="G61">
            <v>2.6240000000000001</v>
          </cell>
          <cell r="H61">
            <v>4.2133658369178724</v>
          </cell>
          <cell r="I61">
            <v>5.039021219686135</v>
          </cell>
          <cell r="J61">
            <v>2.8794406969635058</v>
          </cell>
          <cell r="K61">
            <v>1.0936000182882222</v>
          </cell>
          <cell r="L61">
            <v>14.357638692878036</v>
          </cell>
          <cell r="M61">
            <v>2.3474791124821106</v>
          </cell>
          <cell r="N61">
            <v>16.705117805360146</v>
          </cell>
        </row>
        <row r="62">
          <cell r="B62" t="str">
            <v>3"</v>
          </cell>
          <cell r="C62">
            <v>3.5</v>
          </cell>
          <cell r="D62" t="str">
            <v>XXS</v>
          </cell>
          <cell r="E62">
            <v>0.6</v>
          </cell>
          <cell r="F62">
            <v>0.52500000000000002</v>
          </cell>
          <cell r="G62">
            <v>2.2999999999999998</v>
          </cell>
          <cell r="H62">
            <v>5.4663712172462411</v>
          </cell>
          <cell r="I62">
            <v>5.9925094469061913</v>
          </cell>
          <cell r="J62">
            <v>3.4242911125178237</v>
          </cell>
          <cell r="K62">
            <v>1.0470195795685961</v>
          </cell>
          <cell r="L62">
            <v>18.627431354449286</v>
          </cell>
          <cell r="M62">
            <v>1.8035564804348172</v>
          </cell>
          <cell r="N62">
            <v>20.430987834884103</v>
          </cell>
        </row>
        <row r="63">
          <cell r="B63" t="str">
            <v>3 1/2"</v>
          </cell>
          <cell r="C63">
            <v>4</v>
          </cell>
          <cell r="D63" t="str">
            <v>5S</v>
          </cell>
          <cell r="E63">
            <v>8.3000000000000004E-2</v>
          </cell>
          <cell r="F63">
            <v>7.2625000000000009E-2</v>
          </cell>
          <cell r="G63">
            <v>3.8340000000000001</v>
          </cell>
          <cell r="H63">
            <v>1.0213663292012303</v>
          </cell>
          <cell r="I63">
            <v>1.959718301239225</v>
          </cell>
          <cell r="J63">
            <v>0.97985915061961248</v>
          </cell>
          <cell r="K63">
            <v>1.3851795010033896</v>
          </cell>
          <cell r="L63">
            <v>3.4804499052162963</v>
          </cell>
          <cell r="M63">
            <v>5.0116218304942368</v>
          </cell>
          <cell r="N63">
            <v>8.4920717357105335</v>
          </cell>
        </row>
        <row r="64">
          <cell r="B64" t="str">
            <v>3 1/2"</v>
          </cell>
          <cell r="C64">
            <v>4</v>
          </cell>
          <cell r="D64" t="str">
            <v>10S</v>
          </cell>
          <cell r="E64">
            <v>0.12</v>
          </cell>
          <cell r="F64">
            <v>0.105</v>
          </cell>
          <cell r="G64">
            <v>3.76</v>
          </cell>
          <cell r="H64">
            <v>1.4627255395114085</v>
          </cell>
          <cell r="I64">
            <v>2.7551898262236882</v>
          </cell>
          <cell r="J64">
            <v>1.3775949131118441</v>
          </cell>
          <cell r="K64">
            <v>1.3724430771438207</v>
          </cell>
          <cell r="L64">
            <v>4.9844437003629842</v>
          </cell>
          <cell r="M64">
            <v>4.8200302642335124</v>
          </cell>
          <cell r="N64">
            <v>9.8044739645964967</v>
          </cell>
        </row>
        <row r="65">
          <cell r="B65" t="str">
            <v>3 1/2"</v>
          </cell>
          <cell r="C65">
            <v>4</v>
          </cell>
          <cell r="D65" t="str">
            <v>Std    40   40S</v>
          </cell>
          <cell r="E65">
            <v>0.22600000000000001</v>
          </cell>
          <cell r="F65">
            <v>0.19775000000000001</v>
          </cell>
          <cell r="G65">
            <v>3.548</v>
          </cell>
          <cell r="H65">
            <v>2.6795397724704202</v>
          </cell>
          <cell r="I65">
            <v>4.7877185997172003</v>
          </cell>
          <cell r="J65">
            <v>2.3938592998586001</v>
          </cell>
          <cell r="K65">
            <v>1.3367007892568927</v>
          </cell>
          <cell r="L65">
            <v>9.1309099198633898</v>
          </cell>
          <cell r="M65">
            <v>4.2918180069723135</v>
          </cell>
          <cell r="N65">
            <v>13.422727926835703</v>
          </cell>
        </row>
        <row r="66">
          <cell r="B66" t="str">
            <v>3 1/2"</v>
          </cell>
          <cell r="C66">
            <v>4</v>
          </cell>
          <cell r="D66" t="str">
            <v>XS     80   80S</v>
          </cell>
          <cell r="E66">
            <v>0.318</v>
          </cell>
          <cell r="F66">
            <v>0.27825</v>
          </cell>
          <cell r="G66">
            <v>3.3639999999999999</v>
          </cell>
          <cell r="H66">
            <v>3.6784154398646032</v>
          </cell>
          <cell r="I66">
            <v>6.28008879058748</v>
          </cell>
          <cell r="J66">
            <v>3.14004439529374</v>
          </cell>
          <cell r="K66">
            <v>1.3066296338289591</v>
          </cell>
          <cell r="L66">
            <v>12.534719721018485</v>
          </cell>
          <cell r="M66">
            <v>3.8582116628761236</v>
          </cell>
          <cell r="N66">
            <v>16.392931383894609</v>
          </cell>
        </row>
        <row r="67">
          <cell r="B67" t="str">
            <v>3 1/2"</v>
          </cell>
          <cell r="C67">
            <v>4</v>
          </cell>
          <cell r="D67" t="str">
            <v>XXS</v>
          </cell>
          <cell r="E67">
            <v>0.63600000000000001</v>
          </cell>
          <cell r="F67">
            <v>0.55649999999999999</v>
          </cell>
          <cell r="G67">
            <v>2.7279999999999998</v>
          </cell>
          <cell r="H67">
            <v>6.7214500487259787</v>
          </cell>
          <cell r="I67">
            <v>9.847757781189598</v>
          </cell>
          <cell r="J67">
            <v>4.923878890594799</v>
          </cell>
          <cell r="K67">
            <v>1.2104230665350026</v>
          </cell>
          <cell r="L67">
            <v>22.904289593430846</v>
          </cell>
          <cell r="M67">
            <v>2.5372473479191346</v>
          </cell>
          <cell r="N67">
            <v>25.44153694134998</v>
          </cell>
        </row>
        <row r="68">
          <cell r="B68" t="str">
            <v>4"</v>
          </cell>
          <cell r="C68">
            <v>4.5</v>
          </cell>
          <cell r="D68" t="str">
            <v>5S</v>
          </cell>
          <cell r="E68">
            <v>8.3000000000000004E-2</v>
          </cell>
          <cell r="F68">
            <v>7.2625000000000009E-2</v>
          </cell>
          <cell r="G68">
            <v>4.3339999999999996</v>
          </cell>
          <cell r="H68">
            <v>1.1517424243252099</v>
          </cell>
          <cell r="I68">
            <v>2.8097876510921136</v>
          </cell>
          <cell r="J68">
            <v>1.2487945115964949</v>
          </cell>
          <cell r="K68">
            <v>1.5619210127275958</v>
          </cell>
          <cell r="L68">
            <v>3.9247248484402411</v>
          </cell>
          <cell r="M68">
            <v>6.4040083458242529</v>
          </cell>
          <cell r="N68">
            <v>10.328733194264494</v>
          </cell>
        </row>
        <row r="69">
          <cell r="B69" t="str">
            <v>4"</v>
          </cell>
          <cell r="C69">
            <v>4.5</v>
          </cell>
          <cell r="D69" t="str">
            <v>10S</v>
          </cell>
          <cell r="E69">
            <v>0.12</v>
          </cell>
          <cell r="F69">
            <v>0.105</v>
          </cell>
          <cell r="G69">
            <v>4.26</v>
          </cell>
          <cell r="H69">
            <v>1.6512210987267977</v>
          </cell>
          <cell r="I69">
            <v>3.9626829537795047</v>
          </cell>
          <cell r="J69">
            <v>1.761192423902002</v>
          </cell>
          <cell r="K69">
            <v>1.5491449254346734</v>
          </cell>
          <cell r="L69">
            <v>5.6267689194819299</v>
          </cell>
          <cell r="M69">
            <v>6.1871874450546116</v>
          </cell>
          <cell r="N69">
            <v>11.813956364536541</v>
          </cell>
        </row>
        <row r="70">
          <cell r="B70" t="str">
            <v>4"</v>
          </cell>
          <cell r="C70">
            <v>4.5</v>
          </cell>
          <cell r="D70" t="str">
            <v>Std    40   40S</v>
          </cell>
          <cell r="E70">
            <v>0.23699999999999999</v>
          </cell>
          <cell r="F70">
            <v>0.20737499999999998</v>
          </cell>
          <cell r="G70">
            <v>4.0259999999999998</v>
          </cell>
          <cell r="H70">
            <v>3.1740484472940316</v>
          </cell>
          <cell r="I70">
            <v>7.232600246762261</v>
          </cell>
          <cell r="J70">
            <v>3.2144889985610048</v>
          </cell>
          <cell r="K70">
            <v>1.5095255049186815</v>
          </cell>
          <cell r="L70">
            <v>10.816018015960985</v>
          </cell>
          <cell r="M70">
            <v>5.5261366047388076</v>
          </cell>
          <cell r="N70">
            <v>16.342154620699795</v>
          </cell>
        </row>
        <row r="71">
          <cell r="B71" t="str">
            <v>4"</v>
          </cell>
          <cell r="C71">
            <v>4.5</v>
          </cell>
          <cell r="D71" t="str">
            <v>XS     80   80S</v>
          </cell>
          <cell r="E71">
            <v>0.33700000000000002</v>
          </cell>
          <cell r="F71">
            <v>0.294875</v>
          </cell>
          <cell r="G71">
            <v>3.8260000000000001</v>
          </cell>
          <cell r="H71">
            <v>4.4074377230933814</v>
          </cell>
          <cell r="I71">
            <v>9.6104939835058403</v>
          </cell>
          <cell r="J71">
            <v>4.2713306593359288</v>
          </cell>
          <cell r="K71">
            <v>1.4766574585867909</v>
          </cell>
          <cell r="L71">
            <v>15.018966033062577</v>
          </cell>
          <cell r="M71">
            <v>4.9907292140252295</v>
          </cell>
          <cell r="N71">
            <v>20.009695247087805</v>
          </cell>
        </row>
        <row r="72">
          <cell r="B72" t="str">
            <v>4"</v>
          </cell>
          <cell r="C72">
            <v>4.5</v>
          </cell>
          <cell r="D72" t="str">
            <v>120</v>
          </cell>
          <cell r="E72">
            <v>0.438</v>
          </cell>
          <cell r="F72">
            <v>0.38324999999999998</v>
          </cell>
          <cell r="G72">
            <v>3.6240000000000001</v>
          </cell>
          <cell r="H72">
            <v>5.5893834191902014</v>
          </cell>
          <cell r="I72">
            <v>11.662030518187008</v>
          </cell>
          <cell r="J72">
            <v>5.1831246747497808</v>
          </cell>
          <cell r="K72">
            <v>1.4444587221516578</v>
          </cell>
          <cell r="L72">
            <v>19.046612792446304</v>
          </cell>
          <cell r="M72">
            <v>4.4776531937215696</v>
          </cell>
          <cell r="N72">
            <v>23.524265986167872</v>
          </cell>
        </row>
        <row r="73">
          <cell r="B73" t="str">
            <v>4"</v>
          </cell>
          <cell r="C73">
            <v>4.5</v>
          </cell>
          <cell r="D73">
            <v>160</v>
          </cell>
          <cell r="E73">
            <v>0.53100000000000003</v>
          </cell>
          <cell r="F73">
            <v>0.46462500000000001</v>
          </cell>
          <cell r="G73">
            <v>3.4379999999999997</v>
          </cell>
          <cell r="H73">
            <v>6.6210290395539806</v>
          </cell>
          <cell r="I73">
            <v>13.270960526122876</v>
          </cell>
          <cell r="J73">
            <v>5.8982046782768336</v>
          </cell>
          <cell r="K73">
            <v>1.4157560700911722</v>
          </cell>
          <cell r="L73">
            <v>22.562090832945231</v>
          </cell>
          <cell r="M73">
            <v>4.0298215962057826</v>
          </cell>
          <cell r="N73">
            <v>26.591912429151012</v>
          </cell>
        </row>
        <row r="74">
          <cell r="B74" t="str">
            <v>4"</v>
          </cell>
          <cell r="C74">
            <v>4.5</v>
          </cell>
          <cell r="D74" t="str">
            <v>XXS</v>
          </cell>
          <cell r="E74">
            <v>0.67400000000000004</v>
          </cell>
          <cell r="F74">
            <v>0.58975</v>
          </cell>
          <cell r="G74">
            <v>3.1520000000000001</v>
          </cell>
          <cell r="H74">
            <v>8.1013003740356844</v>
          </cell>
          <cell r="I74">
            <v>15.283662145344129</v>
          </cell>
          <cell r="J74">
            <v>6.7927387312640573</v>
          </cell>
          <cell r="K74">
            <v>1.3735242990205889</v>
          </cell>
          <cell r="L74">
            <v>27.606324305787854</v>
          </cell>
          <cell r="M74">
            <v>3.3872440837417543</v>
          </cell>
          <cell r="N74">
            <v>30.99356838952961</v>
          </cell>
        </row>
        <row r="75">
          <cell r="B75" t="str">
            <v>5"</v>
          </cell>
          <cell r="C75">
            <v>5.5629999999999997</v>
          </cell>
          <cell r="D75" t="str">
            <v>5S</v>
          </cell>
          <cell r="E75">
            <v>0.109</v>
          </cell>
          <cell r="F75">
            <v>9.5375000000000001E-2</v>
          </cell>
          <cell r="G75">
            <v>5.3449999999999998</v>
          </cell>
          <cell r="H75">
            <v>1.8676328502619812</v>
          </cell>
          <cell r="I75">
            <v>6.9471265943996876</v>
          </cell>
          <cell r="J75">
            <v>2.4976187648390034</v>
          </cell>
          <cell r="K75">
            <v>1.9286652444112744</v>
          </cell>
          <cell r="L75">
            <v>6.3642225035523756</v>
          </cell>
          <cell r="M75">
            <v>9.7402363286303064</v>
          </cell>
          <cell r="N75">
            <v>16.104458832182683</v>
          </cell>
        </row>
        <row r="76">
          <cell r="B76" t="str">
            <v>5"</v>
          </cell>
          <cell r="C76">
            <v>5.5629999999999997</v>
          </cell>
          <cell r="D76" t="str">
            <v>10S</v>
          </cell>
          <cell r="E76">
            <v>0.13400000000000001</v>
          </cell>
          <cell r="F76">
            <v>0.11725000000000001</v>
          </cell>
          <cell r="G76">
            <v>5.2949999999999999</v>
          </cell>
          <cell r="H76">
            <v>2.2854646731894208</v>
          </cell>
          <cell r="I76">
            <v>8.4253646606635506</v>
          </cell>
          <cell r="J76">
            <v>3.0290723209288339</v>
          </cell>
          <cell r="K76">
            <v>1.920025943835135</v>
          </cell>
          <cell r="L76">
            <v>7.7880434059326848</v>
          </cell>
          <cell r="M76">
            <v>9.5588578697283548</v>
          </cell>
          <cell r="N76">
            <v>17.34690127566104</v>
          </cell>
        </row>
        <row r="77">
          <cell r="B77" t="str">
            <v>5"</v>
          </cell>
          <cell r="C77">
            <v>5.5629999999999997</v>
          </cell>
          <cell r="D77" t="str">
            <v>Std    40   40S</v>
          </cell>
          <cell r="E77">
            <v>0.25800000000000001</v>
          </cell>
          <cell r="F77">
            <v>0.22575000000000001</v>
          </cell>
          <cell r="G77">
            <v>5.0469999999999997</v>
          </cell>
          <cell r="H77">
            <v>4.2998664490418141</v>
          </cell>
          <cell r="I77">
            <v>15.162183160294875</v>
          </cell>
          <cell r="J77">
            <v>5.4510814885115497</v>
          </cell>
          <cell r="K77">
            <v>1.8778175164269821</v>
          </cell>
          <cell r="L77">
            <v>14.65240173593172</v>
          </cell>
          <cell r="M77">
            <v>8.6844173181361199</v>
          </cell>
          <cell r="N77">
            <v>23.336819054067838</v>
          </cell>
        </row>
        <row r="78">
          <cell r="B78" t="str">
            <v>5"</v>
          </cell>
          <cell r="C78">
            <v>5.5629999999999997</v>
          </cell>
          <cell r="D78" t="str">
            <v>XS     80   80S</v>
          </cell>
          <cell r="E78">
            <v>0.375</v>
          </cell>
          <cell r="F78">
            <v>0.328125</v>
          </cell>
          <cell r="G78">
            <v>4.8129999999999997</v>
          </cell>
          <cell r="H78">
            <v>6.1119685075589425</v>
          </cell>
          <cell r="I78">
            <v>20.670653808686378</v>
          </cell>
          <cell r="J78">
            <v>7.4314771916902318</v>
          </cell>
          <cell r="K78">
            <v>1.8390204253895606</v>
          </cell>
          <cell r="L78">
            <v>20.827395229931653</v>
          </cell>
          <cell r="M78">
            <v>7.8977939431042836</v>
          </cell>
          <cell r="N78">
            <v>28.725189173035936</v>
          </cell>
        </row>
        <row r="79">
          <cell r="B79" t="str">
            <v>5"</v>
          </cell>
          <cell r="C79">
            <v>5.5629999999999997</v>
          </cell>
          <cell r="D79" t="str">
            <v>120</v>
          </cell>
          <cell r="E79">
            <v>0.5</v>
          </cell>
          <cell r="F79">
            <v>0.4375</v>
          </cell>
          <cell r="G79">
            <v>4.5629999999999997</v>
          </cell>
          <cell r="H79">
            <v>7.9529418025625596</v>
          </cell>
          <cell r="I79">
            <v>25.73171238454168</v>
          </cell>
          <cell r="J79">
            <v>9.2510200915123786</v>
          </cell>
          <cell r="K79">
            <v>1.7987484885330691</v>
          </cell>
          <cell r="L79">
            <v>27.10077153665997</v>
          </cell>
          <cell r="M79">
            <v>7.098637725686662</v>
          </cell>
          <cell r="N79">
            <v>34.199409262346634</v>
          </cell>
        </row>
        <row r="80">
          <cell r="B80" t="str">
            <v>5"</v>
          </cell>
          <cell r="C80">
            <v>5.5629999999999997</v>
          </cell>
          <cell r="D80">
            <v>160</v>
          </cell>
          <cell r="E80">
            <v>0.625</v>
          </cell>
          <cell r="F80">
            <v>0.546875</v>
          </cell>
          <cell r="G80">
            <v>4.3129999999999997</v>
          </cell>
          <cell r="H80">
            <v>9.6957403271414986</v>
          </cell>
          <cell r="I80">
            <v>30.025852270852106</v>
          </cell>
          <cell r="J80">
            <v>10.794841729589109</v>
          </cell>
          <cell r="K80">
            <v>1.7597751631955711</v>
          </cell>
          <cell r="L80">
            <v>33.03960345843052</v>
          </cell>
          <cell r="M80">
            <v>6.3420986273719429</v>
          </cell>
          <cell r="N80">
            <v>39.381702085802459</v>
          </cell>
        </row>
        <row r="81">
          <cell r="B81" t="str">
            <v>5"</v>
          </cell>
          <cell r="C81">
            <v>5.5629999999999997</v>
          </cell>
          <cell r="D81" t="str">
            <v>XXS</v>
          </cell>
          <cell r="E81">
            <v>0.75</v>
          </cell>
          <cell r="F81">
            <v>0.65625</v>
          </cell>
          <cell r="G81">
            <v>4.0629999999999997</v>
          </cell>
          <cell r="H81">
            <v>11.340364081295753</v>
          </cell>
          <cell r="I81">
            <v>33.6347671484573</v>
          </cell>
          <cell r="J81">
            <v>12.092312474728493</v>
          </cell>
          <cell r="K81">
            <v>1.7221886148154619</v>
          </cell>
          <cell r="L81">
            <v>38.643890995243268</v>
          </cell>
          <cell r="M81">
            <v>5.6281766481601281</v>
          </cell>
          <cell r="N81">
            <v>44.272067643403396</v>
          </cell>
        </row>
        <row r="82">
          <cell r="B82" t="str">
            <v>6"</v>
          </cell>
          <cell r="C82">
            <v>6.625</v>
          </cell>
          <cell r="D82" t="str">
            <v>5S</v>
          </cell>
          <cell r="E82">
            <v>0.109</v>
          </cell>
          <cell r="F82">
            <v>9.5375000000000001E-2</v>
          </cell>
          <cell r="G82">
            <v>6.407</v>
          </cell>
          <cell r="H82">
            <v>2.2312973326562271</v>
          </cell>
          <cell r="I82">
            <v>11.845437925705564</v>
          </cell>
          <cell r="J82">
            <v>3.5759812605903591</v>
          </cell>
          <cell r="K82">
            <v>2.3040761977417321</v>
          </cell>
          <cell r="L82">
            <v>7.6034605487985436</v>
          </cell>
          <cell r="M82">
            <v>13.995342244522618</v>
          </cell>
          <cell r="N82">
            <v>21.598802793321163</v>
          </cell>
        </row>
        <row r="83">
          <cell r="B83" t="str">
            <v>6"</v>
          </cell>
          <cell r="C83">
            <v>6.625</v>
          </cell>
          <cell r="D83" t="str">
            <v>10S</v>
          </cell>
          <cell r="E83">
            <v>0.13400000000000001</v>
          </cell>
          <cell r="F83">
            <v>0.11725000000000001</v>
          </cell>
          <cell r="G83">
            <v>6.3570000000000002</v>
          </cell>
          <cell r="H83">
            <v>2.732538440536477</v>
          </cell>
          <cell r="I83">
            <v>14.397416113871918</v>
          </cell>
          <cell r="J83">
            <v>4.3463897702254846</v>
          </cell>
          <cell r="K83">
            <v>2.2954040221712604</v>
          </cell>
          <cell r="L83">
            <v>9.3115103606389873</v>
          </cell>
          <cell r="M83">
            <v>13.777756281230841</v>
          </cell>
          <cell r="N83">
            <v>23.089266641869827</v>
          </cell>
        </row>
        <row r="84">
          <cell r="B84" t="str">
            <v>6"</v>
          </cell>
          <cell r="C84">
            <v>6.625</v>
          </cell>
          <cell r="D84" t="str">
            <v>Std    40   40S</v>
          </cell>
          <cell r="E84">
            <v>0.28000000000000003</v>
          </cell>
          <cell r="F84">
            <v>0.24500000000000002</v>
          </cell>
          <cell r="G84">
            <v>6.0649999999999995</v>
          </cell>
          <cell r="H84">
            <v>5.5813535083676324</v>
          </cell>
          <cell r="I84">
            <v>28.142178567783283</v>
          </cell>
          <cell r="J84">
            <v>8.4957520204628771</v>
          </cell>
          <cell r="K84">
            <v>2.2454794866575827</v>
          </cell>
          <cell r="L84">
            <v>19.019249738111856</v>
          </cell>
          <cell r="M84">
            <v>12.541101583463595</v>
          </cell>
          <cell r="N84">
            <v>31.560351321575453</v>
          </cell>
        </row>
        <row r="85">
          <cell r="B85" t="str">
            <v>6"</v>
          </cell>
          <cell r="C85">
            <v>6.625</v>
          </cell>
          <cell r="D85" t="str">
            <v>XS     80   80S</v>
          </cell>
          <cell r="E85">
            <v>0.432</v>
          </cell>
          <cell r="F85">
            <v>0.378</v>
          </cell>
          <cell r="G85">
            <v>5.7610000000000001</v>
          </cell>
          <cell r="H85">
            <v>8.4049415871904465</v>
          </cell>
          <cell r="I85">
            <v>40.490672667842283</v>
          </cell>
          <cell r="J85">
            <v>12.223599295952388</v>
          </cell>
          <cell r="K85">
            <v>2.1948767903916613</v>
          </cell>
          <cell r="L85">
            <v>28.641024590425925</v>
          </cell>
          <cell r="M85">
            <v>11.315397780621041</v>
          </cell>
          <cell r="N85">
            <v>39.956422371046969</v>
          </cell>
        </row>
        <row r="86">
          <cell r="B86" t="str">
            <v>6"</v>
          </cell>
          <cell r="C86">
            <v>6.625</v>
          </cell>
          <cell r="D86" t="str">
            <v>120</v>
          </cell>
          <cell r="E86">
            <v>0.56200000000000006</v>
          </cell>
          <cell r="F86">
            <v>0.49175000000000002</v>
          </cell>
          <cell r="G86">
            <v>5.5009999999999994</v>
          </cell>
          <cell r="H86">
            <v>10.704681657397789</v>
          </cell>
          <cell r="I86">
            <v>49.610596919276304</v>
          </cell>
          <cell r="J86">
            <v>14.976783975630582</v>
          </cell>
          <cell r="K86">
            <v>2.152783459849132</v>
          </cell>
          <cell r="L86">
            <v>36.477713426286577</v>
          </cell>
          <cell r="M86">
            <v>10.317093470320321</v>
          </cell>
          <cell r="N86">
            <v>46.7948068966069</v>
          </cell>
        </row>
        <row r="87">
          <cell r="B87" t="str">
            <v>6"</v>
          </cell>
          <cell r="C87">
            <v>6.625</v>
          </cell>
          <cell r="D87">
            <v>160</v>
          </cell>
          <cell r="E87">
            <v>0.71799999999999997</v>
          </cell>
          <cell r="F87">
            <v>0.62824999999999998</v>
          </cell>
          <cell r="G87">
            <v>5.1890000000000001</v>
          </cell>
          <cell r="H87">
            <v>13.324204443814024</v>
          </cell>
          <cell r="I87">
            <v>58.973217004241967</v>
          </cell>
          <cell r="J87">
            <v>17.803235322035309</v>
          </cell>
          <cell r="K87">
            <v>2.1038112142015022</v>
          </cell>
          <cell r="L87">
            <v>45.404106996382481</v>
          </cell>
          <cell r="M87">
            <v>9.1799732703081034</v>
          </cell>
          <cell r="N87">
            <v>54.584080266690584</v>
          </cell>
        </row>
        <row r="88">
          <cell r="B88" t="str">
            <v>6"</v>
          </cell>
          <cell r="C88">
            <v>6.625</v>
          </cell>
          <cell r="D88" t="str">
            <v>XXS</v>
          </cell>
          <cell r="E88">
            <v>0.86399999999999999</v>
          </cell>
          <cell r="F88">
            <v>0.75600000000000001</v>
          </cell>
          <cell r="G88">
            <v>4.8970000000000002</v>
          </cell>
          <cell r="H88">
            <v>15.637289999613809</v>
          </cell>
          <cell r="I88">
            <v>66.332635543103052</v>
          </cell>
          <cell r="J88">
            <v>20.024946579049978</v>
          </cell>
          <cell r="K88">
            <v>2.0595999915032044</v>
          </cell>
          <cell r="L88">
            <v>53.286272457756738</v>
          </cell>
          <cell r="M88">
            <v>8.1758757593050131</v>
          </cell>
          <cell r="N88">
            <v>61.462148217061753</v>
          </cell>
        </row>
        <row r="89">
          <cell r="B89" t="str">
            <v>8"</v>
          </cell>
          <cell r="C89">
            <v>8.625</v>
          </cell>
          <cell r="D89" t="str">
            <v>5S</v>
          </cell>
          <cell r="E89">
            <v>0.109</v>
          </cell>
          <cell r="F89">
            <v>9.5375000000000001E-2</v>
          </cell>
          <cell r="G89">
            <v>8.407</v>
          </cell>
          <cell r="H89">
            <v>2.916164531138802</v>
          </cell>
          <cell r="I89">
            <v>26.440184702020311</v>
          </cell>
          <cell r="J89">
            <v>6.1310573222076084</v>
          </cell>
          <cell r="K89">
            <v>3.011107292176749</v>
          </cell>
          <cell r="L89">
            <v>9.937242178264027</v>
          </cell>
          <cell r="M89">
            <v>24.096622282768887</v>
          </cell>
          <cell r="N89">
            <v>34.033864461032913</v>
          </cell>
        </row>
        <row r="90">
          <cell r="B90" t="str">
            <v>8"</v>
          </cell>
          <cell r="C90">
            <v>8.625</v>
          </cell>
          <cell r="D90" t="str">
            <v>10S</v>
          </cell>
          <cell r="E90">
            <v>0.14799999999999999</v>
          </cell>
          <cell r="F90">
            <v>0.1295</v>
          </cell>
          <cell r="G90">
            <v>8.3290000000000006</v>
          </cell>
          <cell r="H90">
            <v>3.9414295768231269</v>
          </cell>
          <cell r="I90">
            <v>35.414450756328733</v>
          </cell>
          <cell r="J90">
            <v>8.2120465521921702</v>
          </cell>
          <cell r="K90">
            <v>2.9975288363917363</v>
          </cell>
          <cell r="L90">
            <v>13.430977510095733</v>
          </cell>
          <cell r="M90">
            <v>23.651560457057844</v>
          </cell>
          <cell r="N90">
            <v>37.082537967153577</v>
          </cell>
        </row>
        <row r="91">
          <cell r="B91" t="str">
            <v>8"</v>
          </cell>
          <cell r="C91">
            <v>8.625</v>
          </cell>
          <cell r="D91" t="str">
            <v>20</v>
          </cell>
          <cell r="E91">
            <v>0.25</v>
          </cell>
          <cell r="F91">
            <v>0.21875</v>
          </cell>
          <cell r="G91">
            <v>8.125</v>
          </cell>
          <cell r="H91">
            <v>6.5777096184536292</v>
          </cell>
          <cell r="I91">
            <v>57.721971319750303</v>
          </cell>
          <cell r="J91">
            <v>13.384804943710215</v>
          </cell>
          <cell r="K91">
            <v>2.9623285815385167</v>
          </cell>
          <cell r="L91">
            <v>22.414473792171371</v>
          </cell>
          <cell r="M91">
            <v>22.507166026220183</v>
          </cell>
          <cell r="N91">
            <v>44.921639818391554</v>
          </cell>
        </row>
        <row r="92">
          <cell r="B92" t="str">
            <v>8"</v>
          </cell>
          <cell r="C92">
            <v>8.625</v>
          </cell>
          <cell r="D92" t="str">
            <v>30</v>
          </cell>
          <cell r="E92">
            <v>0.27700000000000002</v>
          </cell>
          <cell r="F92">
            <v>0.24237500000000001</v>
          </cell>
          <cell r="G92">
            <v>8.0709999999999997</v>
          </cell>
          <cell r="H92">
            <v>7.2646062857904221</v>
          </cell>
          <cell r="I92">
            <v>63.352663618150601</v>
          </cell>
          <cell r="J92">
            <v>14.690472723049414</v>
          </cell>
          <cell r="K92">
            <v>2.9530880659066026</v>
          </cell>
          <cell r="L92">
            <v>24.7551711231627</v>
          </cell>
          <cell r="M92">
            <v>22.208988022272241</v>
          </cell>
          <cell r="N92">
            <v>46.964159145434941</v>
          </cell>
        </row>
        <row r="93">
          <cell r="B93" t="str">
            <v>8"</v>
          </cell>
          <cell r="C93">
            <v>8.625</v>
          </cell>
          <cell r="D93" t="str">
            <v>Std    40   40S</v>
          </cell>
          <cell r="E93">
            <v>0.32200000000000001</v>
          </cell>
          <cell r="F93">
            <v>0.28175</v>
          </cell>
          <cell r="G93">
            <v>7.9809999999999999</v>
          </cell>
          <cell r="H93">
            <v>8.3992553044874523</v>
          </cell>
          <cell r="I93">
            <v>72.489240602574029</v>
          </cell>
          <cell r="J93">
            <v>16.809099270162093</v>
          </cell>
          <cell r="K93">
            <v>2.9377604778129887</v>
          </cell>
          <cell r="L93">
            <v>28.62164777964918</v>
          </cell>
          <cell r="M93">
            <v>21.716443225267597</v>
          </cell>
          <cell r="N93">
            <v>50.338091004916777</v>
          </cell>
        </row>
        <row r="94">
          <cell r="B94" t="str">
            <v>8"</v>
          </cell>
          <cell r="C94">
            <v>8.625</v>
          </cell>
          <cell r="D94" t="str">
            <v>60</v>
          </cell>
          <cell r="E94">
            <v>0.40600000000000003</v>
          </cell>
          <cell r="F94">
            <v>0.35525000000000001</v>
          </cell>
          <cell r="G94">
            <v>7.8129999999999997</v>
          </cell>
          <cell r="H94">
            <v>10.483224508060937</v>
          </cell>
          <cell r="I94">
            <v>88.736298239723411</v>
          </cell>
          <cell r="J94">
            <v>20.576532925153256</v>
          </cell>
          <cell r="K94">
            <v>2.9093984988309867</v>
          </cell>
          <cell r="L94">
            <v>35.723066937184377</v>
          </cell>
          <cell r="M94">
            <v>20.811803842142094</v>
          </cell>
          <cell r="N94">
            <v>56.534870779326468</v>
          </cell>
        </row>
        <row r="95">
          <cell r="B95" t="str">
            <v>8"</v>
          </cell>
          <cell r="C95">
            <v>8.625</v>
          </cell>
          <cell r="D95" t="str">
            <v>XS     80   80S</v>
          </cell>
          <cell r="E95">
            <v>0.5</v>
          </cell>
          <cell r="F95">
            <v>0.4375</v>
          </cell>
          <cell r="G95">
            <v>7.625</v>
          </cell>
          <cell r="H95">
            <v>12.762720155208534</v>
          </cell>
          <cell r="I95">
            <v>105.71620347312381</v>
          </cell>
          <cell r="J95">
            <v>24.513902254637404</v>
          </cell>
          <cell r="K95">
            <v>2.8780554416133128</v>
          </cell>
          <cell r="L95">
            <v>43.490770044511613</v>
          </cell>
          <cell r="M95">
            <v>19.822287522737348</v>
          </cell>
          <cell r="N95">
            <v>63.313057567248961</v>
          </cell>
        </row>
        <row r="96">
          <cell r="B96" t="str">
            <v>8"</v>
          </cell>
          <cell r="C96">
            <v>8.625</v>
          </cell>
          <cell r="D96" t="str">
            <v>100</v>
          </cell>
          <cell r="E96">
            <v>0.59299999999999997</v>
          </cell>
          <cell r="F96">
            <v>0.51887499999999998</v>
          </cell>
          <cell r="G96">
            <v>7.4390000000000001</v>
          </cell>
          <cell r="H96">
            <v>14.963330410824499</v>
          </cell>
          <cell r="I96">
            <v>121.32394176113586</v>
          </cell>
          <cell r="J96">
            <v>28.133087944611212</v>
          </cell>
          <cell r="K96">
            <v>2.8474697759590009</v>
          </cell>
          <cell r="L96">
            <v>50.989660047637607</v>
          </cell>
          <cell r="M96">
            <v>18.867014910874168</v>
          </cell>
          <cell r="N96">
            <v>69.856674958511775</v>
          </cell>
        </row>
        <row r="97">
          <cell r="B97" t="str">
            <v>8"</v>
          </cell>
          <cell r="C97">
            <v>8.625</v>
          </cell>
          <cell r="D97" t="str">
            <v>120</v>
          </cell>
          <cell r="E97">
            <v>0.71799999999999997</v>
          </cell>
          <cell r="F97">
            <v>0.62824999999999998</v>
          </cell>
          <cell r="G97">
            <v>7.1890000000000001</v>
          </cell>
          <cell r="H97">
            <v>17.835531494368965</v>
          </cell>
          <cell r="I97">
            <v>140.53545610324883</v>
          </cell>
          <cell r="J97">
            <v>32.587931850028717</v>
          </cell>
          <cell r="K97">
            <v>2.8070485612115799</v>
          </cell>
          <cell r="L97">
            <v>60.777090573962454</v>
          </cell>
          <cell r="M97">
            <v>17.620208474399661</v>
          </cell>
          <cell r="N97">
            <v>78.397299048362115</v>
          </cell>
        </row>
        <row r="98">
          <cell r="B98" t="str">
            <v>8"</v>
          </cell>
          <cell r="C98">
            <v>8.625</v>
          </cell>
          <cell r="D98" t="str">
            <v>140</v>
          </cell>
          <cell r="E98">
            <v>0.81200000000000006</v>
          </cell>
          <cell r="F98">
            <v>0.71050000000000002</v>
          </cell>
          <cell r="G98">
            <v>7.0009999999999994</v>
          </cell>
          <cell r="H98">
            <v>19.930753882827613</v>
          </cell>
          <cell r="I98">
            <v>153.72170180052433</v>
          </cell>
          <cell r="J98">
            <v>35.645612011715784</v>
          </cell>
          <cell r="K98">
            <v>2.777190869385826</v>
          </cell>
          <cell r="L98">
            <v>67.916856547079078</v>
          </cell>
          <cell r="M98">
            <v>16.710684146614103</v>
          </cell>
          <cell r="N98">
            <v>84.627540693693177</v>
          </cell>
        </row>
        <row r="99">
          <cell r="B99" t="str">
            <v>8"</v>
          </cell>
          <cell r="C99">
            <v>8.625</v>
          </cell>
          <cell r="D99" t="str">
            <v>XXS</v>
          </cell>
          <cell r="E99">
            <v>0.875</v>
          </cell>
          <cell r="F99">
            <v>0.765625</v>
          </cell>
          <cell r="G99">
            <v>6.875</v>
          </cell>
          <cell r="H99">
            <v>21.303925182155783</v>
          </cell>
          <cell r="I99">
            <v>161.98472799635249</v>
          </cell>
          <cell r="J99">
            <v>37.561676057125212</v>
          </cell>
          <cell r="K99">
            <v>2.7574473023069728</v>
          </cell>
          <cell r="L99">
            <v>72.596131535838623</v>
          </cell>
          <cell r="M99">
            <v>16.114598160784865</v>
          </cell>
          <cell r="N99">
            <v>88.710729696623488</v>
          </cell>
        </row>
        <row r="100">
          <cell r="B100" t="str">
            <v>8"</v>
          </cell>
          <cell r="C100">
            <v>8.625</v>
          </cell>
          <cell r="D100">
            <v>160</v>
          </cell>
          <cell r="E100">
            <v>0.90600000000000003</v>
          </cell>
          <cell r="F100">
            <v>0.79275000000000007</v>
          </cell>
          <cell r="G100">
            <v>6.8129999999999997</v>
          </cell>
          <cell r="H100">
            <v>21.970458045912014</v>
          </cell>
          <cell r="I100">
            <v>165.88738597528572</v>
          </cell>
          <cell r="J100">
            <v>38.46664022615321</v>
          </cell>
          <cell r="K100">
            <v>2.747812698311149</v>
          </cell>
          <cell r="L100">
            <v>74.867436332324488</v>
          </cell>
          <cell r="M100">
            <v>15.825259970149723</v>
          </cell>
          <cell r="N100">
            <v>90.692696302474218</v>
          </cell>
        </row>
        <row r="101">
          <cell r="B101" t="str">
            <v>10"</v>
          </cell>
          <cell r="C101">
            <v>10.75</v>
          </cell>
          <cell r="D101" t="str">
            <v>5S</v>
          </cell>
          <cell r="E101">
            <v>0.13400000000000001</v>
          </cell>
          <cell r="F101">
            <v>0.11725000000000001</v>
          </cell>
          <cell r="G101">
            <v>10.481999999999999</v>
          </cell>
          <cell r="H101">
            <v>4.4690537798082453</v>
          </cell>
          <cell r="I101">
            <v>62.967522018600363</v>
          </cell>
          <cell r="J101">
            <v>11.714887817414022</v>
          </cell>
          <cell r="K101">
            <v>3.7536217843570747</v>
          </cell>
          <cell r="L101">
            <v>15.228931441772266</v>
          </cell>
          <cell r="M101">
            <v>37.459535344165204</v>
          </cell>
          <cell r="N101">
            <v>52.688466785937472</v>
          </cell>
        </row>
        <row r="102">
          <cell r="B102" t="str">
            <v>10"</v>
          </cell>
          <cell r="C102">
            <v>10.75</v>
          </cell>
          <cell r="D102" t="str">
            <v>10S</v>
          </cell>
          <cell r="E102">
            <v>0.16500000000000001</v>
          </cell>
          <cell r="F102">
            <v>0.144375</v>
          </cell>
          <cell r="G102">
            <v>10.42</v>
          </cell>
          <cell r="H102">
            <v>5.4868701093109191</v>
          </cell>
          <cell r="I102">
            <v>76.863814421489309</v>
          </cell>
          <cell r="J102">
            <v>14.300244543532894</v>
          </cell>
          <cell r="K102">
            <v>3.7428172878194306</v>
          </cell>
          <cell r="L102">
            <v>18.697284222028486</v>
          </cell>
          <cell r="M102">
            <v>37.017706964514737</v>
          </cell>
          <cell r="N102">
            <v>55.714991186543223</v>
          </cell>
        </row>
        <row r="103">
          <cell r="B103" t="str">
            <v>10"</v>
          </cell>
          <cell r="C103">
            <v>10.75</v>
          </cell>
          <cell r="D103" t="str">
            <v>20</v>
          </cell>
          <cell r="E103">
            <v>0.25</v>
          </cell>
          <cell r="F103">
            <v>0.21875</v>
          </cell>
          <cell r="G103">
            <v>10.25</v>
          </cell>
          <cell r="H103">
            <v>8.2466807156732074</v>
          </cell>
          <cell r="I103">
            <v>113.71399580596258</v>
          </cell>
          <cell r="J103">
            <v>21.156092242969784</v>
          </cell>
          <cell r="K103">
            <v>3.7133626943782372</v>
          </cell>
          <cell r="L103">
            <v>28.101728336453665</v>
          </cell>
          <cell r="M103">
            <v>35.819688605989228</v>
          </cell>
          <cell r="N103">
            <v>63.921416942442889</v>
          </cell>
        </row>
        <row r="104">
          <cell r="B104" t="str">
            <v>10"</v>
          </cell>
          <cell r="C104">
            <v>10.75</v>
          </cell>
          <cell r="D104" t="str">
            <v>30</v>
          </cell>
          <cell r="E104">
            <v>0.307</v>
          </cell>
          <cell r="F104">
            <v>0.268625</v>
          </cell>
          <cell r="G104">
            <v>10.135999999999999</v>
          </cell>
          <cell r="H104">
            <v>10.071949189001543</v>
          </cell>
          <cell r="I104">
            <v>137.41978372627682</v>
          </cell>
          <cell r="J104">
            <v>25.566471390935224</v>
          </cell>
          <cell r="K104">
            <v>3.6937531387465512</v>
          </cell>
          <cell r="L104">
            <v>34.321588247009103</v>
          </cell>
          <cell r="M104">
            <v>35.02734976388026</v>
          </cell>
          <cell r="N104">
            <v>69.348938010889356</v>
          </cell>
        </row>
        <row r="105">
          <cell r="B105" t="str">
            <v>10"</v>
          </cell>
          <cell r="C105">
            <v>10.75</v>
          </cell>
          <cell r="D105" t="str">
            <v>Std    40   40S</v>
          </cell>
          <cell r="E105">
            <v>0.36499999999999999</v>
          </cell>
          <cell r="F105">
            <v>0.31937499999999996</v>
          </cell>
          <cell r="G105">
            <v>10.02</v>
          </cell>
          <cell r="H105">
            <v>11.908285493248458</v>
          </cell>
          <cell r="I105">
            <v>160.73424182186673</v>
          </cell>
          <cell r="J105">
            <v>29.904044990114741</v>
          </cell>
          <cell r="K105">
            <v>3.673919058716455</v>
          </cell>
          <cell r="L105">
            <v>40.579163353347077</v>
          </cell>
          <cell r="M105">
            <v>34.230206438232109</v>
          </cell>
          <cell r="N105">
            <v>74.809369791579186</v>
          </cell>
        </row>
        <row r="106">
          <cell r="B106" t="str">
            <v>10"</v>
          </cell>
          <cell r="C106">
            <v>10.75</v>
          </cell>
          <cell r="D106" t="str">
            <v>XS     60   80S</v>
          </cell>
          <cell r="E106">
            <v>0.5</v>
          </cell>
          <cell r="F106">
            <v>0.4375</v>
          </cell>
          <cell r="G106">
            <v>9.75</v>
          </cell>
          <cell r="H106">
            <v>16.100662349647688</v>
          </cell>
          <cell r="I106">
            <v>211.95012546215904</v>
          </cell>
          <cell r="J106">
            <v>39.432581481331916</v>
          </cell>
          <cell r="K106">
            <v>3.6282313184249979</v>
          </cell>
          <cell r="L106">
            <v>54.865279133076186</v>
          </cell>
          <cell r="M106">
            <v>32.410319077757066</v>
          </cell>
          <cell r="N106">
            <v>87.275598210833252</v>
          </cell>
        </row>
        <row r="107">
          <cell r="B107" t="str">
            <v>10"</v>
          </cell>
          <cell r="C107">
            <v>10.75</v>
          </cell>
          <cell r="D107" t="str">
            <v>80</v>
          </cell>
          <cell r="E107">
            <v>0.59299999999999997</v>
          </cell>
          <cell r="F107">
            <v>0.51887499999999998</v>
          </cell>
          <cell r="G107">
            <v>9.5640000000000001</v>
          </cell>
          <cell r="H107">
            <v>18.92212985342934</v>
          </cell>
          <cell r="I107">
            <v>244.84360408778593</v>
          </cell>
          <cell r="J107">
            <v>45.552298434936915</v>
          </cell>
          <cell r="K107">
            <v>3.5971568286634374</v>
          </cell>
          <cell r="L107">
            <v>64.479827826675205</v>
          </cell>
          <cell r="M107">
            <v>31.185535804687124</v>
          </cell>
          <cell r="N107">
            <v>95.665363631362325</v>
          </cell>
        </row>
        <row r="108">
          <cell r="B108" t="str">
            <v>10"</v>
          </cell>
          <cell r="C108">
            <v>10.75</v>
          </cell>
          <cell r="E108">
            <v>0.625</v>
          </cell>
          <cell r="F108">
            <v>0.546875</v>
          </cell>
          <cell r="G108">
            <v>9.5</v>
          </cell>
          <cell r="H108">
            <v>19.880391010997908</v>
          </cell>
          <cell r="I108">
            <v>255.72706093443796</v>
          </cell>
          <cell r="J108">
            <v>47.577127615709387</v>
          </cell>
          <cell r="K108">
            <v>3.5865416838508932</v>
          </cell>
          <cell r="L108">
            <v>67.745237953950777</v>
          </cell>
          <cell r="M108">
            <v>30.769559992295328</v>
          </cell>
          <cell r="N108">
            <v>98.514797946246105</v>
          </cell>
        </row>
        <row r="109">
          <cell r="B109" t="str">
            <v>10"</v>
          </cell>
          <cell r="C109">
            <v>10.75</v>
          </cell>
          <cell r="D109" t="str">
            <v>100</v>
          </cell>
          <cell r="E109">
            <v>0.71799999999999997</v>
          </cell>
          <cell r="F109">
            <v>0.62824999999999998</v>
          </cell>
          <cell r="G109">
            <v>9.3140000000000001</v>
          </cell>
          <cell r="H109">
            <v>22.628816485583592</v>
          </cell>
          <cell r="I109">
            <v>286.131620125891</v>
          </cell>
          <cell r="J109">
            <v>53.23378979086344</v>
          </cell>
          <cell r="K109">
            <v>3.5559202043915441</v>
          </cell>
          <cell r="L109">
            <v>77.110885625141194</v>
          </cell>
          <cell r="M109">
            <v>29.576483855837953</v>
          </cell>
          <cell r="N109">
            <v>106.68736948097914</v>
          </cell>
        </row>
        <row r="110">
          <cell r="B110" t="str">
            <v>10"</v>
          </cell>
          <cell r="C110">
            <v>10.75</v>
          </cell>
          <cell r="E110">
            <v>0.75</v>
          </cell>
          <cell r="F110">
            <v>0.65625</v>
          </cell>
          <cell r="G110">
            <v>9.25</v>
          </cell>
          <cell r="H110">
            <v>23.561944901923447</v>
          </cell>
          <cell r="I110">
            <v>296.18101052495962</v>
          </cell>
          <cell r="J110">
            <v>55.103443818597135</v>
          </cell>
          <cell r="K110">
            <v>3.5454636509207087</v>
          </cell>
          <cell r="L110">
            <v>80.290652389867589</v>
          </cell>
          <cell r="M110">
            <v>29.1714180259365</v>
          </cell>
          <cell r="N110">
            <v>109.46207041580409</v>
          </cell>
        </row>
        <row r="111">
          <cell r="B111" t="str">
            <v>10"</v>
          </cell>
          <cell r="C111">
            <v>10.75</v>
          </cell>
          <cell r="D111" t="str">
            <v>120</v>
          </cell>
          <cell r="E111">
            <v>0.84299999999999997</v>
          </cell>
          <cell r="F111">
            <v>0.73762499999999998</v>
          </cell>
          <cell r="G111">
            <v>9.0640000000000001</v>
          </cell>
          <cell r="H111">
            <v>26.237328347313166</v>
          </cell>
          <cell r="I111">
            <v>324.22548272635999</v>
          </cell>
          <cell r="J111">
            <v>60.321020042113489</v>
          </cell>
          <cell r="K111">
            <v>3.5153111170990257</v>
          </cell>
          <cell r="L111">
            <v>89.407399038649416</v>
          </cell>
          <cell r="M111">
            <v>28.010049026091686</v>
          </cell>
          <cell r="N111">
            <v>117.41744806474111</v>
          </cell>
        </row>
        <row r="112">
          <cell r="B112" t="str">
            <v>10"</v>
          </cell>
          <cell r="C112">
            <v>10.75</v>
          </cell>
          <cell r="E112">
            <v>0.875</v>
          </cell>
          <cell r="F112">
            <v>0.765625</v>
          </cell>
          <cell r="G112">
            <v>9</v>
          </cell>
          <cell r="H112">
            <v>27.145324022424305</v>
          </cell>
          <cell r="I112">
            <v>333.48454707236112</v>
          </cell>
          <cell r="J112">
            <v>62.043636664625325</v>
          </cell>
          <cell r="K112">
            <v>3.5050187232024883</v>
          </cell>
          <cell r="L112">
            <v>92.501522440826633</v>
          </cell>
          <cell r="M112">
            <v>27.615893178680572</v>
          </cell>
          <cell r="N112">
            <v>120.1174156195072</v>
          </cell>
        </row>
        <row r="113">
          <cell r="B113" t="str">
            <v>10"</v>
          </cell>
          <cell r="C113">
            <v>10.75</v>
          </cell>
          <cell r="D113" t="str">
            <v>140</v>
          </cell>
          <cell r="E113">
            <v>1</v>
          </cell>
          <cell r="F113">
            <v>0.875</v>
          </cell>
          <cell r="G113">
            <v>8.75</v>
          </cell>
          <cell r="H113">
            <v>30.630528372500482</v>
          </cell>
          <cell r="I113">
            <v>367.80564147291597</v>
          </cell>
          <cell r="J113">
            <v>68.428956553100647</v>
          </cell>
          <cell r="K113">
            <v>3.465229068907278</v>
          </cell>
          <cell r="L113">
            <v>104.37784810682787</v>
          </cell>
          <cell r="M113">
            <v>26.102985450527552</v>
          </cell>
          <cell r="N113">
            <v>130.48083355735542</v>
          </cell>
        </row>
        <row r="114">
          <cell r="B114" t="str">
            <v>10"</v>
          </cell>
          <cell r="C114">
            <v>10.75</v>
          </cell>
          <cell r="D114" t="str">
            <v>160</v>
          </cell>
          <cell r="E114">
            <v>1.125</v>
          </cell>
          <cell r="F114">
            <v>0.984375</v>
          </cell>
          <cell r="G114">
            <v>8.5</v>
          </cell>
          <cell r="H114">
            <v>34.017557952151975</v>
          </cell>
          <cell r="I114">
            <v>399.30766268053395</v>
          </cell>
          <cell r="J114">
            <v>74.289797708006319</v>
          </cell>
          <cell r="K114">
            <v>3.4261175184164365</v>
          </cell>
          <cell r="L114">
            <v>115.91962938787134</v>
          </cell>
          <cell r="M114">
            <v>24.632694841477427</v>
          </cell>
          <cell r="N114">
            <v>140.55232422934876</v>
          </cell>
        </row>
        <row r="115">
          <cell r="B115" t="str">
            <v>12"</v>
          </cell>
          <cell r="C115">
            <v>12.75</v>
          </cell>
          <cell r="D115" t="str">
            <v>5S</v>
          </cell>
          <cell r="E115">
            <v>0.16500000000000001</v>
          </cell>
          <cell r="F115">
            <v>0.144375</v>
          </cell>
          <cell r="G115">
            <v>12.42</v>
          </cell>
          <cell r="H115">
            <v>6.5235956849955565</v>
          </cell>
          <cell r="I115">
            <v>129.17490056031494</v>
          </cell>
          <cell r="J115">
            <v>20.262729499657244</v>
          </cell>
          <cell r="K115">
            <v>4.4498518233756954</v>
          </cell>
          <cell r="L115">
            <v>22.230072927182682</v>
          </cell>
          <cell r="M115">
            <v>52.591706969479283</v>
          </cell>
          <cell r="N115">
            <v>74.821779896661965</v>
          </cell>
        </row>
        <row r="116">
          <cell r="B116" t="str">
            <v>12"</v>
          </cell>
          <cell r="C116">
            <v>12.75</v>
          </cell>
          <cell r="D116" t="str">
            <v>10S</v>
          </cell>
          <cell r="E116">
            <v>0.18</v>
          </cell>
          <cell r="F116">
            <v>0.1575</v>
          </cell>
          <cell r="G116">
            <v>12.39</v>
          </cell>
          <cell r="H116">
            <v>7.1081675380122631</v>
          </cell>
          <cell r="I116">
            <v>140.41945070688809</v>
          </cell>
          <cell r="J116">
            <v>22.02658050304127</v>
          </cell>
          <cell r="K116">
            <v>4.4446217499355321</v>
          </cell>
          <cell r="L116">
            <v>24.222084012975248</v>
          </cell>
          <cell r="M116">
            <v>52.33794759549297</v>
          </cell>
          <cell r="N116">
            <v>76.560031608468222</v>
          </cell>
        </row>
        <row r="117">
          <cell r="B117" t="str">
            <v>12"</v>
          </cell>
          <cell r="C117">
            <v>12.75</v>
          </cell>
          <cell r="D117" t="str">
            <v>20</v>
          </cell>
          <cell r="E117">
            <v>0.25</v>
          </cell>
          <cell r="F117">
            <v>0.21875</v>
          </cell>
          <cell r="G117">
            <v>12.25</v>
          </cell>
          <cell r="H117">
            <v>9.8174770424681039</v>
          </cell>
          <cell r="I117">
            <v>191.82429752509944</v>
          </cell>
          <cell r="J117">
            <v>30.090085886290108</v>
          </cell>
          <cell r="K117">
            <v>4.4203011775217309</v>
          </cell>
          <cell r="L117">
            <v>33.45443849577817</v>
          </cell>
          <cell r="M117">
            <v>51.161851483033999</v>
          </cell>
          <cell r="N117">
            <v>84.616289978812176</v>
          </cell>
        </row>
        <row r="118">
          <cell r="B118" t="str">
            <v>12"</v>
          </cell>
          <cell r="C118">
            <v>12.75</v>
          </cell>
          <cell r="D118" t="str">
            <v>30</v>
          </cell>
          <cell r="E118">
            <v>0.33</v>
          </cell>
          <cell r="F118">
            <v>0.28875000000000001</v>
          </cell>
          <cell r="G118">
            <v>12.09</v>
          </cell>
          <cell r="H118">
            <v>12.876131650003119</v>
          </cell>
          <cell r="I118">
            <v>248.45349062402838</v>
          </cell>
          <cell r="J118">
            <v>38.973096568475036</v>
          </cell>
          <cell r="K118">
            <v>4.3926828362630514</v>
          </cell>
          <cell r="L118">
            <v>43.877235718014823</v>
          </cell>
          <cell r="M118">
            <v>49.834106613959264</v>
          </cell>
          <cell r="N118">
            <v>93.711342331974095</v>
          </cell>
        </row>
        <row r="119">
          <cell r="B119" t="str">
            <v>12"</v>
          </cell>
          <cell r="C119">
            <v>12.75</v>
          </cell>
          <cell r="D119" t="str">
            <v>Std            40S</v>
          </cell>
          <cell r="E119">
            <v>0.375</v>
          </cell>
          <cell r="F119">
            <v>0.328125</v>
          </cell>
          <cell r="G119">
            <v>12</v>
          </cell>
          <cell r="H119">
            <v>14.578953408065134</v>
          </cell>
          <cell r="I119">
            <v>279.33502525999796</v>
          </cell>
          <cell r="J119">
            <v>43.817258864313409</v>
          </cell>
          <cell r="K119">
            <v>4.3772315737232823</v>
          </cell>
          <cell r="L119">
            <v>49.679841166230581</v>
          </cell>
          <cell r="M119">
            <v>49.094921206543248</v>
          </cell>
          <cell r="N119">
            <v>98.774762372773836</v>
          </cell>
        </row>
        <row r="120">
          <cell r="B120" t="str">
            <v>12"</v>
          </cell>
          <cell r="C120">
            <v>12.75</v>
          </cell>
          <cell r="D120" t="str">
            <v>40</v>
          </cell>
          <cell r="E120">
            <v>0.40600000000000003</v>
          </cell>
          <cell r="F120">
            <v>0.35525000000000001</v>
          </cell>
          <cell r="G120">
            <v>11.938000000000001</v>
          </cell>
          <cell r="H120">
            <v>15.744606804660425</v>
          </cell>
          <cell r="I120">
            <v>300.2086606810584</v>
          </cell>
          <cell r="J120">
            <v>47.091554616636614</v>
          </cell>
          <cell r="K120">
            <v>4.3666230086876059</v>
          </cell>
          <cell r="L120">
            <v>53.651969615841743</v>
          </cell>
          <cell r="M120">
            <v>48.588917582388959</v>
          </cell>
          <cell r="N120">
            <v>102.24088719823069</v>
          </cell>
        </row>
        <row r="121">
          <cell r="B121" t="str">
            <v>12"</v>
          </cell>
          <cell r="C121">
            <v>12.75</v>
          </cell>
          <cell r="D121" t="str">
            <v>XS             80S</v>
          </cell>
          <cell r="E121">
            <v>0.5</v>
          </cell>
          <cell r="F121">
            <v>0.4375</v>
          </cell>
          <cell r="G121">
            <v>11.75</v>
          </cell>
          <cell r="H121">
            <v>19.242255003237482</v>
          </cell>
          <cell r="I121">
            <v>361.54393189676676</v>
          </cell>
          <cell r="J121">
            <v>56.712773630865378</v>
          </cell>
          <cell r="K121">
            <v>4.3346352210999255</v>
          </cell>
          <cell r="L121">
            <v>65.570699451725204</v>
          </cell>
          <cell r="M121">
            <v>47.070608049155396</v>
          </cell>
          <cell r="N121">
            <v>112.6413075008806</v>
          </cell>
        </row>
        <row r="122">
          <cell r="B122" t="str">
            <v>12"</v>
          </cell>
          <cell r="C122">
            <v>12.75</v>
          </cell>
          <cell r="D122" t="str">
            <v>60</v>
          </cell>
          <cell r="E122">
            <v>0.56200000000000006</v>
          </cell>
          <cell r="F122">
            <v>0.49175000000000002</v>
          </cell>
          <cell r="G122">
            <v>11.625999999999999</v>
          </cell>
          <cell r="H122">
            <v>21.518828969217257</v>
          </cell>
          <cell r="I122">
            <v>400.42018529805438</v>
          </cell>
          <cell r="J122">
            <v>62.811009458518335</v>
          </cell>
          <cell r="K122">
            <v>4.3136873437930108</v>
          </cell>
          <cell r="L122">
            <v>73.328446518156156</v>
          </cell>
          <cell r="M122">
            <v>46.082360015215144</v>
          </cell>
          <cell r="N122">
            <v>119.4108065333713</v>
          </cell>
        </row>
        <row r="123">
          <cell r="B123" t="str">
            <v>12"</v>
          </cell>
          <cell r="C123">
            <v>12.75</v>
          </cell>
          <cell r="E123">
            <v>0.625</v>
          </cell>
          <cell r="F123">
            <v>0.546875</v>
          </cell>
          <cell r="G123">
            <v>11.5</v>
          </cell>
          <cell r="H123">
            <v>23.80738182798515</v>
          </cell>
          <cell r="I123">
            <v>438.6696096976795</v>
          </cell>
          <cell r="J123">
            <v>68.810919168263453</v>
          </cell>
          <cell r="K123">
            <v>4.2925262084231939</v>
          </cell>
          <cell r="L123">
            <v>81.127013352262054</v>
          </cell>
          <cell r="M123">
            <v>45.088912010870445</v>
          </cell>
          <cell r="N123">
            <v>126.2159253631325</v>
          </cell>
        </row>
        <row r="124">
          <cell r="B124" t="str">
            <v>12"</v>
          </cell>
          <cell r="C124">
            <v>12.75</v>
          </cell>
          <cell r="D124" t="str">
            <v>80</v>
          </cell>
          <cell r="E124">
            <v>0.68700000000000006</v>
          </cell>
          <cell r="F124">
            <v>0.60112500000000002</v>
          </cell>
          <cell r="G124">
            <v>11.375999999999999</v>
          </cell>
          <cell r="H124">
            <v>26.035261107834273</v>
          </cell>
          <cell r="I124">
            <v>475.10426055304021</v>
          </cell>
          <cell r="J124">
            <v>74.52615851812395</v>
          </cell>
          <cell r="K124">
            <v>4.2718254002241247</v>
          </cell>
          <cell r="L124">
            <v>88.718826403753923</v>
          </cell>
          <cell r="M124">
            <v>44.121802068005238</v>
          </cell>
          <cell r="N124">
            <v>132.84062847175915</v>
          </cell>
        </row>
        <row r="125">
          <cell r="B125" t="str">
            <v>12"</v>
          </cell>
          <cell r="C125">
            <v>12.75</v>
          </cell>
          <cell r="E125">
            <v>0.75</v>
          </cell>
          <cell r="F125">
            <v>0.65625</v>
          </cell>
          <cell r="G125">
            <v>11.25</v>
          </cell>
          <cell r="H125">
            <v>28.274333882308138</v>
          </cell>
          <cell r="I125">
            <v>510.92604898264625</v>
          </cell>
          <cell r="J125">
            <v>80.145262585513137</v>
          </cell>
          <cell r="K125">
            <v>4.2509190182829881</v>
          </cell>
          <cell r="L125">
            <v>96.348782867841123</v>
          </cell>
          <cell r="M125">
            <v>43.1498330916884</v>
          </cell>
          <cell r="N125">
            <v>139.49861595952953</v>
          </cell>
        </row>
        <row r="126">
          <cell r="B126" t="str">
            <v>12"</v>
          </cell>
          <cell r="C126">
            <v>12.75</v>
          </cell>
          <cell r="D126" t="str">
            <v>100</v>
          </cell>
          <cell r="E126">
            <v>0.84299999999999997</v>
          </cell>
          <cell r="F126">
            <v>0.73762499999999998</v>
          </cell>
          <cell r="G126">
            <v>11.064</v>
          </cell>
          <cell r="H126">
            <v>31.534053561265555</v>
          </cell>
          <cell r="I126">
            <v>561.65026086650084</v>
          </cell>
          <cell r="J126">
            <v>88.102001704549153</v>
          </cell>
          <cell r="K126">
            <v>4.2202976494555458</v>
          </cell>
          <cell r="L126">
            <v>107.45673769589163</v>
          </cell>
          <cell r="M126">
            <v>41.734806998943114</v>
          </cell>
          <cell r="N126">
            <v>149.19154469483476</v>
          </cell>
        </row>
        <row r="127">
          <cell r="B127" t="str">
            <v>12"</v>
          </cell>
          <cell r="C127">
            <v>12.75</v>
          </cell>
          <cell r="E127">
            <v>0.875</v>
          </cell>
          <cell r="F127">
            <v>0.765625</v>
          </cell>
          <cell r="G127">
            <v>11</v>
          </cell>
          <cell r="H127">
            <v>32.643111166206445</v>
          </cell>
          <cell r="I127">
            <v>578.52263812921342</v>
          </cell>
          <cell r="J127">
            <v>90.748649118307981</v>
          </cell>
          <cell r="K127">
            <v>4.2098285297622278</v>
          </cell>
          <cell r="L127">
            <v>111.23600799846241</v>
          </cell>
          <cell r="M127">
            <v>41.253371291609248</v>
          </cell>
          <cell r="N127">
            <v>152.48937929007167</v>
          </cell>
        </row>
        <row r="128">
          <cell r="B128" t="str">
            <v>12"</v>
          </cell>
          <cell r="C128">
            <v>12.75</v>
          </cell>
          <cell r="D128" t="str">
            <v>120</v>
          </cell>
          <cell r="E128">
            <v>1</v>
          </cell>
          <cell r="F128">
            <v>0.875</v>
          </cell>
          <cell r="G128">
            <v>10.75</v>
          </cell>
          <cell r="H128">
            <v>36.913713679680072</v>
          </cell>
          <cell r="I128">
            <v>641.66416357256367</v>
          </cell>
          <cell r="J128">
            <v>100.65320212902959</v>
          </cell>
          <cell r="K128">
            <v>4.1692700200394786</v>
          </cell>
          <cell r="L128">
            <v>125.78868874412593</v>
          </cell>
          <cell r="M128">
            <v>39.399526610633011</v>
          </cell>
          <cell r="N128">
            <v>165.18821535475894</v>
          </cell>
        </row>
        <row r="129">
          <cell r="B129" t="str">
            <v>12"</v>
          </cell>
          <cell r="C129">
            <v>12.75</v>
          </cell>
          <cell r="D129" t="str">
            <v>140</v>
          </cell>
          <cell r="E129">
            <v>1.125</v>
          </cell>
          <cell r="F129">
            <v>0.984375</v>
          </cell>
          <cell r="G129">
            <v>10.5</v>
          </cell>
          <cell r="H129">
            <v>41.086141422729014</v>
          </cell>
          <cell r="I129">
            <v>700.55080980551622</v>
          </cell>
          <cell r="J129">
            <v>109.89032310674764</v>
          </cell>
          <cell r="K129">
            <v>4.1292591647897323</v>
          </cell>
          <cell r="L129">
            <v>140.00682510483165</v>
          </cell>
          <cell r="M129">
            <v>37.588299048759673</v>
          </cell>
          <cell r="N129">
            <v>177.59512415359131</v>
          </cell>
        </row>
        <row r="130">
          <cell r="B130" t="str">
            <v>12"</v>
          </cell>
          <cell r="C130">
            <v>12.75</v>
          </cell>
          <cell r="D130" t="str">
            <v>160</v>
          </cell>
          <cell r="E130">
            <v>1.3120000000000001</v>
          </cell>
          <cell r="F130">
            <v>1.1480000000000001</v>
          </cell>
          <cell r="G130">
            <v>10.125999999999999</v>
          </cell>
          <cell r="H130">
            <v>47.144800244549202</v>
          </cell>
          <cell r="I130">
            <v>781.12562385464969</v>
          </cell>
          <cell r="J130">
            <v>122.52950962425878</v>
          </cell>
          <cell r="K130">
            <v>4.0704604776364057</v>
          </cell>
          <cell r="L130">
            <v>160.65256005737618</v>
          </cell>
          <cell r="M130">
            <v>34.958269118499217</v>
          </cell>
          <cell r="N130">
            <v>195.61082917587538</v>
          </cell>
        </row>
        <row r="131">
          <cell r="B131" t="str">
            <v>14"</v>
          </cell>
          <cell r="C131">
            <v>14</v>
          </cell>
          <cell r="D131" t="str">
            <v>10</v>
          </cell>
          <cell r="E131">
            <v>0.25</v>
          </cell>
          <cell r="F131">
            <v>0.21875</v>
          </cell>
          <cell r="G131">
            <v>13.5</v>
          </cell>
          <cell r="H131">
            <v>10.799224746714915</v>
          </cell>
          <cell r="I131">
            <v>255.30042252780726</v>
          </cell>
          <cell r="J131">
            <v>36.471488932543892</v>
          </cell>
          <cell r="K131">
            <v>4.8621625846941807</v>
          </cell>
          <cell r="L131">
            <v>36.799882345355982</v>
          </cell>
          <cell r="M131">
            <v>62.135759652031282</v>
          </cell>
          <cell r="N131">
            <v>98.935641997387265</v>
          </cell>
        </row>
        <row r="132">
          <cell r="B132" t="str">
            <v>14"</v>
          </cell>
          <cell r="C132">
            <v>14</v>
          </cell>
          <cell r="D132" t="str">
            <v>20</v>
          </cell>
          <cell r="E132">
            <v>0.312</v>
          </cell>
          <cell r="F132">
            <v>0.27300000000000002</v>
          </cell>
          <cell r="G132">
            <v>13.375999999999999</v>
          </cell>
          <cell r="H132">
            <v>13.41666151560918</v>
          </cell>
          <cell r="I132">
            <v>314.38372063202343</v>
          </cell>
          <cell r="J132">
            <v>44.911960090289064</v>
          </cell>
          <cell r="K132">
            <v>4.8406958177518229</v>
          </cell>
          <cell r="L132">
            <v>45.719167516360351</v>
          </cell>
          <cell r="M132">
            <v>60.999544980565766</v>
          </cell>
          <cell r="N132">
            <v>106.71871249692612</v>
          </cell>
        </row>
        <row r="133">
          <cell r="B133" t="str">
            <v>14"</v>
          </cell>
          <cell r="C133">
            <v>14</v>
          </cell>
          <cell r="D133" t="str">
            <v>Std     30</v>
          </cell>
          <cell r="E133">
            <v>0.375</v>
          </cell>
          <cell r="F133">
            <v>0.328125</v>
          </cell>
          <cell r="G133">
            <v>13.25</v>
          </cell>
          <cell r="H133">
            <v>16.05157496443535</v>
          </cell>
          <cell r="I133">
            <v>372.76020767018809</v>
          </cell>
          <cell r="J133">
            <v>53.251458238598296</v>
          </cell>
          <cell r="K133">
            <v>4.8189891315503086</v>
          </cell>
          <cell r="L133">
            <v>54.69800694059731</v>
          </cell>
          <cell r="M133">
            <v>59.855743780026017</v>
          </cell>
          <cell r="N133">
            <v>114.55375072062333</v>
          </cell>
        </row>
        <row r="134">
          <cell r="B134" t="str">
            <v>14"</v>
          </cell>
          <cell r="C134">
            <v>14</v>
          </cell>
          <cell r="D134" t="str">
            <v>40</v>
          </cell>
          <cell r="E134">
            <v>0.438</v>
          </cell>
          <cell r="F134">
            <v>0.38324999999999998</v>
          </cell>
          <cell r="G134">
            <v>13.124000000000001</v>
          </cell>
          <cell r="H134">
            <v>18.661550450777316</v>
          </cell>
          <cell r="I134">
            <v>429.4948558241723</v>
          </cell>
          <cell r="J134">
            <v>61.356407974881755</v>
          </cell>
          <cell r="K134">
            <v>4.7973910618168283</v>
          </cell>
          <cell r="L134">
            <v>63.591866738344798</v>
          </cell>
          <cell r="M134">
            <v>58.722768009612324</v>
          </cell>
          <cell r="N134">
            <v>122.31463474795711</v>
          </cell>
        </row>
        <row r="135">
          <cell r="B135" t="str">
            <v>14"</v>
          </cell>
          <cell r="C135">
            <v>14</v>
          </cell>
          <cell r="D135" t="str">
            <v>XS</v>
          </cell>
          <cell r="E135">
            <v>0.5</v>
          </cell>
          <cell r="F135">
            <v>0.4375</v>
          </cell>
          <cell r="G135">
            <v>13</v>
          </cell>
          <cell r="H135">
            <v>21.205750411731103</v>
          </cell>
          <cell r="I135">
            <v>483.75618126761577</v>
          </cell>
          <cell r="J135">
            <v>69.108025895373686</v>
          </cell>
          <cell r="K135">
            <v>4.7762432936356998</v>
          </cell>
          <cell r="L135">
            <v>72.261587150880843</v>
          </cell>
          <cell r="M135">
            <v>57.618345027123659</v>
          </cell>
          <cell r="N135">
            <v>129.87993217800451</v>
          </cell>
        </row>
        <row r="136">
          <cell r="B136" t="str">
            <v>14"</v>
          </cell>
          <cell r="C136">
            <v>14</v>
          </cell>
          <cell r="D136" t="str">
            <v>60</v>
          </cell>
          <cell r="E136">
            <v>0.59299999999999997</v>
          </cell>
          <cell r="F136">
            <v>0.51887499999999998</v>
          </cell>
          <cell r="G136">
            <v>12.814</v>
          </cell>
          <cell r="H136">
            <v>24.976764295060256</v>
          </cell>
          <cell r="I136">
            <v>562.28721448147712</v>
          </cell>
          <cell r="J136">
            <v>80.326744925925297</v>
          </cell>
          <cell r="K136">
            <v>4.7447246758900565</v>
          </cell>
          <cell r="L136">
            <v>85.111849135791473</v>
          </cell>
          <cell r="M136">
            <v>55.981368978090458</v>
          </cell>
          <cell r="N136">
            <v>141.09321811388193</v>
          </cell>
        </row>
        <row r="137">
          <cell r="B137" t="str">
            <v>14"</v>
          </cell>
          <cell r="C137">
            <v>14</v>
          </cell>
          <cell r="E137">
            <v>0.625</v>
          </cell>
          <cell r="F137">
            <v>0.546875</v>
          </cell>
          <cell r="G137">
            <v>12.75</v>
          </cell>
          <cell r="H137">
            <v>26.261751088602178</v>
          </cell>
          <cell r="I137">
            <v>588.52994529418243</v>
          </cell>
          <cell r="J137">
            <v>84.075706470597495</v>
          </cell>
          <cell r="K137">
            <v>4.7339366546247748</v>
          </cell>
          <cell r="L137">
            <v>89.490622976206609</v>
          </cell>
          <cell r="M137">
            <v>55.423563393324201</v>
          </cell>
          <cell r="N137">
            <v>144.9141863695308</v>
          </cell>
        </row>
        <row r="138">
          <cell r="B138" t="str">
            <v>14"</v>
          </cell>
          <cell r="C138">
            <v>14</v>
          </cell>
          <cell r="D138" t="str">
            <v>80</v>
          </cell>
          <cell r="E138">
            <v>0.75</v>
          </cell>
          <cell r="F138">
            <v>0.65625</v>
          </cell>
          <cell r="G138">
            <v>12.5</v>
          </cell>
          <cell r="H138">
            <v>31.21957699504857</v>
          </cell>
          <cell r="I138">
            <v>687.3184997816162</v>
          </cell>
          <cell r="J138">
            <v>98.188357111659457</v>
          </cell>
          <cell r="K138">
            <v>4.6920810947808649</v>
          </cell>
          <cell r="L138">
            <v>106.38511441657458</v>
          </cell>
          <cell r="M138">
            <v>53.27139887862765</v>
          </cell>
          <cell r="N138">
            <v>159.65651329520222</v>
          </cell>
        </row>
        <row r="139">
          <cell r="B139" t="str">
            <v>14"</v>
          </cell>
          <cell r="C139">
            <v>14</v>
          </cell>
          <cell r="E139">
            <v>0.875</v>
          </cell>
          <cell r="F139">
            <v>0.765625</v>
          </cell>
          <cell r="G139">
            <v>12.25</v>
          </cell>
          <cell r="H139">
            <v>36.07922813107028</v>
          </cell>
          <cell r="I139">
            <v>780.35424281928181</v>
          </cell>
          <cell r="J139">
            <v>111.47917754561169</v>
          </cell>
          <cell r="K139">
            <v>4.6506887930714091</v>
          </cell>
          <cell r="L139">
            <v>122.94506147198477</v>
          </cell>
          <cell r="M139">
            <v>51.161851483033992</v>
          </cell>
          <cell r="N139">
            <v>174.10691295501877</v>
          </cell>
        </row>
        <row r="140">
          <cell r="B140" t="str">
            <v>14"</v>
          </cell>
          <cell r="C140">
            <v>14</v>
          </cell>
          <cell r="D140" t="str">
            <v>100</v>
          </cell>
          <cell r="E140">
            <v>0.93700000000000006</v>
          </cell>
          <cell r="F140">
            <v>0.81987500000000002</v>
          </cell>
          <cell r="G140">
            <v>12.125999999999999</v>
          </cell>
          <cell r="H140">
            <v>38.453191469311335</v>
          </cell>
          <cell r="I140">
            <v>824.43612708980118</v>
          </cell>
          <cell r="J140">
            <v>117.77658958425731</v>
          </cell>
          <cell r="K140">
            <v>4.6303339242434776</v>
          </cell>
          <cell r="L140">
            <v>131.03467656829383</v>
          </cell>
          <cell r="M140">
            <v>50.131327266943664</v>
          </cell>
          <cell r="N140">
            <v>181.16600383523749</v>
          </cell>
        </row>
        <row r="141">
          <cell r="B141" t="str">
            <v>14"</v>
          </cell>
          <cell r="C141">
            <v>14</v>
          </cell>
          <cell r="D141" t="str">
            <v>120</v>
          </cell>
          <cell r="E141">
            <v>1.093</v>
          </cell>
          <cell r="F141">
            <v>0.95637499999999998</v>
          </cell>
          <cell r="G141">
            <v>11.814</v>
          </cell>
          <cell r="H141">
            <v>44.319550263212626</v>
          </cell>
          <cell r="I141">
            <v>929.52111851738857</v>
          </cell>
          <cell r="J141">
            <v>132.7887312167698</v>
          </cell>
          <cell r="K141">
            <v>4.5796465202021865</v>
          </cell>
          <cell r="L141">
            <v>151.02512203771349</v>
          </cell>
          <cell r="M141">
            <v>47.584773703960273</v>
          </cell>
          <cell r="N141">
            <v>198.60989574167377</v>
          </cell>
        </row>
        <row r="142">
          <cell r="B142" t="str">
            <v>14"</v>
          </cell>
          <cell r="C142">
            <v>14</v>
          </cell>
          <cell r="D142" t="str">
            <v>140</v>
          </cell>
          <cell r="E142">
            <v>1.25</v>
          </cell>
          <cell r="F142">
            <v>1.09375</v>
          </cell>
          <cell r="G142">
            <v>11.5</v>
          </cell>
          <cell r="H142">
            <v>50.069132916587328</v>
          </cell>
          <cell r="I142">
            <v>1027.199554991862</v>
          </cell>
          <cell r="J142">
            <v>146.742793570266</v>
          </cell>
          <cell r="K142">
            <v>4.5294177329983594</v>
          </cell>
          <cell r="L142">
            <v>170.61763632846868</v>
          </cell>
          <cell r="M142">
            <v>45.088912010870438</v>
          </cell>
          <cell r="N142">
            <v>215.70654833933912</v>
          </cell>
        </row>
        <row r="143">
          <cell r="B143" t="str">
            <v>14"</v>
          </cell>
          <cell r="C143">
            <v>14</v>
          </cell>
          <cell r="D143" t="str">
            <v>160</v>
          </cell>
          <cell r="E143">
            <v>1.4059999999999999</v>
          </cell>
          <cell r="F143">
            <v>1.2302499999999998</v>
          </cell>
          <cell r="G143">
            <v>11.188000000000001</v>
          </cell>
          <cell r="H143">
            <v>55.628696338309638</v>
          </cell>
          <cell r="I143">
            <v>1116.6464479964241</v>
          </cell>
          <cell r="J143">
            <v>159.52092114234628</v>
          </cell>
          <cell r="K143">
            <v>4.4803134934957392</v>
          </cell>
          <cell r="L143">
            <v>189.56263327125029</v>
          </cell>
          <cell r="M143">
            <v>42.675536604146671</v>
          </cell>
          <cell r="N143">
            <v>232.23816987539698</v>
          </cell>
        </row>
        <row r="144">
          <cell r="B144" t="str">
            <v>16"</v>
          </cell>
          <cell r="C144">
            <v>16</v>
          </cell>
          <cell r="D144" t="str">
            <v>10</v>
          </cell>
          <cell r="E144">
            <v>0.25</v>
          </cell>
          <cell r="F144">
            <v>0.21875</v>
          </cell>
          <cell r="G144">
            <v>15.5</v>
          </cell>
          <cell r="H144">
            <v>12.370021073509811</v>
          </cell>
          <cell r="I144">
            <v>383.66393485807771</v>
          </cell>
          <cell r="J144">
            <v>47.957991857259714</v>
          </cell>
          <cell r="K144">
            <v>5.5691673524863656</v>
          </cell>
          <cell r="L144">
            <v>42.152592504680491</v>
          </cell>
          <cell r="M144">
            <v>81.910102915777884</v>
          </cell>
          <cell r="N144">
            <v>124.06269542045837</v>
          </cell>
        </row>
        <row r="145">
          <cell r="B145" t="str">
            <v>16"</v>
          </cell>
          <cell r="C145">
            <v>16</v>
          </cell>
          <cell r="D145" t="str">
            <v>20</v>
          </cell>
          <cell r="E145">
            <v>0.312</v>
          </cell>
          <cell r="F145">
            <v>0.27300000000000002</v>
          </cell>
          <cell r="G145">
            <v>15.375999999999999</v>
          </cell>
          <cell r="H145">
            <v>15.377015331449217</v>
          </cell>
          <cell r="I145">
            <v>473.24819051783265</v>
          </cell>
          <cell r="J145">
            <v>59.156023814729082</v>
          </cell>
          <cell r="K145">
            <v>5.5476423821295482</v>
          </cell>
          <cell r="L145">
            <v>52.399349795197352</v>
          </cell>
          <cell r="M145">
            <v>80.604783515712029</v>
          </cell>
          <cell r="N145">
            <v>133.00413331090937</v>
          </cell>
        </row>
        <row r="146">
          <cell r="B146" t="str">
            <v>16"</v>
          </cell>
          <cell r="C146">
            <v>16</v>
          </cell>
          <cell r="D146" t="str">
            <v>Std     30</v>
          </cell>
          <cell r="E146">
            <v>0.375</v>
          </cell>
          <cell r="F146">
            <v>0.328125</v>
          </cell>
          <cell r="G146">
            <v>15.25</v>
          </cell>
          <cell r="H146">
            <v>18.407769454627694</v>
          </cell>
          <cell r="I146">
            <v>562.08411651103393</v>
          </cell>
          <cell r="J146">
            <v>70.260514563879241</v>
          </cell>
          <cell r="K146">
            <v>5.5258624892409332</v>
          </cell>
          <cell r="L146">
            <v>62.727072179584063</v>
          </cell>
          <cell r="M146">
            <v>79.289150090949391</v>
          </cell>
          <cell r="N146">
            <v>142.01622227053346</v>
          </cell>
        </row>
        <row r="147">
          <cell r="B147" t="str">
            <v>16"</v>
          </cell>
          <cell r="C147">
            <v>16</v>
          </cell>
          <cell r="D147" t="str">
            <v>XS      40</v>
          </cell>
          <cell r="E147">
            <v>0.5</v>
          </cell>
          <cell r="F147">
            <v>0.4375</v>
          </cell>
          <cell r="G147">
            <v>15</v>
          </cell>
          <cell r="H147">
            <v>24.347343065320896</v>
          </cell>
          <cell r="I147">
            <v>731.94200090120944</v>
          </cell>
          <cell r="J147">
            <v>91.49275011265118</v>
          </cell>
          <cell r="K147">
            <v>5.4829280498653272</v>
          </cell>
          <cell r="L147">
            <v>82.967007469529861</v>
          </cell>
          <cell r="M147">
            <v>76.710814385223827</v>
          </cell>
          <cell r="N147">
            <v>159.67782185475369</v>
          </cell>
        </row>
        <row r="148">
          <cell r="B148" t="str">
            <v>16"</v>
          </cell>
          <cell r="C148">
            <v>16</v>
          </cell>
          <cell r="E148">
            <v>0.625</v>
          </cell>
          <cell r="F148">
            <v>0.546875</v>
          </cell>
          <cell r="G148">
            <v>14.75</v>
          </cell>
          <cell r="H148">
            <v>30.188741905589417</v>
          </cell>
          <cell r="I148">
            <v>893.51600554160552</v>
          </cell>
          <cell r="J148">
            <v>111.68950069270069</v>
          </cell>
          <cell r="K148">
            <v>5.4403728043214095</v>
          </cell>
          <cell r="L148">
            <v>102.87239837451786</v>
          </cell>
          <cell r="M148">
            <v>74.175095798601149</v>
          </cell>
          <cell r="N148">
            <v>177.04749417311899</v>
          </cell>
        </row>
        <row r="149">
          <cell r="B149" t="str">
            <v>16"</v>
          </cell>
          <cell r="C149">
            <v>16</v>
          </cell>
          <cell r="D149" t="str">
            <v>60</v>
          </cell>
          <cell r="E149">
            <v>0.65600000000000003</v>
          </cell>
          <cell r="F149">
            <v>0.57400000000000007</v>
          </cell>
          <cell r="G149">
            <v>14.688000000000001</v>
          </cell>
          <cell r="H149">
            <v>31.622216075903246</v>
          </cell>
          <cell r="I149">
            <v>932.33626394004375</v>
          </cell>
          <cell r="J149">
            <v>116.54203299250547</v>
          </cell>
          <cell r="K149">
            <v>5.4298788200106269</v>
          </cell>
          <cell r="L149">
            <v>107.75716390629388</v>
          </cell>
          <cell r="M149">
            <v>73.552832673534141</v>
          </cell>
          <cell r="N149">
            <v>181.30999657982801</v>
          </cell>
        </row>
        <row r="150">
          <cell r="B150" t="str">
            <v>16"</v>
          </cell>
          <cell r="C150">
            <v>16</v>
          </cell>
          <cell r="E150">
            <v>0.75</v>
          </cell>
          <cell r="F150">
            <v>0.65625</v>
          </cell>
          <cell r="G150">
            <v>14.5</v>
          </cell>
          <cell r="H150">
            <v>35.931965975433258</v>
          </cell>
          <cell r="I150">
            <v>1047.0799460028597</v>
          </cell>
          <cell r="J150">
            <v>130.88499325035747</v>
          </cell>
          <cell r="K150">
            <v>5.398205720422296</v>
          </cell>
          <cell r="L150">
            <v>122.44324489454809</v>
          </cell>
          <cell r="M150">
            <v>71.68199433108137</v>
          </cell>
          <cell r="N150">
            <v>194.12523922562946</v>
          </cell>
        </row>
        <row r="151">
          <cell r="B151" t="str">
            <v>16"</v>
          </cell>
          <cell r="C151">
            <v>16</v>
          </cell>
          <cell r="D151" t="str">
            <v>80</v>
          </cell>
          <cell r="E151">
            <v>0.84299999999999997</v>
          </cell>
          <cell r="F151">
            <v>0.73762499999999998</v>
          </cell>
          <cell r="G151">
            <v>14.314</v>
          </cell>
          <cell r="H151">
            <v>40.141232033938209</v>
          </cell>
          <cell r="I151">
            <v>1156.2947722685046</v>
          </cell>
          <cell r="J151">
            <v>144.53684653356308</v>
          </cell>
          <cell r="K151">
            <v>5.3670906690682987</v>
          </cell>
          <cell r="L151">
            <v>136.78691301391032</v>
          </cell>
          <cell r="M151">
            <v>69.854775462372814</v>
          </cell>
          <cell r="N151">
            <v>206.64168847628315</v>
          </cell>
        </row>
        <row r="152">
          <cell r="B152" t="str">
            <v>16"</v>
          </cell>
          <cell r="C152">
            <v>16</v>
          </cell>
          <cell r="E152">
            <v>0.875</v>
          </cell>
          <cell r="F152">
            <v>0.765625</v>
          </cell>
          <cell r="G152">
            <v>14.25</v>
          </cell>
          <cell r="H152">
            <v>41.577015274852421</v>
          </cell>
          <cell r="I152">
            <v>1192.9030359132462</v>
          </cell>
          <cell r="J152">
            <v>149.11287948915577</v>
          </cell>
          <cell r="K152">
            <v>5.3564359652664573</v>
          </cell>
          <cell r="L152">
            <v>141.67954702962055</v>
          </cell>
          <cell r="M152">
            <v>69.231509982664491</v>
          </cell>
          <cell r="N152">
            <v>210.91105701228503</v>
          </cell>
        </row>
        <row r="153">
          <cell r="B153" t="str">
            <v>16"</v>
          </cell>
          <cell r="C153">
            <v>16</v>
          </cell>
          <cell r="D153" t="str">
            <v>100</v>
          </cell>
          <cell r="E153">
            <v>1.0309999999999999</v>
          </cell>
          <cell r="F153">
            <v>0.90212499999999995</v>
          </cell>
          <cell r="G153">
            <v>13.938000000000001</v>
          </cell>
          <cell r="H153">
            <v>48.484321944964748</v>
          </cell>
          <cell r="I153">
            <v>1364.4331943725729</v>
          </cell>
          <cell r="J153">
            <v>170.55414929657161</v>
          </cell>
          <cell r="K153">
            <v>5.3048789100223583</v>
          </cell>
          <cell r="L153">
            <v>165.21716928910257</v>
          </cell>
          <cell r="M153">
            <v>66.233086764896086</v>
          </cell>
          <cell r="N153">
            <v>231.45025605399866</v>
          </cell>
        </row>
        <row r="154">
          <cell r="B154" t="str">
            <v>16"</v>
          </cell>
          <cell r="C154">
            <v>16</v>
          </cell>
          <cell r="D154" t="str">
            <v>120</v>
          </cell>
          <cell r="E154">
            <v>1.218</v>
          </cell>
          <cell r="F154">
            <v>1.06575</v>
          </cell>
          <cell r="G154">
            <v>13.564</v>
          </cell>
          <cell r="H154">
            <v>56.562729533333737</v>
          </cell>
          <cell r="I154">
            <v>1555.4117684723299</v>
          </cell>
          <cell r="J154">
            <v>194.42647105904123</v>
          </cell>
          <cell r="K154">
            <v>5.2439375473016456</v>
          </cell>
          <cell r="L154">
            <v>192.74548319702851</v>
          </cell>
          <cell r="M154">
            <v>62.726295184268579</v>
          </cell>
          <cell r="N154">
            <v>255.4717783812971</v>
          </cell>
        </row>
        <row r="155">
          <cell r="B155" t="str">
            <v>16"</v>
          </cell>
          <cell r="C155">
            <v>16</v>
          </cell>
          <cell r="D155" t="str">
            <v>140</v>
          </cell>
          <cell r="E155">
            <v>1.4379999999999999</v>
          </cell>
          <cell r="F155">
            <v>1.2582499999999999</v>
          </cell>
          <cell r="G155">
            <v>13.124000000000001</v>
          </cell>
          <cell r="H155">
            <v>65.785440254624206</v>
          </cell>
          <cell r="I155">
            <v>1760.7447427828472</v>
          </cell>
          <cell r="J155">
            <v>220.0930928478559</v>
          </cell>
          <cell r="K155">
            <v>5.1734863486820961</v>
          </cell>
          <cell r="L155">
            <v>224.17317151807998</v>
          </cell>
          <cell r="M155">
            <v>58.722768009612338</v>
          </cell>
          <cell r="N155">
            <v>282.89593952769235</v>
          </cell>
        </row>
        <row r="156">
          <cell r="B156" t="str">
            <v>16"</v>
          </cell>
          <cell r="C156">
            <v>16</v>
          </cell>
          <cell r="D156" t="str">
            <v>160</v>
          </cell>
          <cell r="E156">
            <v>1.593</v>
          </cell>
          <cell r="F156">
            <v>1.393875</v>
          </cell>
          <cell r="G156">
            <v>12.814</v>
          </cell>
          <cell r="H156">
            <v>72.100654098907157</v>
          </cell>
          <cell r="I156">
            <v>1893.5371014401519</v>
          </cell>
          <cell r="J156">
            <v>236.69213768001899</v>
          </cell>
          <cell r="K156">
            <v>5.1246865513902407</v>
          </cell>
          <cell r="L156">
            <v>245.69315391552666</v>
          </cell>
          <cell r="M156">
            <v>55.981368978090458</v>
          </cell>
          <cell r="N156">
            <v>301.67452289361711</v>
          </cell>
        </row>
        <row r="157">
          <cell r="B157" t="str">
            <v>18"</v>
          </cell>
          <cell r="C157">
            <v>18</v>
          </cell>
          <cell r="D157" t="str">
            <v>10</v>
          </cell>
          <cell r="E157">
            <v>0.25</v>
          </cell>
          <cell r="F157">
            <v>0.21875</v>
          </cell>
          <cell r="G157">
            <v>17.5</v>
          </cell>
          <cell r="H157">
            <v>13.940817400304708</v>
          </cell>
          <cell r="I157">
            <v>549.13751040887757</v>
          </cell>
          <cell r="J157">
            <v>61.015278934319731</v>
          </cell>
          <cell r="K157">
            <v>6.2761951053165959</v>
          </cell>
          <cell r="L157">
            <v>47.505302664005001</v>
          </cell>
          <cell r="M157">
            <v>104.41194180211021</v>
          </cell>
          <cell r="N157">
            <v>151.91724446611522</v>
          </cell>
        </row>
        <row r="158">
          <cell r="B158" t="str">
            <v>18"</v>
          </cell>
          <cell r="C158">
            <v>18</v>
          </cell>
          <cell r="D158" t="str">
            <v>20</v>
          </cell>
          <cell r="E158">
            <v>0.312</v>
          </cell>
          <cell r="F158">
            <v>0.27300000000000002</v>
          </cell>
          <cell r="G158">
            <v>17.376000000000001</v>
          </cell>
          <cell r="H158">
            <v>17.337369147289213</v>
          </cell>
          <cell r="I158">
            <v>678.24370639798781</v>
          </cell>
          <cell r="J158">
            <v>75.360411821998639</v>
          </cell>
          <cell r="K158">
            <v>6.2546251686252168</v>
          </cell>
          <cell r="L158">
            <v>59.079532074034226</v>
          </cell>
          <cell r="M158">
            <v>102.93751767344405</v>
          </cell>
          <cell r="N158">
            <v>162.01704974747827</v>
          </cell>
        </row>
        <row r="159">
          <cell r="B159" t="str">
            <v>18"</v>
          </cell>
          <cell r="C159">
            <v>18</v>
          </cell>
          <cell r="D159" t="str">
            <v>Std</v>
          </cell>
          <cell r="E159">
            <v>0.375</v>
          </cell>
          <cell r="F159">
            <v>0.328125</v>
          </cell>
          <cell r="G159">
            <v>17.25</v>
          </cell>
          <cell r="H159">
            <v>20.763963944820038</v>
          </cell>
          <cell r="I159">
            <v>806.63133371576282</v>
          </cell>
          <cell r="J159">
            <v>89.625703746195867</v>
          </cell>
          <cell r="K159">
            <v>6.2327888019729984</v>
          </cell>
          <cell r="L159">
            <v>70.756137418570816</v>
          </cell>
          <cell r="M159">
            <v>101.4500520244585</v>
          </cell>
          <cell r="N159">
            <v>172.2061894430293</v>
          </cell>
        </row>
        <row r="160">
          <cell r="B160" t="str">
            <v>18"</v>
          </cell>
          <cell r="C160">
            <v>18</v>
          </cell>
          <cell r="D160" t="str">
            <v>30</v>
          </cell>
          <cell r="E160">
            <v>0.438</v>
          </cell>
          <cell r="F160">
            <v>0.38324999999999998</v>
          </cell>
          <cell r="G160">
            <v>17.123999999999999</v>
          </cell>
          <cell r="H160">
            <v>24.165620779866686</v>
          </cell>
          <cell r="I160">
            <v>932.23621036570648</v>
          </cell>
          <cell r="J160">
            <v>103.58180115174517</v>
          </cell>
          <cell r="K160">
            <v>6.2110354209262075</v>
          </cell>
          <cell r="L160">
            <v>82.347763136618042</v>
          </cell>
          <cell r="M160">
            <v>99.973411805598985</v>
          </cell>
          <cell r="N160">
            <v>182.32117494221703</v>
          </cell>
        </row>
        <row r="161">
          <cell r="B161" t="str">
            <v>18"</v>
          </cell>
          <cell r="C161">
            <v>18</v>
          </cell>
          <cell r="D161" t="str">
            <v>XS</v>
          </cell>
          <cell r="E161">
            <v>0.5</v>
          </cell>
          <cell r="F161">
            <v>0.4375</v>
          </cell>
          <cell r="G161">
            <v>17</v>
          </cell>
          <cell r="H161">
            <v>27.488935718910689</v>
          </cell>
          <cell r="I161">
            <v>1053.1698497307657</v>
          </cell>
          <cell r="J161">
            <v>117.0188721923073</v>
          </cell>
          <cell r="K161">
            <v>6.1897092015699737</v>
          </cell>
          <cell r="L161">
            <v>93.672427788178865</v>
          </cell>
          <cell r="M161">
            <v>98.530779365909709</v>
          </cell>
          <cell r="N161">
            <v>192.20320715408857</v>
          </cell>
        </row>
        <row r="162">
          <cell r="B162" t="str">
            <v>18"</v>
          </cell>
          <cell r="C162">
            <v>18</v>
          </cell>
          <cell r="D162" t="str">
            <v>40</v>
          </cell>
          <cell r="E162">
            <v>0.56200000000000006</v>
          </cell>
          <cell r="F162">
            <v>0.49175000000000002</v>
          </cell>
          <cell r="G162">
            <v>16.876000000000001</v>
          </cell>
          <cell r="H162">
            <v>30.788098093633891</v>
          </cell>
          <cell r="I162">
            <v>1171.485931726944</v>
          </cell>
          <cell r="J162">
            <v>130.16510352521601</v>
          </cell>
          <cell r="K162">
            <v>6.1684650440770108</v>
          </cell>
          <cell r="L162">
            <v>104.9147891683299</v>
          </cell>
          <cell r="M162">
            <v>97.098631419393641</v>
          </cell>
          <cell r="N162">
            <v>202.01342058772354</v>
          </cell>
        </row>
        <row r="163">
          <cell r="B163" t="str">
            <v>18"</v>
          </cell>
          <cell r="C163">
            <v>18</v>
          </cell>
          <cell r="E163">
            <v>0.625</v>
          </cell>
          <cell r="F163">
            <v>0.546875</v>
          </cell>
          <cell r="G163">
            <v>16.75</v>
          </cell>
          <cell r="H163">
            <v>34.115732722576659</v>
          </cell>
          <cell r="I163">
            <v>1289.0682915057969</v>
          </cell>
          <cell r="J163">
            <v>143.22981016731077</v>
          </cell>
          <cell r="K163">
            <v>6.1469631729822494</v>
          </cell>
          <cell r="L163">
            <v>116.25417377282912</v>
          </cell>
          <cell r="M163">
            <v>95.654123826463817</v>
          </cell>
          <cell r="N163">
            <v>211.90829759929295</v>
          </cell>
        </row>
        <row r="164">
          <cell r="B164" t="str">
            <v>18"</v>
          </cell>
          <cell r="C164">
            <v>18</v>
          </cell>
          <cell r="D164" t="str">
            <v>60</v>
          </cell>
          <cell r="E164">
            <v>0.75</v>
          </cell>
          <cell r="F164">
            <v>0.65625</v>
          </cell>
          <cell r="G164">
            <v>16.5</v>
          </cell>
          <cell r="H164">
            <v>40.644354955817946</v>
          </cell>
          <cell r="I164">
            <v>1514.6372901504033</v>
          </cell>
          <cell r="J164">
            <v>168.29303223893371</v>
          </cell>
          <cell r="K164">
            <v>6.1045577235373898</v>
          </cell>
          <cell r="L164">
            <v>138.50137537252161</v>
          </cell>
          <cell r="M164">
            <v>92.82008540612081</v>
          </cell>
          <cell r="N164">
            <v>231.3214607786424</v>
          </cell>
        </row>
        <row r="165">
          <cell r="B165" t="str">
            <v>18"</v>
          </cell>
          <cell r="C165">
            <v>18</v>
          </cell>
          <cell r="E165">
            <v>0.875</v>
          </cell>
          <cell r="F165">
            <v>0.765625</v>
          </cell>
          <cell r="G165">
            <v>16.25</v>
          </cell>
          <cell r="H165">
            <v>47.074802418634555</v>
          </cell>
          <cell r="I165">
            <v>1730.1828748317678</v>
          </cell>
          <cell r="J165">
            <v>192.24254164797421</v>
          </cell>
          <cell r="K165">
            <v>6.0625</v>
          </cell>
          <cell r="L165">
            <v>160.41403258725629</v>
          </cell>
          <cell r="M165">
            <v>90.028664104880733</v>
          </cell>
          <cell r="N165">
            <v>250.44269669213702</v>
          </cell>
        </row>
        <row r="166">
          <cell r="B166" t="str">
            <v>18"</v>
          </cell>
          <cell r="C166">
            <v>18</v>
          </cell>
          <cell r="D166" t="str">
            <v>80</v>
          </cell>
          <cell r="E166">
            <v>0.93700000000000006</v>
          </cell>
          <cell r="F166">
            <v>0.81987500000000002</v>
          </cell>
          <cell r="G166">
            <v>16.126000000000001</v>
          </cell>
          <cell r="H166">
            <v>50.227880734965851</v>
          </cell>
          <cell r="I166">
            <v>1833.4679412023829</v>
          </cell>
          <cell r="J166">
            <v>203.71866013359809</v>
          </cell>
          <cell r="K166">
            <v>6.0417706220941563</v>
          </cell>
          <cell r="L166">
            <v>171.15859192259023</v>
          </cell>
          <cell r="M166">
            <v>88.659930431589785</v>
          </cell>
          <cell r="N166">
            <v>259.81852235418</v>
          </cell>
        </row>
        <row r="167">
          <cell r="B167" t="str">
            <v>18"</v>
          </cell>
          <cell r="C167">
            <v>18</v>
          </cell>
          <cell r="D167" t="str">
            <v>100</v>
          </cell>
          <cell r="E167">
            <v>1.1559999999999999</v>
          </cell>
          <cell r="F167">
            <v>1.0114999999999998</v>
          </cell>
          <cell r="G167">
            <v>15.688000000000001</v>
          </cell>
          <cell r="H167">
            <v>61.172036575568839</v>
          </cell>
          <cell r="I167">
            <v>2179.6871457117413</v>
          </cell>
          <cell r="J167">
            <v>242.18746063463792</v>
          </cell>
          <cell r="K167">
            <v>5.9692615958759925</v>
          </cell>
          <cell r="L167">
            <v>208.4523474235065</v>
          </cell>
          <cell r="M167">
            <v>83.909133552492165</v>
          </cell>
          <cell r="N167">
            <v>292.36148097599869</v>
          </cell>
        </row>
        <row r="168">
          <cell r="B168" t="str">
            <v>18"</v>
          </cell>
          <cell r="C168">
            <v>18</v>
          </cell>
          <cell r="D168" t="str">
            <v>120</v>
          </cell>
          <cell r="E168">
            <v>1.375</v>
          </cell>
          <cell r="F168">
            <v>1.203125</v>
          </cell>
          <cell r="G168">
            <v>15.25</v>
          </cell>
          <cell r="H168">
            <v>71.814844565654184</v>
          </cell>
          <cell r="I168">
            <v>2498.090589285744</v>
          </cell>
          <cell r="J168">
            <v>277.56562103174934</v>
          </cell>
          <cell r="K168">
            <v>5.89789422166929</v>
          </cell>
          <cell r="L168">
            <v>244.71921759661731</v>
          </cell>
          <cell r="M168">
            <v>79.289150090949377</v>
          </cell>
          <cell r="N168">
            <v>324.0083676875667</v>
          </cell>
        </row>
        <row r="169">
          <cell r="B169" t="str">
            <v>18"</v>
          </cell>
          <cell r="C169">
            <v>18</v>
          </cell>
          <cell r="D169" t="str">
            <v>140</v>
          </cell>
          <cell r="E169">
            <v>1.5620000000000001</v>
          </cell>
          <cell r="F169">
            <v>1.3667500000000001</v>
          </cell>
          <cell r="G169">
            <v>14.875999999999999</v>
          </cell>
          <cell r="H169">
            <v>80.664023062025507</v>
          </cell>
          <cell r="I169">
            <v>2749.1074240799917</v>
          </cell>
          <cell r="J169">
            <v>305.45638045333243</v>
          </cell>
          <cell r="K169">
            <v>5.8378901154441056</v>
          </cell>
          <cell r="L169">
            <v>274.87404214720186</v>
          </cell>
          <cell r="M169">
            <v>75.447771167308048</v>
          </cell>
          <cell r="N169">
            <v>350.32181331450988</v>
          </cell>
        </row>
        <row r="170">
          <cell r="B170" t="str">
            <v>18"</v>
          </cell>
          <cell r="C170">
            <v>18</v>
          </cell>
          <cell r="D170" t="str">
            <v>160</v>
          </cell>
          <cell r="E170">
            <v>1.7809999999999999</v>
          </cell>
          <cell r="F170">
            <v>1.5583749999999998</v>
          </cell>
          <cell r="G170">
            <v>14.438000000000001</v>
          </cell>
          <cell r="H170">
            <v>90.748167913708244</v>
          </cell>
          <cell r="I170">
            <v>3019.9620211217025</v>
          </cell>
          <cell r="J170">
            <v>335.55133568018914</v>
          </cell>
          <cell r="K170">
            <v>5.76875118634874</v>
          </cell>
          <cell r="L170">
            <v>309.23718883588782</v>
          </cell>
          <cell r="M170">
            <v>71.07030025155187</v>
          </cell>
          <cell r="N170">
            <v>380.30748908743971</v>
          </cell>
        </row>
        <row r="171">
          <cell r="B171" t="str">
            <v>20"</v>
          </cell>
          <cell r="C171">
            <v>20</v>
          </cell>
          <cell r="D171" t="str">
            <v>10</v>
          </cell>
          <cell r="E171">
            <v>0.25</v>
          </cell>
          <cell r="F171">
            <v>0.21875</v>
          </cell>
          <cell r="G171">
            <v>19.5</v>
          </cell>
          <cell r="H171">
            <v>15.511613727099604</v>
          </cell>
          <cell r="I171">
            <v>756.43353816059164</v>
          </cell>
          <cell r="J171">
            <v>75.643353816059161</v>
          </cell>
          <cell r="K171">
            <v>6.9832388617317109</v>
          </cell>
          <cell r="L171">
            <v>52.858012823329503</v>
          </cell>
          <cell r="M171">
            <v>129.64127631102826</v>
          </cell>
          <cell r="N171">
            <v>182.49928913435775</v>
          </cell>
        </row>
        <row r="172">
          <cell r="B172" t="str">
            <v>20"</v>
          </cell>
          <cell r="C172">
            <v>20</v>
          </cell>
          <cell r="D172" t="str">
            <v>Std     20</v>
          </cell>
          <cell r="E172">
            <v>0.375</v>
          </cell>
          <cell r="F172">
            <v>0.328125</v>
          </cell>
          <cell r="G172">
            <v>19.25</v>
          </cell>
          <cell r="H172">
            <v>23.120158435012385</v>
          </cell>
          <cell r="I172">
            <v>1113.4704427549518</v>
          </cell>
          <cell r="J172">
            <v>111.34704427549518</v>
          </cell>
          <cell r="K172">
            <v>6.9397518867752028</v>
          </cell>
          <cell r="L172">
            <v>78.785202657557591</v>
          </cell>
          <cell r="M172">
            <v>126.33844958055334</v>
          </cell>
          <cell r="N172">
            <v>205.12365223811094</v>
          </cell>
        </row>
        <row r="173">
          <cell r="B173" t="str">
            <v>20"</v>
          </cell>
          <cell r="C173">
            <v>20</v>
          </cell>
          <cell r="D173" t="str">
            <v>XS      30</v>
          </cell>
          <cell r="E173">
            <v>0.5</v>
          </cell>
          <cell r="F173">
            <v>0.4375</v>
          </cell>
          <cell r="G173">
            <v>19</v>
          </cell>
          <cell r="H173">
            <v>30.630528372500482</v>
          </cell>
          <cell r="I173">
            <v>1456.8645057170543</v>
          </cell>
          <cell r="J173">
            <v>145.68645057170542</v>
          </cell>
          <cell r="K173">
            <v>6.8965571120668612</v>
          </cell>
          <cell r="L173">
            <v>104.37784810682787</v>
          </cell>
          <cell r="M173">
            <v>123.07823996918134</v>
          </cell>
          <cell r="N173">
            <v>227.45608807600922</v>
          </cell>
        </row>
        <row r="174">
          <cell r="B174" t="str">
            <v>20"</v>
          </cell>
          <cell r="C174">
            <v>20</v>
          </cell>
          <cell r="D174" t="str">
            <v>40</v>
          </cell>
          <cell r="E174">
            <v>0.59299999999999997</v>
          </cell>
          <cell r="F174">
            <v>0.51887499999999998</v>
          </cell>
          <cell r="G174">
            <v>18.814</v>
          </cell>
          <cell r="H174">
            <v>36.154550956532766</v>
          </cell>
          <cell r="I174">
            <v>1703.7077321628469</v>
          </cell>
          <cell r="J174">
            <v>170.3707732162847</v>
          </cell>
          <cell r="K174">
            <v>6.864613044447589</v>
          </cell>
          <cell r="L174">
            <v>123.20173462954476</v>
          </cell>
          <cell r="M174">
            <v>120.68029264144668</v>
          </cell>
          <cell r="N174">
            <v>243.88202727099144</v>
          </cell>
        </row>
        <row r="175">
          <cell r="B175" t="str">
            <v>20"</v>
          </cell>
          <cell r="C175">
            <v>20</v>
          </cell>
          <cell r="E175">
            <v>0.625</v>
          </cell>
          <cell r="F175">
            <v>0.546875</v>
          </cell>
          <cell r="G175">
            <v>18.75</v>
          </cell>
          <cell r="H175">
            <v>38.042723539563902</v>
          </cell>
          <cell r="I175">
            <v>1786.9677756377184</v>
          </cell>
          <cell r="J175">
            <v>178.69677756377183</v>
          </cell>
          <cell r="K175">
            <v>6.8536600623316586</v>
          </cell>
          <cell r="L175">
            <v>129.6359491711404</v>
          </cell>
          <cell r="M175">
            <v>119.86064747691223</v>
          </cell>
          <cell r="N175">
            <v>249.49659664805262</v>
          </cell>
        </row>
        <row r="176">
          <cell r="B176" t="str">
            <v>20"</v>
          </cell>
          <cell r="C176">
            <v>20</v>
          </cell>
          <cell r="E176">
            <v>0.75</v>
          </cell>
          <cell r="F176">
            <v>0.65625</v>
          </cell>
          <cell r="G176">
            <v>18.5</v>
          </cell>
          <cell r="H176">
            <v>45.356743936202641</v>
          </cell>
          <cell r="I176">
            <v>2104.1276991654004</v>
          </cell>
          <cell r="J176">
            <v>210.41276991654004</v>
          </cell>
          <cell r="K176">
            <v>6.811066362912638</v>
          </cell>
          <cell r="L176">
            <v>154.55950585049513</v>
          </cell>
          <cell r="M176">
            <v>116.68567210374603</v>
          </cell>
          <cell r="N176">
            <v>271.24517795424117</v>
          </cell>
        </row>
        <row r="177">
          <cell r="B177" t="str">
            <v>20"</v>
          </cell>
          <cell r="C177">
            <v>20</v>
          </cell>
          <cell r="D177" t="str">
            <v>60</v>
          </cell>
          <cell r="E177">
            <v>0.81200000000000006</v>
          </cell>
          <cell r="F177">
            <v>0.71050000000000002</v>
          </cell>
          <cell r="G177">
            <v>18.376000000000001</v>
          </cell>
          <cell r="H177">
            <v>48.948074427709699</v>
          </cell>
          <cell r="I177">
            <v>2256.7429440053497</v>
          </cell>
          <cell r="J177">
            <v>225.67429440053496</v>
          </cell>
          <cell r="K177">
            <v>6.7900541971327453</v>
          </cell>
          <cell r="L177">
            <v>166.79747132028055</v>
          </cell>
          <cell r="M177">
            <v>115.12669561077973</v>
          </cell>
          <cell r="N177">
            <v>281.92416693106031</v>
          </cell>
        </row>
        <row r="178">
          <cell r="B178" t="str">
            <v>20"</v>
          </cell>
          <cell r="C178">
            <v>20</v>
          </cell>
          <cell r="E178">
            <v>0.875</v>
          </cell>
          <cell r="F178">
            <v>0.765625</v>
          </cell>
          <cell r="G178">
            <v>18.25</v>
          </cell>
          <cell r="H178">
            <v>52.572589562416695</v>
          </cell>
          <cell r="I178">
            <v>2408.6871210061931</v>
          </cell>
          <cell r="J178">
            <v>240.86871210061932</v>
          </cell>
          <cell r="K178">
            <v>6.7687817404611295</v>
          </cell>
          <cell r="L178">
            <v>179.14851814489208</v>
          </cell>
          <cell r="M178">
            <v>113.55331384968272</v>
          </cell>
          <cell r="N178">
            <v>292.70183199457483</v>
          </cell>
        </row>
        <row r="179">
          <cell r="B179" t="str">
            <v>20"</v>
          </cell>
          <cell r="C179">
            <v>20</v>
          </cell>
          <cell r="D179" t="str">
            <v>80</v>
          </cell>
          <cell r="E179">
            <v>1.0309999999999999</v>
          </cell>
          <cell r="F179">
            <v>0.90212499999999995</v>
          </cell>
          <cell r="G179">
            <v>17.937999999999999</v>
          </cell>
          <cell r="H179">
            <v>61.44025004836913</v>
          </cell>
          <cell r="I179">
            <v>2771.6151608270297</v>
          </cell>
          <cell r="J179">
            <v>277.16151608270297</v>
          </cell>
          <cell r="K179">
            <v>6.7164529515213607</v>
          </cell>
          <cell r="L179">
            <v>209.36632268321137</v>
          </cell>
          <cell r="M179">
            <v>109.7039119976675</v>
          </cell>
          <cell r="N179">
            <v>319.07023468087885</v>
          </cell>
        </row>
        <row r="180">
          <cell r="B180" t="str">
            <v>20"</v>
          </cell>
          <cell r="C180">
            <v>20</v>
          </cell>
          <cell r="D180" t="str">
            <v>100</v>
          </cell>
          <cell r="E180">
            <v>1.2809999999999999</v>
          </cell>
          <cell r="F180">
            <v>1.1208749999999998</v>
          </cell>
          <cell r="G180">
            <v>17.437999999999999</v>
          </cell>
          <cell r="H180">
            <v>75.332372762543187</v>
          </cell>
          <cell r="I180">
            <v>3315.0191620182691</v>
          </cell>
          <cell r="J180">
            <v>331.50191620182693</v>
          </cell>
          <cell r="K180">
            <v>6.6336445676566065</v>
          </cell>
          <cell r="L180">
            <v>256.7056913322773</v>
          </cell>
          <cell r="M180">
            <v>103.67341917613047</v>
          </cell>
          <cell r="N180">
            <v>360.37911050840773</v>
          </cell>
        </row>
        <row r="181">
          <cell r="B181" t="str">
            <v>20"</v>
          </cell>
          <cell r="C181">
            <v>20</v>
          </cell>
          <cell r="D181" t="str">
            <v>120</v>
          </cell>
          <cell r="E181">
            <v>1.5</v>
          </cell>
          <cell r="F181">
            <v>1.3125</v>
          </cell>
          <cell r="G181">
            <v>17</v>
          </cell>
          <cell r="H181">
            <v>87.179196137116762</v>
          </cell>
          <cell r="I181">
            <v>3754.1541336545906</v>
          </cell>
          <cell r="J181">
            <v>375.41541336545907</v>
          </cell>
          <cell r="K181">
            <v>6.562202374203344</v>
          </cell>
          <cell r="L181">
            <v>297.0754138425101</v>
          </cell>
          <cell r="M181">
            <v>98.530779365909709</v>
          </cell>
          <cell r="N181">
            <v>395.60619320841982</v>
          </cell>
        </row>
        <row r="182">
          <cell r="B182" t="str">
            <v>20"</v>
          </cell>
          <cell r="C182">
            <v>20</v>
          </cell>
          <cell r="D182" t="str">
            <v>140</v>
          </cell>
          <cell r="E182">
            <v>1.75</v>
          </cell>
          <cell r="F182">
            <v>1.53125</v>
          </cell>
          <cell r="G182">
            <v>16.5</v>
          </cell>
          <cell r="H182">
            <v>100.33461537402401</v>
          </cell>
          <cell r="I182">
            <v>4215.6215740742282</v>
          </cell>
          <cell r="J182">
            <v>421.56215740742283</v>
          </cell>
          <cell r="K182">
            <v>6.4819460812320866</v>
          </cell>
          <cell r="L182">
            <v>341.9043614268528</v>
          </cell>
          <cell r="M182">
            <v>92.820085406120839</v>
          </cell>
          <cell r="N182">
            <v>434.72444683297363</v>
          </cell>
        </row>
        <row r="183">
          <cell r="B183" t="str">
            <v>20"</v>
          </cell>
          <cell r="C183">
            <v>20</v>
          </cell>
          <cell r="D183" t="str">
            <v>160</v>
          </cell>
          <cell r="E183">
            <v>1.968</v>
          </cell>
          <cell r="F183">
            <v>1.722</v>
          </cell>
          <cell r="G183">
            <v>16.064</v>
          </cell>
          <cell r="H183">
            <v>111.4856230997173</v>
          </cell>
          <cell r="I183">
            <v>4585.2092471646865</v>
          </cell>
          <cell r="J183">
            <v>458.52092471646864</v>
          </cell>
          <cell r="K183">
            <v>6.4131315283564865</v>
          </cell>
          <cell r="L183">
            <v>379.90299391780985</v>
          </cell>
          <cell r="M183">
            <v>87.979495279884247</v>
          </cell>
          <cell r="N183">
            <v>467.8824891976941</v>
          </cell>
        </row>
        <row r="184">
          <cell r="B184" t="str">
            <v>24"</v>
          </cell>
          <cell r="C184">
            <v>24</v>
          </cell>
          <cell r="D184" t="str">
            <v>10</v>
          </cell>
          <cell r="E184">
            <v>0.25</v>
          </cell>
          <cell r="F184">
            <v>0.21875</v>
          </cell>
          <cell r="G184">
            <v>23.5</v>
          </cell>
          <cell r="H184">
            <v>18.653206380689397</v>
          </cell>
          <cell r="I184">
            <v>1315.3425061883008</v>
          </cell>
          <cell r="J184">
            <v>109.61187551569174</v>
          </cell>
          <cell r="K184">
            <v>8.3973582155342168</v>
          </cell>
          <cell r="L184">
            <v>63.563433141978514</v>
          </cell>
          <cell r="M184">
            <v>188.28243219662158</v>
          </cell>
          <cell r="N184">
            <v>251.84586533860011</v>
          </cell>
        </row>
        <row r="185">
          <cell r="B185" t="str">
            <v>24"</v>
          </cell>
          <cell r="C185">
            <v>24</v>
          </cell>
          <cell r="D185" t="str">
            <v>Std     20</v>
          </cell>
          <cell r="E185">
            <v>0.375</v>
          </cell>
          <cell r="F185">
            <v>0.328125</v>
          </cell>
          <cell r="G185">
            <v>23.25</v>
          </cell>
          <cell r="H185">
            <v>27.832547415397073</v>
          </cell>
          <cell r="I185">
            <v>1942.2986702190185</v>
          </cell>
          <cell r="J185">
            <v>161.85822251825155</v>
          </cell>
          <cell r="K185">
            <v>8.3537510287295493</v>
          </cell>
          <cell r="L185">
            <v>94.843333135531111</v>
          </cell>
          <cell r="M185">
            <v>184.29773156050021</v>
          </cell>
          <cell r="N185">
            <v>279.14106469603132</v>
          </cell>
        </row>
        <row r="186">
          <cell r="B186" t="str">
            <v>24"</v>
          </cell>
          <cell r="C186">
            <v>24</v>
          </cell>
          <cell r="D186" t="str">
            <v>XS</v>
          </cell>
          <cell r="E186">
            <v>0.5</v>
          </cell>
          <cell r="F186">
            <v>0.4375</v>
          </cell>
          <cell r="G186">
            <v>23</v>
          </cell>
          <cell r="H186">
            <v>36.913713679680072</v>
          </cell>
          <cell r="I186">
            <v>2549.3533510029047</v>
          </cell>
          <cell r="J186">
            <v>212.4461125835754</v>
          </cell>
          <cell r="K186">
            <v>8.3103850692973307</v>
          </cell>
          <cell r="L186">
            <v>125.78868874412593</v>
          </cell>
          <cell r="M186">
            <v>180.35564804348178</v>
          </cell>
          <cell r="N186">
            <v>306.1443367876077</v>
          </cell>
        </row>
        <row r="187">
          <cell r="B187" t="str">
            <v>24"</v>
          </cell>
          <cell r="C187">
            <v>24</v>
          </cell>
          <cell r="D187">
            <v>30</v>
          </cell>
          <cell r="E187">
            <v>0.56200000000000006</v>
          </cell>
          <cell r="F187">
            <v>0.49175000000000002</v>
          </cell>
          <cell r="G187">
            <v>22.876000000000001</v>
          </cell>
          <cell r="H187">
            <v>41.381548521538626</v>
          </cell>
          <cell r="I187">
            <v>2843.2004403889637</v>
          </cell>
          <cell r="J187">
            <v>236.93337003241365</v>
          </cell>
          <cell r="K187">
            <v>8.2889662202231253</v>
          </cell>
          <cell r="L187">
            <v>141.01346648281421</v>
          </cell>
          <cell r="M187">
            <v>178.4161859111648</v>
          </cell>
          <cell r="N187">
            <v>319.42965239397904</v>
          </cell>
        </row>
        <row r="188">
          <cell r="B188" t="str">
            <v>24"</v>
          </cell>
          <cell r="C188">
            <v>24</v>
          </cell>
          <cell r="E188">
            <v>0.625</v>
          </cell>
          <cell r="F188">
            <v>0.546875</v>
          </cell>
          <cell r="G188">
            <v>22.75</v>
          </cell>
          <cell r="H188">
            <v>45.896705173538386</v>
          </cell>
          <cell r="I188">
            <v>3136.9322282085982</v>
          </cell>
          <cell r="J188">
            <v>261.41101901738318</v>
          </cell>
          <cell r="K188">
            <v>8.267264133315205</v>
          </cell>
          <cell r="L188">
            <v>156.39949996776295</v>
          </cell>
          <cell r="M188">
            <v>176.45618164556623</v>
          </cell>
          <cell r="N188">
            <v>332.85568161332918</v>
          </cell>
        </row>
        <row r="189">
          <cell r="B189" t="str">
            <v>24"</v>
          </cell>
          <cell r="C189">
            <v>24</v>
          </cell>
          <cell r="D189" t="str">
            <v>40</v>
          </cell>
          <cell r="E189">
            <v>0.68700000000000006</v>
          </cell>
          <cell r="F189">
            <v>0.60112500000000002</v>
          </cell>
          <cell r="G189">
            <v>22.626000000000001</v>
          </cell>
          <cell r="H189">
            <v>50.315845329266338</v>
          </cell>
          <cell r="I189">
            <v>3421.2758290609936</v>
          </cell>
          <cell r="J189">
            <v>285.10631908841611</v>
          </cell>
          <cell r="K189">
            <v>8.2459682421168718</v>
          </cell>
          <cell r="L189">
            <v>171.45834369151231</v>
          </cell>
          <cell r="M189">
            <v>174.5378576043243</v>
          </cell>
          <cell r="N189">
            <v>345.99620129583661</v>
          </cell>
        </row>
        <row r="190">
          <cell r="B190" t="str">
            <v>24"</v>
          </cell>
          <cell r="C190">
            <v>24</v>
          </cell>
          <cell r="E190">
            <v>0.75</v>
          </cell>
          <cell r="F190">
            <v>0.65625</v>
          </cell>
          <cell r="G190">
            <v>22.5</v>
          </cell>
          <cell r="H190">
            <v>54.781521896972016</v>
          </cell>
          <cell r="I190">
            <v>3705.4563795623731</v>
          </cell>
          <cell r="J190">
            <v>308.78803163019774</v>
          </cell>
          <cell r="K190">
            <v>8.2243920747979899</v>
          </cell>
          <cell r="L190">
            <v>186.67576680644217</v>
          </cell>
          <cell r="M190">
            <v>172.5993323667536</v>
          </cell>
          <cell r="N190">
            <v>359.27509917319577</v>
          </cell>
        </row>
        <row r="191">
          <cell r="B191" t="str">
            <v>24"</v>
          </cell>
          <cell r="C191">
            <v>24</v>
          </cell>
          <cell r="D191" t="str">
            <v>60</v>
          </cell>
          <cell r="E191">
            <v>0.96799999999999997</v>
          </cell>
          <cell r="F191">
            <v>0.84699999999999998</v>
          </cell>
          <cell r="G191">
            <v>22.064</v>
          </cell>
          <cell r="H191">
            <v>70.04173281356077</v>
          </cell>
          <cell r="I191">
            <v>4652.6100745571875</v>
          </cell>
          <cell r="J191">
            <v>387.71750621309894</v>
          </cell>
          <cell r="K191">
            <v>8.150230426190415</v>
          </cell>
          <cell r="L191">
            <v>238.6770890741922</v>
          </cell>
          <cell r="M191">
            <v>165.97496010334595</v>
          </cell>
          <cell r="N191">
            <v>404.65204917753817</v>
          </cell>
        </row>
        <row r="192">
          <cell r="B192" t="str">
            <v>24"</v>
          </cell>
          <cell r="C192">
            <v>24</v>
          </cell>
          <cell r="D192" t="str">
            <v>80</v>
          </cell>
          <cell r="E192">
            <v>1.218</v>
          </cell>
          <cell r="F192">
            <v>1.06575</v>
          </cell>
          <cell r="G192">
            <v>21.564</v>
          </cell>
          <cell r="H192">
            <v>87.174408349912682</v>
          </cell>
          <cell r="I192">
            <v>5671.8181567157753</v>
          </cell>
          <cell r="J192">
            <v>472.65151305964793</v>
          </cell>
          <cell r="K192">
            <v>8.0661565196814777</v>
          </cell>
          <cell r="L192">
            <v>297.0590987819445</v>
          </cell>
          <cell r="M192">
            <v>158.53776141446031</v>
          </cell>
          <cell r="N192">
            <v>455.5968601964048</v>
          </cell>
        </row>
        <row r="193">
          <cell r="B193" t="str">
            <v>24"</v>
          </cell>
          <cell r="C193">
            <v>24</v>
          </cell>
          <cell r="D193" t="str">
            <v>100</v>
          </cell>
          <cell r="E193">
            <v>1.5309999999999999</v>
          </cell>
          <cell r="F193">
            <v>1.3396249999999998</v>
          </cell>
          <cell r="G193">
            <v>20.937999999999999</v>
          </cell>
          <cell r="H193">
            <v>108.0709098056024</v>
          </cell>
          <cell r="I193">
            <v>6851.6946279838203</v>
          </cell>
          <cell r="J193">
            <v>570.97455233198502</v>
          </cell>
          <cell r="K193">
            <v>7.9624110827060406</v>
          </cell>
          <cell r="L193">
            <v>368.26687647291857</v>
          </cell>
          <cell r="M193">
            <v>149.46670693153365</v>
          </cell>
          <cell r="N193">
            <v>517.73358340445225</v>
          </cell>
        </row>
        <row r="194">
          <cell r="B194" t="str">
            <v>24"</v>
          </cell>
          <cell r="C194">
            <v>24</v>
          </cell>
          <cell r="D194" t="str">
            <v>120</v>
          </cell>
          <cell r="E194">
            <v>1.8120000000000001</v>
          </cell>
          <cell r="F194">
            <v>1.5855000000000001</v>
          </cell>
          <cell r="G194">
            <v>20.376000000000001</v>
          </cell>
          <cell r="H194">
            <v>126.30665192970476</v>
          </cell>
          <cell r="I194">
            <v>7824.5500661023643</v>
          </cell>
          <cell r="J194">
            <v>652.04583884186366</v>
          </cell>
          <cell r="K194">
            <v>7.8707582862135972</v>
          </cell>
          <cell r="L194">
            <v>430.40774124669383</v>
          </cell>
          <cell r="M194">
            <v>141.55067320239033</v>
          </cell>
          <cell r="N194">
            <v>571.9584144490841</v>
          </cell>
        </row>
        <row r="195">
          <cell r="B195" t="str">
            <v>24"</v>
          </cell>
          <cell r="C195">
            <v>24</v>
          </cell>
          <cell r="D195" t="str">
            <v>140</v>
          </cell>
          <cell r="E195">
            <v>2.0619999999999998</v>
          </cell>
          <cell r="F195">
            <v>1.8042499999999999</v>
          </cell>
          <cell r="G195">
            <v>19.876000000000001</v>
          </cell>
          <cell r="H195">
            <v>142.11357536624183</v>
          </cell>
          <cell r="I195">
            <v>8625.0094601231431</v>
          </cell>
          <cell r="J195">
            <v>718.75078834359522</v>
          </cell>
          <cell r="K195">
            <v>7.7904403598256238</v>
          </cell>
          <cell r="L195">
            <v>484.27206357997648</v>
          </cell>
          <cell r="M195">
            <v>134.68897608987024</v>
          </cell>
          <cell r="N195">
            <v>618.96103966984674</v>
          </cell>
        </row>
        <row r="196">
          <cell r="B196" t="str">
            <v>24"</v>
          </cell>
          <cell r="C196">
            <v>24</v>
          </cell>
          <cell r="D196" t="str">
            <v>160</v>
          </cell>
          <cell r="E196">
            <v>2.343</v>
          </cell>
          <cell r="F196">
            <v>2.050125</v>
          </cell>
          <cell r="G196">
            <v>19.314</v>
          </cell>
          <cell r="H196">
            <v>159.4117971274747</v>
          </cell>
          <cell r="I196">
            <v>9455.4170523323992</v>
          </cell>
          <cell r="J196">
            <v>787.95142102769989</v>
          </cell>
          <cell r="K196">
            <v>7.7015850478976073</v>
          </cell>
          <cell r="L196">
            <v>543.21819541142008</v>
          </cell>
          <cell r="M196">
            <v>127.17991471006852</v>
          </cell>
          <cell r="N196">
            <v>670.39811012148857</v>
          </cell>
        </row>
        <row r="197">
          <cell r="B197" t="str">
            <v>30"</v>
          </cell>
          <cell r="C197">
            <v>30</v>
          </cell>
          <cell r="D197" t="str">
            <v>10</v>
          </cell>
          <cell r="E197">
            <v>0.312</v>
          </cell>
          <cell r="F197">
            <v>0.27300000000000002</v>
          </cell>
          <cell r="G197">
            <v>29.376000000000001</v>
          </cell>
          <cell r="H197">
            <v>29.099492042329395</v>
          </cell>
          <cell r="I197">
            <v>3206.3082086213481</v>
          </cell>
          <cell r="J197">
            <v>213.75388057475655</v>
          </cell>
          <cell r="K197">
            <v>10.496872677135794</v>
          </cell>
          <cell r="L197">
            <v>99.160625747056116</v>
          </cell>
          <cell r="M197">
            <v>294.21133069413656</v>
          </cell>
          <cell r="N197">
            <v>393.37195644119265</v>
          </cell>
        </row>
        <row r="198">
          <cell r="B198" t="str">
            <v>30"</v>
          </cell>
          <cell r="C198">
            <v>30</v>
          </cell>
          <cell r="E198">
            <v>0.375</v>
          </cell>
          <cell r="F198">
            <v>0.328125</v>
          </cell>
          <cell r="G198">
            <v>29.25</v>
          </cell>
          <cell r="H198">
            <v>34.901130885974105</v>
          </cell>
          <cell r="I198">
            <v>3829.4447869379951</v>
          </cell>
          <cell r="J198">
            <v>255.29631912919967</v>
          </cell>
          <cell r="K198">
            <v>10.474858292597567</v>
          </cell>
          <cell r="L198">
            <v>118.93052885249138</v>
          </cell>
          <cell r="M198">
            <v>291.69287169981357</v>
          </cell>
          <cell r="N198">
            <v>410.62340055230493</v>
          </cell>
        </row>
        <row r="199">
          <cell r="B199" t="str">
            <v>30"</v>
          </cell>
          <cell r="C199">
            <v>30</v>
          </cell>
          <cell r="D199" t="str">
            <v>Std     20</v>
          </cell>
          <cell r="E199">
            <v>0.5</v>
          </cell>
          <cell r="F199">
            <v>0.4375</v>
          </cell>
          <cell r="G199">
            <v>29</v>
          </cell>
          <cell r="H199">
            <v>46.338491640449448</v>
          </cell>
          <cell r="I199">
            <v>5042.2071216264058</v>
          </cell>
          <cell r="J199">
            <v>336.14714144176037</v>
          </cell>
          <cell r="K199">
            <v>10.431323022512533</v>
          </cell>
          <cell r="L199">
            <v>157.90494970007293</v>
          </cell>
          <cell r="M199">
            <v>286.72797732432548</v>
          </cell>
          <cell r="N199">
            <v>444.63292702439844</v>
          </cell>
        </row>
        <row r="200">
          <cell r="B200" t="str">
            <v>30"</v>
          </cell>
          <cell r="C200">
            <v>30</v>
          </cell>
          <cell r="E200">
            <v>0.56200000000000006</v>
          </cell>
          <cell r="F200">
            <v>0.49175000000000002</v>
          </cell>
          <cell r="G200">
            <v>28.876000000000001</v>
          </cell>
          <cell r="H200">
            <v>51.974998949443453</v>
          </cell>
          <cell r="I200">
            <v>5632.2167591325306</v>
          </cell>
          <cell r="J200">
            <v>375.48111727550202</v>
          </cell>
          <cell r="K200">
            <v>10.409801198870225</v>
          </cell>
          <cell r="L200">
            <v>177.11214379729881</v>
          </cell>
          <cell r="M200">
            <v>284.28120100620748</v>
          </cell>
          <cell r="N200">
            <v>461.3933448035063</v>
          </cell>
        </row>
        <row r="201">
          <cell r="B201" t="str">
            <v>30"</v>
          </cell>
          <cell r="C201">
            <v>30</v>
          </cell>
          <cell r="D201" t="str">
            <v>30</v>
          </cell>
          <cell r="E201">
            <v>0.625</v>
          </cell>
          <cell r="F201">
            <v>0.546875</v>
          </cell>
          <cell r="G201">
            <v>28.75</v>
          </cell>
          <cell r="H201">
            <v>57.677677624500106</v>
          </cell>
          <cell r="I201">
            <v>6224.0072045969355</v>
          </cell>
          <cell r="J201">
            <v>414.93381363979569</v>
          </cell>
          <cell r="K201">
            <v>10.387981336621664</v>
          </cell>
          <cell r="L201">
            <v>196.54482616269672</v>
          </cell>
          <cell r="M201">
            <v>281.80570006794028</v>
          </cell>
          <cell r="N201">
            <v>478.350526230637</v>
          </cell>
        </row>
        <row r="202">
          <cell r="B202" t="str">
            <v>30"</v>
          </cell>
          <cell r="C202">
            <v>30</v>
          </cell>
          <cell r="E202">
            <v>0.75</v>
          </cell>
          <cell r="F202">
            <v>0.65625</v>
          </cell>
          <cell r="G202">
            <v>28.5</v>
          </cell>
          <cell r="H202">
            <v>68.918688838126087</v>
          </cell>
          <cell r="I202">
            <v>7375.376560192587</v>
          </cell>
          <cell r="J202">
            <v>491.69177067950579</v>
          </cell>
          <cell r="K202">
            <v>10.344835668100291</v>
          </cell>
          <cell r="L202">
            <v>234.85015824036273</v>
          </cell>
          <cell r="M202">
            <v>276.92603993065796</v>
          </cell>
          <cell r="N202">
            <v>511.77619817102072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liente"/>
      <sheetName val="Custos"/>
      <sheetName val="Equip. AT"/>
      <sheetName val="Plan Cliente SPE"/>
      <sheetName val="SPE"/>
      <sheetName val="Painéis"/>
      <sheetName val="PNs FCAC"/>
      <sheetName val="Equip. Div"/>
      <sheetName val="Incêndio"/>
      <sheetName val="FCAC"/>
      <sheetName val="Coord&amp;Eng.Eletr"/>
      <sheetName val="Eng. Automação"/>
      <sheetName val="Superv.Comiss."/>
      <sheetName val="Hardware-software Altern"/>
      <sheetName val="Treinamento"/>
      <sheetName val="Sobressalentes"/>
      <sheetName val="Transporte"/>
      <sheetName val="Seguros"/>
      <sheetName val="Quant. 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ANTECEDENTES DISPONIBLES"/>
      <sheetName val="Rates Sheet"/>
      <sheetName val="Cash Flow"/>
      <sheetName val="Manpower Curves"/>
      <sheetName val="Pelambres175tmpdvalorizadoJRI"/>
    </sheetNames>
    <sheetDataSet>
      <sheetData sheetId="0" refreshError="1">
        <row r="350">
          <cell r="F350" t="str">
            <v>DETALLE DE COSTOS</v>
          </cell>
        </row>
        <row r="351">
          <cell r="D351" t="str">
            <v xml:space="preserve"> </v>
          </cell>
          <cell r="E351" t="str">
            <v xml:space="preserve"> </v>
          </cell>
          <cell r="F351" t="str">
            <v xml:space="preserve"> </v>
          </cell>
          <cell r="G351" t="str">
            <v xml:space="preserve"> </v>
          </cell>
          <cell r="H351" t="str">
            <v xml:space="preserve"> </v>
          </cell>
          <cell r="I351" t="str">
            <v xml:space="preserve"> </v>
          </cell>
          <cell r="J351" t="str">
            <v>Labour</v>
          </cell>
          <cell r="K351" t="str">
            <v xml:space="preserve"> </v>
          </cell>
          <cell r="M351" t="str">
            <v xml:space="preserve">                 Precio Unitario US$/Unidad</v>
          </cell>
          <cell r="P351" t="str">
            <v xml:space="preserve">                 Costo Estimado Miles US$</v>
          </cell>
          <cell r="V351" t="str">
            <v>COSTO</v>
          </cell>
        </row>
        <row r="352">
          <cell r="D352" t="str">
            <v xml:space="preserve"> </v>
          </cell>
          <cell r="E352" t="str">
            <v xml:space="preserve"> </v>
          </cell>
          <cell r="F352" t="str">
            <v xml:space="preserve"> </v>
          </cell>
          <cell r="H352" t="str">
            <v xml:space="preserve"> </v>
          </cell>
          <cell r="I352" t="str">
            <v>Horas</v>
          </cell>
          <cell r="J352" t="str">
            <v xml:space="preserve"> </v>
          </cell>
          <cell r="K352" t="str">
            <v>Costo US$/</v>
          </cell>
          <cell r="M352" t="str">
            <v xml:space="preserve"> </v>
          </cell>
          <cell r="V352" t="str">
            <v>TOTAL</v>
          </cell>
        </row>
        <row r="353">
          <cell r="D353" t="str">
            <v>Code</v>
          </cell>
          <cell r="E353" t="str">
            <v>Nos.</v>
          </cell>
          <cell r="I353" t="str">
            <v>Hombre</v>
          </cell>
          <cell r="J353" t="str">
            <v>Total</v>
          </cell>
          <cell r="K353" t="str">
            <v>Hombre</v>
          </cell>
          <cell r="N353" t="str">
            <v>Constrccion Y</v>
          </cell>
          <cell r="O353" t="str">
            <v>Total US$</v>
          </cell>
          <cell r="P353" t="str">
            <v xml:space="preserve">                Equipos</v>
          </cell>
          <cell r="R353" t="str">
            <v>Materiales</v>
          </cell>
          <cell r="T353" t="str">
            <v>Constrccion</v>
          </cell>
          <cell r="V353" t="str">
            <v>Miles US$</v>
          </cell>
        </row>
        <row r="354">
          <cell r="D354" t="str">
            <v>Cont.</v>
          </cell>
          <cell r="E354" t="str">
            <v>Equip.</v>
          </cell>
          <cell r="F354" t="str">
            <v>Descripcion Item</v>
          </cell>
          <cell r="G354" t="str">
            <v>Unidad</v>
          </cell>
          <cell r="H354" t="str">
            <v>Cantidad</v>
          </cell>
          <cell r="I354" t="str">
            <v>/Unidad</v>
          </cell>
          <cell r="J354" t="str">
            <v>Horas</v>
          </cell>
          <cell r="K354" t="str">
            <v>-Horas</v>
          </cell>
          <cell r="L354" t="str">
            <v>Equipos</v>
          </cell>
          <cell r="M354" t="str">
            <v>Material</v>
          </cell>
          <cell r="N354" t="str">
            <v xml:space="preserve"> Montaje</v>
          </cell>
          <cell r="O354" t="str">
            <v>Labor</v>
          </cell>
          <cell r="P354" t="str">
            <v>Eq. Nacional</v>
          </cell>
          <cell r="Q354" t="str">
            <v>Eq. Importado</v>
          </cell>
          <cell r="R354" t="str">
            <v>Mat. Nacional</v>
          </cell>
          <cell r="S354" t="str">
            <v>Mat. Importado</v>
          </cell>
          <cell r="T354" t="str">
            <v>y Montaje</v>
          </cell>
          <cell r="V354" t="str">
            <v>TOTAL</v>
          </cell>
        </row>
        <row r="357">
          <cell r="D357" t="str">
            <v>EXCAVACIONES Y RELLENOS</v>
          </cell>
        </row>
        <row r="358">
          <cell r="D358">
            <v>1</v>
          </cell>
          <cell r="F358" t="str">
            <v>Excavacion estructural en roca</v>
          </cell>
          <cell r="G358" t="str">
            <v>m3</v>
          </cell>
          <cell r="H358">
            <v>369.59999999999997</v>
          </cell>
          <cell r="N358">
            <v>89</v>
          </cell>
          <cell r="P358">
            <v>0</v>
          </cell>
          <cell r="Q358">
            <v>0</v>
          </cell>
          <cell r="T358">
            <v>32.894399999999997</v>
          </cell>
          <cell r="V358">
            <v>32.894399999999997</v>
          </cell>
        </row>
        <row r="359">
          <cell r="D359">
            <v>1</v>
          </cell>
          <cell r="F359" t="str">
            <v>Excavación estructural en terreno duro</v>
          </cell>
          <cell r="G359" t="str">
            <v>m3</v>
          </cell>
          <cell r="H359">
            <v>554.4</v>
          </cell>
          <cell r="N359">
            <v>53</v>
          </cell>
          <cell r="P359">
            <v>0</v>
          </cell>
          <cell r="Q359">
            <v>0</v>
          </cell>
          <cell r="T359">
            <v>29.383199999999999</v>
          </cell>
          <cell r="V359">
            <v>29.383199999999999</v>
          </cell>
        </row>
        <row r="360">
          <cell r="D360">
            <v>1</v>
          </cell>
          <cell r="F360" t="str">
            <v>Relleno compactado material emprestito</v>
          </cell>
          <cell r="G360" t="str">
            <v>m3</v>
          </cell>
          <cell r="H360">
            <v>110.25</v>
          </cell>
          <cell r="N360">
            <v>14</v>
          </cell>
          <cell r="P360">
            <v>0</v>
          </cell>
          <cell r="Q360">
            <v>0</v>
          </cell>
          <cell r="T360">
            <v>1.5435000000000001</v>
          </cell>
          <cell r="V360">
            <v>1.5435000000000001</v>
          </cell>
        </row>
        <row r="361">
          <cell r="D361" t="str">
            <v>HORMIGONES</v>
          </cell>
        </row>
        <row r="362">
          <cell r="D362">
            <v>2</v>
          </cell>
          <cell r="F362" t="str">
            <v>Hormigon armado           Fundaciones</v>
          </cell>
          <cell r="G362" t="str">
            <v>m3</v>
          </cell>
          <cell r="H362">
            <v>206.99999999999997</v>
          </cell>
          <cell r="N362">
            <v>503</v>
          </cell>
          <cell r="P362">
            <v>0</v>
          </cell>
          <cell r="Q362">
            <v>0</v>
          </cell>
          <cell r="T362">
            <v>104.12099999999998</v>
          </cell>
          <cell r="V362">
            <v>104.12099999999998</v>
          </cell>
        </row>
        <row r="363">
          <cell r="D363">
            <v>2</v>
          </cell>
          <cell r="F363" t="str">
            <v>Hormigón armado           Muro contencion</v>
          </cell>
          <cell r="G363" t="str">
            <v>m3</v>
          </cell>
          <cell r="H363">
            <v>661.25</v>
          </cell>
          <cell r="N363">
            <v>503</v>
          </cell>
          <cell r="P363">
            <v>0</v>
          </cell>
          <cell r="Q363">
            <v>0</v>
          </cell>
          <cell r="T363">
            <v>332.60874999999999</v>
          </cell>
          <cell r="V363">
            <v>332.60874999999999</v>
          </cell>
        </row>
        <row r="364">
          <cell r="D364" t="str">
            <v>ESTRUCTURAS METALICAS</v>
          </cell>
        </row>
        <row r="365">
          <cell r="D365">
            <v>3</v>
          </cell>
          <cell r="F365" t="str">
            <v>Estructuras metálicas     Correas reversibles</v>
          </cell>
          <cell r="G365" t="str">
            <v>ton</v>
          </cell>
          <cell r="H365">
            <v>43.699999999999996</v>
          </cell>
          <cell r="M365">
            <v>1900</v>
          </cell>
          <cell r="N365">
            <v>870</v>
          </cell>
          <cell r="P365">
            <v>0</v>
          </cell>
          <cell r="Q365">
            <v>0</v>
          </cell>
          <cell r="R365">
            <v>83.029999999999987</v>
          </cell>
          <cell r="T365">
            <v>38.018999999999991</v>
          </cell>
          <cell r="V365">
            <v>121.04899999999998</v>
          </cell>
        </row>
        <row r="366">
          <cell r="D366">
            <v>3</v>
          </cell>
          <cell r="F366" t="str">
            <v>Estructuras metálicas     Soporte correa y techumbre acopio</v>
          </cell>
          <cell r="G366" t="str">
            <v>ton</v>
          </cell>
          <cell r="H366">
            <v>463.45</v>
          </cell>
          <cell r="M366">
            <v>1900</v>
          </cell>
          <cell r="N366">
            <v>870</v>
          </cell>
          <cell r="P366">
            <v>0</v>
          </cell>
          <cell r="Q366">
            <v>0</v>
          </cell>
          <cell r="R366">
            <v>880.55499999999995</v>
          </cell>
          <cell r="T366">
            <v>403.20150000000001</v>
          </cell>
          <cell r="V366">
            <v>1283.7565</v>
          </cell>
        </row>
        <row r="367">
          <cell r="D367">
            <v>3</v>
          </cell>
          <cell r="F367" t="str">
            <v>Cubierta Acero                Acopio</v>
          </cell>
          <cell r="G367" t="str">
            <v>m2</v>
          </cell>
          <cell r="H367">
            <v>1163.8</v>
          </cell>
          <cell r="N367">
            <v>61</v>
          </cell>
          <cell r="P367">
            <v>0</v>
          </cell>
          <cell r="Q367">
            <v>0</v>
          </cell>
          <cell r="R367">
            <v>0</v>
          </cell>
          <cell r="T367">
            <v>70.991799999999998</v>
          </cell>
          <cell r="V367">
            <v>70.991799999999998</v>
          </cell>
        </row>
        <row r="368">
          <cell r="D368" t="str">
            <v>MECANICA</v>
          </cell>
        </row>
        <row r="369">
          <cell r="D369">
            <v>5</v>
          </cell>
          <cell r="F369" t="str">
            <v>Modif.sistema motriz correa CV-001 ( 2 motores, 1 VDF, 1Transf)</v>
          </cell>
          <cell r="G369" t="str">
            <v>un</v>
          </cell>
          <cell r="H369">
            <v>1</v>
          </cell>
          <cell r="L369">
            <v>635000</v>
          </cell>
          <cell r="N369">
            <v>63500</v>
          </cell>
          <cell r="P369">
            <v>0</v>
          </cell>
          <cell r="Q369">
            <v>635</v>
          </cell>
          <cell r="R369">
            <v>0</v>
          </cell>
          <cell r="T369">
            <v>63.5</v>
          </cell>
          <cell r="V369">
            <v>698.5</v>
          </cell>
        </row>
        <row r="370">
          <cell r="D370">
            <v>5</v>
          </cell>
          <cell r="F370" t="str">
            <v>Correa distrib.acopio mina rever.CV-001A A=3 m; L=30m; V=3.6m/s 250 HP</v>
          </cell>
          <cell r="G370" t="str">
            <v>un</v>
          </cell>
          <cell r="H370">
            <v>1</v>
          </cell>
          <cell r="L370">
            <v>1498000</v>
          </cell>
          <cell r="N370">
            <v>149800</v>
          </cell>
          <cell r="P370">
            <v>0</v>
          </cell>
          <cell r="Q370">
            <v>1498</v>
          </cell>
          <cell r="R370">
            <v>0</v>
          </cell>
          <cell r="T370">
            <v>149.80000000000001</v>
          </cell>
          <cell r="V370">
            <v>1647.8</v>
          </cell>
        </row>
        <row r="371">
          <cell r="D371">
            <v>5</v>
          </cell>
          <cell r="F371" t="str">
            <v>Chancador giratorio 60x110" OSS, 1000HP modif.veloc.concavas y excentr. 175K</v>
          </cell>
          <cell r="G371" t="str">
            <v>un</v>
          </cell>
          <cell r="H371">
            <v>1</v>
          </cell>
          <cell r="L371">
            <v>600000</v>
          </cell>
          <cell r="N371">
            <v>60000</v>
          </cell>
          <cell r="P371">
            <v>0</v>
          </cell>
          <cell r="Q371">
            <v>600</v>
          </cell>
          <cell r="R371">
            <v>0</v>
          </cell>
          <cell r="T371">
            <v>60</v>
          </cell>
          <cell r="V371">
            <v>660</v>
          </cell>
        </row>
        <row r="372">
          <cell r="D372">
            <v>5</v>
          </cell>
          <cell r="F372" t="str">
            <v>Carro elevador accionado por huinche 20HP</v>
          </cell>
          <cell r="G372" t="str">
            <v>un</v>
          </cell>
          <cell r="H372">
            <v>1</v>
          </cell>
          <cell r="L372">
            <v>15000</v>
          </cell>
          <cell r="N372">
            <v>1500</v>
          </cell>
          <cell r="P372">
            <v>0</v>
          </cell>
          <cell r="Q372">
            <v>15</v>
          </cell>
          <cell r="R372">
            <v>0</v>
          </cell>
          <cell r="T372">
            <v>1.5</v>
          </cell>
          <cell r="V372">
            <v>16.5</v>
          </cell>
        </row>
        <row r="373">
          <cell r="D373">
            <v>5</v>
          </cell>
          <cell r="F373" t="str">
            <v>Chute movil hidraulico</v>
          </cell>
          <cell r="G373" t="str">
            <v>ton</v>
          </cell>
          <cell r="H373">
            <v>15</v>
          </cell>
          <cell r="M373">
            <v>6450</v>
          </cell>
          <cell r="N373">
            <v>2175</v>
          </cell>
          <cell r="P373">
            <v>0</v>
          </cell>
          <cell r="Q373">
            <v>0</v>
          </cell>
          <cell r="R373">
            <v>0</v>
          </cell>
          <cell r="S373">
            <v>96.75</v>
          </cell>
          <cell r="T373">
            <v>32.625</v>
          </cell>
          <cell r="V373">
            <v>129.375</v>
          </cell>
        </row>
        <row r="374">
          <cell r="D374">
            <v>5</v>
          </cell>
          <cell r="F374" t="str">
            <v>tecle mantencion correa</v>
          </cell>
          <cell r="G374" t="str">
            <v>un</v>
          </cell>
          <cell r="H374">
            <v>1</v>
          </cell>
          <cell r="L374">
            <v>13060</v>
          </cell>
          <cell r="N374">
            <v>1306</v>
          </cell>
          <cell r="P374">
            <v>13.06</v>
          </cell>
          <cell r="Q374">
            <v>0</v>
          </cell>
          <cell r="R374">
            <v>0</v>
          </cell>
          <cell r="T374">
            <v>1.306</v>
          </cell>
          <cell r="V374">
            <v>14.366</v>
          </cell>
        </row>
        <row r="375">
          <cell r="D375" t="str">
            <v>CAÑERIAS</v>
          </cell>
        </row>
        <row r="376">
          <cell r="D376">
            <v>6</v>
          </cell>
          <cell r="F376" t="str">
            <v>Global tuberías válvulas y fittings (se aplica 1% equipos mecànicos)</v>
          </cell>
          <cell r="G376" t="str">
            <v>gl</v>
          </cell>
          <cell r="H376">
            <v>1</v>
          </cell>
          <cell r="N376">
            <v>30063</v>
          </cell>
          <cell r="P376">
            <v>0</v>
          </cell>
          <cell r="Q376">
            <v>0</v>
          </cell>
          <cell r="R376">
            <v>0</v>
          </cell>
          <cell r="T376">
            <v>30.062999999999999</v>
          </cell>
          <cell r="V376">
            <v>30.062999999999999</v>
          </cell>
        </row>
        <row r="377">
          <cell r="D377" t="str">
            <v>ELECTRICIDAD</v>
          </cell>
        </row>
        <row r="378">
          <cell r="D378">
            <v>7</v>
          </cell>
          <cell r="F378" t="str">
            <v>Global equipos eléctricos (se aplica 8.6% equipos mecánicos)</v>
          </cell>
          <cell r="G378" t="str">
            <v>gl</v>
          </cell>
          <cell r="H378">
            <v>1</v>
          </cell>
          <cell r="N378">
            <v>258542</v>
          </cell>
          <cell r="P378">
            <v>0</v>
          </cell>
          <cell r="Q378">
            <v>0</v>
          </cell>
          <cell r="R378">
            <v>0</v>
          </cell>
          <cell r="T378">
            <v>258.54199999999997</v>
          </cell>
          <cell r="V378">
            <v>258.54199999999997</v>
          </cell>
        </row>
        <row r="379">
          <cell r="D379" t="str">
            <v>INSTRUMENTACION</v>
          </cell>
        </row>
        <row r="380">
          <cell r="D380">
            <v>8</v>
          </cell>
          <cell r="F380" t="str">
            <v>Global instrumentos (se aplica 2.8% equipos mecánicos)</v>
          </cell>
          <cell r="G380" t="str">
            <v>gl</v>
          </cell>
          <cell r="H380">
            <v>1</v>
          </cell>
          <cell r="N380">
            <v>84176</v>
          </cell>
          <cell r="P380">
            <v>0</v>
          </cell>
          <cell r="Q380">
            <v>0</v>
          </cell>
          <cell r="R380">
            <v>0</v>
          </cell>
          <cell r="T380">
            <v>84.176000000000002</v>
          </cell>
          <cell r="V380">
            <v>84.176000000000002</v>
          </cell>
        </row>
        <row r="381">
          <cell r="E381" t="str">
            <v>CHANCADO PRIMARIO</v>
          </cell>
          <cell r="P381">
            <v>13.06</v>
          </cell>
          <cell r="Q381">
            <v>2748</v>
          </cell>
          <cell r="R381">
            <v>963.58499999999992</v>
          </cell>
          <cell r="S381">
            <v>96.75</v>
          </cell>
          <cell r="T381">
            <v>1694.2751499999999</v>
          </cell>
          <cell r="V381">
            <v>5515.6701500000008</v>
          </cell>
        </row>
        <row r="385">
          <cell r="D385" t="str">
            <v>HORMIGONES</v>
          </cell>
          <cell r="P385">
            <v>0</v>
          </cell>
          <cell r="Q385">
            <v>0</v>
          </cell>
          <cell r="R385">
            <v>0</v>
          </cell>
          <cell r="T385">
            <v>0</v>
          </cell>
        </row>
        <row r="386">
          <cell r="D386">
            <v>1</v>
          </cell>
          <cell r="F386" t="str">
            <v>Hormigon armado           Base motores</v>
          </cell>
          <cell r="G386" t="str">
            <v>m3</v>
          </cell>
          <cell r="H386">
            <v>51.749999999999993</v>
          </cell>
          <cell r="N386">
            <v>503</v>
          </cell>
          <cell r="P386">
            <v>0</v>
          </cell>
          <cell r="Q386">
            <v>0</v>
          </cell>
          <cell r="R386">
            <v>0</v>
          </cell>
          <cell r="T386">
            <v>26.030249999999995</v>
          </cell>
          <cell r="V386">
            <v>26.030249999999995</v>
          </cell>
        </row>
        <row r="387">
          <cell r="D387" t="str">
            <v>ESTRUCTURAS METÁLICAS</v>
          </cell>
        </row>
        <row r="388">
          <cell r="D388">
            <v>3</v>
          </cell>
          <cell r="F388" t="str">
            <v>Estructuras metálicas     Correa</v>
          </cell>
          <cell r="G388" t="str">
            <v>ton</v>
          </cell>
          <cell r="H388">
            <v>18.399999999999999</v>
          </cell>
          <cell r="M388">
            <v>1900</v>
          </cell>
          <cell r="N388">
            <v>870</v>
          </cell>
          <cell r="P388">
            <v>0</v>
          </cell>
          <cell r="Q388">
            <v>0</v>
          </cell>
          <cell r="R388">
            <v>34.96</v>
          </cell>
          <cell r="T388">
            <v>16.007999999999999</v>
          </cell>
          <cell r="V388">
            <v>50.968000000000004</v>
          </cell>
        </row>
        <row r="389">
          <cell r="D389">
            <v>3</v>
          </cell>
          <cell r="F389" t="str">
            <v>Calderería chutes de traspaso</v>
          </cell>
          <cell r="G389" t="str">
            <v>ton</v>
          </cell>
          <cell r="H389">
            <v>11.5</v>
          </cell>
          <cell r="M389">
            <v>4300</v>
          </cell>
          <cell r="N389">
            <v>1450</v>
          </cell>
          <cell r="P389">
            <v>0</v>
          </cell>
          <cell r="Q389">
            <v>0</v>
          </cell>
          <cell r="R389">
            <v>49.45</v>
          </cell>
          <cell r="T389">
            <v>16.675000000000001</v>
          </cell>
          <cell r="V389">
            <v>66.125</v>
          </cell>
        </row>
        <row r="390">
          <cell r="D390" t="str">
            <v>MECANICA</v>
          </cell>
        </row>
        <row r="391">
          <cell r="D391">
            <v>5</v>
          </cell>
          <cell r="F391" t="str">
            <v>Repotenciamiento y reemplazo bomba sis.hidraulico alimentador A=1.8; L=8m</v>
          </cell>
          <cell r="G391" t="str">
            <v>un</v>
          </cell>
          <cell r="H391">
            <v>4</v>
          </cell>
          <cell r="L391">
            <v>19440</v>
          </cell>
          <cell r="N391">
            <v>1944</v>
          </cell>
          <cell r="P391">
            <v>0</v>
          </cell>
          <cell r="Q391">
            <v>77.760000000000005</v>
          </cell>
          <cell r="R391">
            <v>0</v>
          </cell>
          <cell r="T391">
            <v>7.7759999999999998</v>
          </cell>
          <cell r="V391">
            <v>85.536000000000001</v>
          </cell>
        </row>
        <row r="392">
          <cell r="D392">
            <v>5</v>
          </cell>
          <cell r="F392" t="str">
            <v>Sistema accionamiento 3350 HP, correa N1 CV-005 A=1.8m; L=5968m</v>
          </cell>
          <cell r="G392" t="str">
            <v>un</v>
          </cell>
          <cell r="H392">
            <v>1</v>
          </cell>
          <cell r="L392">
            <v>1021950</v>
          </cell>
          <cell r="N392">
            <v>51098</v>
          </cell>
          <cell r="P392">
            <v>0</v>
          </cell>
          <cell r="Q392">
            <v>1021.95</v>
          </cell>
          <cell r="R392">
            <v>0</v>
          </cell>
          <cell r="T392">
            <v>51.097999999999999</v>
          </cell>
          <cell r="V392">
            <v>1073.048</v>
          </cell>
        </row>
        <row r="393">
          <cell r="D393">
            <v>5</v>
          </cell>
          <cell r="F393" t="str">
            <v>Reemplazo reductor sist.enfriamiento frenos, ajuste aceleracion CV-005</v>
          </cell>
          <cell r="G393" t="str">
            <v>un</v>
          </cell>
          <cell r="H393">
            <v>3</v>
          </cell>
          <cell r="L393">
            <v>340909</v>
          </cell>
          <cell r="N393">
            <v>34091</v>
          </cell>
          <cell r="P393">
            <v>0</v>
          </cell>
          <cell r="Q393">
            <v>1022.727</v>
          </cell>
          <cell r="R393">
            <v>0</v>
          </cell>
          <cell r="T393">
            <v>102.273</v>
          </cell>
          <cell r="V393">
            <v>1125</v>
          </cell>
        </row>
        <row r="394">
          <cell r="D394">
            <v>5</v>
          </cell>
          <cell r="F394" t="str">
            <v>Sistema de accionamiento 3350 HP, correa Nº2 CV-006 A=1.8m; L=5337m</v>
          </cell>
          <cell r="G394" t="str">
            <v>un</v>
          </cell>
          <cell r="H394">
            <v>1</v>
          </cell>
          <cell r="L394">
            <v>853450</v>
          </cell>
          <cell r="N394">
            <v>42673</v>
          </cell>
          <cell r="P394">
            <v>0</v>
          </cell>
          <cell r="Q394">
            <v>853.45</v>
          </cell>
          <cell r="R394">
            <v>0</v>
          </cell>
          <cell r="T394">
            <v>42.673000000000002</v>
          </cell>
          <cell r="V394">
            <v>896.12300000000005</v>
          </cell>
        </row>
        <row r="395">
          <cell r="D395">
            <v>5</v>
          </cell>
          <cell r="F395" t="str">
            <v>Reemplazo reductor sist.enfriamiento frenos, ajuste aceleracion CV-006</v>
          </cell>
          <cell r="G395" t="str">
            <v>un</v>
          </cell>
          <cell r="H395">
            <v>3</v>
          </cell>
          <cell r="L395">
            <v>340909</v>
          </cell>
          <cell r="N395">
            <v>34091</v>
          </cell>
          <cell r="P395">
            <v>0</v>
          </cell>
          <cell r="Q395">
            <v>1022.727</v>
          </cell>
          <cell r="R395">
            <v>0</v>
          </cell>
          <cell r="T395">
            <v>102.273</v>
          </cell>
          <cell r="V395">
            <v>1125</v>
          </cell>
        </row>
        <row r="396">
          <cell r="D396">
            <v>5</v>
          </cell>
          <cell r="F396" t="str">
            <v>Sistema de accionamiento 3350 HP, correa Nº3 CV-007 A=1.8m; L=1470m</v>
          </cell>
          <cell r="G396" t="str">
            <v>un</v>
          </cell>
          <cell r="H396">
            <v>1</v>
          </cell>
          <cell r="L396">
            <v>1294200</v>
          </cell>
          <cell r="N396">
            <v>64710</v>
          </cell>
          <cell r="P396">
            <v>0</v>
          </cell>
          <cell r="Q396">
            <v>1294.2</v>
          </cell>
          <cell r="R396">
            <v>0</v>
          </cell>
          <cell r="T396">
            <v>64.709999999999994</v>
          </cell>
          <cell r="V396">
            <v>1358.91</v>
          </cell>
        </row>
        <row r="397">
          <cell r="D397">
            <v>5</v>
          </cell>
          <cell r="F397" t="str">
            <v>Reemplazo reductor sist.enfriamiento frenos, ajuste aceleracion CV-007</v>
          </cell>
          <cell r="G397" t="str">
            <v>un</v>
          </cell>
          <cell r="H397">
            <v>2</v>
          </cell>
          <cell r="L397">
            <v>340909</v>
          </cell>
          <cell r="N397">
            <v>34091</v>
          </cell>
          <cell r="P397">
            <v>0</v>
          </cell>
          <cell r="Q397">
            <v>681.81799999999998</v>
          </cell>
          <cell r="R397">
            <v>0</v>
          </cell>
          <cell r="T397">
            <v>68.182000000000002</v>
          </cell>
          <cell r="V397">
            <v>750</v>
          </cell>
        </row>
        <row r="398">
          <cell r="D398">
            <v>5</v>
          </cell>
          <cell r="F398" t="str">
            <v>Correa transportadora CV-007 A=1.8m L=1470m; se alarga en 32m</v>
          </cell>
          <cell r="G398" t="str">
            <v>m</v>
          </cell>
          <cell r="H398">
            <v>32</v>
          </cell>
          <cell r="L398">
            <v>4135</v>
          </cell>
          <cell r="N398">
            <v>600</v>
          </cell>
          <cell r="P398">
            <v>132.32</v>
          </cell>
          <cell r="Q398">
            <v>0</v>
          </cell>
          <cell r="R398">
            <v>0</v>
          </cell>
          <cell r="T398">
            <v>19.2</v>
          </cell>
          <cell r="V398">
            <v>151.51999999999998</v>
          </cell>
        </row>
        <row r="399">
          <cell r="D399" t="str">
            <v>CAÑERIAS</v>
          </cell>
        </row>
        <row r="400">
          <cell r="D400">
            <v>6</v>
          </cell>
          <cell r="F400" t="str">
            <v>Global tuberías válvulas y fittings (se aplica 4% equipos mecànicos)</v>
          </cell>
          <cell r="G400" t="str">
            <v>gl</v>
          </cell>
          <cell r="H400">
            <v>1</v>
          </cell>
          <cell r="L400">
            <v>120</v>
          </cell>
          <cell r="N400">
            <v>262606</v>
          </cell>
          <cell r="P400">
            <v>0.12</v>
          </cell>
          <cell r="Q400">
            <v>0.12</v>
          </cell>
          <cell r="R400">
            <v>0</v>
          </cell>
          <cell r="T400">
            <v>262.60599999999999</v>
          </cell>
          <cell r="V400">
            <v>262.846</v>
          </cell>
        </row>
        <row r="401">
          <cell r="D401" t="str">
            <v>ELECTRICIDAD</v>
          </cell>
        </row>
        <row r="402">
          <cell r="D402">
            <v>7</v>
          </cell>
          <cell r="F402" t="str">
            <v>Global equipos eléctricos (se aplica 3% equipos mecánicos)</v>
          </cell>
          <cell r="G402" t="str">
            <v>gl</v>
          </cell>
          <cell r="H402">
            <v>1</v>
          </cell>
          <cell r="N402">
            <v>196954</v>
          </cell>
          <cell r="P402">
            <v>0</v>
          </cell>
          <cell r="Q402">
            <v>0</v>
          </cell>
          <cell r="R402">
            <v>0</v>
          </cell>
          <cell r="T402">
            <v>196.95400000000001</v>
          </cell>
          <cell r="V402">
            <v>196.95400000000001</v>
          </cell>
        </row>
        <row r="403">
          <cell r="E403" t="str">
            <v>SISTEMA DE TRANSPORTE DE MINERAL</v>
          </cell>
          <cell r="P403">
            <v>132.44</v>
          </cell>
          <cell r="Q403">
            <v>5974.7519999999995</v>
          </cell>
          <cell r="R403">
            <v>84.41</v>
          </cell>
          <cell r="S403">
            <v>0</v>
          </cell>
          <cell r="T403">
            <v>976.45824999999991</v>
          </cell>
          <cell r="V403">
            <v>7168.0602499999986</v>
          </cell>
        </row>
        <row r="408">
          <cell r="D408">
            <v>5</v>
          </cell>
          <cell r="F408" t="str">
            <v>Tractor para movimiento de carga tipo D-9</v>
          </cell>
          <cell r="G408" t="str">
            <v>un</v>
          </cell>
          <cell r="H408">
            <v>1</v>
          </cell>
          <cell r="L408">
            <v>780000</v>
          </cell>
          <cell r="P408">
            <v>0</v>
          </cell>
          <cell r="Q408">
            <v>780</v>
          </cell>
          <cell r="R408">
            <v>0</v>
          </cell>
          <cell r="T408">
            <v>0</v>
          </cell>
          <cell r="V408">
            <v>780</v>
          </cell>
        </row>
        <row r="410">
          <cell r="E410" t="str">
            <v>EQUIPOS MOVILES MINA</v>
          </cell>
          <cell r="P410">
            <v>0</v>
          </cell>
          <cell r="Q410">
            <v>780</v>
          </cell>
          <cell r="R410">
            <v>0</v>
          </cell>
          <cell r="S410">
            <v>0</v>
          </cell>
          <cell r="T410">
            <v>0</v>
          </cell>
          <cell r="V410">
            <v>780</v>
          </cell>
        </row>
        <row r="412">
          <cell r="E412" t="str">
            <v xml:space="preserve"> </v>
          </cell>
        </row>
        <row r="413">
          <cell r="E413" t="str">
            <v>Total: INSTALACIONES MINA</v>
          </cell>
          <cell r="P413">
            <v>145.5</v>
          </cell>
          <cell r="Q413">
            <v>9502.7520000000004</v>
          </cell>
          <cell r="R413">
            <v>1047.9949999999999</v>
          </cell>
          <cell r="S413">
            <v>96.75</v>
          </cell>
          <cell r="T413">
            <v>2670.7334000000001</v>
          </cell>
          <cell r="V413">
            <v>13463.7304</v>
          </cell>
          <cell r="AA413" t="str">
            <v xml:space="preserve"> </v>
          </cell>
        </row>
        <row r="417">
          <cell r="E417" t="str">
            <v>CONCENTRADOR</v>
          </cell>
        </row>
        <row r="420">
          <cell r="D420" t="str">
            <v>EXCAVACIONES Y RELLENOS</v>
          </cell>
        </row>
        <row r="421">
          <cell r="D421">
            <v>1</v>
          </cell>
          <cell r="F421" t="str">
            <v>Excavación estructural en terreno duro          tunel</v>
          </cell>
          <cell r="G421" t="str">
            <v>m3</v>
          </cell>
          <cell r="H421">
            <v>15600</v>
          </cell>
          <cell r="N421">
            <v>53</v>
          </cell>
          <cell r="P421">
            <v>0</v>
          </cell>
          <cell r="Q421">
            <v>0</v>
          </cell>
          <cell r="T421">
            <v>826.8</v>
          </cell>
          <cell r="V421">
            <v>826.8</v>
          </cell>
        </row>
        <row r="422">
          <cell r="D422">
            <v>1</v>
          </cell>
          <cell r="F422" t="str">
            <v>Excavación estructural en terreno duro          ampliacion edificio</v>
          </cell>
          <cell r="G422" t="str">
            <v>m3</v>
          </cell>
          <cell r="H422">
            <v>1080</v>
          </cell>
          <cell r="N422">
            <v>53</v>
          </cell>
          <cell r="P422">
            <v>0</v>
          </cell>
          <cell r="Q422">
            <v>0</v>
          </cell>
          <cell r="T422">
            <v>57.24</v>
          </cell>
          <cell r="V422">
            <v>57.24</v>
          </cell>
        </row>
        <row r="423">
          <cell r="D423" t="str">
            <v>HORMIGONES</v>
          </cell>
        </row>
        <row r="424">
          <cell r="D424">
            <v>2</v>
          </cell>
          <cell r="F424" t="str">
            <v>Hormigon armado           tunel</v>
          </cell>
          <cell r="G424" t="str">
            <v>m3</v>
          </cell>
          <cell r="H424">
            <v>3495.9999999999995</v>
          </cell>
          <cell r="N424">
            <v>503</v>
          </cell>
          <cell r="T424">
            <v>1758.4879999999998</v>
          </cell>
          <cell r="V424">
            <v>1758.4879999999998</v>
          </cell>
        </row>
        <row r="425">
          <cell r="D425">
            <v>2</v>
          </cell>
          <cell r="F425" t="str">
            <v>Hormigon armado           Fundaciones edificio</v>
          </cell>
          <cell r="G425" t="str">
            <v>m3</v>
          </cell>
          <cell r="H425">
            <v>690</v>
          </cell>
          <cell r="N425">
            <v>503</v>
          </cell>
          <cell r="P425">
            <v>0</v>
          </cell>
          <cell r="Q425">
            <v>0</v>
          </cell>
          <cell r="T425">
            <v>347.07</v>
          </cell>
          <cell r="V425">
            <v>347.07</v>
          </cell>
        </row>
        <row r="426">
          <cell r="D426" t="str">
            <v>ESTRUCTURAS METALICAS</v>
          </cell>
        </row>
        <row r="427">
          <cell r="D427">
            <v>3</v>
          </cell>
          <cell r="F427" t="str">
            <v>Estructuras metálicas     ampliacion edificio</v>
          </cell>
          <cell r="G427" t="str">
            <v>ton</v>
          </cell>
          <cell r="H427">
            <v>517.5</v>
          </cell>
          <cell r="M427">
            <v>1900</v>
          </cell>
          <cell r="N427">
            <v>870</v>
          </cell>
          <cell r="P427">
            <v>0</v>
          </cell>
          <cell r="Q427">
            <v>0</v>
          </cell>
          <cell r="R427">
            <v>983.25</v>
          </cell>
          <cell r="T427">
            <v>450.22500000000002</v>
          </cell>
          <cell r="V427">
            <v>1433.4749999999999</v>
          </cell>
        </row>
        <row r="428">
          <cell r="D428">
            <v>3</v>
          </cell>
          <cell r="F428" t="str">
            <v>Cubierta de acero</v>
          </cell>
          <cell r="G428" t="str">
            <v>m2</v>
          </cell>
          <cell r="H428">
            <v>2300</v>
          </cell>
          <cell r="N428">
            <v>61</v>
          </cell>
          <cell r="P428">
            <v>0</v>
          </cell>
          <cell r="Q428">
            <v>0</v>
          </cell>
          <cell r="R428">
            <v>0</v>
          </cell>
          <cell r="T428">
            <v>140.30000000000001</v>
          </cell>
          <cell r="V428">
            <v>140.30000000000001</v>
          </cell>
        </row>
        <row r="429">
          <cell r="E429" t="str">
            <v>ACOPIO DE MINERAL GRUESO</v>
          </cell>
          <cell r="P429">
            <v>0</v>
          </cell>
          <cell r="Q429">
            <v>0</v>
          </cell>
          <cell r="R429">
            <v>983.25</v>
          </cell>
          <cell r="S429">
            <v>0</v>
          </cell>
          <cell r="T429">
            <v>3580.123</v>
          </cell>
          <cell r="U429">
            <v>0</v>
          </cell>
          <cell r="V429">
            <v>4563.3730000000005</v>
          </cell>
        </row>
        <row r="433">
          <cell r="D433" t="str">
            <v>EXCAVACIONES Y RELLENOS</v>
          </cell>
        </row>
        <row r="434">
          <cell r="D434">
            <v>1</v>
          </cell>
          <cell r="F434" t="str">
            <v>Excavación estructural en terreno duro          Galerias correas  022A Y 022B</v>
          </cell>
          <cell r="G434" t="str">
            <v>m3</v>
          </cell>
          <cell r="H434">
            <v>76.8</v>
          </cell>
          <cell r="N434">
            <v>53</v>
          </cell>
          <cell r="P434">
            <v>0</v>
          </cell>
          <cell r="Q434">
            <v>0</v>
          </cell>
          <cell r="T434">
            <v>4.0703999999999994</v>
          </cell>
          <cell r="V434">
            <v>4.0703999999999994</v>
          </cell>
        </row>
        <row r="435">
          <cell r="D435" t="str">
            <v>HORMIGONES</v>
          </cell>
        </row>
        <row r="436">
          <cell r="D436">
            <v>2</v>
          </cell>
          <cell r="F436" t="str">
            <v>Hormigon armado           Galerias correas</v>
          </cell>
          <cell r="G436" t="str">
            <v>m3</v>
          </cell>
          <cell r="H436">
            <v>36.799999999999997</v>
          </cell>
          <cell r="N436">
            <v>503</v>
          </cell>
          <cell r="P436">
            <v>0</v>
          </cell>
          <cell r="Q436">
            <v>0</v>
          </cell>
          <cell r="T436">
            <v>18.510399999999997</v>
          </cell>
          <cell r="V436">
            <v>18.510399999999997</v>
          </cell>
        </row>
        <row r="437">
          <cell r="D437" t="str">
            <v>ESTRUCTURAS METALICAS</v>
          </cell>
        </row>
        <row r="438">
          <cell r="D438">
            <v>3</v>
          </cell>
          <cell r="F438" t="str">
            <v>Estructuras metálicas     Galerias correas</v>
          </cell>
          <cell r="G438" t="str">
            <v>ton</v>
          </cell>
          <cell r="H438">
            <v>18.399999999999999</v>
          </cell>
          <cell r="M438">
            <v>1900</v>
          </cell>
          <cell r="N438">
            <v>870</v>
          </cell>
          <cell r="P438">
            <v>0</v>
          </cell>
          <cell r="Q438">
            <v>0</v>
          </cell>
          <cell r="R438">
            <v>34.96</v>
          </cell>
          <cell r="T438">
            <v>16.007999999999999</v>
          </cell>
          <cell r="V438">
            <v>50.968000000000004</v>
          </cell>
        </row>
        <row r="439">
          <cell r="D439" t="str">
            <v>MECANICA</v>
          </cell>
        </row>
        <row r="440">
          <cell r="D440">
            <v>5</v>
          </cell>
          <cell r="F440" t="str">
            <v xml:space="preserve">Cambio m, 215 HP alimen.correa(CV-020/CV-021) cap=4.800 tph,A </v>
          </cell>
          <cell r="G440" t="str">
            <v>un</v>
          </cell>
          <cell r="H440">
            <v>2</v>
          </cell>
          <cell r="L440">
            <v>36000</v>
          </cell>
          <cell r="N440">
            <v>3600</v>
          </cell>
          <cell r="P440">
            <v>0</v>
          </cell>
          <cell r="Q440">
            <v>72</v>
          </cell>
          <cell r="R440">
            <v>0</v>
          </cell>
          <cell r="T440">
            <v>7.2</v>
          </cell>
          <cell r="V440">
            <v>79.2</v>
          </cell>
        </row>
        <row r="441">
          <cell r="D441">
            <v>5</v>
          </cell>
          <cell r="F441" t="str">
            <v>Alimentador de correa A=72" L=171m V= 3.3 ms 215 HP</v>
          </cell>
          <cell r="G441" t="str">
            <v>un</v>
          </cell>
          <cell r="H441">
            <v>4</v>
          </cell>
          <cell r="L441">
            <v>106000</v>
          </cell>
          <cell r="N441">
            <v>10600</v>
          </cell>
          <cell r="P441">
            <v>0</v>
          </cell>
          <cell r="Q441">
            <v>424</v>
          </cell>
          <cell r="R441">
            <v>0</v>
          </cell>
          <cell r="T441">
            <v>42.4</v>
          </cell>
          <cell r="V441">
            <v>466.4</v>
          </cell>
        </row>
        <row r="442">
          <cell r="D442">
            <v>5</v>
          </cell>
          <cell r="F442" t="str">
            <v>Correa alimentación 3ºSAG CV-022 A=60" L= 171m v=3.3 m/s 215 HP</v>
          </cell>
          <cell r="G442" t="str">
            <v>m</v>
          </cell>
          <cell r="H442">
            <v>171</v>
          </cell>
          <cell r="L442">
            <v>4135</v>
          </cell>
          <cell r="N442">
            <v>600</v>
          </cell>
          <cell r="P442">
            <v>707.08500000000004</v>
          </cell>
          <cell r="Q442">
            <v>0</v>
          </cell>
          <cell r="R442">
            <v>0</v>
          </cell>
          <cell r="T442">
            <v>102.6</v>
          </cell>
          <cell r="V442">
            <v>809.68500000000006</v>
          </cell>
        </row>
        <row r="443">
          <cell r="D443" t="str">
            <v>CAÑERIAS</v>
          </cell>
        </row>
        <row r="444">
          <cell r="D444">
            <v>6</v>
          </cell>
          <cell r="F444" t="str">
            <v>Global tuberías válvulas y fittings (se aplica 3% equipos mecànicos)</v>
          </cell>
          <cell r="G444" t="str">
            <v>gl</v>
          </cell>
          <cell r="H444">
            <v>1</v>
          </cell>
          <cell r="N444">
            <v>40659</v>
          </cell>
          <cell r="P444">
            <v>0</v>
          </cell>
          <cell r="Q444">
            <v>0</v>
          </cell>
          <cell r="R444">
            <v>0</v>
          </cell>
          <cell r="T444">
            <v>40.658999999999999</v>
          </cell>
          <cell r="V444">
            <v>40.658999999999999</v>
          </cell>
        </row>
        <row r="445">
          <cell r="D445" t="str">
            <v>ELECTRICIDAD</v>
          </cell>
        </row>
        <row r="446">
          <cell r="D446">
            <v>7</v>
          </cell>
          <cell r="F446" t="str">
            <v>Global equipos eléctricos (se aplica 14.8% equipos mecánicos)</v>
          </cell>
          <cell r="G446" t="str">
            <v>gl</v>
          </cell>
          <cell r="H446">
            <v>1</v>
          </cell>
          <cell r="N446">
            <v>200585</v>
          </cell>
          <cell r="P446">
            <v>0</v>
          </cell>
          <cell r="Q446">
            <v>0</v>
          </cell>
          <cell r="R446">
            <v>0</v>
          </cell>
          <cell r="T446">
            <v>200.58500000000001</v>
          </cell>
          <cell r="V446">
            <v>200.58500000000001</v>
          </cell>
        </row>
        <row r="447">
          <cell r="E447" t="str">
            <v>SISTEMA DE RECUPERACION DE MINERAL GRUESO</v>
          </cell>
          <cell r="P447">
            <v>707.08500000000004</v>
          </cell>
          <cell r="Q447">
            <v>496</v>
          </cell>
          <cell r="R447">
            <v>34.96</v>
          </cell>
          <cell r="S447">
            <v>0</v>
          </cell>
          <cell r="T447">
            <v>432.03279999999995</v>
          </cell>
          <cell r="V447">
            <v>1670.0778</v>
          </cell>
        </row>
        <row r="452">
          <cell r="D452" t="str">
            <v>EXCAVACIONES Y RELLENOS</v>
          </cell>
        </row>
        <row r="453">
          <cell r="D453">
            <v>1</v>
          </cell>
          <cell r="F453" t="str">
            <v>Excavación estructural en terreno duro    edificios</v>
          </cell>
          <cell r="G453" t="str">
            <v>m3</v>
          </cell>
          <cell r="H453">
            <v>259.2</v>
          </cell>
          <cell r="N453">
            <v>53</v>
          </cell>
          <cell r="P453">
            <v>0</v>
          </cell>
          <cell r="Q453">
            <v>0</v>
          </cell>
          <cell r="R453">
            <v>0</v>
          </cell>
          <cell r="S453">
            <v>0</v>
          </cell>
          <cell r="T453">
            <v>14</v>
          </cell>
          <cell r="V453">
            <v>14</v>
          </cell>
        </row>
        <row r="454">
          <cell r="D454">
            <v>1</v>
          </cell>
          <cell r="F454" t="str">
            <v>Excavación estructural en terreno duro    harneros</v>
          </cell>
          <cell r="G454" t="str">
            <v>m3</v>
          </cell>
          <cell r="H454">
            <v>230.39999999999998</v>
          </cell>
          <cell r="N454">
            <v>53</v>
          </cell>
          <cell r="P454">
            <v>0</v>
          </cell>
          <cell r="Q454">
            <v>0</v>
          </cell>
          <cell r="R454">
            <v>0</v>
          </cell>
          <cell r="S454">
            <v>0</v>
          </cell>
          <cell r="T454">
            <v>12</v>
          </cell>
          <cell r="V454">
            <v>12</v>
          </cell>
        </row>
        <row r="455">
          <cell r="D455">
            <v>1</v>
          </cell>
          <cell r="F455" t="str">
            <v>Excavación estructural en terreno duro    ciclones</v>
          </cell>
          <cell r="G455" t="str">
            <v>m3</v>
          </cell>
          <cell r="H455">
            <v>114</v>
          </cell>
          <cell r="N455">
            <v>53</v>
          </cell>
          <cell r="P455">
            <v>0</v>
          </cell>
          <cell r="Q455">
            <v>0</v>
          </cell>
          <cell r="R455">
            <v>0</v>
          </cell>
          <cell r="S455">
            <v>0</v>
          </cell>
          <cell r="T455">
            <v>6</v>
          </cell>
          <cell r="V455">
            <v>6</v>
          </cell>
        </row>
        <row r="456">
          <cell r="D456">
            <v>1</v>
          </cell>
          <cell r="F456" t="str">
            <v>Excavación estructural en terreno duro    molinos bolas y obras anexas</v>
          </cell>
          <cell r="G456" t="str">
            <v>m3</v>
          </cell>
          <cell r="H456">
            <v>636</v>
          </cell>
          <cell r="N456">
            <v>53</v>
          </cell>
          <cell r="P456">
            <v>0</v>
          </cell>
          <cell r="Q456">
            <v>0</v>
          </cell>
          <cell r="R456">
            <v>0</v>
          </cell>
          <cell r="S456">
            <v>0</v>
          </cell>
          <cell r="T456">
            <v>34</v>
          </cell>
          <cell r="V456">
            <v>34</v>
          </cell>
        </row>
        <row r="457">
          <cell r="D457" t="str">
            <v>HORMIGONES</v>
          </cell>
        </row>
        <row r="458">
          <cell r="D458">
            <v>2</v>
          </cell>
          <cell r="F458" t="str">
            <v>Hormigon armado           molino bolas y edificio</v>
          </cell>
          <cell r="G458" t="str">
            <v>m3</v>
          </cell>
          <cell r="H458">
            <v>1092.5</v>
          </cell>
          <cell r="N458">
            <v>503</v>
          </cell>
          <cell r="P458">
            <v>0</v>
          </cell>
          <cell r="Q458">
            <v>0</v>
          </cell>
          <cell r="R458">
            <v>0</v>
          </cell>
          <cell r="S458">
            <v>0</v>
          </cell>
          <cell r="T458">
            <v>550</v>
          </cell>
          <cell r="V458">
            <v>550</v>
          </cell>
        </row>
        <row r="459">
          <cell r="D459">
            <v>2</v>
          </cell>
          <cell r="F459" t="str">
            <v>Hormigón armado           base harneros</v>
          </cell>
          <cell r="G459" t="str">
            <v>m3</v>
          </cell>
          <cell r="H459">
            <v>413.99999999999994</v>
          </cell>
          <cell r="N459">
            <v>503</v>
          </cell>
          <cell r="P459">
            <v>0</v>
          </cell>
          <cell r="Q459">
            <v>0</v>
          </cell>
          <cell r="R459">
            <v>0</v>
          </cell>
          <cell r="S459">
            <v>0</v>
          </cell>
          <cell r="T459">
            <v>208</v>
          </cell>
          <cell r="V459">
            <v>208</v>
          </cell>
        </row>
        <row r="460">
          <cell r="D460" t="str">
            <v>ESTRUCTURAS METALICAS</v>
          </cell>
        </row>
        <row r="461">
          <cell r="D461">
            <v>3</v>
          </cell>
          <cell r="F461" t="str">
            <v>Estructuras metálicas     soporte harneros</v>
          </cell>
          <cell r="G461" t="str">
            <v>ton</v>
          </cell>
          <cell r="H461">
            <v>86.25</v>
          </cell>
          <cell r="M461">
            <v>1900</v>
          </cell>
          <cell r="N461">
            <v>870</v>
          </cell>
          <cell r="P461">
            <v>0</v>
          </cell>
          <cell r="Q461">
            <v>0</v>
          </cell>
          <cell r="R461">
            <v>164</v>
          </cell>
          <cell r="S461">
            <v>0</v>
          </cell>
          <cell r="T461">
            <v>75</v>
          </cell>
          <cell r="V461">
            <v>239</v>
          </cell>
        </row>
        <row r="462">
          <cell r="D462">
            <v>3</v>
          </cell>
          <cell r="F462" t="str">
            <v>Estructuras metálicas     plataforma molinos</v>
          </cell>
          <cell r="G462" t="str">
            <v>ton</v>
          </cell>
          <cell r="H462">
            <v>486.45</v>
          </cell>
          <cell r="M462">
            <v>1900</v>
          </cell>
          <cell r="N462">
            <v>870</v>
          </cell>
          <cell r="P462">
            <v>0</v>
          </cell>
          <cell r="Q462">
            <v>0</v>
          </cell>
          <cell r="R462">
            <v>924</v>
          </cell>
          <cell r="S462">
            <v>0</v>
          </cell>
          <cell r="T462">
            <v>423</v>
          </cell>
          <cell r="V462">
            <v>1347</v>
          </cell>
        </row>
        <row r="463">
          <cell r="D463">
            <v>3</v>
          </cell>
          <cell r="F463" t="str">
            <v>Estructuras metálicas     edificio molino bolas</v>
          </cell>
          <cell r="G463" t="str">
            <v>ton</v>
          </cell>
          <cell r="H463">
            <v>1288</v>
          </cell>
          <cell r="M463">
            <v>1900</v>
          </cell>
          <cell r="N463">
            <v>870</v>
          </cell>
          <cell r="P463">
            <v>0</v>
          </cell>
          <cell r="Q463">
            <v>0</v>
          </cell>
          <cell r="R463">
            <v>2447</v>
          </cell>
          <cell r="S463">
            <v>0</v>
          </cell>
          <cell r="T463">
            <v>1121</v>
          </cell>
          <cell r="V463">
            <v>3568</v>
          </cell>
        </row>
        <row r="464">
          <cell r="D464">
            <v>3</v>
          </cell>
          <cell r="F464" t="str">
            <v>Estructuras metálicas     plataforma ciclones</v>
          </cell>
          <cell r="G464" t="str">
            <v>ton</v>
          </cell>
          <cell r="H464">
            <v>379.49999999999994</v>
          </cell>
          <cell r="I464">
            <v>2240.1999999999998</v>
          </cell>
          <cell r="M464">
            <v>1900</v>
          </cell>
          <cell r="N464">
            <v>870</v>
          </cell>
          <cell r="P464">
            <v>0</v>
          </cell>
          <cell r="Q464">
            <v>0</v>
          </cell>
          <cell r="R464">
            <v>721</v>
          </cell>
          <cell r="S464">
            <v>0</v>
          </cell>
          <cell r="T464">
            <v>330</v>
          </cell>
          <cell r="V464">
            <v>1051</v>
          </cell>
        </row>
        <row r="465">
          <cell r="D465" t="str">
            <v>CONSTRUCCIONES VARIAS</v>
          </cell>
        </row>
        <row r="466">
          <cell r="D466">
            <v>4</v>
          </cell>
          <cell r="F466" t="str">
            <v>Construccion salas electricas</v>
          </cell>
          <cell r="G466" t="str">
            <v>m2</v>
          </cell>
          <cell r="H466">
            <v>1440</v>
          </cell>
          <cell r="N466">
            <v>400</v>
          </cell>
          <cell r="P466">
            <v>0</v>
          </cell>
          <cell r="Q466">
            <v>0</v>
          </cell>
          <cell r="R466">
            <v>0</v>
          </cell>
          <cell r="S466">
            <v>0</v>
          </cell>
          <cell r="T466">
            <v>576</v>
          </cell>
          <cell r="V466">
            <v>576</v>
          </cell>
        </row>
        <row r="467">
          <cell r="D467" t="str">
            <v>MECANICA</v>
          </cell>
        </row>
        <row r="468">
          <cell r="D468">
            <v>5</v>
          </cell>
          <cell r="F468" t="str">
            <v>Sistema de lavado de trommel con monitoreo</v>
          </cell>
          <cell r="G468" t="str">
            <v>un</v>
          </cell>
          <cell r="H468">
            <v>1</v>
          </cell>
          <cell r="L468">
            <v>20000</v>
          </cell>
          <cell r="N468">
            <v>10000</v>
          </cell>
          <cell r="P468">
            <v>0</v>
          </cell>
          <cell r="Q468">
            <v>20</v>
          </cell>
          <cell r="R468">
            <v>0</v>
          </cell>
          <cell r="T468">
            <v>10</v>
          </cell>
          <cell r="V468">
            <v>30</v>
          </cell>
        </row>
        <row r="469">
          <cell r="D469">
            <v>5</v>
          </cell>
          <cell r="F469" t="str">
            <v>molino semiautogeno tipo gearles tamaño 36"x17"(largo efectivo=17") 17.000 HP SAG</v>
          </cell>
          <cell r="G469" t="str">
            <v>un</v>
          </cell>
          <cell r="H469">
            <v>1</v>
          </cell>
          <cell r="L469">
            <v>9252100</v>
          </cell>
          <cell r="N469">
            <v>925210</v>
          </cell>
          <cell r="P469">
            <v>0</v>
          </cell>
          <cell r="Q469">
            <v>9252</v>
          </cell>
          <cell r="R469">
            <v>0</v>
          </cell>
          <cell r="T469">
            <v>925</v>
          </cell>
          <cell r="V469">
            <v>10177</v>
          </cell>
        </row>
        <row r="470">
          <cell r="D470">
            <v>5</v>
          </cell>
          <cell r="F470" t="str">
            <v>Bateria de 32 ciclones conicos tipo DS-26</v>
          </cell>
          <cell r="G470" t="str">
            <v>un</v>
          </cell>
          <cell r="H470">
            <v>3</v>
          </cell>
          <cell r="L470">
            <v>635189</v>
          </cell>
          <cell r="N470">
            <v>63519</v>
          </cell>
          <cell r="P470">
            <v>1906</v>
          </cell>
          <cell r="Q470">
            <v>0</v>
          </cell>
          <cell r="R470">
            <v>0</v>
          </cell>
          <cell r="T470">
            <v>191</v>
          </cell>
          <cell r="V470">
            <v>2097</v>
          </cell>
        </row>
        <row r="471">
          <cell r="D471">
            <v>5</v>
          </cell>
          <cell r="F471" t="str">
            <v>Bomba alimentacion ciclones 33"x30" 3000 HP, baja velocodad (Bba, motor, variador)</v>
          </cell>
          <cell r="G471" t="str">
            <v>un</v>
          </cell>
          <cell r="H471">
            <v>3</v>
          </cell>
          <cell r="L471">
            <v>893884</v>
          </cell>
          <cell r="N471">
            <v>89388</v>
          </cell>
          <cell r="P471">
            <v>0</v>
          </cell>
          <cell r="Q471">
            <v>2682</v>
          </cell>
          <cell r="R471">
            <v>0</v>
          </cell>
          <cell r="T471">
            <v>268</v>
          </cell>
          <cell r="V471">
            <v>2950</v>
          </cell>
        </row>
        <row r="472">
          <cell r="D472">
            <v>5</v>
          </cell>
          <cell r="F472" t="str">
            <v>Bomba de piso vertical 3ªcircuito de molienda tamaño 6" 50 HP</v>
          </cell>
          <cell r="G472" t="str">
            <v>un</v>
          </cell>
          <cell r="H472">
            <v>2</v>
          </cell>
          <cell r="L472">
            <v>30588</v>
          </cell>
          <cell r="N472">
            <v>3059</v>
          </cell>
          <cell r="P472">
            <v>0</v>
          </cell>
          <cell r="Q472">
            <v>61</v>
          </cell>
          <cell r="R472">
            <v>0</v>
          </cell>
          <cell r="T472">
            <v>6</v>
          </cell>
          <cell r="V472">
            <v>67</v>
          </cell>
        </row>
        <row r="473">
          <cell r="D473">
            <v>5</v>
          </cell>
          <cell r="F473" t="str">
            <v>Cajon alimentador ciclones capacidad util=485 m3</v>
          </cell>
          <cell r="G473" t="str">
            <v>ton</v>
          </cell>
          <cell r="H473">
            <v>60</v>
          </cell>
          <cell r="M473">
            <v>4300</v>
          </cell>
          <cell r="N473">
            <v>1450</v>
          </cell>
          <cell r="P473">
            <v>0</v>
          </cell>
          <cell r="Q473">
            <v>0</v>
          </cell>
          <cell r="R473">
            <v>258</v>
          </cell>
          <cell r="T473">
            <v>87</v>
          </cell>
          <cell r="V473">
            <v>345</v>
          </cell>
        </row>
        <row r="474">
          <cell r="D474">
            <v>5</v>
          </cell>
          <cell r="F474" t="str">
            <v>Harnero descarga molino SAG tamaño 12'x24' 60HP</v>
          </cell>
          <cell r="G474" t="str">
            <v>un</v>
          </cell>
          <cell r="H474">
            <v>2</v>
          </cell>
          <cell r="L474">
            <v>232426</v>
          </cell>
          <cell r="N474">
            <v>23243</v>
          </cell>
          <cell r="P474">
            <v>0</v>
          </cell>
          <cell r="Q474">
            <v>465</v>
          </cell>
          <cell r="R474">
            <v>0</v>
          </cell>
          <cell r="T474">
            <v>46</v>
          </cell>
          <cell r="V474">
            <v>511</v>
          </cell>
        </row>
        <row r="475">
          <cell r="D475">
            <v>5</v>
          </cell>
          <cell r="F475" t="str">
            <v>Molino bolas Gearless 25' x 40' 20.000 HP</v>
          </cell>
          <cell r="G475" t="str">
            <v>un</v>
          </cell>
          <cell r="H475">
            <v>2</v>
          </cell>
          <cell r="L475">
            <v>9144273</v>
          </cell>
          <cell r="N475">
            <v>914427</v>
          </cell>
          <cell r="P475">
            <v>0</v>
          </cell>
          <cell r="Q475">
            <v>18289</v>
          </cell>
          <cell r="R475">
            <v>0</v>
          </cell>
          <cell r="T475">
            <v>1829</v>
          </cell>
          <cell r="V475">
            <v>20118</v>
          </cell>
        </row>
        <row r="476">
          <cell r="D476">
            <v>5</v>
          </cell>
          <cell r="F476" t="str">
            <v>Puente grua mantencion molino SAG cap 30/8 ton LUZ=36m</v>
          </cell>
          <cell r="G476" t="str">
            <v>un</v>
          </cell>
          <cell r="H476">
            <v>1</v>
          </cell>
          <cell r="L476">
            <v>186310</v>
          </cell>
          <cell r="N476">
            <v>18631</v>
          </cell>
          <cell r="P476">
            <v>93</v>
          </cell>
          <cell r="Q476">
            <v>93</v>
          </cell>
          <cell r="R476">
            <v>0</v>
          </cell>
          <cell r="T476">
            <v>19</v>
          </cell>
          <cell r="V476">
            <v>205</v>
          </cell>
        </row>
        <row r="477">
          <cell r="D477">
            <v>5</v>
          </cell>
          <cell r="F477" t="str">
            <v>Puente grua mantencion baterias cap=10ton luz=15.6 m</v>
          </cell>
          <cell r="G477" t="str">
            <v>un</v>
          </cell>
          <cell r="H477">
            <v>1</v>
          </cell>
          <cell r="L477">
            <v>151160</v>
          </cell>
          <cell r="N477">
            <v>19058</v>
          </cell>
          <cell r="P477">
            <v>75.5</v>
          </cell>
          <cell r="Q477">
            <v>75.5</v>
          </cell>
          <cell r="R477">
            <v>0</v>
          </cell>
          <cell r="T477">
            <v>19</v>
          </cell>
          <cell r="V477">
            <v>170</v>
          </cell>
        </row>
        <row r="478">
          <cell r="D478">
            <v>5</v>
          </cell>
          <cell r="F478" t="str">
            <v>Puente grua mantencion molino de bolas cap:30/8 ton luz=31.3 m</v>
          </cell>
          <cell r="G478" t="str">
            <v>un</v>
          </cell>
          <cell r="H478">
            <v>1</v>
          </cell>
          <cell r="L478">
            <v>186310</v>
          </cell>
          <cell r="N478">
            <v>18631</v>
          </cell>
          <cell r="P478">
            <v>93</v>
          </cell>
          <cell r="Q478">
            <v>93</v>
          </cell>
          <cell r="R478">
            <v>0</v>
          </cell>
          <cell r="T478">
            <v>19</v>
          </cell>
          <cell r="V478">
            <v>205</v>
          </cell>
        </row>
        <row r="479">
          <cell r="D479">
            <v>5</v>
          </cell>
          <cell r="F479" t="str">
            <v>Maquina enlainadora (a definir 1 o 2)</v>
          </cell>
          <cell r="G479" t="str">
            <v>gl</v>
          </cell>
          <cell r="H479">
            <v>1</v>
          </cell>
          <cell r="M479">
            <v>622000</v>
          </cell>
          <cell r="R479">
            <v>622</v>
          </cell>
          <cell r="S479">
            <v>0</v>
          </cell>
          <cell r="V479">
            <v>622</v>
          </cell>
        </row>
        <row r="480">
          <cell r="D480" t="str">
            <v>CAÑERIAS</v>
          </cell>
        </row>
        <row r="481">
          <cell r="D481">
            <v>6</v>
          </cell>
          <cell r="F481" t="str">
            <v>Global tuberías válvulas y fittings (se aplica 7.7% equipos mecànicos)</v>
          </cell>
          <cell r="G481" t="str">
            <v>gl</v>
          </cell>
          <cell r="H481">
            <v>1</v>
          </cell>
          <cell r="N481">
            <v>2839230</v>
          </cell>
          <cell r="P481">
            <v>0</v>
          </cell>
          <cell r="Q481">
            <v>0</v>
          </cell>
          <cell r="R481">
            <v>0</v>
          </cell>
          <cell r="T481">
            <v>2839</v>
          </cell>
          <cell r="V481">
            <v>2839</v>
          </cell>
        </row>
        <row r="482">
          <cell r="D482" t="str">
            <v>ELECTRICIDAD</v>
          </cell>
        </row>
        <row r="483">
          <cell r="D483">
            <v>7</v>
          </cell>
          <cell r="F483" t="str">
            <v>Global equipos eléctricos (se aplica 8.9% equipos mecánicos)</v>
          </cell>
          <cell r="G483" t="str">
            <v>gl</v>
          </cell>
          <cell r="H483">
            <v>1</v>
          </cell>
          <cell r="N483">
            <v>3281707</v>
          </cell>
          <cell r="P483">
            <v>0</v>
          </cell>
          <cell r="Q483">
            <v>0</v>
          </cell>
          <cell r="R483">
            <v>0</v>
          </cell>
          <cell r="T483">
            <v>3282</v>
          </cell>
          <cell r="V483">
            <v>3282</v>
          </cell>
        </row>
        <row r="484">
          <cell r="E484" t="str">
            <v>MOLIENDA</v>
          </cell>
          <cell r="P484">
            <v>2167.5</v>
          </cell>
          <cell r="Q484">
            <v>31030.5</v>
          </cell>
          <cell r="R484">
            <v>5136</v>
          </cell>
          <cell r="S484">
            <v>0</v>
          </cell>
          <cell r="T484">
            <v>12889</v>
          </cell>
          <cell r="V484">
            <v>51223</v>
          </cell>
        </row>
        <row r="488">
          <cell r="D488" t="str">
            <v>EXCAVACIONES Y RELLENOS</v>
          </cell>
        </row>
        <row r="489">
          <cell r="D489">
            <v>1</v>
          </cell>
          <cell r="F489" t="str">
            <v>Excavaciones</v>
          </cell>
          <cell r="G489" t="str">
            <v>m3</v>
          </cell>
          <cell r="H489">
            <v>1200</v>
          </cell>
          <cell r="N489">
            <v>11</v>
          </cell>
          <cell r="P489">
            <v>0</v>
          </cell>
          <cell r="Q489">
            <v>0</v>
          </cell>
          <cell r="R489">
            <v>0</v>
          </cell>
          <cell r="T489">
            <v>13</v>
          </cell>
          <cell r="V489">
            <v>13</v>
          </cell>
        </row>
        <row r="490">
          <cell r="D490">
            <v>1</v>
          </cell>
          <cell r="F490" t="str">
            <v>Excavación estructurales</v>
          </cell>
          <cell r="G490" t="str">
            <v>m3</v>
          </cell>
          <cell r="H490">
            <v>240</v>
          </cell>
          <cell r="N490">
            <v>17</v>
          </cell>
          <cell r="P490">
            <v>0</v>
          </cell>
          <cell r="Q490">
            <v>0</v>
          </cell>
          <cell r="R490">
            <v>0</v>
          </cell>
          <cell r="T490">
            <v>4</v>
          </cell>
          <cell r="V490">
            <v>4</v>
          </cell>
        </row>
        <row r="491">
          <cell r="D491">
            <v>4</v>
          </cell>
          <cell r="F491" t="str">
            <v>Relleno compactado</v>
          </cell>
          <cell r="G491" t="str">
            <v>m3</v>
          </cell>
          <cell r="H491">
            <v>525</v>
          </cell>
          <cell r="N491">
            <v>14</v>
          </cell>
          <cell r="P491">
            <v>0</v>
          </cell>
          <cell r="Q491">
            <v>0</v>
          </cell>
          <cell r="R491">
            <v>0</v>
          </cell>
          <cell r="T491">
            <v>7</v>
          </cell>
          <cell r="V491">
            <v>7</v>
          </cell>
        </row>
        <row r="492">
          <cell r="D492">
            <v>1</v>
          </cell>
          <cell r="F492" t="str">
            <v>Construccion salas electricas</v>
          </cell>
          <cell r="G492" t="str">
            <v>m2</v>
          </cell>
          <cell r="H492">
            <v>180</v>
          </cell>
          <cell r="N492">
            <v>400</v>
          </cell>
          <cell r="P492">
            <v>0</v>
          </cell>
          <cell r="Q492">
            <v>0</v>
          </cell>
          <cell r="R492">
            <v>0</v>
          </cell>
          <cell r="T492">
            <v>72</v>
          </cell>
          <cell r="V492">
            <v>72</v>
          </cell>
        </row>
        <row r="493">
          <cell r="D493" t="str">
            <v>HORMIGONES</v>
          </cell>
        </row>
        <row r="494">
          <cell r="D494">
            <v>2</v>
          </cell>
          <cell r="F494" t="str">
            <v xml:space="preserve">Hormigon armado        </v>
          </cell>
          <cell r="G494" t="str">
            <v>m3</v>
          </cell>
          <cell r="H494">
            <v>1380</v>
          </cell>
          <cell r="N494">
            <v>503</v>
          </cell>
          <cell r="P494">
            <v>0</v>
          </cell>
          <cell r="Q494">
            <v>0</v>
          </cell>
          <cell r="R494">
            <v>0</v>
          </cell>
          <cell r="T494">
            <v>694</v>
          </cell>
          <cell r="V494">
            <v>694</v>
          </cell>
        </row>
        <row r="495">
          <cell r="D495" t="str">
            <v>ESTRUCTURAS METALICAS</v>
          </cell>
        </row>
        <row r="496">
          <cell r="D496">
            <v>3</v>
          </cell>
          <cell r="F496" t="str">
            <v xml:space="preserve">Estructuras metálicas  </v>
          </cell>
          <cell r="G496" t="str">
            <v>ton</v>
          </cell>
          <cell r="H496">
            <v>172.5</v>
          </cell>
          <cell r="M496">
            <v>1900</v>
          </cell>
          <cell r="N496">
            <v>870</v>
          </cell>
          <cell r="P496">
            <v>0</v>
          </cell>
          <cell r="Q496">
            <v>0</v>
          </cell>
          <cell r="R496">
            <v>328</v>
          </cell>
          <cell r="T496">
            <v>150</v>
          </cell>
          <cell r="V496">
            <v>478</v>
          </cell>
        </row>
        <row r="497">
          <cell r="D497">
            <v>3</v>
          </cell>
          <cell r="F497" t="str">
            <v>Caldererìa</v>
          </cell>
          <cell r="G497" t="str">
            <v>ton</v>
          </cell>
          <cell r="H497">
            <v>34.5</v>
          </cell>
          <cell r="M497">
            <v>4300</v>
          </cell>
          <cell r="N497">
            <v>1450</v>
          </cell>
          <cell r="P497">
            <v>0</v>
          </cell>
          <cell r="Q497">
            <v>0</v>
          </cell>
          <cell r="R497">
            <v>148</v>
          </cell>
          <cell r="T497">
            <v>50</v>
          </cell>
          <cell r="V497">
            <v>198</v>
          </cell>
        </row>
        <row r="498">
          <cell r="D498" t="str">
            <v>CONSTRUCCIONES VARIAS</v>
          </cell>
        </row>
        <row r="499">
          <cell r="D499" t="str">
            <v>MECANICA</v>
          </cell>
        </row>
        <row r="500">
          <cell r="D500">
            <v>5</v>
          </cell>
          <cell r="F500" t="str">
            <v>Alimentadores chancadores A=60", L=9, 75HP</v>
          </cell>
          <cell r="G500" t="str">
            <v>un</v>
          </cell>
          <cell r="H500">
            <v>3</v>
          </cell>
          <cell r="L500">
            <v>37216</v>
          </cell>
          <cell r="N500">
            <v>5400</v>
          </cell>
          <cell r="P500">
            <v>0</v>
          </cell>
          <cell r="Q500">
            <v>112</v>
          </cell>
          <cell r="R500">
            <v>0</v>
          </cell>
          <cell r="T500">
            <v>16</v>
          </cell>
          <cell r="V500">
            <v>128</v>
          </cell>
        </row>
        <row r="501">
          <cell r="D501">
            <v>5</v>
          </cell>
          <cell r="F501" t="str">
            <v>Correa alta pendiente de Pebbles SAG1, 2 y 3 (CV-02/CV-02A) A=60", L=65m  42HP</v>
          </cell>
          <cell r="G501" t="str">
            <v>un</v>
          </cell>
          <cell r="H501">
            <v>1</v>
          </cell>
          <cell r="L501">
            <v>983935</v>
          </cell>
          <cell r="N501">
            <v>147590</v>
          </cell>
          <cell r="P501">
            <v>0</v>
          </cell>
          <cell r="Q501">
            <v>984</v>
          </cell>
          <cell r="R501">
            <v>0</v>
          </cell>
          <cell r="T501">
            <v>148</v>
          </cell>
          <cell r="V501">
            <v>1132</v>
          </cell>
        </row>
        <row r="502">
          <cell r="D502">
            <v>5</v>
          </cell>
          <cell r="F502" t="str">
            <v>Correa alimentacion tolva pebbles CV-06 A=60"; L=91m, 335HP</v>
          </cell>
          <cell r="G502" t="str">
            <v>mt</v>
          </cell>
          <cell r="H502">
            <v>91</v>
          </cell>
          <cell r="L502">
            <v>4135</v>
          </cell>
          <cell r="N502">
            <v>600</v>
          </cell>
          <cell r="P502">
            <v>376</v>
          </cell>
          <cell r="Q502">
            <v>0</v>
          </cell>
          <cell r="R502">
            <v>0</v>
          </cell>
          <cell r="T502">
            <v>55</v>
          </cell>
          <cell r="V502">
            <v>431</v>
          </cell>
        </row>
        <row r="503">
          <cell r="D503">
            <v>5</v>
          </cell>
          <cell r="F503" t="str">
            <v>Repotenciamiento Motor 335HP Correa Pebbles CV-06</v>
          </cell>
          <cell r="G503" t="str">
            <v>un</v>
          </cell>
          <cell r="H503">
            <v>1</v>
          </cell>
          <cell r="L503">
            <v>20100</v>
          </cell>
          <cell r="N503">
            <v>2010</v>
          </cell>
          <cell r="Q503">
            <v>20</v>
          </cell>
          <cell r="R503">
            <v>0</v>
          </cell>
          <cell r="T503">
            <v>2</v>
          </cell>
          <cell r="V503">
            <v>22</v>
          </cell>
        </row>
        <row r="504">
          <cell r="D504">
            <v>5</v>
          </cell>
          <cell r="F504" t="str">
            <v>Correa retorno Pebbles CV-07 A=60", L=80m, 335HP</v>
          </cell>
          <cell r="G504" t="str">
            <v>mt</v>
          </cell>
          <cell r="H504">
            <v>80</v>
          </cell>
          <cell r="L504">
            <v>4135</v>
          </cell>
          <cell r="N504">
            <v>600</v>
          </cell>
          <cell r="P504">
            <v>331</v>
          </cell>
          <cell r="Q504">
            <v>0</v>
          </cell>
          <cell r="R504">
            <v>0</v>
          </cell>
          <cell r="T504">
            <v>48</v>
          </cell>
          <cell r="V504">
            <v>379</v>
          </cell>
        </row>
        <row r="505">
          <cell r="D505">
            <v>5</v>
          </cell>
          <cell r="F505" t="str">
            <v>Repotenciamiento Motor 335HP Correa Pebbles CV-07</v>
          </cell>
          <cell r="G505" t="str">
            <v>un</v>
          </cell>
          <cell r="H505">
            <v>1</v>
          </cell>
          <cell r="L505">
            <v>20100</v>
          </cell>
          <cell r="N505">
            <v>2010</v>
          </cell>
          <cell r="P505">
            <v>0</v>
          </cell>
          <cell r="Q505">
            <v>20</v>
          </cell>
          <cell r="R505">
            <v>0</v>
          </cell>
          <cell r="T505">
            <v>2</v>
          </cell>
          <cell r="V505">
            <v>22</v>
          </cell>
        </row>
        <row r="506">
          <cell r="D506">
            <v>5</v>
          </cell>
          <cell r="F506" t="str">
            <v>Repotenciamiento Motor 50HP Correa Pebbles CV-08</v>
          </cell>
          <cell r="G506" t="str">
            <v>un</v>
          </cell>
          <cell r="H506">
            <v>1</v>
          </cell>
          <cell r="L506">
            <v>5000</v>
          </cell>
          <cell r="N506">
            <v>500</v>
          </cell>
          <cell r="P506">
            <v>0</v>
          </cell>
          <cell r="Q506">
            <v>5</v>
          </cell>
          <cell r="R506">
            <v>0</v>
          </cell>
          <cell r="T506">
            <v>1</v>
          </cell>
          <cell r="V506">
            <v>6</v>
          </cell>
        </row>
        <row r="507">
          <cell r="D507">
            <v>5</v>
          </cell>
          <cell r="F507" t="str">
            <v>Correa recolectora de Pebbles CV-013 A=48", L=27; 20HP</v>
          </cell>
          <cell r="G507" t="str">
            <v>mt</v>
          </cell>
          <cell r="H507">
            <v>27</v>
          </cell>
          <cell r="L507">
            <v>4135</v>
          </cell>
          <cell r="N507">
            <v>600</v>
          </cell>
          <cell r="P507">
            <v>112</v>
          </cell>
          <cell r="Q507">
            <v>0</v>
          </cell>
          <cell r="R507">
            <v>0</v>
          </cell>
          <cell r="T507">
            <v>16</v>
          </cell>
          <cell r="V507">
            <v>128</v>
          </cell>
        </row>
        <row r="508">
          <cell r="D508">
            <v>5</v>
          </cell>
          <cell r="F508" t="str">
            <v>Correa retorno Pebbles CV-22 A=48", L=21m, v=1.5m/s, 40HP</v>
          </cell>
          <cell r="G508" t="str">
            <v>mt</v>
          </cell>
          <cell r="H508">
            <v>21</v>
          </cell>
          <cell r="L508">
            <v>4135</v>
          </cell>
          <cell r="N508">
            <v>600</v>
          </cell>
          <cell r="P508">
            <v>87</v>
          </cell>
          <cell r="Q508">
            <v>0</v>
          </cell>
          <cell r="R508">
            <v>0</v>
          </cell>
          <cell r="T508">
            <v>13</v>
          </cell>
          <cell r="V508">
            <v>100</v>
          </cell>
        </row>
        <row r="509">
          <cell r="D509">
            <v>5</v>
          </cell>
          <cell r="F509" t="str">
            <v>Chancador cono tipo MP c.s.s. 10@ 13mm.1000HP</v>
          </cell>
          <cell r="G509" t="str">
            <v>un</v>
          </cell>
          <cell r="H509">
            <v>2</v>
          </cell>
          <cell r="L509">
            <v>1713158</v>
          </cell>
          <cell r="N509">
            <v>171316</v>
          </cell>
          <cell r="P509">
            <v>0</v>
          </cell>
          <cell r="Q509">
            <v>3426</v>
          </cell>
          <cell r="R509">
            <v>0</v>
          </cell>
          <cell r="T509">
            <v>343</v>
          </cell>
          <cell r="V509">
            <v>3769</v>
          </cell>
        </row>
        <row r="510">
          <cell r="D510">
            <v>5</v>
          </cell>
          <cell r="F510" t="str">
            <v>Electroiman permanente</v>
          </cell>
          <cell r="G510" t="str">
            <v>un</v>
          </cell>
          <cell r="H510">
            <v>1</v>
          </cell>
          <cell r="L510">
            <v>83969</v>
          </cell>
          <cell r="N510">
            <v>8397</v>
          </cell>
          <cell r="P510">
            <v>0</v>
          </cell>
          <cell r="Q510">
            <v>84</v>
          </cell>
          <cell r="R510">
            <v>0</v>
          </cell>
          <cell r="T510">
            <v>8</v>
          </cell>
          <cell r="V510">
            <v>92</v>
          </cell>
        </row>
        <row r="511">
          <cell r="D511">
            <v>5</v>
          </cell>
          <cell r="F511" t="str">
            <v>Tolva de Pebbles cap: 750 ton</v>
          </cell>
          <cell r="G511" t="str">
            <v>un</v>
          </cell>
          <cell r="H511">
            <v>2</v>
          </cell>
          <cell r="M511">
            <v>353500</v>
          </cell>
          <cell r="N511">
            <v>108860</v>
          </cell>
          <cell r="P511">
            <v>0</v>
          </cell>
          <cell r="Q511">
            <v>0</v>
          </cell>
          <cell r="R511">
            <v>707</v>
          </cell>
          <cell r="T511">
            <v>218</v>
          </cell>
          <cell r="V511">
            <v>925</v>
          </cell>
        </row>
        <row r="512">
          <cell r="D512">
            <v>5</v>
          </cell>
          <cell r="F512" t="str">
            <v>Sistema supresor de polvo</v>
          </cell>
          <cell r="G512" t="str">
            <v>gl</v>
          </cell>
          <cell r="H512">
            <v>1</v>
          </cell>
          <cell r="M512">
            <v>24000</v>
          </cell>
          <cell r="N512">
            <v>5400</v>
          </cell>
          <cell r="P512">
            <v>0</v>
          </cell>
          <cell r="Q512">
            <v>0</v>
          </cell>
          <cell r="R512">
            <v>12</v>
          </cell>
          <cell r="S512">
            <v>12</v>
          </cell>
          <cell r="T512">
            <v>5</v>
          </cell>
          <cell r="V512">
            <v>29</v>
          </cell>
        </row>
        <row r="513">
          <cell r="D513" t="str">
            <v>CAÑERIAS</v>
          </cell>
        </row>
        <row r="514">
          <cell r="D514">
            <v>6</v>
          </cell>
          <cell r="F514" t="str">
            <v>Global tuberías válvulas y fittings (se aplica 7.7% equipos mecànicos)</v>
          </cell>
          <cell r="G514" t="str">
            <v>gl</v>
          </cell>
          <cell r="H514">
            <v>1</v>
          </cell>
          <cell r="N514">
            <v>540694</v>
          </cell>
          <cell r="P514">
            <v>0</v>
          </cell>
          <cell r="Q514">
            <v>0</v>
          </cell>
          <cell r="R514">
            <v>0</v>
          </cell>
          <cell r="T514">
            <v>541</v>
          </cell>
          <cell r="V514">
            <v>541</v>
          </cell>
        </row>
        <row r="515">
          <cell r="D515" t="str">
            <v>ELECTRICIDAD</v>
          </cell>
        </row>
        <row r="516">
          <cell r="D516">
            <v>7</v>
          </cell>
          <cell r="F516" t="str">
            <v>Global equipos eléctricos (se aplica 8.9% equipos mecánicos)</v>
          </cell>
          <cell r="G516" t="str">
            <v>gl</v>
          </cell>
          <cell r="H516">
            <v>1</v>
          </cell>
          <cell r="N516">
            <v>624958</v>
          </cell>
          <cell r="P516">
            <v>0</v>
          </cell>
          <cell r="Q516">
            <v>0</v>
          </cell>
          <cell r="R516">
            <v>0</v>
          </cell>
          <cell r="T516">
            <v>625</v>
          </cell>
          <cell r="V516">
            <v>625</v>
          </cell>
        </row>
        <row r="517">
          <cell r="E517" t="str">
            <v>CHANCADO DE PEBBLES</v>
          </cell>
          <cell r="P517">
            <v>906</v>
          </cell>
          <cell r="Q517">
            <v>4651</v>
          </cell>
          <cell r="R517">
            <v>1195</v>
          </cell>
          <cell r="S517">
            <v>12</v>
          </cell>
          <cell r="T517">
            <v>3031</v>
          </cell>
          <cell r="V517">
            <v>9795</v>
          </cell>
        </row>
        <row r="518">
          <cell r="E518" t="str">
            <v>MOLIENDA</v>
          </cell>
          <cell r="P518">
            <v>3073.5</v>
          </cell>
          <cell r="Q518">
            <v>35681.5</v>
          </cell>
          <cell r="R518">
            <v>6331</v>
          </cell>
          <cell r="S518">
            <v>12</v>
          </cell>
          <cell r="T518">
            <v>15920</v>
          </cell>
          <cell r="V518">
            <v>61018</v>
          </cell>
        </row>
        <row r="523">
          <cell r="D523" t="str">
            <v>EXCAVACIONES Y RELLENOS</v>
          </cell>
        </row>
        <row r="524">
          <cell r="D524">
            <v>1</v>
          </cell>
          <cell r="F524" t="str">
            <v>Excavación estructural en terreno duro</v>
          </cell>
          <cell r="G524" t="str">
            <v>m3</v>
          </cell>
          <cell r="H524">
            <v>3517.2</v>
          </cell>
          <cell r="N524">
            <v>53</v>
          </cell>
          <cell r="P524">
            <v>0</v>
          </cell>
          <cell r="Q524">
            <v>0</v>
          </cell>
          <cell r="R524">
            <v>0</v>
          </cell>
          <cell r="S524">
            <v>0</v>
          </cell>
          <cell r="T524">
            <v>186.41159999999996</v>
          </cell>
          <cell r="V524">
            <v>186.41159999999996</v>
          </cell>
        </row>
        <row r="525">
          <cell r="D525">
            <v>1</v>
          </cell>
          <cell r="F525" t="str">
            <v>Excavación  riel grúa portal</v>
          </cell>
          <cell r="G525" t="str">
            <v>m3</v>
          </cell>
          <cell r="H525">
            <v>94.8</v>
          </cell>
          <cell r="N525">
            <v>11</v>
          </cell>
          <cell r="P525">
            <v>0</v>
          </cell>
          <cell r="Q525">
            <v>0</v>
          </cell>
          <cell r="R525">
            <v>0</v>
          </cell>
          <cell r="S525">
            <v>0</v>
          </cell>
          <cell r="T525">
            <v>1.0427999999999999</v>
          </cell>
          <cell r="V525">
            <v>1.0427999999999999</v>
          </cell>
        </row>
        <row r="526">
          <cell r="D526" t="str">
            <v>HORMIGONES</v>
          </cell>
        </row>
        <row r="527">
          <cell r="D527">
            <v>2</v>
          </cell>
          <cell r="F527" t="str">
            <v>Hormigon armado           celdas y obras anexas</v>
          </cell>
          <cell r="G527" t="str">
            <v>m3</v>
          </cell>
          <cell r="H527">
            <v>1120.0999999999999</v>
          </cell>
          <cell r="N527">
            <v>503</v>
          </cell>
          <cell r="P527">
            <v>0</v>
          </cell>
          <cell r="Q527">
            <v>0</v>
          </cell>
          <cell r="R527">
            <v>0</v>
          </cell>
          <cell r="S527">
            <v>0</v>
          </cell>
          <cell r="T527">
            <v>563.41029999999989</v>
          </cell>
          <cell r="V527">
            <v>563.41029999999989</v>
          </cell>
        </row>
        <row r="528">
          <cell r="D528">
            <v>2</v>
          </cell>
          <cell r="F528" t="str">
            <v>Hormigón armado           riel grúa portal</v>
          </cell>
          <cell r="G528" t="str">
            <v>m3</v>
          </cell>
          <cell r="H528">
            <v>650.9</v>
          </cell>
          <cell r="N528">
            <v>503</v>
          </cell>
          <cell r="P528">
            <v>0</v>
          </cell>
          <cell r="Q528">
            <v>0</v>
          </cell>
          <cell r="R528">
            <v>0</v>
          </cell>
          <cell r="S528">
            <v>0</v>
          </cell>
          <cell r="T528">
            <v>327.40270000000004</v>
          </cell>
          <cell r="V528">
            <v>327.40270000000004</v>
          </cell>
        </row>
        <row r="529">
          <cell r="D529">
            <v>4</v>
          </cell>
          <cell r="F529" t="str">
            <v>Modificación canal de relaves</v>
          </cell>
          <cell r="G529" t="str">
            <v>gl</v>
          </cell>
          <cell r="H529">
            <v>1</v>
          </cell>
          <cell r="N529">
            <v>200000</v>
          </cell>
          <cell r="P529">
            <v>0</v>
          </cell>
          <cell r="Q529">
            <v>0</v>
          </cell>
          <cell r="R529">
            <v>0</v>
          </cell>
          <cell r="S529">
            <v>0</v>
          </cell>
          <cell r="T529">
            <v>200</v>
          </cell>
          <cell r="V529">
            <v>200</v>
          </cell>
        </row>
        <row r="530">
          <cell r="D530" t="str">
            <v>ESTRUCTURAS METALICAS</v>
          </cell>
        </row>
        <row r="531">
          <cell r="D531">
            <v>3</v>
          </cell>
          <cell r="F531" t="str">
            <v>Estructuras metálicas     plataformas</v>
          </cell>
          <cell r="G531" t="str">
            <v>ton</v>
          </cell>
          <cell r="H531">
            <v>63.249999999999993</v>
          </cell>
          <cell r="M531">
            <v>1900</v>
          </cell>
          <cell r="N531">
            <v>870</v>
          </cell>
          <cell r="P531">
            <v>0</v>
          </cell>
          <cell r="Q531">
            <v>0</v>
          </cell>
          <cell r="R531">
            <v>120.17499999999998</v>
          </cell>
          <cell r="S531">
            <v>0</v>
          </cell>
          <cell r="T531">
            <v>55.027499999999989</v>
          </cell>
          <cell r="V531">
            <v>175.20249999999999</v>
          </cell>
        </row>
        <row r="532">
          <cell r="D532" t="str">
            <v>CONSTRUCCIONES VARIAS</v>
          </cell>
        </row>
        <row r="533">
          <cell r="D533">
            <v>4</v>
          </cell>
          <cell r="F533" t="str">
            <v>Construcción salas eléctricas</v>
          </cell>
          <cell r="G533" t="str">
            <v>m2</v>
          </cell>
          <cell r="H533">
            <v>302.39999999999998</v>
          </cell>
          <cell r="N533">
            <v>400</v>
          </cell>
          <cell r="P533">
            <v>0</v>
          </cell>
          <cell r="Q533">
            <v>0</v>
          </cell>
          <cell r="R533">
            <v>0</v>
          </cell>
          <cell r="S533">
            <v>0</v>
          </cell>
          <cell r="T533">
            <v>120.95999999999998</v>
          </cell>
          <cell r="V533">
            <v>120.95999999999998</v>
          </cell>
        </row>
        <row r="534">
          <cell r="D534" t="str">
            <v>MECANICA</v>
          </cell>
        </row>
        <row r="535">
          <cell r="D535">
            <v>5</v>
          </cell>
          <cell r="F535" t="str">
            <v>Bomba de piso vertical tamaño 6" 60HP</v>
          </cell>
          <cell r="G535" t="str">
            <v>un</v>
          </cell>
          <cell r="H535">
            <v>1</v>
          </cell>
          <cell r="L535">
            <v>40614</v>
          </cell>
          <cell r="N535">
            <v>4061</v>
          </cell>
          <cell r="P535">
            <v>0</v>
          </cell>
          <cell r="Q535">
            <v>40.613999999999997</v>
          </cell>
          <cell r="R535">
            <v>0</v>
          </cell>
          <cell r="T535">
            <v>4.0609999999999999</v>
          </cell>
          <cell r="V535">
            <v>44.674999999999997</v>
          </cell>
        </row>
        <row r="536">
          <cell r="D536">
            <v>5</v>
          </cell>
          <cell r="F536" t="str">
            <v>Bomba de piso vertical tamaño 8" 100HP</v>
          </cell>
          <cell r="G536" t="str">
            <v>un</v>
          </cell>
          <cell r="H536">
            <v>1</v>
          </cell>
          <cell r="L536">
            <v>50994</v>
          </cell>
          <cell r="N536">
            <v>5099</v>
          </cell>
          <cell r="P536">
            <v>0</v>
          </cell>
          <cell r="Q536">
            <v>50.994</v>
          </cell>
          <cell r="R536">
            <v>0</v>
          </cell>
          <cell r="T536">
            <v>5.0990000000000002</v>
          </cell>
          <cell r="V536">
            <v>56.093000000000004</v>
          </cell>
        </row>
        <row r="537">
          <cell r="D537">
            <v>5</v>
          </cell>
          <cell r="F537" t="str">
            <v>Cajon muestreador y distribuidor flotacion primaria con dos tapones 200m3</v>
          </cell>
          <cell r="G537" t="str">
            <v>ton</v>
          </cell>
          <cell r="H537">
            <v>30</v>
          </cell>
          <cell r="L537">
            <v>0</v>
          </cell>
          <cell r="M537">
            <v>4300</v>
          </cell>
          <cell r="N537">
            <v>1450</v>
          </cell>
          <cell r="P537">
            <v>0</v>
          </cell>
          <cell r="Q537">
            <v>0</v>
          </cell>
          <cell r="R537">
            <v>129</v>
          </cell>
          <cell r="T537">
            <v>43.5</v>
          </cell>
          <cell r="V537">
            <v>172.5</v>
          </cell>
        </row>
        <row r="538">
          <cell r="D538">
            <v>5</v>
          </cell>
          <cell r="F538" t="str">
            <v>Celda de flotación primaria cap=5650 pie3 250 HP</v>
          </cell>
          <cell r="G538" t="str">
            <v>un</v>
          </cell>
          <cell r="H538">
            <v>27</v>
          </cell>
          <cell r="L538">
            <v>240921</v>
          </cell>
          <cell r="N538">
            <v>24092</v>
          </cell>
          <cell r="P538">
            <v>3252.4335000000001</v>
          </cell>
          <cell r="Q538">
            <v>3252.4335000000001</v>
          </cell>
          <cell r="R538">
            <v>0</v>
          </cell>
          <cell r="T538">
            <v>650.48400000000004</v>
          </cell>
          <cell r="V538">
            <v>7155.3510000000006</v>
          </cell>
        </row>
        <row r="539">
          <cell r="D539">
            <v>5</v>
          </cell>
          <cell r="F539" t="str">
            <v>Grúa portal Biviga 20/8 ton</v>
          </cell>
          <cell r="G539" t="str">
            <v>un</v>
          </cell>
          <cell r="H539">
            <v>1</v>
          </cell>
          <cell r="L539">
            <v>166416</v>
          </cell>
          <cell r="N539">
            <v>16642</v>
          </cell>
          <cell r="P539">
            <v>83.207999999999998</v>
          </cell>
          <cell r="Q539">
            <v>83.207999999999998</v>
          </cell>
          <cell r="R539">
            <v>0</v>
          </cell>
          <cell r="T539">
            <v>16.641999999999999</v>
          </cell>
          <cell r="V539">
            <v>183.05799999999999</v>
          </cell>
        </row>
        <row r="540">
          <cell r="D540" t="str">
            <v>CAÑERIAS</v>
          </cell>
        </row>
        <row r="541">
          <cell r="D541">
            <v>6</v>
          </cell>
          <cell r="F541" t="str">
            <v>Global tuberías válvulas y fittings (se aplica 23% equipos mecànicos)</v>
          </cell>
          <cell r="G541" t="str">
            <v>gl</v>
          </cell>
          <cell r="H541">
            <v>1</v>
          </cell>
          <cell r="N541">
            <v>1750683</v>
          </cell>
          <cell r="P541">
            <v>0</v>
          </cell>
          <cell r="Q541">
            <v>0</v>
          </cell>
          <cell r="R541">
            <v>0</v>
          </cell>
          <cell r="T541">
            <v>1750.683</v>
          </cell>
          <cell r="V541">
            <v>1750.683</v>
          </cell>
        </row>
        <row r="542">
          <cell r="D542" t="str">
            <v>ELECTRICIDAD</v>
          </cell>
        </row>
        <row r="543">
          <cell r="D543">
            <v>7</v>
          </cell>
          <cell r="F543" t="str">
            <v>Global equipos eléctricos (se aplica 14% equipos mecánicos)</v>
          </cell>
          <cell r="G543" t="str">
            <v>gl</v>
          </cell>
          <cell r="H543">
            <v>1</v>
          </cell>
          <cell r="N543">
            <v>1065633</v>
          </cell>
          <cell r="P543">
            <v>0</v>
          </cell>
          <cell r="Q543">
            <v>0</v>
          </cell>
          <cell r="R543">
            <v>0</v>
          </cell>
          <cell r="T543">
            <v>1065.633</v>
          </cell>
          <cell r="V543">
            <v>1065.633</v>
          </cell>
        </row>
        <row r="544">
          <cell r="E544" t="str">
            <v>FLOTACION PRIMARIA</v>
          </cell>
          <cell r="P544">
            <v>3335.6415000000002</v>
          </cell>
          <cell r="Q544">
            <v>3427.2495000000004</v>
          </cell>
          <cell r="R544">
            <v>249.17499999999998</v>
          </cell>
          <cell r="S544">
            <v>0</v>
          </cell>
          <cell r="T544">
            <v>4990.3568999999998</v>
          </cell>
          <cell r="V544">
            <v>12002.422900000003</v>
          </cell>
        </row>
        <row r="548">
          <cell r="D548" t="str">
            <v>EXCAVACIONES Y RELLENOS</v>
          </cell>
        </row>
        <row r="549">
          <cell r="D549">
            <v>1</v>
          </cell>
          <cell r="F549" t="str">
            <v>Excavaciones</v>
          </cell>
          <cell r="G549" t="str">
            <v>m3</v>
          </cell>
          <cell r="H549">
            <v>94.8</v>
          </cell>
          <cell r="N549">
            <v>11</v>
          </cell>
          <cell r="P549">
            <v>0</v>
          </cell>
          <cell r="Q549">
            <v>0</v>
          </cell>
          <cell r="T549">
            <v>1.0427999999999999</v>
          </cell>
          <cell r="V549">
            <v>1.0427999999999999</v>
          </cell>
        </row>
        <row r="550">
          <cell r="D550">
            <v>1</v>
          </cell>
          <cell r="F550" t="str">
            <v>Excavación estructural en terreno duro</v>
          </cell>
          <cell r="G550" t="str">
            <v>m3</v>
          </cell>
          <cell r="H550">
            <v>909.6</v>
          </cell>
          <cell r="N550">
            <v>53</v>
          </cell>
          <cell r="P550">
            <v>0</v>
          </cell>
          <cell r="Q550">
            <v>0</v>
          </cell>
          <cell r="T550">
            <v>48.208800000000004</v>
          </cell>
          <cell r="V550">
            <v>48.208800000000004</v>
          </cell>
        </row>
        <row r="551">
          <cell r="D551" t="str">
            <v>HORMIGONES</v>
          </cell>
        </row>
        <row r="552">
          <cell r="D552">
            <v>2</v>
          </cell>
          <cell r="F552" t="str">
            <v xml:space="preserve">Hormigon armado         </v>
          </cell>
          <cell r="G552" t="str">
            <v>m3</v>
          </cell>
          <cell r="H552">
            <v>2472.5</v>
          </cell>
          <cell r="N552">
            <v>503</v>
          </cell>
          <cell r="P552">
            <v>0</v>
          </cell>
          <cell r="Q552">
            <v>0</v>
          </cell>
          <cell r="T552">
            <v>1243.6675</v>
          </cell>
          <cell r="V552">
            <v>1243.6675</v>
          </cell>
        </row>
        <row r="553">
          <cell r="D553" t="str">
            <v>ESTRUCTURAS METALICAS</v>
          </cell>
        </row>
        <row r="554">
          <cell r="D554">
            <v>3</v>
          </cell>
          <cell r="F554" t="str">
            <v xml:space="preserve">Estructuras metálicas </v>
          </cell>
          <cell r="G554" t="str">
            <v>ton</v>
          </cell>
          <cell r="H554">
            <v>570.4</v>
          </cell>
          <cell r="M554">
            <v>1900</v>
          </cell>
          <cell r="N554">
            <v>870</v>
          </cell>
          <cell r="P554">
            <v>0</v>
          </cell>
          <cell r="Q554">
            <v>0</v>
          </cell>
          <cell r="R554">
            <v>1083.76</v>
          </cell>
          <cell r="T554">
            <v>496.24799999999999</v>
          </cell>
          <cell r="V554">
            <v>1580.008</v>
          </cell>
        </row>
        <row r="555">
          <cell r="D555" t="str">
            <v>MECANICA</v>
          </cell>
        </row>
        <row r="556">
          <cell r="D556">
            <v>5</v>
          </cell>
          <cell r="F556" t="str">
            <v>Celda de flotación de barrido cap=4.500 pie 3 200 HP</v>
          </cell>
          <cell r="G556" t="str">
            <v>un</v>
          </cell>
          <cell r="H556">
            <v>4</v>
          </cell>
          <cell r="L556">
            <v>209376</v>
          </cell>
          <cell r="N556">
            <v>20938</v>
          </cell>
          <cell r="P556">
            <v>418.75200000000001</v>
          </cell>
          <cell r="Q556">
            <v>418.75200000000001</v>
          </cell>
          <cell r="R556">
            <v>0</v>
          </cell>
          <cell r="T556">
            <v>83.751999999999995</v>
          </cell>
          <cell r="V556">
            <v>921.25599999999997</v>
          </cell>
        </row>
        <row r="557">
          <cell r="D557" t="str">
            <v>CAÑERIAS</v>
          </cell>
        </row>
        <row r="558">
          <cell r="D558">
            <v>6</v>
          </cell>
          <cell r="F558" t="str">
            <v>Global tuberías válvulas y fittings (se aplica 23% equipos mecànicos)</v>
          </cell>
          <cell r="G558" t="str">
            <v>gl</v>
          </cell>
          <cell r="H558">
            <v>1</v>
          </cell>
          <cell r="N558">
            <v>211892</v>
          </cell>
          <cell r="P558">
            <v>0</v>
          </cell>
          <cell r="Q558">
            <v>0</v>
          </cell>
          <cell r="R558">
            <v>0</v>
          </cell>
          <cell r="T558">
            <v>211.892</v>
          </cell>
          <cell r="V558">
            <v>211.892</v>
          </cell>
        </row>
        <row r="559">
          <cell r="D559" t="str">
            <v>ELECTRICIDAD</v>
          </cell>
        </row>
        <row r="560">
          <cell r="D560">
            <v>7</v>
          </cell>
          <cell r="F560" t="str">
            <v>Global equipos eléctricos (se aplica 14% equipos mecánicos)</v>
          </cell>
          <cell r="G560" t="str">
            <v>gl</v>
          </cell>
          <cell r="H560">
            <v>1</v>
          </cell>
          <cell r="N560">
            <v>128978</v>
          </cell>
          <cell r="P560">
            <v>0</v>
          </cell>
          <cell r="Q560">
            <v>0</v>
          </cell>
          <cell r="R560">
            <v>0</v>
          </cell>
          <cell r="T560">
            <v>128.97800000000001</v>
          </cell>
          <cell r="V560">
            <v>128.97800000000001</v>
          </cell>
        </row>
        <row r="561">
          <cell r="E561" t="str">
            <v>FLOTACION DE BARRIDO</v>
          </cell>
          <cell r="P561">
            <v>418.75200000000001</v>
          </cell>
          <cell r="Q561">
            <v>418.75200000000001</v>
          </cell>
          <cell r="R561">
            <v>1083.76</v>
          </cell>
          <cell r="S561">
            <v>0</v>
          </cell>
          <cell r="T561">
            <v>2213.7891</v>
          </cell>
          <cell r="V561">
            <v>4135.0530999999992</v>
          </cell>
        </row>
        <row r="565">
          <cell r="D565" t="str">
            <v>EXCAVACIONES Y RELLENOS</v>
          </cell>
        </row>
        <row r="566">
          <cell r="D566">
            <v>1</v>
          </cell>
          <cell r="F566" t="str">
            <v>Excavaciones</v>
          </cell>
          <cell r="G566" t="str">
            <v>m3</v>
          </cell>
          <cell r="H566">
            <v>278.39999999999998</v>
          </cell>
          <cell r="N566">
            <v>11</v>
          </cell>
          <cell r="P566">
            <v>0</v>
          </cell>
          <cell r="Q566">
            <v>0</v>
          </cell>
          <cell r="T566">
            <v>3.0623999999999998</v>
          </cell>
          <cell r="V566">
            <v>3.0623999999999998</v>
          </cell>
        </row>
        <row r="567">
          <cell r="D567" t="str">
            <v>HORMIGONES</v>
          </cell>
        </row>
        <row r="568">
          <cell r="D568">
            <v>2</v>
          </cell>
          <cell r="F568" t="str">
            <v xml:space="preserve">Hormigon armado   </v>
          </cell>
          <cell r="G568" t="str">
            <v>m3</v>
          </cell>
          <cell r="H568">
            <v>212.74999999999997</v>
          </cell>
          <cell r="N568">
            <v>503</v>
          </cell>
          <cell r="P568">
            <v>0</v>
          </cell>
          <cell r="Q568">
            <v>0</v>
          </cell>
          <cell r="T568">
            <v>107.01324999999999</v>
          </cell>
          <cell r="V568">
            <v>107.01324999999999</v>
          </cell>
        </row>
        <row r="569">
          <cell r="D569" t="str">
            <v>ESTRUCTURAS METALICAS</v>
          </cell>
        </row>
        <row r="570">
          <cell r="D570">
            <v>3</v>
          </cell>
          <cell r="F570" t="str">
            <v xml:space="preserve">Estructuras metálicas  </v>
          </cell>
          <cell r="G570" t="str">
            <v>ton</v>
          </cell>
          <cell r="H570">
            <v>98.899999999999991</v>
          </cell>
          <cell r="M570">
            <v>1900</v>
          </cell>
          <cell r="N570">
            <v>870</v>
          </cell>
          <cell r="P570">
            <v>0</v>
          </cell>
          <cell r="Q570">
            <v>0</v>
          </cell>
          <cell r="R570">
            <v>187.90999999999997</v>
          </cell>
          <cell r="T570">
            <v>86.042999999999992</v>
          </cell>
          <cell r="V570">
            <v>273.95299999999997</v>
          </cell>
        </row>
        <row r="571">
          <cell r="D571" t="str">
            <v>MECANICA</v>
          </cell>
        </row>
        <row r="572">
          <cell r="D572">
            <v>5</v>
          </cell>
          <cell r="F572" t="str">
            <v>Batería de 30 ciclones cónicos tipo D20-LB</v>
          </cell>
          <cell r="G572" t="str">
            <v>un</v>
          </cell>
          <cell r="H572">
            <v>1</v>
          </cell>
          <cell r="L572">
            <v>379936</v>
          </cell>
          <cell r="N572">
            <v>37994</v>
          </cell>
          <cell r="P572">
            <v>379.93599999999998</v>
          </cell>
          <cell r="Q572">
            <v>0</v>
          </cell>
          <cell r="R572">
            <v>0</v>
          </cell>
          <cell r="T572">
            <v>37.994</v>
          </cell>
          <cell r="V572">
            <v>417.92999999999995</v>
          </cell>
        </row>
        <row r="573">
          <cell r="D573">
            <v>5</v>
          </cell>
          <cell r="F573" t="str">
            <v>Bomba alimentacion molino remol. Tipo centrof.horiz.12"x10" 100HP</v>
          </cell>
          <cell r="G573" t="str">
            <v>un</v>
          </cell>
          <cell r="H573">
            <v>1</v>
          </cell>
          <cell r="L573">
            <v>20621</v>
          </cell>
          <cell r="N573">
            <v>2062</v>
          </cell>
          <cell r="P573">
            <v>0</v>
          </cell>
          <cell r="Q573">
            <v>20.620999999999999</v>
          </cell>
          <cell r="R573">
            <v>0</v>
          </cell>
          <cell r="T573">
            <v>2.0619999999999998</v>
          </cell>
          <cell r="V573">
            <v>22.683</v>
          </cell>
        </row>
        <row r="574">
          <cell r="D574">
            <v>5</v>
          </cell>
          <cell r="F574" t="str">
            <v>Bomba alimentacion molino remol. Primaria Tipo centrof.horiz.12"x10" 100HP</v>
          </cell>
          <cell r="G574" t="str">
            <v>un</v>
          </cell>
          <cell r="H574">
            <v>2</v>
          </cell>
          <cell r="L574">
            <v>20621</v>
          </cell>
          <cell r="N574">
            <v>2062</v>
          </cell>
          <cell r="P574">
            <v>0</v>
          </cell>
          <cell r="Q574">
            <v>41.241999999999997</v>
          </cell>
          <cell r="R574">
            <v>0</v>
          </cell>
          <cell r="T574">
            <v>4.1239999999999997</v>
          </cell>
          <cell r="V574">
            <v>45.366</v>
          </cell>
        </row>
        <row r="575">
          <cell r="D575">
            <v>5</v>
          </cell>
          <cell r="F575" t="str">
            <v>Molino de remolienda primaria tipo vertical 1.250 HP</v>
          </cell>
          <cell r="G575" t="str">
            <v>un</v>
          </cell>
          <cell r="H575">
            <v>1</v>
          </cell>
          <cell r="L575">
            <v>1690941</v>
          </cell>
          <cell r="N575">
            <v>169094</v>
          </cell>
          <cell r="P575">
            <v>0</v>
          </cell>
          <cell r="Q575">
            <v>1690.941</v>
          </cell>
          <cell r="R575">
            <v>0</v>
          </cell>
          <cell r="T575">
            <v>169.09399999999999</v>
          </cell>
          <cell r="V575">
            <v>1860.0350000000001</v>
          </cell>
        </row>
        <row r="576">
          <cell r="D576">
            <v>5</v>
          </cell>
          <cell r="F576" t="str">
            <v>Cajón alimentación molino remolienda primaria vol.útil=15 m3</v>
          </cell>
          <cell r="G576" t="str">
            <v>ton</v>
          </cell>
          <cell r="H576">
            <v>5</v>
          </cell>
          <cell r="M576">
            <v>4300</v>
          </cell>
          <cell r="N576">
            <v>1450</v>
          </cell>
          <cell r="P576">
            <v>0</v>
          </cell>
          <cell r="Q576">
            <v>0</v>
          </cell>
          <cell r="R576">
            <v>21.5</v>
          </cell>
          <cell r="T576">
            <v>7.25</v>
          </cell>
          <cell r="V576">
            <v>28.75</v>
          </cell>
        </row>
        <row r="577">
          <cell r="D577">
            <v>5</v>
          </cell>
          <cell r="F577" t="str">
            <v>Cajón distribuidor con dos tapones cap 45m3</v>
          </cell>
          <cell r="G577" t="str">
            <v>ton</v>
          </cell>
          <cell r="H577">
            <v>1</v>
          </cell>
          <cell r="M577">
            <v>4300</v>
          </cell>
          <cell r="N577">
            <v>1450</v>
          </cell>
          <cell r="P577">
            <v>0</v>
          </cell>
          <cell r="Q577">
            <v>0</v>
          </cell>
          <cell r="R577">
            <v>4.3</v>
          </cell>
          <cell r="T577">
            <v>1.45</v>
          </cell>
          <cell r="V577">
            <v>5.75</v>
          </cell>
        </row>
        <row r="578">
          <cell r="D578" t="str">
            <v>CAÑERIAS</v>
          </cell>
        </row>
        <row r="579">
          <cell r="D579">
            <v>6</v>
          </cell>
          <cell r="F579" t="str">
            <v>Global tuberías válvulas y fittings (se aplica 23% equipos mecànicos)</v>
          </cell>
          <cell r="G579" t="str">
            <v>gl</v>
          </cell>
          <cell r="H579">
            <v>1</v>
          </cell>
          <cell r="N579">
            <v>547518</v>
          </cell>
          <cell r="P579">
            <v>0</v>
          </cell>
          <cell r="Q579">
            <v>0</v>
          </cell>
          <cell r="R579">
            <v>0</v>
          </cell>
          <cell r="T579">
            <v>547.51800000000003</v>
          </cell>
          <cell r="V579">
            <v>547.51800000000003</v>
          </cell>
        </row>
        <row r="580">
          <cell r="D580" t="str">
            <v>ELECTRICIDAD</v>
          </cell>
        </row>
        <row r="581">
          <cell r="D581">
            <v>7</v>
          </cell>
          <cell r="F581" t="str">
            <v>Global equipos eléctricos (se aplica 14% equipos mecánicos)</v>
          </cell>
          <cell r="G581" t="str">
            <v>gl</v>
          </cell>
          <cell r="H581">
            <v>1</v>
          </cell>
          <cell r="N581">
            <v>333272</v>
          </cell>
          <cell r="P581">
            <v>0</v>
          </cell>
          <cell r="Q581">
            <v>0</v>
          </cell>
          <cell r="R581">
            <v>0</v>
          </cell>
          <cell r="T581">
            <v>333.27199999999999</v>
          </cell>
          <cell r="V581">
            <v>333.27199999999999</v>
          </cell>
        </row>
        <row r="582">
          <cell r="E582" t="str">
            <v>REMOLIENDA PRIMARIA</v>
          </cell>
          <cell r="P582">
            <v>379.93599999999998</v>
          </cell>
          <cell r="Q582">
            <v>1752.8040000000001</v>
          </cell>
          <cell r="R582">
            <v>213.70999999999998</v>
          </cell>
          <cell r="S582">
            <v>0</v>
          </cell>
          <cell r="T582">
            <v>1298.88265</v>
          </cell>
          <cell r="V582">
            <v>3645.3326499999998</v>
          </cell>
        </row>
        <row r="586">
          <cell r="D586" t="str">
            <v>EXCAVACIONES Y RELLENOS</v>
          </cell>
        </row>
        <row r="587">
          <cell r="D587">
            <v>1</v>
          </cell>
          <cell r="F587" t="str">
            <v>Excavación estructural en terreno duro</v>
          </cell>
          <cell r="G587" t="str">
            <v>m3</v>
          </cell>
          <cell r="H587">
            <v>134.4</v>
          </cell>
          <cell r="N587">
            <v>53</v>
          </cell>
          <cell r="P587">
            <v>0</v>
          </cell>
          <cell r="Q587">
            <v>0</v>
          </cell>
          <cell r="T587">
            <v>7.1232000000000006</v>
          </cell>
          <cell r="V587">
            <v>7.1232000000000006</v>
          </cell>
        </row>
        <row r="588">
          <cell r="D588" t="str">
            <v>HORMIGONES</v>
          </cell>
        </row>
        <row r="589">
          <cell r="D589">
            <v>2</v>
          </cell>
          <cell r="F589" t="str">
            <v xml:space="preserve">Hormigon armado   </v>
          </cell>
          <cell r="G589" t="str">
            <v>m3</v>
          </cell>
          <cell r="H589">
            <v>261.04999999999995</v>
          </cell>
          <cell r="N589">
            <v>503</v>
          </cell>
          <cell r="P589">
            <v>0</v>
          </cell>
          <cell r="Q589">
            <v>0</v>
          </cell>
          <cell r="T589">
            <v>131.30814999999996</v>
          </cell>
          <cell r="V589">
            <v>131.30814999999996</v>
          </cell>
        </row>
        <row r="590">
          <cell r="D590" t="str">
            <v>ESTRUCTURAS METALICAS</v>
          </cell>
        </row>
        <row r="591">
          <cell r="D591">
            <v>3</v>
          </cell>
          <cell r="F591" t="str">
            <v xml:space="preserve">Estructuras metálicas  </v>
          </cell>
          <cell r="G591" t="str">
            <v>ton</v>
          </cell>
          <cell r="H591">
            <v>78.199999999999989</v>
          </cell>
          <cell r="M591">
            <v>1900</v>
          </cell>
          <cell r="N591">
            <v>870</v>
          </cell>
          <cell r="P591">
            <v>0</v>
          </cell>
          <cell r="Q591">
            <v>0</v>
          </cell>
          <cell r="R591">
            <v>148.57999999999998</v>
          </cell>
          <cell r="T591">
            <v>68.033999999999992</v>
          </cell>
          <cell r="V591">
            <v>216.61399999999998</v>
          </cell>
        </row>
        <row r="592">
          <cell r="D592" t="str">
            <v>MECANICA</v>
          </cell>
        </row>
        <row r="593">
          <cell r="D593">
            <v>5</v>
          </cell>
          <cell r="F593" t="str">
            <v>Cajón distrib.flotación 1ra. limpieza de 12 salidas con tapones</v>
          </cell>
          <cell r="G593" t="str">
            <v>ton</v>
          </cell>
          <cell r="H593">
            <v>1</v>
          </cell>
          <cell r="M593">
            <v>4300</v>
          </cell>
          <cell r="N593">
            <v>1450</v>
          </cell>
          <cell r="P593">
            <v>0</v>
          </cell>
          <cell r="Q593">
            <v>0</v>
          </cell>
          <cell r="R593">
            <v>4.3</v>
          </cell>
          <cell r="T593">
            <v>1.45</v>
          </cell>
          <cell r="V593">
            <v>5.75</v>
          </cell>
        </row>
        <row r="594">
          <cell r="D594">
            <v>5</v>
          </cell>
          <cell r="F594" t="str">
            <v>celda columna de flotación 1ra limpieza 4m diámetro x 14 m alto</v>
          </cell>
          <cell r="G594" t="str">
            <v>un</v>
          </cell>
          <cell r="H594">
            <v>3</v>
          </cell>
          <cell r="L594">
            <v>188850</v>
          </cell>
          <cell r="N594">
            <v>18885</v>
          </cell>
          <cell r="P594">
            <v>283.27499999999998</v>
          </cell>
          <cell r="Q594">
            <v>283.27499999999998</v>
          </cell>
          <cell r="R594">
            <v>0</v>
          </cell>
          <cell r="T594">
            <v>56.655000000000001</v>
          </cell>
          <cell r="V594">
            <v>623.20499999999993</v>
          </cell>
        </row>
        <row r="595">
          <cell r="D595">
            <v>5</v>
          </cell>
          <cell r="F595" t="str">
            <v>Compresor de aire celdas de columna</v>
          </cell>
          <cell r="G595" t="str">
            <v>un</v>
          </cell>
          <cell r="H595">
            <v>1</v>
          </cell>
          <cell r="L595">
            <v>212289</v>
          </cell>
          <cell r="N595">
            <v>21229</v>
          </cell>
          <cell r="P595">
            <v>0</v>
          </cell>
          <cell r="Q595">
            <v>212.28899999999999</v>
          </cell>
          <cell r="R595">
            <v>0</v>
          </cell>
          <cell r="T595">
            <v>21.228999999999999</v>
          </cell>
          <cell r="V595">
            <v>233.51799999999997</v>
          </cell>
        </row>
        <row r="596">
          <cell r="D596" t="str">
            <v>CAÑERIAS</v>
          </cell>
        </row>
        <row r="597">
          <cell r="D597">
            <v>6</v>
          </cell>
          <cell r="F597" t="str">
            <v>Global tuberías válvulas y fittings (se aplica 23% equipos mecànicos)</v>
          </cell>
          <cell r="G597" t="str">
            <v>gl</v>
          </cell>
          <cell r="H597">
            <v>1</v>
          </cell>
          <cell r="N597">
            <v>198369</v>
          </cell>
          <cell r="P597">
            <v>0</v>
          </cell>
          <cell r="Q597">
            <v>0</v>
          </cell>
          <cell r="R597">
            <v>0</v>
          </cell>
          <cell r="T597">
            <v>198.369</v>
          </cell>
          <cell r="V597">
            <v>198.369</v>
          </cell>
        </row>
        <row r="598">
          <cell r="D598" t="str">
            <v>ELECTRICIDAD</v>
          </cell>
        </row>
        <row r="599">
          <cell r="D599">
            <v>7</v>
          </cell>
          <cell r="F599" t="str">
            <v>Global equipos eléctricos (se aplica 14% equipos mecánicos)</v>
          </cell>
          <cell r="G599" t="str">
            <v>gl</v>
          </cell>
          <cell r="H599">
            <v>1</v>
          </cell>
          <cell r="N599">
            <v>120746</v>
          </cell>
          <cell r="P599">
            <v>0</v>
          </cell>
          <cell r="Q599">
            <v>0</v>
          </cell>
          <cell r="R599">
            <v>0</v>
          </cell>
          <cell r="T599">
            <v>120.746</v>
          </cell>
          <cell r="V599">
            <v>120.746</v>
          </cell>
        </row>
        <row r="600">
          <cell r="E600" t="str">
            <v>FLOTACION PRIMERA LIMPIEZA</v>
          </cell>
          <cell r="P600">
            <v>283.27499999999998</v>
          </cell>
          <cell r="Q600">
            <v>495.56399999999996</v>
          </cell>
          <cell r="R600">
            <v>152.88</v>
          </cell>
          <cell r="S600">
            <v>0</v>
          </cell>
          <cell r="T600">
            <v>604.9143499999999</v>
          </cell>
          <cell r="V600">
            <v>1536.6333499999998</v>
          </cell>
        </row>
        <row r="604">
          <cell r="D604" t="str">
            <v>EXCAVACIONES Y RELLENOS</v>
          </cell>
        </row>
        <row r="605">
          <cell r="D605">
            <v>1</v>
          </cell>
          <cell r="F605" t="str">
            <v>Excavación estructural en terreno duro</v>
          </cell>
          <cell r="G605" t="str">
            <v>m3</v>
          </cell>
          <cell r="H605">
            <v>104.39999999999999</v>
          </cell>
          <cell r="N605">
            <v>53</v>
          </cell>
          <cell r="P605">
            <v>0</v>
          </cell>
          <cell r="Q605">
            <v>0</v>
          </cell>
          <cell r="T605">
            <v>5.5331999999999999</v>
          </cell>
          <cell r="V605">
            <v>5.5331999999999999</v>
          </cell>
        </row>
        <row r="606">
          <cell r="D606" t="str">
            <v>HORMIGONES</v>
          </cell>
        </row>
        <row r="607">
          <cell r="D607">
            <v>2</v>
          </cell>
          <cell r="F607" t="str">
            <v xml:space="preserve">Hormigon armado   </v>
          </cell>
          <cell r="G607" t="str">
            <v>m3</v>
          </cell>
          <cell r="H607">
            <v>186.29999999999998</v>
          </cell>
          <cell r="N607">
            <v>503</v>
          </cell>
          <cell r="P607">
            <v>0</v>
          </cell>
          <cell r="Q607">
            <v>0</v>
          </cell>
          <cell r="T607">
            <v>93.7089</v>
          </cell>
          <cell r="V607">
            <v>93.7089</v>
          </cell>
        </row>
        <row r="608">
          <cell r="D608" t="str">
            <v>ESTRUCTURAS METALICAS</v>
          </cell>
        </row>
        <row r="609">
          <cell r="D609">
            <v>3</v>
          </cell>
          <cell r="F609" t="str">
            <v xml:space="preserve">Estructuras metálicas  </v>
          </cell>
          <cell r="G609" t="str">
            <v>ton</v>
          </cell>
          <cell r="H609">
            <v>51.749999999999993</v>
          </cell>
          <cell r="M609">
            <v>1900</v>
          </cell>
          <cell r="N609">
            <v>870</v>
          </cell>
          <cell r="P609">
            <v>0</v>
          </cell>
          <cell r="Q609">
            <v>0</v>
          </cell>
          <cell r="R609">
            <v>98.324999999999989</v>
          </cell>
          <cell r="T609">
            <v>45.022499999999994</v>
          </cell>
          <cell r="V609">
            <v>143.34749999999997</v>
          </cell>
        </row>
        <row r="610">
          <cell r="D610" t="str">
            <v>MECANICA</v>
          </cell>
        </row>
        <row r="611">
          <cell r="D611">
            <v>5</v>
          </cell>
          <cell r="F611" t="str">
            <v>Repotenciamiento Bba alimentación flotación 2da limpieza a motor 450HP</v>
          </cell>
          <cell r="G611" t="str">
            <v>un</v>
          </cell>
          <cell r="H611">
            <v>1</v>
          </cell>
          <cell r="L611">
            <v>27659</v>
          </cell>
          <cell r="N611">
            <v>2766</v>
          </cell>
          <cell r="P611">
            <v>0</v>
          </cell>
          <cell r="Q611">
            <v>27.658999999999999</v>
          </cell>
          <cell r="R611">
            <v>0</v>
          </cell>
          <cell r="T611">
            <v>2.766</v>
          </cell>
          <cell r="V611">
            <v>30.424999999999997</v>
          </cell>
        </row>
        <row r="612">
          <cell r="D612" t="str">
            <v>CAÑERIAS</v>
          </cell>
        </row>
        <row r="613">
          <cell r="D613">
            <v>6</v>
          </cell>
          <cell r="F613" t="str">
            <v>Global tuberías válvulas y fittings (se aplica 23% equipos mecànicos)</v>
          </cell>
          <cell r="G613" t="str">
            <v>gl</v>
          </cell>
          <cell r="H613">
            <v>1</v>
          </cell>
          <cell r="N613">
            <v>6998</v>
          </cell>
          <cell r="P613">
            <v>0</v>
          </cell>
          <cell r="Q613">
            <v>0</v>
          </cell>
          <cell r="R613">
            <v>0</v>
          </cell>
          <cell r="T613">
            <v>6.9980000000000002</v>
          </cell>
          <cell r="V613">
            <v>6.9980000000000002</v>
          </cell>
        </row>
        <row r="614">
          <cell r="D614" t="str">
            <v>ELECTRICIDAD</v>
          </cell>
        </row>
        <row r="615">
          <cell r="D615">
            <v>7</v>
          </cell>
          <cell r="F615" t="str">
            <v>Global equipos eléctricos (se aplica 14% equipos mecánicos)</v>
          </cell>
          <cell r="G615" t="str">
            <v>gl</v>
          </cell>
          <cell r="H615">
            <v>1</v>
          </cell>
          <cell r="N615">
            <v>980</v>
          </cell>
          <cell r="P615">
            <v>0</v>
          </cell>
          <cell r="Q615">
            <v>0</v>
          </cell>
          <cell r="R615">
            <v>0</v>
          </cell>
          <cell r="T615">
            <v>0.98</v>
          </cell>
          <cell r="V615">
            <v>0.98</v>
          </cell>
        </row>
        <row r="616">
          <cell r="E616" t="str">
            <v>REMOLIENDA SECUNDARIA</v>
          </cell>
          <cell r="P616">
            <v>0</v>
          </cell>
          <cell r="Q616">
            <v>27.658999999999999</v>
          </cell>
          <cell r="R616">
            <v>98.324999999999989</v>
          </cell>
          <cell r="S616">
            <v>0</v>
          </cell>
          <cell r="T616">
            <v>155.00859999999994</v>
          </cell>
          <cell r="V616">
            <v>280.99259999999998</v>
          </cell>
        </row>
        <row r="620">
          <cell r="D620" t="str">
            <v>EXCAVACIONES Y RELLENOS</v>
          </cell>
        </row>
        <row r="621">
          <cell r="D621">
            <v>1</v>
          </cell>
          <cell r="F621" t="str">
            <v>Excavaciónes</v>
          </cell>
          <cell r="G621" t="str">
            <v>m3</v>
          </cell>
          <cell r="H621">
            <v>259.2</v>
          </cell>
          <cell r="N621">
            <v>11</v>
          </cell>
          <cell r="P621">
            <v>0</v>
          </cell>
          <cell r="Q621">
            <v>0</v>
          </cell>
          <cell r="T621">
            <v>2.8512</v>
          </cell>
          <cell r="V621">
            <v>2.8512</v>
          </cell>
        </row>
        <row r="622">
          <cell r="D622" t="str">
            <v>HORMIGONES</v>
          </cell>
        </row>
        <row r="623">
          <cell r="D623">
            <v>2</v>
          </cell>
          <cell r="F623" t="str">
            <v xml:space="preserve">Hormigon armado   </v>
          </cell>
          <cell r="G623" t="str">
            <v>m3</v>
          </cell>
          <cell r="H623">
            <v>217.35</v>
          </cell>
          <cell r="N623">
            <v>503</v>
          </cell>
          <cell r="P623">
            <v>0</v>
          </cell>
          <cell r="Q623">
            <v>0</v>
          </cell>
          <cell r="T623">
            <v>109.32705</v>
          </cell>
          <cell r="V623">
            <v>109.32705</v>
          </cell>
        </row>
        <row r="624">
          <cell r="D624" t="str">
            <v>ESTRUCTURAS METALICAS</v>
          </cell>
        </row>
        <row r="625">
          <cell r="D625">
            <v>3</v>
          </cell>
          <cell r="F625" t="str">
            <v xml:space="preserve">Estructuras metálicas  </v>
          </cell>
          <cell r="G625" t="str">
            <v>ton</v>
          </cell>
          <cell r="H625">
            <v>25.299999999999997</v>
          </cell>
          <cell r="M625">
            <v>1900</v>
          </cell>
          <cell r="N625">
            <v>870</v>
          </cell>
          <cell r="P625">
            <v>0</v>
          </cell>
          <cell r="Q625">
            <v>0</v>
          </cell>
          <cell r="R625">
            <v>48.069999999999993</v>
          </cell>
          <cell r="T625">
            <v>22.010999999999996</v>
          </cell>
          <cell r="V625">
            <v>70.080999999999989</v>
          </cell>
        </row>
        <row r="626">
          <cell r="D626" t="str">
            <v>MECANICA</v>
          </cell>
        </row>
        <row r="627">
          <cell r="D627">
            <v>5</v>
          </cell>
          <cell r="F627" t="str">
            <v>Celda columna de flotacion 2da limpieza 4m diámetro x 14 de alto</v>
          </cell>
          <cell r="G627" t="str">
            <v>un</v>
          </cell>
          <cell r="H627">
            <v>1</v>
          </cell>
          <cell r="L627">
            <v>188850</v>
          </cell>
          <cell r="N627">
            <v>18885</v>
          </cell>
          <cell r="P627">
            <v>94.424999999999997</v>
          </cell>
          <cell r="Q627">
            <v>94.424999999999997</v>
          </cell>
          <cell r="R627">
            <v>0</v>
          </cell>
          <cell r="T627">
            <v>18.885000000000002</v>
          </cell>
          <cell r="V627">
            <v>207.73499999999999</v>
          </cell>
        </row>
        <row r="628">
          <cell r="D628" t="str">
            <v>CAÑERIAS</v>
          </cell>
        </row>
        <row r="629">
          <cell r="D629">
            <v>6</v>
          </cell>
          <cell r="F629" t="str">
            <v>Global tuberías válvulas y fittings (se aplica 23% equipos mecànicos)</v>
          </cell>
          <cell r="G629" t="str">
            <v>gl</v>
          </cell>
          <cell r="H629">
            <v>1</v>
          </cell>
          <cell r="N629">
            <v>47779</v>
          </cell>
          <cell r="P629">
            <v>0</v>
          </cell>
          <cell r="Q629">
            <v>0</v>
          </cell>
          <cell r="R629">
            <v>0</v>
          </cell>
          <cell r="T629">
            <v>47.779000000000003</v>
          </cell>
          <cell r="V629">
            <v>47.779000000000003</v>
          </cell>
        </row>
        <row r="630">
          <cell r="D630" t="str">
            <v>ELECTRICIDAD</v>
          </cell>
        </row>
        <row r="631">
          <cell r="D631">
            <v>7</v>
          </cell>
          <cell r="F631" t="str">
            <v>Global equipos eléctricos (se aplica 14% equipos mecánicos)</v>
          </cell>
          <cell r="G631" t="str">
            <v>gl</v>
          </cell>
          <cell r="H631">
            <v>1</v>
          </cell>
          <cell r="N631">
            <v>29083</v>
          </cell>
          <cell r="P631">
            <v>0</v>
          </cell>
          <cell r="Q631">
            <v>0</v>
          </cell>
          <cell r="R631">
            <v>0</v>
          </cell>
          <cell r="T631">
            <v>29.082999999999998</v>
          </cell>
          <cell r="V631">
            <v>29.082999999999998</v>
          </cell>
        </row>
        <row r="632">
          <cell r="E632" t="str">
            <v>FLOTACION SEGUNDA LIMPIEZA</v>
          </cell>
          <cell r="P632">
            <v>94.424999999999997</v>
          </cell>
          <cell r="Q632">
            <v>94.424999999999997</v>
          </cell>
          <cell r="R632">
            <v>48.069999999999993</v>
          </cell>
          <cell r="S632">
            <v>0</v>
          </cell>
          <cell r="T632">
            <v>229.93625</v>
          </cell>
          <cell r="V632">
            <v>466.85624999999993</v>
          </cell>
        </row>
        <row r="633">
          <cell r="E633" t="str">
            <v>FLOTACION</v>
          </cell>
          <cell r="P633">
            <v>4512.0294999999996</v>
          </cell>
          <cell r="Q633">
            <v>6216.4535000000005</v>
          </cell>
          <cell r="R633">
            <v>1845.92</v>
          </cell>
          <cell r="S633">
            <v>0</v>
          </cell>
          <cell r="T633">
            <v>9492.8878499999992</v>
          </cell>
          <cell r="V633">
            <v>22067.290850000005</v>
          </cell>
        </row>
        <row r="638">
          <cell r="D638" t="str">
            <v>EXCAVACIONES Y RELLENOS</v>
          </cell>
        </row>
        <row r="639">
          <cell r="D639">
            <v>1</v>
          </cell>
          <cell r="F639" t="str">
            <v>Excavaciones</v>
          </cell>
          <cell r="G639" t="str">
            <v>m3</v>
          </cell>
          <cell r="H639">
            <v>302.39999999999998</v>
          </cell>
          <cell r="N639">
            <v>11</v>
          </cell>
          <cell r="P639">
            <v>0</v>
          </cell>
          <cell r="Q639">
            <v>0</v>
          </cell>
          <cell r="T639">
            <v>3.3263999999999996</v>
          </cell>
          <cell r="V639">
            <v>3.3263999999999996</v>
          </cell>
        </row>
        <row r="640">
          <cell r="D640" t="str">
            <v>HORMIGONES</v>
          </cell>
        </row>
        <row r="641">
          <cell r="D641">
            <v>2</v>
          </cell>
          <cell r="F641" t="str">
            <v xml:space="preserve">Hormigon armado   </v>
          </cell>
          <cell r="G641" t="str">
            <v>m3</v>
          </cell>
          <cell r="H641">
            <v>151.79999999999998</v>
          </cell>
          <cell r="N641">
            <v>503</v>
          </cell>
          <cell r="P641">
            <v>0</v>
          </cell>
          <cell r="Q641">
            <v>0</v>
          </cell>
          <cell r="T641">
            <v>76.355399999999989</v>
          </cell>
          <cell r="V641">
            <v>76.355399999999989</v>
          </cell>
        </row>
        <row r="642">
          <cell r="D642" t="str">
            <v>CONSTRUCCIONES VARIAS</v>
          </cell>
        </row>
        <row r="643">
          <cell r="D643">
            <v>4</v>
          </cell>
          <cell r="F643" t="str">
            <v>Ampliación salas eléctricas</v>
          </cell>
          <cell r="G643" t="str">
            <v>m2</v>
          </cell>
          <cell r="H643">
            <v>58.8</v>
          </cell>
          <cell r="N643">
            <v>400</v>
          </cell>
          <cell r="T643">
            <v>23.52</v>
          </cell>
          <cell r="V643">
            <v>23.52</v>
          </cell>
        </row>
        <row r="644">
          <cell r="D644" t="str">
            <v>MECANICA</v>
          </cell>
        </row>
        <row r="645">
          <cell r="D645">
            <v>5</v>
          </cell>
          <cell r="F645" t="str">
            <v>Estanque almacenamiento concebtrado Cu-Mo con meca,agitador Vol útil=1.045m3 75HP</v>
          </cell>
          <cell r="G645" t="str">
            <v>ton</v>
          </cell>
          <cell r="H645">
            <v>45</v>
          </cell>
          <cell r="M645">
            <v>4300</v>
          </cell>
          <cell r="N645">
            <v>1450</v>
          </cell>
          <cell r="P645">
            <v>0</v>
          </cell>
          <cell r="Q645">
            <v>0</v>
          </cell>
          <cell r="R645">
            <v>193.5</v>
          </cell>
          <cell r="T645">
            <v>65.25</v>
          </cell>
          <cell r="V645">
            <v>258.75</v>
          </cell>
        </row>
        <row r="646">
          <cell r="D646">
            <v>5</v>
          </cell>
          <cell r="F646" t="str">
            <v>Agitador 75HP estanque concentrado Cu-Mo 1050 m3</v>
          </cell>
          <cell r="G646" t="str">
            <v>un</v>
          </cell>
          <cell r="H646">
            <v>1</v>
          </cell>
          <cell r="L646">
            <v>63200</v>
          </cell>
          <cell r="N646">
            <v>6320</v>
          </cell>
          <cell r="P646">
            <v>0</v>
          </cell>
          <cell r="Q646">
            <v>63.2</v>
          </cell>
          <cell r="R646">
            <v>0</v>
          </cell>
          <cell r="T646">
            <v>6.32</v>
          </cell>
          <cell r="V646">
            <v>69.52000000000001</v>
          </cell>
        </row>
        <row r="647">
          <cell r="D647">
            <v>5</v>
          </cell>
          <cell r="F647" t="str">
            <v>Motor bomba alimentación planta de moly tipo centrífuga horiz.12"x10" 60HP</v>
          </cell>
          <cell r="G647" t="str">
            <v>un</v>
          </cell>
          <cell r="H647">
            <v>2</v>
          </cell>
          <cell r="L647">
            <v>5378</v>
          </cell>
          <cell r="N647">
            <v>538</v>
          </cell>
          <cell r="P647">
            <v>0</v>
          </cell>
          <cell r="Q647">
            <v>10.756</v>
          </cell>
          <cell r="R647">
            <v>0</v>
          </cell>
          <cell r="T647">
            <v>1.0760000000000001</v>
          </cell>
          <cell r="V647">
            <v>11.832000000000001</v>
          </cell>
        </row>
        <row r="648">
          <cell r="D648" t="str">
            <v>CAÑERIAS</v>
          </cell>
        </row>
        <row r="649">
          <cell r="D649">
            <v>6</v>
          </cell>
          <cell r="F649" t="str">
            <v>Global tuberías válvulas y fittings (se aplica 37.6% equipos mecànicos)</v>
          </cell>
          <cell r="G649" t="str">
            <v>gl</v>
          </cell>
          <cell r="H649">
            <v>1</v>
          </cell>
          <cell r="N649">
            <v>127878</v>
          </cell>
          <cell r="P649">
            <v>0</v>
          </cell>
          <cell r="Q649">
            <v>0</v>
          </cell>
          <cell r="R649">
            <v>0</v>
          </cell>
          <cell r="T649">
            <v>127.878</v>
          </cell>
          <cell r="V649">
            <v>127.878</v>
          </cell>
        </row>
        <row r="650">
          <cell r="D650" t="str">
            <v>ELECTRICIDAD</v>
          </cell>
        </row>
        <row r="651">
          <cell r="D651">
            <v>7</v>
          </cell>
          <cell r="F651" t="str">
            <v>Global equipos eléctricos (se aplica 16.2% equipos mecánicos)</v>
          </cell>
          <cell r="G651" t="str">
            <v>gl</v>
          </cell>
          <cell r="H651">
            <v>1</v>
          </cell>
          <cell r="N651">
            <v>55096</v>
          </cell>
          <cell r="P651">
            <v>0</v>
          </cell>
          <cell r="Q651">
            <v>0</v>
          </cell>
          <cell r="R651">
            <v>0</v>
          </cell>
          <cell r="T651">
            <v>55.095999999999997</v>
          </cell>
          <cell r="V651">
            <v>55.095999999999997</v>
          </cell>
        </row>
        <row r="652">
          <cell r="E652" t="str">
            <v>ESPESAJE Y ALMACENAMIENTO DE CONCENTRADO Cu-Mo</v>
          </cell>
          <cell r="P652">
            <v>0</v>
          </cell>
          <cell r="Q652">
            <v>73.956000000000003</v>
          </cell>
          <cell r="R652">
            <v>193.5</v>
          </cell>
          <cell r="S652">
            <v>0</v>
          </cell>
          <cell r="T652">
            <v>358.8218</v>
          </cell>
          <cell r="V652">
            <v>626.27780000000007</v>
          </cell>
        </row>
        <row r="656">
          <cell r="D656" t="str">
            <v>OBRAS CIVILES GENERALES incluidas en área 351</v>
          </cell>
        </row>
        <row r="657">
          <cell r="D657" t="str">
            <v>MECANICA</v>
          </cell>
        </row>
        <row r="658">
          <cell r="D658">
            <v>5</v>
          </cell>
          <cell r="F658" t="str">
            <v>Estanque almacenamiento concebtrado Cu-Mo con meca,agitador V=20m3</v>
          </cell>
          <cell r="G658" t="str">
            <v>ton</v>
          </cell>
          <cell r="H658">
            <v>45</v>
          </cell>
          <cell r="M658">
            <v>4300</v>
          </cell>
          <cell r="N658">
            <v>1450</v>
          </cell>
          <cell r="P658">
            <v>0</v>
          </cell>
          <cell r="Q658">
            <v>0</v>
          </cell>
          <cell r="R658">
            <v>193.5</v>
          </cell>
          <cell r="T658">
            <v>65.25</v>
          </cell>
          <cell r="V658">
            <v>258.75</v>
          </cell>
        </row>
        <row r="659">
          <cell r="D659" t="str">
            <v>CAÑERIAS</v>
          </cell>
        </row>
        <row r="660">
          <cell r="D660">
            <v>6</v>
          </cell>
          <cell r="F660" t="str">
            <v>Global tuberías válvulas y fittings (se aplica 37,6% equipos mecànicos)</v>
          </cell>
          <cell r="G660" t="str">
            <v>gl</v>
          </cell>
          <cell r="H660">
            <v>1</v>
          </cell>
          <cell r="N660">
            <v>97290</v>
          </cell>
          <cell r="P660">
            <v>0</v>
          </cell>
          <cell r="Q660">
            <v>0</v>
          </cell>
          <cell r="R660">
            <v>0</v>
          </cell>
          <cell r="T660">
            <v>97.29</v>
          </cell>
          <cell r="V660">
            <v>97.29</v>
          </cell>
        </row>
        <row r="661">
          <cell r="D661" t="str">
            <v>ELECTRICIDAD</v>
          </cell>
        </row>
        <row r="662">
          <cell r="D662">
            <v>7</v>
          </cell>
          <cell r="F662" t="str">
            <v>Global equipos eléctricos (se aplica 16.2% equipos mecánicos)</v>
          </cell>
          <cell r="G662" t="str">
            <v>gl</v>
          </cell>
          <cell r="H662">
            <v>1</v>
          </cell>
          <cell r="N662">
            <v>41918</v>
          </cell>
          <cell r="P662">
            <v>0</v>
          </cell>
          <cell r="Q662">
            <v>0</v>
          </cell>
          <cell r="R662">
            <v>0</v>
          </cell>
          <cell r="T662">
            <v>41.917999999999999</v>
          </cell>
          <cell r="V662">
            <v>41.917999999999999</v>
          </cell>
        </row>
        <row r="663">
          <cell r="E663" t="str">
            <v>ACONDICIONAMIENTO DE CONCENTRADO Cu-Mo</v>
          </cell>
          <cell r="P663">
            <v>0</v>
          </cell>
          <cell r="Q663">
            <v>0</v>
          </cell>
          <cell r="R663">
            <v>193.5</v>
          </cell>
          <cell r="S663">
            <v>0</v>
          </cell>
          <cell r="T663">
            <v>204.45800000000003</v>
          </cell>
          <cell r="V663">
            <v>397.95800000000003</v>
          </cell>
        </row>
        <row r="667">
          <cell r="D667" t="str">
            <v>OBRAS CIVILES GENERALES incluidas en área 351</v>
          </cell>
        </row>
        <row r="668">
          <cell r="D668" t="str">
            <v>MECANICA</v>
          </cell>
        </row>
        <row r="669">
          <cell r="D669">
            <v>5</v>
          </cell>
          <cell r="F669" t="str">
            <v>Celda de flotación primaria cap=300 pie3 30Hp encapsuladas</v>
          </cell>
          <cell r="G669" t="str">
            <v>un</v>
          </cell>
          <cell r="H669">
            <v>9</v>
          </cell>
          <cell r="L669">
            <v>39185</v>
          </cell>
          <cell r="N669">
            <v>3918</v>
          </cell>
          <cell r="P669">
            <v>176.33250000000001</v>
          </cell>
          <cell r="Q669">
            <v>176.33250000000001</v>
          </cell>
          <cell r="R669">
            <v>0</v>
          </cell>
          <cell r="T669">
            <v>35.262</v>
          </cell>
          <cell r="V669">
            <v>387.92700000000002</v>
          </cell>
        </row>
        <row r="670">
          <cell r="D670">
            <v>5</v>
          </cell>
          <cell r="F670" t="str">
            <v>Repotenciamiento bomba 12"x10" espesador concentrado Cu a motor de 125 HP</v>
          </cell>
          <cell r="G670" t="str">
            <v>un</v>
          </cell>
          <cell r="H670">
            <v>2</v>
          </cell>
          <cell r="L670">
            <v>11272</v>
          </cell>
          <cell r="N670">
            <v>1127</v>
          </cell>
          <cell r="P670">
            <v>0</v>
          </cell>
          <cell r="Q670">
            <v>22.544</v>
          </cell>
          <cell r="R670">
            <v>0</v>
          </cell>
          <cell r="T670">
            <v>2.254</v>
          </cell>
          <cell r="V670">
            <v>24.798000000000002</v>
          </cell>
        </row>
        <row r="671">
          <cell r="D671" t="str">
            <v>CAÑERIAS</v>
          </cell>
        </row>
        <row r="672">
          <cell r="D672">
            <v>6</v>
          </cell>
          <cell r="F672" t="str">
            <v>Global tuberías válvulas y fittings (se aplica 37,6% equipos mecànicos)</v>
          </cell>
          <cell r="G672" t="str">
            <v>gl</v>
          </cell>
          <cell r="H672">
            <v>1</v>
          </cell>
          <cell r="N672">
            <v>155186</v>
          </cell>
          <cell r="P672">
            <v>0</v>
          </cell>
          <cell r="Q672">
            <v>0</v>
          </cell>
          <cell r="R672">
            <v>0</v>
          </cell>
          <cell r="T672">
            <v>155.18600000000001</v>
          </cell>
          <cell r="V672">
            <v>155.18600000000001</v>
          </cell>
        </row>
        <row r="673">
          <cell r="D673" t="str">
            <v>ELECTRICIDAD</v>
          </cell>
        </row>
        <row r="674">
          <cell r="D674">
            <v>7</v>
          </cell>
          <cell r="F674" t="str">
            <v>Global equipos eléctricos (se aplica 16.2% equipos mecánicos)</v>
          </cell>
          <cell r="G674" t="str">
            <v>gl</v>
          </cell>
          <cell r="H674">
            <v>1</v>
          </cell>
          <cell r="N674">
            <v>66862</v>
          </cell>
          <cell r="P674">
            <v>0</v>
          </cell>
          <cell r="Q674">
            <v>0</v>
          </cell>
          <cell r="R674">
            <v>0</v>
          </cell>
          <cell r="T674">
            <v>66.861999999999995</v>
          </cell>
          <cell r="V674">
            <v>66.861999999999995</v>
          </cell>
        </row>
        <row r="675">
          <cell r="E675" t="str">
            <v>FLOTACION PRIMARIA</v>
          </cell>
          <cell r="P675">
            <v>176.33250000000001</v>
          </cell>
          <cell r="Q675">
            <v>198.87650000000002</v>
          </cell>
          <cell r="R675">
            <v>0</v>
          </cell>
          <cell r="S675">
            <v>0</v>
          </cell>
          <cell r="T675">
            <v>259.56399999999996</v>
          </cell>
          <cell r="V675">
            <v>634.77300000000002</v>
          </cell>
        </row>
        <row r="679">
          <cell r="D679" t="str">
            <v>OBRAS CIVILES GENERALES incluidas en área 351</v>
          </cell>
        </row>
        <row r="680">
          <cell r="D680" t="str">
            <v>MECANICA</v>
          </cell>
        </row>
        <row r="681">
          <cell r="D681">
            <v>5</v>
          </cell>
          <cell r="F681" t="str">
            <v>Bomba alimentacion flotación primera limpieza tipo vertical tamaño 10"50HP</v>
          </cell>
          <cell r="G681" t="str">
            <v>un</v>
          </cell>
          <cell r="H681">
            <v>2</v>
          </cell>
          <cell r="L681">
            <v>47770</v>
          </cell>
          <cell r="N681">
            <v>4777</v>
          </cell>
          <cell r="P681">
            <v>0</v>
          </cell>
          <cell r="Q681">
            <v>95.54</v>
          </cell>
          <cell r="R681">
            <v>0</v>
          </cell>
          <cell r="T681">
            <v>9.5540000000000003</v>
          </cell>
          <cell r="V681">
            <v>105.09400000000001</v>
          </cell>
        </row>
        <row r="682">
          <cell r="D682">
            <v>5</v>
          </cell>
          <cell r="F682" t="str">
            <v>Celda flotación 1ra limpieza cap=500 pie3 40Hp</v>
          </cell>
          <cell r="G682" t="str">
            <v>un</v>
          </cell>
          <cell r="H682">
            <v>14</v>
          </cell>
          <cell r="L682">
            <v>44366</v>
          </cell>
          <cell r="N682">
            <v>4437</v>
          </cell>
          <cell r="P682">
            <v>310.56200000000001</v>
          </cell>
          <cell r="Q682">
            <v>310.56200000000001</v>
          </cell>
          <cell r="R682">
            <v>0</v>
          </cell>
          <cell r="T682">
            <v>62.118000000000002</v>
          </cell>
          <cell r="V682">
            <v>683.24200000000008</v>
          </cell>
        </row>
        <row r="683">
          <cell r="D683">
            <v>5</v>
          </cell>
          <cell r="F683" t="str">
            <v>Motor Bba cola 1ra limpieza oa espesador conc.Cu-Mo tipo vertical 6" 50HP</v>
          </cell>
          <cell r="G683" t="str">
            <v>un</v>
          </cell>
          <cell r="H683">
            <v>2</v>
          </cell>
          <cell r="L683">
            <v>14369</v>
          </cell>
          <cell r="N683">
            <v>1437</v>
          </cell>
          <cell r="P683">
            <v>0</v>
          </cell>
          <cell r="Q683">
            <v>28.738</v>
          </cell>
          <cell r="T683">
            <v>2.8740000000000001</v>
          </cell>
          <cell r="V683">
            <v>31.611999999999998</v>
          </cell>
        </row>
        <row r="684">
          <cell r="D684" t="str">
            <v>CAÑERIAS</v>
          </cell>
        </row>
        <row r="685">
          <cell r="D685">
            <v>6</v>
          </cell>
          <cell r="F685" t="str">
            <v>Global tuberías válvulas y fittings (se aplica 37,6% equipos mecànicos)</v>
          </cell>
          <cell r="G685" t="str">
            <v>gl</v>
          </cell>
          <cell r="H685">
            <v>1</v>
          </cell>
          <cell r="N685">
            <v>308298</v>
          </cell>
          <cell r="P685">
            <v>0</v>
          </cell>
          <cell r="Q685">
            <v>0</v>
          </cell>
          <cell r="R685">
            <v>0</v>
          </cell>
          <cell r="T685">
            <v>308.298</v>
          </cell>
          <cell r="V685">
            <v>308.298</v>
          </cell>
        </row>
        <row r="686">
          <cell r="D686" t="str">
            <v>ELECTRICIDAD</v>
          </cell>
        </row>
        <row r="687">
          <cell r="D687">
            <v>7</v>
          </cell>
          <cell r="F687" t="str">
            <v>Global equipos eléctricos (se aplica 16.2% equipos mecánicos)</v>
          </cell>
          <cell r="G687" t="str">
            <v>gl</v>
          </cell>
          <cell r="H687">
            <v>1</v>
          </cell>
          <cell r="N687">
            <v>132831</v>
          </cell>
          <cell r="P687">
            <v>0</v>
          </cell>
          <cell r="Q687">
            <v>0</v>
          </cell>
          <cell r="R687">
            <v>0</v>
          </cell>
          <cell r="T687">
            <v>132.83099999999999</v>
          </cell>
          <cell r="V687">
            <v>132.83099999999999</v>
          </cell>
        </row>
        <row r="688">
          <cell r="E688" t="str">
            <v>FLOTACION PRIMERA LIMPIEZA</v>
          </cell>
          <cell r="P688">
            <v>310.56200000000001</v>
          </cell>
          <cell r="Q688">
            <v>434.84000000000003</v>
          </cell>
          <cell r="R688">
            <v>0</v>
          </cell>
          <cell r="S688">
            <v>0</v>
          </cell>
          <cell r="T688">
            <v>515.67499999999995</v>
          </cell>
          <cell r="V688">
            <v>1261.077</v>
          </cell>
        </row>
        <row r="692">
          <cell r="D692" t="str">
            <v>OBRAS CIVILES GENERALES incluidas en área 351</v>
          </cell>
        </row>
        <row r="693">
          <cell r="D693" t="str">
            <v>MECANICA</v>
          </cell>
        </row>
        <row r="694">
          <cell r="D694">
            <v>5</v>
          </cell>
          <cell r="F694" t="str">
            <v>Cajon alimentación espesador cap=5m3</v>
          </cell>
          <cell r="G694" t="str">
            <v>ton</v>
          </cell>
          <cell r="H694">
            <v>4</v>
          </cell>
          <cell r="M694">
            <v>4300</v>
          </cell>
          <cell r="N694">
            <v>1450</v>
          </cell>
          <cell r="P694">
            <v>0</v>
          </cell>
          <cell r="Q694">
            <v>0</v>
          </cell>
          <cell r="R694">
            <v>17.2</v>
          </cell>
          <cell r="T694">
            <v>5.8</v>
          </cell>
          <cell r="V694">
            <v>23</v>
          </cell>
        </row>
        <row r="695">
          <cell r="D695">
            <v>5</v>
          </cell>
          <cell r="F695" t="str">
            <v>Cajón colector rebase espesador limpieza final cap=6 m3</v>
          </cell>
          <cell r="G695" t="str">
            <v>ton</v>
          </cell>
          <cell r="H695">
            <v>4</v>
          </cell>
          <cell r="M695">
            <v>4300</v>
          </cell>
          <cell r="N695">
            <v>1450</v>
          </cell>
          <cell r="P695">
            <v>0</v>
          </cell>
          <cell r="R695">
            <v>17.2</v>
          </cell>
          <cell r="T695">
            <v>5.8</v>
          </cell>
          <cell r="V695">
            <v>23</v>
          </cell>
        </row>
        <row r="696">
          <cell r="D696">
            <v>5</v>
          </cell>
          <cell r="F696" t="str">
            <v>Motor Bba cola descarga espesador tipo centrífuga horizontal 3"x2" 20HP</v>
          </cell>
          <cell r="G696" t="str">
            <v>un</v>
          </cell>
          <cell r="H696">
            <v>2</v>
          </cell>
          <cell r="L696">
            <v>2885</v>
          </cell>
          <cell r="N696">
            <v>289</v>
          </cell>
          <cell r="P696">
            <v>0</v>
          </cell>
          <cell r="Q696">
            <v>5.77</v>
          </cell>
          <cell r="R696">
            <v>0</v>
          </cell>
          <cell r="T696">
            <v>0.57799999999999996</v>
          </cell>
          <cell r="V696">
            <v>6.3479999999999999</v>
          </cell>
        </row>
        <row r="697">
          <cell r="D697" t="str">
            <v>CAÑERIAS</v>
          </cell>
        </row>
        <row r="698">
          <cell r="D698">
            <v>6</v>
          </cell>
          <cell r="F698" t="str">
            <v>Global tuberías válvulas y fittings (se aplica 37,6% equipos mecànicos)</v>
          </cell>
          <cell r="G698" t="str">
            <v>gl</v>
          </cell>
          <cell r="H698">
            <v>1</v>
          </cell>
          <cell r="N698">
            <v>20691</v>
          </cell>
          <cell r="P698">
            <v>0</v>
          </cell>
          <cell r="Q698">
            <v>0</v>
          </cell>
          <cell r="R698">
            <v>0</v>
          </cell>
          <cell r="T698">
            <v>20.690999999999999</v>
          </cell>
          <cell r="V698">
            <v>20.690999999999999</v>
          </cell>
        </row>
        <row r="699">
          <cell r="D699" t="str">
            <v>ELECTRICIDAD</v>
          </cell>
        </row>
        <row r="700">
          <cell r="D700">
            <v>7</v>
          </cell>
          <cell r="F700" t="str">
            <v>Global equipos eléctricos (se aplica 16.2% equipos mecánicos)</v>
          </cell>
          <cell r="G700" t="str">
            <v>gl</v>
          </cell>
          <cell r="H700">
            <v>1</v>
          </cell>
          <cell r="N700">
            <v>8915</v>
          </cell>
          <cell r="P700">
            <v>0</v>
          </cell>
          <cell r="Q700">
            <v>0</v>
          </cell>
          <cell r="R700">
            <v>0</v>
          </cell>
          <cell r="T700">
            <v>8.9149999999999991</v>
          </cell>
          <cell r="V700">
            <v>8.9149999999999991</v>
          </cell>
        </row>
        <row r="701">
          <cell r="E701" t="str">
            <v>ESPESAJE REMOLIENDA</v>
          </cell>
          <cell r="P701">
            <v>0</v>
          </cell>
          <cell r="Q701">
            <v>5.77</v>
          </cell>
          <cell r="R701">
            <v>34.4</v>
          </cell>
          <cell r="S701">
            <v>0</v>
          </cell>
          <cell r="T701">
            <v>41.783999999999999</v>
          </cell>
          <cell r="V701">
            <v>81.954000000000008</v>
          </cell>
        </row>
        <row r="705">
          <cell r="D705" t="str">
            <v>OBRAS CIVILES GENERALES incluidas en área 351</v>
          </cell>
        </row>
        <row r="706">
          <cell r="D706" t="str">
            <v>MECANICA</v>
          </cell>
        </row>
        <row r="707">
          <cell r="D707">
            <v>5</v>
          </cell>
          <cell r="F707" t="str">
            <v>Bomba desc.espes.concentr.Moly tipo centrif.horizontal:1.5"x1" 5HP</v>
          </cell>
          <cell r="G707" t="str">
            <v>un</v>
          </cell>
          <cell r="H707">
            <v>2</v>
          </cell>
          <cell r="L707">
            <v>3713</v>
          </cell>
          <cell r="N707">
            <v>371</v>
          </cell>
          <cell r="P707">
            <v>0</v>
          </cell>
          <cell r="Q707">
            <v>7.4260000000000002</v>
          </cell>
          <cell r="R707">
            <v>0</v>
          </cell>
          <cell r="T707">
            <v>0.74199999999999999</v>
          </cell>
          <cell r="V707">
            <v>8.1679999999999993</v>
          </cell>
        </row>
        <row r="708">
          <cell r="D708">
            <v>5</v>
          </cell>
          <cell r="F708" t="str">
            <v>Motor bomba alimentación 3ra limpieza tipo vertical tamaño 2 1/2" 25HP</v>
          </cell>
          <cell r="G708" t="str">
            <v>un</v>
          </cell>
          <cell r="H708">
            <v>2</v>
          </cell>
          <cell r="L708">
            <v>24018</v>
          </cell>
          <cell r="N708">
            <v>2402</v>
          </cell>
          <cell r="P708">
            <v>0</v>
          </cell>
          <cell r="Q708">
            <v>48.036000000000001</v>
          </cell>
          <cell r="R708">
            <v>0</v>
          </cell>
          <cell r="T708">
            <v>4.8040000000000003</v>
          </cell>
          <cell r="V708">
            <v>52.84</v>
          </cell>
        </row>
        <row r="709">
          <cell r="D709">
            <v>5</v>
          </cell>
          <cell r="F709" t="str">
            <v>Motor Bba cola 3ra y 4a limpieza oa espesador limp.final tipo centrif.horiz 4"x3" 15HP</v>
          </cell>
          <cell r="G709" t="str">
            <v>un</v>
          </cell>
          <cell r="H709">
            <v>2</v>
          </cell>
          <cell r="L709">
            <v>2428</v>
          </cell>
          <cell r="N709">
            <v>243</v>
          </cell>
          <cell r="P709">
            <v>0</v>
          </cell>
          <cell r="Q709">
            <v>4.8559999999999999</v>
          </cell>
          <cell r="T709">
            <v>0.48599999999999999</v>
          </cell>
          <cell r="V709">
            <v>5.3419999999999996</v>
          </cell>
        </row>
        <row r="710">
          <cell r="D710">
            <v>5</v>
          </cell>
          <cell r="F710" t="str">
            <v>Motor Bba cola 2da limpieza oa tipo centrif.horiz 6"x4" 40HP</v>
          </cell>
          <cell r="G710" t="str">
            <v>un</v>
          </cell>
          <cell r="H710">
            <v>2</v>
          </cell>
          <cell r="L710">
            <v>4373</v>
          </cell>
          <cell r="N710">
            <v>437</v>
          </cell>
          <cell r="P710">
            <v>0</v>
          </cell>
          <cell r="Q710">
            <v>8.7460000000000004</v>
          </cell>
          <cell r="T710">
            <v>0.874</v>
          </cell>
          <cell r="V710">
            <v>9.620000000000001</v>
          </cell>
        </row>
        <row r="711">
          <cell r="D711">
            <v>5</v>
          </cell>
          <cell r="F711" t="str">
            <v>Celda de flotación 2da limpieza cap=300 pie3 30HP</v>
          </cell>
          <cell r="G711" t="str">
            <v>un</v>
          </cell>
          <cell r="H711">
            <v>7</v>
          </cell>
          <cell r="L711">
            <v>32654</v>
          </cell>
          <cell r="N711">
            <v>3265</v>
          </cell>
          <cell r="P711">
            <v>114.289</v>
          </cell>
          <cell r="Q711">
            <v>114.289</v>
          </cell>
          <cell r="T711">
            <v>22.855</v>
          </cell>
          <cell r="V711">
            <v>251.43299999999999</v>
          </cell>
        </row>
        <row r="712">
          <cell r="D712">
            <v>5</v>
          </cell>
          <cell r="F712" t="str">
            <v>Espesador de concentrado Moly 75 pie diámetro 6.5 HP</v>
          </cell>
          <cell r="G712" t="str">
            <v>un</v>
          </cell>
          <cell r="H712">
            <v>1</v>
          </cell>
          <cell r="L712">
            <v>146410</v>
          </cell>
          <cell r="N712">
            <v>14641</v>
          </cell>
          <cell r="P712">
            <v>73.204999999999998</v>
          </cell>
          <cell r="Q712">
            <v>73.204999999999998</v>
          </cell>
          <cell r="T712">
            <v>14.641</v>
          </cell>
          <cell r="V712">
            <v>161.05099999999999</v>
          </cell>
        </row>
        <row r="713">
          <cell r="D713" t="str">
            <v>CAÑERIAS</v>
          </cell>
        </row>
        <row r="714">
          <cell r="D714">
            <v>6</v>
          </cell>
          <cell r="F714" t="str">
            <v>Global tuberías válvulas y fittings (se aplica 37,6% equipos mecànicos)</v>
          </cell>
          <cell r="G714" t="str">
            <v>gl</v>
          </cell>
          <cell r="H714">
            <v>1</v>
          </cell>
          <cell r="N714">
            <v>183662</v>
          </cell>
          <cell r="P714">
            <v>0</v>
          </cell>
          <cell r="Q714">
            <v>0</v>
          </cell>
          <cell r="R714">
            <v>0</v>
          </cell>
          <cell r="T714">
            <v>183.66200000000001</v>
          </cell>
          <cell r="V714">
            <v>183.66200000000001</v>
          </cell>
        </row>
        <row r="715">
          <cell r="D715" t="str">
            <v>ELECTRICIDAD</v>
          </cell>
        </row>
        <row r="716">
          <cell r="D716">
            <v>7</v>
          </cell>
          <cell r="F716" t="str">
            <v>Global equipos eléctricos (se aplica 16.2% equipos mecánicos)</v>
          </cell>
          <cell r="G716" t="str">
            <v>gl</v>
          </cell>
          <cell r="H716">
            <v>1</v>
          </cell>
          <cell r="N716">
            <v>79131</v>
          </cell>
          <cell r="P716">
            <v>0</v>
          </cell>
          <cell r="Q716">
            <v>0</v>
          </cell>
          <cell r="R716">
            <v>0</v>
          </cell>
          <cell r="T716">
            <v>79.131</v>
          </cell>
          <cell r="V716">
            <v>79.131</v>
          </cell>
        </row>
        <row r="717">
          <cell r="E717" t="str">
            <v>FLOTACION LIMPIEZA FINAL</v>
          </cell>
          <cell r="P717">
            <v>187.494</v>
          </cell>
          <cell r="Q717">
            <v>256.55799999999999</v>
          </cell>
          <cell r="R717">
            <v>0</v>
          </cell>
          <cell r="S717">
            <v>0</v>
          </cell>
          <cell r="T717">
            <v>307.19500000000005</v>
          </cell>
          <cell r="V717">
            <v>751.24699999999996</v>
          </cell>
        </row>
        <row r="721">
          <cell r="D721" t="str">
            <v>EXCAVACIONES Y RELLENOS</v>
          </cell>
        </row>
        <row r="722">
          <cell r="D722">
            <v>1</v>
          </cell>
          <cell r="F722" t="str">
            <v>Excavaciones</v>
          </cell>
          <cell r="G722" t="str">
            <v>m3</v>
          </cell>
          <cell r="H722">
            <v>76.8</v>
          </cell>
          <cell r="N722">
            <v>11</v>
          </cell>
          <cell r="P722">
            <v>0</v>
          </cell>
          <cell r="Q722">
            <v>0</v>
          </cell>
          <cell r="T722">
            <v>0.8448</v>
          </cell>
          <cell r="V722">
            <v>0.8448</v>
          </cell>
        </row>
        <row r="723">
          <cell r="D723" t="str">
            <v>HORMIGONES</v>
          </cell>
        </row>
        <row r="724">
          <cell r="D724">
            <v>2</v>
          </cell>
          <cell r="F724" t="str">
            <v xml:space="preserve">Hormigon armado   </v>
          </cell>
          <cell r="G724" t="str">
            <v>m3</v>
          </cell>
          <cell r="H724">
            <v>143.75</v>
          </cell>
          <cell r="N724">
            <v>503</v>
          </cell>
          <cell r="P724">
            <v>0</v>
          </cell>
          <cell r="Q724">
            <v>0</v>
          </cell>
          <cell r="T724">
            <v>72.306250000000006</v>
          </cell>
          <cell r="V724">
            <v>72.306250000000006</v>
          </cell>
        </row>
        <row r="725">
          <cell r="D725" t="str">
            <v>ESTRUCTURAS METALICAS</v>
          </cell>
        </row>
        <row r="726">
          <cell r="D726">
            <v>3</v>
          </cell>
          <cell r="F726" t="str">
            <v xml:space="preserve">Estructuras metálicas  </v>
          </cell>
          <cell r="G726" t="str">
            <v>ton</v>
          </cell>
          <cell r="H726">
            <v>36.799999999999997</v>
          </cell>
          <cell r="M726">
            <v>1900</v>
          </cell>
          <cell r="N726">
            <v>870</v>
          </cell>
          <cell r="P726">
            <v>0</v>
          </cell>
          <cell r="Q726">
            <v>0</v>
          </cell>
          <cell r="R726">
            <v>69.92</v>
          </cell>
          <cell r="T726">
            <v>32.015999999999998</v>
          </cell>
          <cell r="V726">
            <v>101.93600000000001</v>
          </cell>
        </row>
        <row r="727">
          <cell r="D727" t="str">
            <v>MECANICA</v>
          </cell>
        </row>
        <row r="728">
          <cell r="D728">
            <v>5</v>
          </cell>
          <cell r="F728" t="str">
            <v>Se elimina estanque almacenamiento concentrado 30m3</v>
          </cell>
          <cell r="G728" t="str">
            <v>ton</v>
          </cell>
          <cell r="H728">
            <v>7</v>
          </cell>
          <cell r="N728">
            <v>700</v>
          </cell>
          <cell r="P728">
            <v>0</v>
          </cell>
          <cell r="Q728">
            <v>0</v>
          </cell>
          <cell r="R728">
            <v>0</v>
          </cell>
          <cell r="T728">
            <v>4.9000000000000004</v>
          </cell>
          <cell r="V728">
            <v>4.9000000000000004</v>
          </cell>
        </row>
        <row r="729">
          <cell r="D729">
            <v>5</v>
          </cell>
          <cell r="F729" t="str">
            <v>Se incorpora estanque almacenamiento de concentrado 60 m3</v>
          </cell>
          <cell r="G729" t="str">
            <v>ton</v>
          </cell>
          <cell r="H729">
            <v>10</v>
          </cell>
          <cell r="M729">
            <v>4300</v>
          </cell>
          <cell r="N729">
            <v>1450</v>
          </cell>
          <cell r="P729">
            <v>0</v>
          </cell>
          <cell r="Q729">
            <v>0</v>
          </cell>
          <cell r="R729">
            <v>43</v>
          </cell>
          <cell r="T729">
            <v>14.5</v>
          </cell>
          <cell r="V729">
            <v>57.5</v>
          </cell>
        </row>
        <row r="730">
          <cell r="D730">
            <v>5</v>
          </cell>
          <cell r="F730" t="str">
            <v>Se elimina estanque de preparación 30m3</v>
          </cell>
          <cell r="G730" t="str">
            <v>ton</v>
          </cell>
          <cell r="H730">
            <v>7</v>
          </cell>
          <cell r="N730">
            <v>700</v>
          </cell>
          <cell r="P730">
            <v>0</v>
          </cell>
          <cell r="Q730">
            <v>0</v>
          </cell>
          <cell r="R730">
            <v>0</v>
          </cell>
          <cell r="T730">
            <v>4.9000000000000004</v>
          </cell>
          <cell r="V730">
            <v>4.9000000000000004</v>
          </cell>
        </row>
        <row r="731">
          <cell r="D731">
            <v>5</v>
          </cell>
          <cell r="F731" t="str">
            <v>Se incorpora estanque de preparación nuevo de 77 m3</v>
          </cell>
          <cell r="G731" t="str">
            <v>ton</v>
          </cell>
          <cell r="H731">
            <v>12</v>
          </cell>
          <cell r="M731">
            <v>4300</v>
          </cell>
          <cell r="N731">
            <v>1450</v>
          </cell>
          <cell r="R731">
            <v>51.6</v>
          </cell>
          <cell r="T731">
            <v>17.399999999999999</v>
          </cell>
          <cell r="V731">
            <v>69</v>
          </cell>
        </row>
        <row r="732">
          <cell r="D732">
            <v>5</v>
          </cell>
          <cell r="F732" t="str">
            <v>Se elimina estanque almacenamiento  30m3</v>
          </cell>
          <cell r="G732" t="str">
            <v>ton</v>
          </cell>
          <cell r="H732">
            <v>7</v>
          </cell>
          <cell r="N732">
            <v>700</v>
          </cell>
          <cell r="R732">
            <v>0</v>
          </cell>
          <cell r="T732">
            <v>4.9000000000000004</v>
          </cell>
          <cell r="V732">
            <v>4.9000000000000004</v>
          </cell>
        </row>
        <row r="733">
          <cell r="D733">
            <v>5</v>
          </cell>
          <cell r="F733" t="str">
            <v>Se incorpora estanque de almacenamiento nuevo de 77 m3</v>
          </cell>
          <cell r="G733" t="str">
            <v>ton</v>
          </cell>
          <cell r="H733">
            <v>12</v>
          </cell>
          <cell r="M733">
            <v>4300</v>
          </cell>
          <cell r="N733">
            <v>1450</v>
          </cell>
          <cell r="R733">
            <v>51.6</v>
          </cell>
          <cell r="T733">
            <v>17.399999999999999</v>
          </cell>
          <cell r="V733">
            <v>69</v>
          </cell>
        </row>
        <row r="734">
          <cell r="D734">
            <v>5</v>
          </cell>
          <cell r="F734" t="str">
            <v>Se incorpora estanque de pulmón de 77 m3</v>
          </cell>
          <cell r="G734" t="str">
            <v>ton</v>
          </cell>
          <cell r="H734">
            <v>12</v>
          </cell>
          <cell r="M734">
            <v>4300</v>
          </cell>
          <cell r="N734">
            <v>1450</v>
          </cell>
          <cell r="R734">
            <v>51.6</v>
          </cell>
          <cell r="T734">
            <v>17.399999999999999</v>
          </cell>
          <cell r="V734">
            <v>69</v>
          </cell>
        </row>
        <row r="735">
          <cell r="D735">
            <v>5</v>
          </cell>
          <cell r="F735" t="str">
            <v>Se elimina estanque alimentación filtro de presión 30m3</v>
          </cell>
          <cell r="G735" t="str">
            <v>ton</v>
          </cell>
          <cell r="H735">
            <v>7</v>
          </cell>
          <cell r="N735">
            <v>700</v>
          </cell>
          <cell r="R735">
            <v>0</v>
          </cell>
          <cell r="T735">
            <v>4.9000000000000004</v>
          </cell>
          <cell r="V735">
            <v>4.9000000000000004</v>
          </cell>
        </row>
        <row r="736">
          <cell r="D736">
            <v>5</v>
          </cell>
          <cell r="F736" t="str">
            <v>Se incorpora estanque alimentación filtro de presión 77m3</v>
          </cell>
          <cell r="G736" t="str">
            <v>ton</v>
          </cell>
          <cell r="H736">
            <v>12</v>
          </cell>
          <cell r="M736">
            <v>4300</v>
          </cell>
          <cell r="N736">
            <v>1450</v>
          </cell>
          <cell r="R736">
            <v>51.6</v>
          </cell>
          <cell r="T736">
            <v>17.399999999999999</v>
          </cell>
          <cell r="V736">
            <v>69</v>
          </cell>
        </row>
        <row r="737">
          <cell r="D737">
            <v>5</v>
          </cell>
          <cell r="F737" t="str">
            <v>Se elimina estanque alimentación a cementación 7m3</v>
          </cell>
          <cell r="G737" t="str">
            <v>ton</v>
          </cell>
          <cell r="H737">
            <v>4</v>
          </cell>
          <cell r="N737">
            <v>700</v>
          </cell>
          <cell r="R737">
            <v>0</v>
          </cell>
          <cell r="T737">
            <v>2.8</v>
          </cell>
          <cell r="V737">
            <v>2.8</v>
          </cell>
        </row>
        <row r="738">
          <cell r="D738">
            <v>5</v>
          </cell>
          <cell r="F738" t="str">
            <v>Se incorpora estanque alimentación a cementación 18m3</v>
          </cell>
          <cell r="G738" t="str">
            <v>ton</v>
          </cell>
          <cell r="H738">
            <v>6</v>
          </cell>
          <cell r="M738">
            <v>4300</v>
          </cell>
          <cell r="N738">
            <v>1450</v>
          </cell>
          <cell r="R738">
            <v>25.8</v>
          </cell>
          <cell r="T738">
            <v>8.6999999999999993</v>
          </cell>
          <cell r="V738">
            <v>34.5</v>
          </cell>
        </row>
        <row r="739">
          <cell r="D739">
            <v>5</v>
          </cell>
          <cell r="F739" t="str">
            <v>Se incorpora estanque recepción solución férrica de 1.6 m3</v>
          </cell>
          <cell r="G739" t="str">
            <v>ton</v>
          </cell>
          <cell r="H739">
            <v>4</v>
          </cell>
          <cell r="M739">
            <v>4300</v>
          </cell>
          <cell r="N739">
            <v>1450</v>
          </cell>
          <cell r="R739">
            <v>17.2</v>
          </cell>
          <cell r="T739">
            <v>5.8</v>
          </cell>
          <cell r="V739">
            <v>23</v>
          </cell>
        </row>
        <row r="740">
          <cell r="D740">
            <v>5</v>
          </cell>
          <cell r="F740" t="str">
            <v>Se incorpora un segundo estanque  almacenamiento cloración de 25m3</v>
          </cell>
          <cell r="G740" t="str">
            <v>ton</v>
          </cell>
          <cell r="H740">
            <v>6</v>
          </cell>
          <cell r="M740">
            <v>4300</v>
          </cell>
          <cell r="N740">
            <v>1450</v>
          </cell>
          <cell r="R740">
            <v>25.8</v>
          </cell>
          <cell r="T740">
            <v>8.6999999999999993</v>
          </cell>
          <cell r="V740">
            <v>34.5</v>
          </cell>
        </row>
        <row r="741">
          <cell r="D741">
            <v>5</v>
          </cell>
          <cell r="F741" t="str">
            <v>Se incorpora un 3er reactor de lixiviación de 6.1 m3</v>
          </cell>
          <cell r="G741" t="str">
            <v>un</v>
          </cell>
          <cell r="H741">
            <v>1</v>
          </cell>
          <cell r="L741">
            <v>20000</v>
          </cell>
          <cell r="N741">
            <v>2000</v>
          </cell>
          <cell r="P741">
            <v>0</v>
          </cell>
          <cell r="Q741">
            <v>20</v>
          </cell>
          <cell r="R741">
            <v>0</v>
          </cell>
          <cell r="T741">
            <v>2</v>
          </cell>
          <cell r="V741">
            <v>22</v>
          </cell>
        </row>
        <row r="742">
          <cell r="D742">
            <v>5</v>
          </cell>
          <cell r="F742" t="str">
            <v>Se reemplaza filtro de prensa por uno de 4.5 tph</v>
          </cell>
          <cell r="G742" t="str">
            <v>un</v>
          </cell>
          <cell r="H742">
            <v>1</v>
          </cell>
          <cell r="L742">
            <v>20034</v>
          </cell>
          <cell r="N742">
            <v>2003</v>
          </cell>
          <cell r="P742">
            <v>0</v>
          </cell>
          <cell r="Q742">
            <v>20.033999999999999</v>
          </cell>
          <cell r="R742">
            <v>0</v>
          </cell>
          <cell r="T742">
            <v>2.0030000000000001</v>
          </cell>
          <cell r="V742">
            <v>22.036999999999999</v>
          </cell>
        </row>
        <row r="743">
          <cell r="D743">
            <v>5</v>
          </cell>
          <cell r="F743" t="str">
            <v>Aumento de capacidad de 5 a 10 tmph sist.secado transporte y envasado de conc.Mo</v>
          </cell>
          <cell r="G743" t="str">
            <v>un</v>
          </cell>
          <cell r="H743">
            <v>1</v>
          </cell>
          <cell r="L743">
            <v>30000</v>
          </cell>
          <cell r="N743">
            <v>3000</v>
          </cell>
          <cell r="P743">
            <v>0</v>
          </cell>
          <cell r="Q743">
            <v>30</v>
          </cell>
          <cell r="R743">
            <v>0</v>
          </cell>
          <cell r="T743">
            <v>3</v>
          </cell>
          <cell r="V743">
            <v>33</v>
          </cell>
        </row>
        <row r="744">
          <cell r="D744">
            <v>5</v>
          </cell>
          <cell r="F744" t="str">
            <v>Se reemplaza filtro actual de 3.6 tph por uno nuevo de 5.7 tph</v>
          </cell>
          <cell r="G744" t="str">
            <v>un</v>
          </cell>
          <cell r="H744">
            <v>1</v>
          </cell>
          <cell r="L744">
            <v>20000</v>
          </cell>
          <cell r="N744">
            <v>2000</v>
          </cell>
          <cell r="P744">
            <v>0</v>
          </cell>
          <cell r="Q744">
            <v>20</v>
          </cell>
          <cell r="R744">
            <v>0</v>
          </cell>
          <cell r="T744">
            <v>2</v>
          </cell>
          <cell r="V744">
            <v>22</v>
          </cell>
        </row>
        <row r="745">
          <cell r="D745">
            <v>5</v>
          </cell>
          <cell r="F745" t="str">
            <v>se incorpora 2° filtro de arena para solución tipo vessel de 1.0m de diámetro</v>
          </cell>
          <cell r="G745" t="str">
            <v>un</v>
          </cell>
          <cell r="H745">
            <v>1</v>
          </cell>
          <cell r="L745">
            <v>30079</v>
          </cell>
          <cell r="N745">
            <v>3008</v>
          </cell>
          <cell r="P745">
            <v>0</v>
          </cell>
          <cell r="Q745">
            <v>30.079000000000001</v>
          </cell>
          <cell r="R745">
            <v>0</v>
          </cell>
          <cell r="T745">
            <v>3.008</v>
          </cell>
          <cell r="V745">
            <v>33.087000000000003</v>
          </cell>
        </row>
        <row r="746">
          <cell r="E746" t="str">
            <v>PLANTA PLF</v>
          </cell>
          <cell r="P746">
            <v>0</v>
          </cell>
          <cell r="Q746">
            <v>120.113</v>
          </cell>
          <cell r="R746">
            <v>388.12000000000006</v>
          </cell>
          <cell r="S746">
            <v>0</v>
          </cell>
          <cell r="T746">
            <v>246.87805000000006</v>
          </cell>
          <cell r="V746">
            <v>755.11104999999998</v>
          </cell>
        </row>
        <row r="747">
          <cell r="E747" t="str">
            <v>PLANTA MOLIBDENO</v>
          </cell>
          <cell r="P747">
            <v>674.38850000000002</v>
          </cell>
          <cell r="Q747">
            <v>1090.1135000000002</v>
          </cell>
          <cell r="R747">
            <v>809.52</v>
          </cell>
          <cell r="S747">
            <v>0</v>
          </cell>
          <cell r="T747">
            <v>1934.3758500000001</v>
          </cell>
          <cell r="V747">
            <v>4508.3978499999994</v>
          </cell>
        </row>
        <row r="750">
          <cell r="E750" t="str">
            <v>Total: CONCENTRADOR</v>
          </cell>
          <cell r="P750">
            <v>8967.0030000000006</v>
          </cell>
          <cell r="Q750">
            <v>43484.066999999988</v>
          </cell>
          <cell r="R750">
            <v>10004.65</v>
          </cell>
          <cell r="S750">
            <v>12</v>
          </cell>
          <cell r="T750">
            <v>31359.419499999996</v>
          </cell>
          <cell r="V750">
            <v>93827.139500000005</v>
          </cell>
          <cell r="AA750" t="str">
            <v xml:space="preserve"> </v>
          </cell>
        </row>
        <row r="754">
          <cell r="E754" t="str">
            <v>MANEJO DE CONCENTRADOS</v>
          </cell>
        </row>
        <row r="758">
          <cell r="D758" t="str">
            <v>EXCAVACIONES Y RELLENOS</v>
          </cell>
        </row>
        <row r="759">
          <cell r="D759">
            <v>1</v>
          </cell>
          <cell r="F759" t="str">
            <v>Excavaciones</v>
          </cell>
          <cell r="G759" t="str">
            <v>m3</v>
          </cell>
          <cell r="H759">
            <v>300</v>
          </cell>
          <cell r="N759">
            <v>11</v>
          </cell>
          <cell r="P759">
            <v>0</v>
          </cell>
          <cell r="Q759">
            <v>0</v>
          </cell>
          <cell r="T759">
            <v>3.3</v>
          </cell>
          <cell r="V759">
            <v>3.3</v>
          </cell>
        </row>
        <row r="760">
          <cell r="D760" t="str">
            <v>HORMIGONES</v>
          </cell>
        </row>
        <row r="761">
          <cell r="D761">
            <v>2</v>
          </cell>
          <cell r="F761" t="str">
            <v xml:space="preserve">Hormigon armado   </v>
          </cell>
          <cell r="G761" t="str">
            <v>m3</v>
          </cell>
          <cell r="H761">
            <v>114.99999999999999</v>
          </cell>
          <cell r="N761">
            <v>503</v>
          </cell>
          <cell r="P761">
            <v>0</v>
          </cell>
          <cell r="Q761">
            <v>0</v>
          </cell>
          <cell r="T761">
            <v>57.844999999999992</v>
          </cell>
          <cell r="V761">
            <v>57.844999999999992</v>
          </cell>
        </row>
        <row r="762">
          <cell r="D762" t="str">
            <v>MECANICA</v>
          </cell>
        </row>
        <row r="763">
          <cell r="D763">
            <v>5</v>
          </cell>
          <cell r="F763" t="str">
            <v>Bomba descarga espes.concentr.de cobre tipo centrífuga horizontal 6"x4" 40HP</v>
          </cell>
          <cell r="G763" t="str">
            <v>un</v>
          </cell>
          <cell r="H763">
            <v>2</v>
          </cell>
          <cell r="L763">
            <v>12930</v>
          </cell>
          <cell r="N763">
            <v>1293</v>
          </cell>
          <cell r="P763">
            <v>0</v>
          </cell>
          <cell r="Q763">
            <v>25.86</v>
          </cell>
          <cell r="R763">
            <v>0</v>
          </cell>
          <cell r="T763">
            <v>2.5859999999999999</v>
          </cell>
          <cell r="V763">
            <v>28.445999999999998</v>
          </cell>
        </row>
        <row r="764">
          <cell r="D764">
            <v>5</v>
          </cell>
          <cell r="F764" t="str">
            <v>Espesador de concentrado de cobre 175 pies 25 HP</v>
          </cell>
          <cell r="G764" t="str">
            <v>un</v>
          </cell>
          <cell r="H764">
            <v>1</v>
          </cell>
          <cell r="L764">
            <v>477083</v>
          </cell>
          <cell r="N764">
            <v>47708</v>
          </cell>
          <cell r="P764">
            <v>238.54150000000001</v>
          </cell>
          <cell r="Q764">
            <v>238.54150000000001</v>
          </cell>
          <cell r="R764">
            <v>0</v>
          </cell>
          <cell r="T764">
            <v>47.707999999999998</v>
          </cell>
          <cell r="V764">
            <v>524.79100000000005</v>
          </cell>
        </row>
        <row r="765">
          <cell r="D765" t="str">
            <v>CAÑERIAS</v>
          </cell>
        </row>
        <row r="766">
          <cell r="D766">
            <v>6</v>
          </cell>
          <cell r="F766" t="str">
            <v>Global tuberías válvulas y fittings (se aplica 10% equipos mecànicos)</v>
          </cell>
          <cell r="G766" t="str">
            <v>gl</v>
          </cell>
          <cell r="H766">
            <v>1</v>
          </cell>
          <cell r="N766">
            <v>55324</v>
          </cell>
          <cell r="P766">
            <v>0</v>
          </cell>
          <cell r="Q766">
            <v>0</v>
          </cell>
          <cell r="R766">
            <v>0</v>
          </cell>
          <cell r="T766">
            <v>55.323999999999998</v>
          </cell>
          <cell r="V766">
            <v>55.323999999999998</v>
          </cell>
        </row>
        <row r="767">
          <cell r="D767" t="str">
            <v>ELECTRICIDAD</v>
          </cell>
        </row>
        <row r="768">
          <cell r="D768">
            <v>7</v>
          </cell>
          <cell r="F768" t="str">
            <v>Global equipos eléctricos (se aplica 31.3% equipos mecánicos)</v>
          </cell>
          <cell r="G768" t="str">
            <v>gl</v>
          </cell>
          <cell r="H768">
            <v>1</v>
          </cell>
          <cell r="N768">
            <v>173163</v>
          </cell>
          <cell r="P768">
            <v>0</v>
          </cell>
          <cell r="Q768">
            <v>0</v>
          </cell>
          <cell r="R768">
            <v>0</v>
          </cell>
          <cell r="T768">
            <v>173.16300000000001</v>
          </cell>
          <cell r="V768">
            <v>173.16300000000001</v>
          </cell>
        </row>
        <row r="769">
          <cell r="E769" t="str">
            <v>ESPESAMIENTO DE CONCENTRADO DE COBRE</v>
          </cell>
          <cell r="P769">
            <v>238.54150000000001</v>
          </cell>
          <cell r="Q769">
            <v>264.4015</v>
          </cell>
          <cell r="R769">
            <v>0</v>
          </cell>
          <cell r="S769">
            <v>0</v>
          </cell>
          <cell r="T769">
            <v>339.92599999999999</v>
          </cell>
          <cell r="V769">
            <v>842.86900000000003</v>
          </cell>
        </row>
        <row r="773">
          <cell r="D773" t="str">
            <v>OBRAS CIVILES GENERALES Incluidas en área 371</v>
          </cell>
        </row>
        <row r="774">
          <cell r="D774" t="str">
            <v>MECANICA</v>
          </cell>
        </row>
        <row r="775">
          <cell r="D775">
            <v>5</v>
          </cell>
          <cell r="F775" t="str">
            <v>Cajón distribución alimentación estanques de almacenamiento cap. Útil=9 m3</v>
          </cell>
          <cell r="G775" t="str">
            <v>ton</v>
          </cell>
          <cell r="H775">
            <v>5</v>
          </cell>
          <cell r="M775">
            <v>4300</v>
          </cell>
          <cell r="N775">
            <v>1450</v>
          </cell>
          <cell r="P775">
            <v>0</v>
          </cell>
          <cell r="Q775">
            <v>0</v>
          </cell>
          <cell r="R775">
            <v>21.5</v>
          </cell>
          <cell r="T775">
            <v>7.25</v>
          </cell>
          <cell r="V775">
            <v>28.75</v>
          </cell>
        </row>
        <row r="776">
          <cell r="D776">
            <v>5</v>
          </cell>
          <cell r="F776" t="str">
            <v>Estanque almacen.concentr.Cu-Mo con mecan agitador vol util=1.045 m3 75 HP</v>
          </cell>
          <cell r="G776" t="str">
            <v>ton</v>
          </cell>
          <cell r="H776">
            <v>180</v>
          </cell>
          <cell r="M776">
            <v>4300</v>
          </cell>
          <cell r="N776">
            <v>1450</v>
          </cell>
          <cell r="P776">
            <v>0</v>
          </cell>
          <cell r="Q776">
            <v>0</v>
          </cell>
          <cell r="R776">
            <v>774</v>
          </cell>
          <cell r="T776">
            <v>261</v>
          </cell>
          <cell r="V776">
            <v>1035</v>
          </cell>
        </row>
        <row r="777">
          <cell r="D777">
            <v>5</v>
          </cell>
          <cell r="F777" t="str">
            <v>Agitador 75 HP estanque de concentrado  de Cu-Mo 1050 m3</v>
          </cell>
          <cell r="G777" t="str">
            <v>ton</v>
          </cell>
          <cell r="H777">
            <v>4</v>
          </cell>
          <cell r="L777">
            <v>63200</v>
          </cell>
          <cell r="N777">
            <v>6320</v>
          </cell>
          <cell r="P777">
            <v>0</v>
          </cell>
          <cell r="Q777">
            <v>252.8</v>
          </cell>
          <cell r="R777">
            <v>0</v>
          </cell>
          <cell r="T777">
            <v>25.28</v>
          </cell>
          <cell r="V777">
            <v>278.08000000000004</v>
          </cell>
        </row>
        <row r="778">
          <cell r="D778" t="str">
            <v>CAÑERIAS</v>
          </cell>
        </row>
        <row r="779">
          <cell r="D779">
            <v>6</v>
          </cell>
          <cell r="F779" t="str">
            <v>Global tuberías válvulas y fittings (se aplica 10% equipos mecànicos)</v>
          </cell>
          <cell r="G779" t="str">
            <v>gl</v>
          </cell>
          <cell r="H779">
            <v>1</v>
          </cell>
          <cell r="N779">
            <v>134006</v>
          </cell>
          <cell r="P779">
            <v>0</v>
          </cell>
          <cell r="Q779">
            <v>0</v>
          </cell>
          <cell r="R779">
            <v>0</v>
          </cell>
          <cell r="T779">
            <v>134.006</v>
          </cell>
          <cell r="V779">
            <v>134.006</v>
          </cell>
        </row>
        <row r="780">
          <cell r="D780" t="str">
            <v>ELECTRICIDAD</v>
          </cell>
        </row>
        <row r="781">
          <cell r="D781">
            <v>7</v>
          </cell>
          <cell r="F781" t="str">
            <v>Global equipos eléctricos (se aplica 31.3% equipos mecánicos)</v>
          </cell>
          <cell r="G781" t="str">
            <v>gl</v>
          </cell>
          <cell r="H781">
            <v>1</v>
          </cell>
          <cell r="N781">
            <v>419438</v>
          </cell>
          <cell r="P781">
            <v>0</v>
          </cell>
          <cell r="Q781">
            <v>0</v>
          </cell>
          <cell r="R781">
            <v>0</v>
          </cell>
          <cell r="T781">
            <v>419.43799999999999</v>
          </cell>
          <cell r="V781">
            <v>419.43799999999999</v>
          </cell>
        </row>
        <row r="782">
          <cell r="E782" t="str">
            <v>SISTEMA DE CABEZA STC</v>
          </cell>
          <cell r="P782">
            <v>0</v>
          </cell>
          <cell r="Q782">
            <v>252.8</v>
          </cell>
          <cell r="R782">
            <v>795.5</v>
          </cell>
          <cell r="S782">
            <v>0</v>
          </cell>
          <cell r="T782">
            <v>846.97399999999993</v>
          </cell>
          <cell r="V782">
            <v>1895.2739999999999</v>
          </cell>
        </row>
        <row r="786">
          <cell r="D786" t="str">
            <v>OBRAS CIVILES GENERALES Incluidas en área 371</v>
          </cell>
        </row>
        <row r="787">
          <cell r="D787" t="str">
            <v>MECANICA</v>
          </cell>
        </row>
        <row r="788">
          <cell r="D788">
            <v>5</v>
          </cell>
          <cell r="F788" t="str">
            <v>Válvula de bola Mogas 8" estaciones disipadoras Ansi 1500</v>
          </cell>
          <cell r="G788" t="str">
            <v>un</v>
          </cell>
          <cell r="H788">
            <v>6</v>
          </cell>
          <cell r="L788">
            <v>64209</v>
          </cell>
          <cell r="N788">
            <v>6421</v>
          </cell>
          <cell r="P788">
            <v>0</v>
          </cell>
          <cell r="Q788">
            <v>385.25400000000002</v>
          </cell>
          <cell r="R788">
            <v>0</v>
          </cell>
          <cell r="T788">
            <v>38.526000000000003</v>
          </cell>
          <cell r="V788">
            <v>423.78000000000003</v>
          </cell>
        </row>
        <row r="789">
          <cell r="D789">
            <v>5</v>
          </cell>
          <cell r="F789" t="str">
            <v>Piezas especiales estaciones disipadoras</v>
          </cell>
          <cell r="G789" t="str">
            <v>un</v>
          </cell>
          <cell r="H789">
            <v>12</v>
          </cell>
          <cell r="L789">
            <v>7000</v>
          </cell>
          <cell r="N789">
            <v>3000</v>
          </cell>
          <cell r="P789">
            <v>84</v>
          </cell>
          <cell r="Q789">
            <v>0</v>
          </cell>
          <cell r="R789">
            <v>0</v>
          </cell>
          <cell r="T789">
            <v>36</v>
          </cell>
          <cell r="V789">
            <v>120</v>
          </cell>
        </row>
        <row r="790">
          <cell r="D790">
            <v>5</v>
          </cell>
          <cell r="F790" t="str">
            <v>Anillos cerámicos 8" estaciones disipadoras</v>
          </cell>
          <cell r="G790" t="str">
            <v>un</v>
          </cell>
          <cell r="H790">
            <v>7</v>
          </cell>
          <cell r="L790">
            <v>2500</v>
          </cell>
          <cell r="N790">
            <v>250</v>
          </cell>
          <cell r="P790">
            <v>0</v>
          </cell>
          <cell r="Q790">
            <v>17.5</v>
          </cell>
          <cell r="T790">
            <v>1.75</v>
          </cell>
          <cell r="V790">
            <v>19.25</v>
          </cell>
        </row>
        <row r="791">
          <cell r="D791" t="str">
            <v>CAÑERIAS</v>
          </cell>
        </row>
        <row r="792">
          <cell r="D792">
            <v>6</v>
          </cell>
          <cell r="F792" t="str">
            <v>Global tuberías válvulas y fittings (se aplica 10% equipos mecànicos)</v>
          </cell>
          <cell r="G792" t="str">
            <v>gl</v>
          </cell>
          <cell r="H792">
            <v>1</v>
          </cell>
          <cell r="N792">
            <v>56303</v>
          </cell>
          <cell r="P792">
            <v>0</v>
          </cell>
          <cell r="Q792">
            <v>0</v>
          </cell>
          <cell r="R792">
            <v>0</v>
          </cell>
          <cell r="T792">
            <v>56.302999999999997</v>
          </cell>
          <cell r="V792">
            <v>56.302999999999997</v>
          </cell>
        </row>
        <row r="793">
          <cell r="D793" t="str">
            <v>ELECTRICIDAD</v>
          </cell>
        </row>
        <row r="794">
          <cell r="D794">
            <v>7</v>
          </cell>
          <cell r="F794" t="str">
            <v>Global equipos eléctricos (se aplica 31.3% equipos mecánicos)</v>
          </cell>
          <cell r="G794" t="str">
            <v>gl</v>
          </cell>
          <cell r="H794">
            <v>1</v>
          </cell>
          <cell r="N794">
            <v>176228</v>
          </cell>
          <cell r="P794">
            <v>0</v>
          </cell>
          <cell r="Q794">
            <v>0</v>
          </cell>
          <cell r="R794">
            <v>0</v>
          </cell>
          <cell r="T794">
            <v>176.22800000000001</v>
          </cell>
          <cell r="V794">
            <v>176.22800000000001</v>
          </cell>
        </row>
        <row r="795">
          <cell r="E795" t="str">
            <v>SISTEMA DE TRANSPORTE DE CONCENTRADO</v>
          </cell>
          <cell r="P795">
            <v>84</v>
          </cell>
          <cell r="Q795">
            <v>402.75400000000002</v>
          </cell>
          <cell r="R795">
            <v>0</v>
          </cell>
          <cell r="S795">
            <v>0</v>
          </cell>
          <cell r="T795">
            <v>308.80700000000002</v>
          </cell>
          <cell r="V795">
            <v>795.56099999999992</v>
          </cell>
        </row>
        <row r="799">
          <cell r="D799" t="str">
            <v>EXCAVACIONES Y RELLENOS</v>
          </cell>
        </row>
        <row r="800">
          <cell r="D800">
            <v>1</v>
          </cell>
          <cell r="F800" t="str">
            <v>Excavaciones</v>
          </cell>
          <cell r="G800" t="str">
            <v>m3</v>
          </cell>
          <cell r="H800">
            <v>240</v>
          </cell>
          <cell r="N800">
            <v>11</v>
          </cell>
          <cell r="P800">
            <v>0</v>
          </cell>
          <cell r="Q800">
            <v>0</v>
          </cell>
          <cell r="T800">
            <v>2.64</v>
          </cell>
          <cell r="V800">
            <v>2.64</v>
          </cell>
        </row>
        <row r="801">
          <cell r="D801" t="str">
            <v>HORMIGONES</v>
          </cell>
        </row>
        <row r="802">
          <cell r="D802">
            <v>2</v>
          </cell>
          <cell r="F802" t="str">
            <v xml:space="preserve">Hormigon armado        </v>
          </cell>
          <cell r="G802" t="str">
            <v>m3</v>
          </cell>
          <cell r="H802">
            <v>1035</v>
          </cell>
          <cell r="N802">
            <v>503</v>
          </cell>
          <cell r="P802">
            <v>0</v>
          </cell>
          <cell r="Q802">
            <v>0</v>
          </cell>
          <cell r="T802">
            <v>520.60500000000002</v>
          </cell>
          <cell r="V802">
            <v>520.60500000000002</v>
          </cell>
        </row>
        <row r="803">
          <cell r="D803">
            <v>2</v>
          </cell>
          <cell r="F803" t="str">
            <v>Piscina de agua 1500 m3</v>
          </cell>
          <cell r="G803" t="str">
            <v>m3</v>
          </cell>
          <cell r="H803">
            <v>287.5</v>
          </cell>
          <cell r="N803">
            <v>700</v>
          </cell>
          <cell r="P803">
            <v>0</v>
          </cell>
          <cell r="Q803">
            <v>0</v>
          </cell>
          <cell r="T803">
            <v>201.25</v>
          </cell>
          <cell r="V803">
            <v>201.25</v>
          </cell>
        </row>
        <row r="804">
          <cell r="D804">
            <v>2</v>
          </cell>
          <cell r="F804" t="str">
            <v>Piscina interceptora de derrames 5m3</v>
          </cell>
          <cell r="G804" t="str">
            <v>un</v>
          </cell>
          <cell r="H804">
            <v>1</v>
          </cell>
          <cell r="N804">
            <v>5000</v>
          </cell>
          <cell r="T804">
            <v>5</v>
          </cell>
          <cell r="V804">
            <v>5</v>
          </cell>
        </row>
        <row r="805">
          <cell r="D805" t="str">
            <v>ESTRUCTURAS METALICAS</v>
          </cell>
        </row>
        <row r="806">
          <cell r="D806">
            <v>3</v>
          </cell>
          <cell r="F806" t="str">
            <v>Estructuras metálicas</v>
          </cell>
          <cell r="G806" t="str">
            <v>ton</v>
          </cell>
          <cell r="H806">
            <v>92</v>
          </cell>
          <cell r="M806">
            <v>1900</v>
          </cell>
          <cell r="N806">
            <v>870</v>
          </cell>
          <cell r="P806">
            <v>0</v>
          </cell>
          <cell r="Q806">
            <v>0</v>
          </cell>
          <cell r="R806">
            <v>174.8</v>
          </cell>
          <cell r="T806">
            <v>80.040000000000006</v>
          </cell>
          <cell r="V806">
            <v>254.84000000000003</v>
          </cell>
        </row>
        <row r="807">
          <cell r="D807" t="str">
            <v>CONSTRUCCIONES VARIAS</v>
          </cell>
        </row>
        <row r="808">
          <cell r="D808">
            <v>4</v>
          </cell>
          <cell r="F808" t="str">
            <v>Sala eléctrica</v>
          </cell>
          <cell r="G808" t="str">
            <v>un</v>
          </cell>
          <cell r="H808">
            <v>1</v>
          </cell>
          <cell r="N808">
            <v>100000</v>
          </cell>
          <cell r="P808">
            <v>0</v>
          </cell>
          <cell r="Q808">
            <v>0</v>
          </cell>
          <cell r="T808">
            <v>100</v>
          </cell>
          <cell r="V808">
            <v>100</v>
          </cell>
        </row>
        <row r="809">
          <cell r="D809">
            <v>1</v>
          </cell>
          <cell r="F809" t="str">
            <v>Edificio 36X19m             Bombas estación intermedia</v>
          </cell>
          <cell r="G809" t="str">
            <v>m2</v>
          </cell>
          <cell r="H809">
            <v>820.8</v>
          </cell>
          <cell r="N809">
            <v>400</v>
          </cell>
          <cell r="P809">
            <v>0</v>
          </cell>
          <cell r="Q809">
            <v>0</v>
          </cell>
          <cell r="T809">
            <v>328.32</v>
          </cell>
          <cell r="V809">
            <v>328.32</v>
          </cell>
        </row>
        <row r="810">
          <cell r="D810" t="str">
            <v>MECANICA</v>
          </cell>
        </row>
        <row r="811">
          <cell r="D811">
            <v>5</v>
          </cell>
          <cell r="F811" t="str">
            <v>Estanque alma.concentr.Cu-Mo con mecan.agitador Vol.útil=1.045 m3 75 HP</v>
          </cell>
          <cell r="G811" t="str">
            <v>ton</v>
          </cell>
          <cell r="H811">
            <v>45</v>
          </cell>
          <cell r="M811">
            <v>4300</v>
          </cell>
          <cell r="N811">
            <v>1450</v>
          </cell>
          <cell r="P811">
            <v>0</v>
          </cell>
          <cell r="Q811">
            <v>0</v>
          </cell>
          <cell r="R811">
            <v>193.5</v>
          </cell>
          <cell r="T811">
            <v>65.25</v>
          </cell>
          <cell r="V811">
            <v>258.75</v>
          </cell>
        </row>
        <row r="812">
          <cell r="D812">
            <v>5</v>
          </cell>
          <cell r="F812" t="str">
            <v>Agitador 75 HP estanque de concentrado  de Cu-Mo 1050 m3</v>
          </cell>
          <cell r="G812" t="str">
            <v>un</v>
          </cell>
          <cell r="H812">
            <v>1</v>
          </cell>
          <cell r="L812">
            <v>63200</v>
          </cell>
          <cell r="N812">
            <v>6320</v>
          </cell>
          <cell r="P812">
            <v>0</v>
          </cell>
          <cell r="Q812">
            <v>63.2</v>
          </cell>
          <cell r="R812">
            <v>0</v>
          </cell>
          <cell r="T812">
            <v>6.32</v>
          </cell>
          <cell r="V812">
            <v>69.52000000000001</v>
          </cell>
        </row>
        <row r="813">
          <cell r="D813">
            <v>5</v>
          </cell>
          <cell r="F813" t="str">
            <v>Bomba de carga tipo centrífuga horizontal 4"x3" 120 HP</v>
          </cell>
          <cell r="G813" t="str">
            <v>un</v>
          </cell>
          <cell r="H813">
            <v>1</v>
          </cell>
          <cell r="L813">
            <v>58000</v>
          </cell>
          <cell r="N813">
            <v>5800</v>
          </cell>
          <cell r="P813">
            <v>0</v>
          </cell>
          <cell r="Q813">
            <v>58</v>
          </cell>
          <cell r="R813">
            <v>0</v>
          </cell>
          <cell r="T813">
            <v>5.8</v>
          </cell>
          <cell r="V813">
            <v>63.8</v>
          </cell>
        </row>
        <row r="814">
          <cell r="D814">
            <v>5</v>
          </cell>
          <cell r="F814" t="str">
            <v>Bomba impulsión de concentrado tipo piston diafragma 1100HP</v>
          </cell>
          <cell r="G814" t="str">
            <v>un</v>
          </cell>
          <cell r="H814">
            <v>2</v>
          </cell>
          <cell r="L814">
            <v>1342194</v>
          </cell>
          <cell r="N814">
            <v>46918</v>
          </cell>
          <cell r="P814">
            <v>0</v>
          </cell>
          <cell r="Q814">
            <v>2684.3879999999999</v>
          </cell>
          <cell r="R814">
            <v>0</v>
          </cell>
          <cell r="T814">
            <v>93.835999999999999</v>
          </cell>
          <cell r="V814">
            <v>2778.2239999999997</v>
          </cell>
        </row>
        <row r="815">
          <cell r="D815" t="str">
            <v>CAÑERIAS</v>
          </cell>
        </row>
        <row r="816">
          <cell r="D816">
            <v>6</v>
          </cell>
          <cell r="F816" t="str">
            <v>Global tuberías válvulas y fittings</v>
          </cell>
          <cell r="G816" t="str">
            <v>gl</v>
          </cell>
          <cell r="H816">
            <v>1</v>
          </cell>
          <cell r="N816">
            <v>220000</v>
          </cell>
          <cell r="P816">
            <v>0</v>
          </cell>
          <cell r="Q816">
            <v>0</v>
          </cell>
          <cell r="R816">
            <v>0</v>
          </cell>
          <cell r="T816">
            <v>220</v>
          </cell>
          <cell r="V816">
            <v>220</v>
          </cell>
        </row>
        <row r="817">
          <cell r="D817" t="str">
            <v>ELECTRICIDAD</v>
          </cell>
        </row>
        <row r="818">
          <cell r="D818">
            <v>7</v>
          </cell>
          <cell r="F818" t="str">
            <v>Linea aerea distribución 23 Kv</v>
          </cell>
          <cell r="G818" t="str">
            <v>Km</v>
          </cell>
          <cell r="H818">
            <v>20</v>
          </cell>
          <cell r="M818">
            <v>60000</v>
          </cell>
          <cell r="N818">
            <v>31180</v>
          </cell>
          <cell r="P818">
            <v>0</v>
          </cell>
          <cell r="Q818">
            <v>0</v>
          </cell>
          <cell r="R818">
            <v>1200</v>
          </cell>
          <cell r="T818">
            <v>623.6</v>
          </cell>
          <cell r="V818">
            <v>1823.6</v>
          </cell>
        </row>
        <row r="819">
          <cell r="D819">
            <v>7</v>
          </cell>
          <cell r="F819" t="str">
            <v>Cable de protección a tierra aéreo</v>
          </cell>
          <cell r="G819" t="str">
            <v>un</v>
          </cell>
          <cell r="H819">
            <v>20</v>
          </cell>
          <cell r="L819">
            <v>3750</v>
          </cell>
          <cell r="N819">
            <v>3600</v>
          </cell>
          <cell r="P819">
            <v>75</v>
          </cell>
          <cell r="T819">
            <v>72</v>
          </cell>
          <cell r="V819">
            <v>147</v>
          </cell>
        </row>
        <row r="820">
          <cell r="D820">
            <v>7</v>
          </cell>
          <cell r="F820" t="str">
            <v>Subestación unitaria de 2.0 a 2.3 MVA 23,0 /3,45 Kv</v>
          </cell>
          <cell r="G820" t="str">
            <v>un</v>
          </cell>
          <cell r="H820">
            <v>2</v>
          </cell>
          <cell r="L820">
            <v>347500</v>
          </cell>
          <cell r="N820">
            <v>25000</v>
          </cell>
          <cell r="P820">
            <v>695</v>
          </cell>
          <cell r="T820">
            <v>50</v>
          </cell>
          <cell r="V820">
            <v>745</v>
          </cell>
        </row>
        <row r="821">
          <cell r="D821">
            <v>7</v>
          </cell>
          <cell r="F821" t="str">
            <v>Pararrayos para línea aérea de 23 Kv</v>
          </cell>
          <cell r="G821" t="str">
            <v>un</v>
          </cell>
          <cell r="H821">
            <v>3</v>
          </cell>
          <cell r="L821">
            <v>18600</v>
          </cell>
          <cell r="N821">
            <v>1800</v>
          </cell>
          <cell r="P821">
            <v>0</v>
          </cell>
          <cell r="Q821">
            <v>55.8</v>
          </cell>
          <cell r="T821">
            <v>5.4</v>
          </cell>
          <cell r="V821">
            <v>61.199999999999996</v>
          </cell>
        </row>
        <row r="822">
          <cell r="D822">
            <v>7</v>
          </cell>
          <cell r="F822" t="str">
            <v>Seccionadores montados en poste 33 Kv, 600A, 40 KA</v>
          </cell>
          <cell r="G822" t="str">
            <v>un</v>
          </cell>
          <cell r="H822">
            <v>3</v>
          </cell>
          <cell r="L822">
            <v>1320</v>
          </cell>
          <cell r="N822">
            <v>2700</v>
          </cell>
          <cell r="P822">
            <v>0</v>
          </cell>
          <cell r="Q822">
            <v>3.96</v>
          </cell>
          <cell r="T822">
            <v>8.1</v>
          </cell>
          <cell r="V822">
            <v>12.059999999999999</v>
          </cell>
        </row>
        <row r="823">
          <cell r="D823">
            <v>7</v>
          </cell>
          <cell r="F823" t="str">
            <v>Distribución de electricidad 5% equipos eléctricos</v>
          </cell>
          <cell r="G823" t="str">
            <v>gl</v>
          </cell>
          <cell r="H823">
            <v>1</v>
          </cell>
          <cell r="N823">
            <v>18559</v>
          </cell>
          <cell r="T823">
            <v>18.559000000000001</v>
          </cell>
          <cell r="V823">
            <v>18.559000000000001</v>
          </cell>
        </row>
        <row r="824">
          <cell r="D824" t="str">
            <v>INSTRUMENTACION</v>
          </cell>
        </row>
        <row r="825">
          <cell r="D825">
            <v>8</v>
          </cell>
          <cell r="F825" t="str">
            <v>Global instrumentos (se aplica 5% equipos mecánicos)</v>
          </cell>
          <cell r="G825" t="str">
            <v>gl</v>
          </cell>
          <cell r="H825">
            <v>1</v>
          </cell>
          <cell r="N825">
            <v>158515</v>
          </cell>
          <cell r="P825">
            <v>0</v>
          </cell>
          <cell r="Q825">
            <v>0</v>
          </cell>
          <cell r="R825">
            <v>0</v>
          </cell>
          <cell r="T825">
            <v>158.51499999999999</v>
          </cell>
          <cell r="V825">
            <v>158.51499999999999</v>
          </cell>
        </row>
        <row r="826">
          <cell r="E826" t="str">
            <v>ESTACION DE BOMBEO INTERMEDIA</v>
          </cell>
          <cell r="P826">
            <v>770</v>
          </cell>
          <cell r="Q826">
            <v>2865.348</v>
          </cell>
          <cell r="R826">
            <v>1568.3</v>
          </cell>
          <cell r="S826">
            <v>0</v>
          </cell>
          <cell r="T826">
            <v>2565.2350000000001</v>
          </cell>
          <cell r="V826">
            <v>7768.8829999999998</v>
          </cell>
        </row>
        <row r="827">
          <cell r="E827" t="str">
            <v>BOMBEO CONCENTRADUCTO</v>
          </cell>
          <cell r="P827">
            <v>1092.5415</v>
          </cell>
          <cell r="Q827">
            <v>3785.3035</v>
          </cell>
          <cell r="R827">
            <v>2363.8000000000002</v>
          </cell>
          <cell r="S827">
            <v>0</v>
          </cell>
          <cell r="T827">
            <v>4060.942</v>
          </cell>
          <cell r="V827">
            <v>11302.587</v>
          </cell>
        </row>
        <row r="831">
          <cell r="D831" t="str">
            <v>OBRAS CIVILES GENERALES</v>
          </cell>
        </row>
        <row r="832">
          <cell r="D832">
            <v>4</v>
          </cell>
          <cell r="F832" t="str">
            <v>Gobal 20% equipos mecánicos</v>
          </cell>
          <cell r="G832" t="str">
            <v>gl</v>
          </cell>
          <cell r="H832">
            <v>1</v>
          </cell>
          <cell r="N832">
            <v>329969</v>
          </cell>
          <cell r="P832">
            <v>0</v>
          </cell>
          <cell r="Q832">
            <v>0</v>
          </cell>
          <cell r="T832">
            <v>329.96899999999999</v>
          </cell>
          <cell r="V832">
            <v>329.96899999999999</v>
          </cell>
        </row>
        <row r="833">
          <cell r="D833" t="str">
            <v>MECANICA</v>
          </cell>
        </row>
        <row r="834">
          <cell r="D834">
            <v>5</v>
          </cell>
          <cell r="F834" t="str">
            <v>Silo de cal viva de 1100 m3</v>
          </cell>
          <cell r="G834" t="str">
            <v>ton</v>
          </cell>
          <cell r="H834">
            <v>130</v>
          </cell>
          <cell r="M834">
            <v>4300</v>
          </cell>
          <cell r="N834">
            <v>1450</v>
          </cell>
          <cell r="P834">
            <v>0</v>
          </cell>
          <cell r="Q834">
            <v>0</v>
          </cell>
          <cell r="R834">
            <v>0</v>
          </cell>
          <cell r="S834">
            <v>559</v>
          </cell>
          <cell r="T834">
            <v>188.5</v>
          </cell>
          <cell r="V834">
            <v>747.5</v>
          </cell>
        </row>
        <row r="835">
          <cell r="D835">
            <v>5</v>
          </cell>
          <cell r="F835" t="str">
            <v>Tornillo de 5.7 tph 9" de diámetro x 7.5 m largo, con motor 5 HP</v>
          </cell>
          <cell r="G835" t="str">
            <v>un</v>
          </cell>
          <cell r="H835">
            <v>1</v>
          </cell>
          <cell r="L835">
            <v>15582</v>
          </cell>
          <cell r="N835">
            <v>1558</v>
          </cell>
          <cell r="P835">
            <v>0</v>
          </cell>
          <cell r="Q835">
            <v>15.582000000000001</v>
          </cell>
          <cell r="R835">
            <v>0</v>
          </cell>
          <cell r="T835">
            <v>1.5580000000000001</v>
          </cell>
          <cell r="V835">
            <v>17.14</v>
          </cell>
        </row>
        <row r="836">
          <cell r="D836">
            <v>5</v>
          </cell>
          <cell r="F836" t="str">
            <v>Molino vertical de 6.4 tph con motor de 50 HP</v>
          </cell>
          <cell r="G836" t="str">
            <v>un</v>
          </cell>
          <cell r="H836">
            <v>1</v>
          </cell>
          <cell r="L836">
            <v>239697</v>
          </cell>
          <cell r="N836">
            <v>23970</v>
          </cell>
          <cell r="P836">
            <v>0</v>
          </cell>
          <cell r="Q836">
            <v>239.697</v>
          </cell>
          <cell r="R836">
            <v>0</v>
          </cell>
          <cell r="T836">
            <v>23.97</v>
          </cell>
          <cell r="V836">
            <v>263.66700000000003</v>
          </cell>
        </row>
        <row r="837">
          <cell r="D837">
            <v>5</v>
          </cell>
          <cell r="F837" t="str">
            <v>Estanque de almacenamiento 515 m3 de capacidad</v>
          </cell>
          <cell r="G837" t="str">
            <v>ton</v>
          </cell>
          <cell r="H837">
            <v>63</v>
          </cell>
          <cell r="M837">
            <v>4300</v>
          </cell>
          <cell r="N837">
            <v>1450</v>
          </cell>
          <cell r="P837">
            <v>0</v>
          </cell>
          <cell r="Q837">
            <v>0</v>
          </cell>
          <cell r="R837">
            <v>270.89999999999998</v>
          </cell>
          <cell r="T837">
            <v>91.35</v>
          </cell>
          <cell r="V837">
            <v>362.25</v>
          </cell>
        </row>
        <row r="838">
          <cell r="D838">
            <v>5</v>
          </cell>
          <cell r="F838" t="str">
            <v>Estanque de distribución de 22m3</v>
          </cell>
          <cell r="G838" t="str">
            <v>ton</v>
          </cell>
          <cell r="H838">
            <v>6.2</v>
          </cell>
          <cell r="M838">
            <v>4300</v>
          </cell>
          <cell r="N838">
            <v>1450</v>
          </cell>
          <cell r="P838">
            <v>0</v>
          </cell>
          <cell r="Q838">
            <v>0</v>
          </cell>
          <cell r="R838">
            <v>26.66</v>
          </cell>
          <cell r="T838">
            <v>8.99</v>
          </cell>
          <cell r="V838">
            <v>35.65</v>
          </cell>
        </row>
        <row r="839">
          <cell r="D839">
            <v>5</v>
          </cell>
          <cell r="F839" t="str">
            <v>Estanque de almacenamiento de espumante Teb de 130 m3</v>
          </cell>
          <cell r="G839" t="str">
            <v>un</v>
          </cell>
          <cell r="H839">
            <v>1</v>
          </cell>
          <cell r="N839">
            <v>49820</v>
          </cell>
          <cell r="P839">
            <v>0</v>
          </cell>
          <cell r="Q839">
            <v>0</v>
          </cell>
          <cell r="R839">
            <v>0</v>
          </cell>
          <cell r="T839">
            <v>49.82</v>
          </cell>
          <cell r="V839">
            <v>49.82</v>
          </cell>
        </row>
        <row r="840">
          <cell r="D840">
            <v>5</v>
          </cell>
          <cell r="F840" t="str">
            <v>Estanque de 75 m3 almacenamiento de colector A404</v>
          </cell>
          <cell r="G840" t="str">
            <v>un</v>
          </cell>
          <cell r="H840">
            <v>1</v>
          </cell>
          <cell r="N840">
            <v>26500</v>
          </cell>
          <cell r="P840">
            <v>0</v>
          </cell>
          <cell r="T840">
            <v>26.5</v>
          </cell>
          <cell r="V840">
            <v>26.5</v>
          </cell>
        </row>
        <row r="841">
          <cell r="D841">
            <v>5</v>
          </cell>
          <cell r="F841" t="str">
            <v>Unidad automática de preparación de fluctuante Kg/d incl.estanque</v>
          </cell>
          <cell r="G841" t="str">
            <v>un</v>
          </cell>
          <cell r="H841">
            <v>1</v>
          </cell>
          <cell r="L841">
            <v>40000</v>
          </cell>
          <cell r="P841">
            <v>0</v>
          </cell>
          <cell r="Q841">
            <v>40</v>
          </cell>
          <cell r="T841">
            <v>0</v>
          </cell>
          <cell r="V841">
            <v>40</v>
          </cell>
        </row>
        <row r="842">
          <cell r="D842">
            <v>5</v>
          </cell>
          <cell r="F842" t="str">
            <v>Bombas equipos y otros</v>
          </cell>
          <cell r="G842" t="str">
            <v>gl</v>
          </cell>
          <cell r="H842">
            <v>1</v>
          </cell>
          <cell r="L842">
            <v>100000</v>
          </cell>
          <cell r="N842">
            <v>10000</v>
          </cell>
          <cell r="P842">
            <v>100</v>
          </cell>
          <cell r="T842">
            <v>10</v>
          </cell>
          <cell r="V842">
            <v>110</v>
          </cell>
        </row>
        <row r="843">
          <cell r="D843" t="str">
            <v>CAÑERIAS</v>
          </cell>
        </row>
        <row r="844">
          <cell r="D844">
            <v>6</v>
          </cell>
          <cell r="F844" t="str">
            <v>Global tuberías válvulas y fittings (se aplica 23% equipos mecànicos)</v>
          </cell>
          <cell r="G844" t="str">
            <v>gl</v>
          </cell>
          <cell r="H844">
            <v>1</v>
          </cell>
          <cell r="N844">
            <v>1319874</v>
          </cell>
          <cell r="P844">
            <v>0</v>
          </cell>
          <cell r="Q844">
            <v>0</v>
          </cell>
          <cell r="R844">
            <v>0</v>
          </cell>
          <cell r="T844">
            <v>1319.874</v>
          </cell>
          <cell r="V844">
            <v>1319.874</v>
          </cell>
        </row>
        <row r="845">
          <cell r="D845" t="str">
            <v>ELECTRICIDAD</v>
          </cell>
        </row>
        <row r="846">
          <cell r="D846">
            <v>7</v>
          </cell>
          <cell r="F846" t="str">
            <v>Global equipos eléctricos (se aplica 14% equipos mecánicos)</v>
          </cell>
          <cell r="G846" t="str">
            <v>gl</v>
          </cell>
          <cell r="H846">
            <v>1</v>
          </cell>
          <cell r="N846">
            <v>659937</v>
          </cell>
          <cell r="P846">
            <v>0</v>
          </cell>
          <cell r="Q846">
            <v>0</v>
          </cell>
          <cell r="R846">
            <v>0</v>
          </cell>
          <cell r="T846">
            <v>659.93700000000001</v>
          </cell>
          <cell r="V846">
            <v>659.93700000000001</v>
          </cell>
        </row>
        <row r="847">
          <cell r="D847" t="str">
            <v>INSTRUMENTACION</v>
          </cell>
        </row>
        <row r="848">
          <cell r="D848">
            <v>8</v>
          </cell>
          <cell r="F848" t="str">
            <v>Global instrumentos (se aplica 5% equipos mecánicos)</v>
          </cell>
          <cell r="G848" t="str">
            <v>gl</v>
          </cell>
          <cell r="H848">
            <v>1</v>
          </cell>
          <cell r="N848">
            <v>329969</v>
          </cell>
          <cell r="P848">
            <v>0</v>
          </cell>
          <cell r="Q848">
            <v>0</v>
          </cell>
          <cell r="R848">
            <v>0</v>
          </cell>
          <cell r="T848">
            <v>329.96899999999999</v>
          </cell>
          <cell r="V848">
            <v>329.96899999999999</v>
          </cell>
        </row>
        <row r="849">
          <cell r="E849" t="str">
            <v>INSTALACIONES DE REACTIVOS</v>
          </cell>
          <cell r="P849">
            <v>100</v>
          </cell>
          <cell r="Q849">
            <v>295.279</v>
          </cell>
          <cell r="R849">
            <v>297.56</v>
          </cell>
          <cell r="S849">
            <v>559</v>
          </cell>
          <cell r="T849">
            <v>3040.4369999999999</v>
          </cell>
          <cell r="V849">
            <v>4292.2759999999998</v>
          </cell>
        </row>
        <row r="852">
          <cell r="E852" t="str">
            <v>Total: MANEJO DE CONCENTRADOS</v>
          </cell>
          <cell r="P852">
            <v>1192.5415</v>
          </cell>
          <cell r="Q852">
            <v>4080.5825</v>
          </cell>
          <cell r="R852">
            <v>2661.36</v>
          </cell>
          <cell r="S852">
            <v>559</v>
          </cell>
          <cell r="T852">
            <v>7101.3789999999999</v>
          </cell>
          <cell r="V852">
            <v>15594.862999999999</v>
          </cell>
          <cell r="AA852" t="str">
            <v xml:space="preserve"> </v>
          </cell>
        </row>
        <row r="859">
          <cell r="D859" t="str">
            <v>EXCAVACIONES Y RELLENOS</v>
          </cell>
        </row>
        <row r="860">
          <cell r="D860">
            <v>1</v>
          </cell>
          <cell r="F860" t="str">
            <v>Excavaciones</v>
          </cell>
          <cell r="G860" t="str">
            <v>m3</v>
          </cell>
          <cell r="H860">
            <v>109850.4</v>
          </cell>
          <cell r="N860">
            <v>11</v>
          </cell>
          <cell r="P860">
            <v>0</v>
          </cell>
          <cell r="Q860">
            <v>0</v>
          </cell>
          <cell r="T860">
            <v>1208.3543999999999</v>
          </cell>
          <cell r="V860">
            <v>1208.3543999999999</v>
          </cell>
        </row>
        <row r="861">
          <cell r="D861">
            <v>1</v>
          </cell>
          <cell r="F861" t="str">
            <v>Excavaciones                    estanque de rebose</v>
          </cell>
          <cell r="G861" t="str">
            <v>m3</v>
          </cell>
          <cell r="H861">
            <v>902.4</v>
          </cell>
          <cell r="N861">
            <v>11</v>
          </cell>
          <cell r="P861">
            <v>0</v>
          </cell>
          <cell r="Q861">
            <v>0</v>
          </cell>
          <cell r="T861">
            <v>9.9263999999999992</v>
          </cell>
          <cell r="V861">
            <v>9.9263999999999992</v>
          </cell>
        </row>
        <row r="862">
          <cell r="D862">
            <v>1</v>
          </cell>
          <cell r="F862" t="str">
            <v>Excavaciones                    alimentación ciclones</v>
          </cell>
          <cell r="G862" t="str">
            <v>m3</v>
          </cell>
          <cell r="H862">
            <v>324.45</v>
          </cell>
          <cell r="N862">
            <v>11</v>
          </cell>
          <cell r="P862">
            <v>0</v>
          </cell>
          <cell r="Q862">
            <v>0</v>
          </cell>
          <cell r="T862">
            <v>3.5689499999999996</v>
          </cell>
          <cell r="V862">
            <v>3.5689499999999996</v>
          </cell>
        </row>
        <row r="863">
          <cell r="D863">
            <v>1</v>
          </cell>
          <cell r="F863" t="str">
            <v>Relleno compactado</v>
          </cell>
          <cell r="G863" t="str">
            <v>m3</v>
          </cell>
          <cell r="H863">
            <v>23625</v>
          </cell>
          <cell r="N863">
            <v>14</v>
          </cell>
          <cell r="T863">
            <v>330.75</v>
          </cell>
          <cell r="V863">
            <v>330.75</v>
          </cell>
        </row>
        <row r="864">
          <cell r="D864" t="str">
            <v>HORMIGONES</v>
          </cell>
        </row>
        <row r="865">
          <cell r="D865">
            <v>2</v>
          </cell>
          <cell r="F865" t="str">
            <v>Hormigon armado           Armado espesador</v>
          </cell>
          <cell r="G865" t="str">
            <v>m3</v>
          </cell>
          <cell r="H865">
            <v>5768.4</v>
          </cell>
          <cell r="N865">
            <v>503</v>
          </cell>
          <cell r="P865">
            <v>0</v>
          </cell>
          <cell r="Q865">
            <v>0</v>
          </cell>
          <cell r="T865">
            <v>2901.5051999999996</v>
          </cell>
          <cell r="V865">
            <v>2901.5051999999996</v>
          </cell>
        </row>
        <row r="866">
          <cell r="D866">
            <v>2</v>
          </cell>
          <cell r="F866" t="str">
            <v>Hormigón armado           pilotes</v>
          </cell>
          <cell r="G866" t="str">
            <v>m3</v>
          </cell>
          <cell r="H866">
            <v>419.74999999999994</v>
          </cell>
          <cell r="N866">
            <v>503</v>
          </cell>
          <cell r="P866">
            <v>0</v>
          </cell>
          <cell r="Q866">
            <v>0</v>
          </cell>
          <cell r="T866">
            <v>211.13424999999998</v>
          </cell>
          <cell r="V866">
            <v>211.13424999999998</v>
          </cell>
        </row>
        <row r="867">
          <cell r="D867">
            <v>2</v>
          </cell>
          <cell r="F867" t="str">
            <v>Hormigón armado           Alimentación ciclones</v>
          </cell>
          <cell r="G867" t="str">
            <v>m3</v>
          </cell>
          <cell r="H867">
            <v>24.15</v>
          </cell>
          <cell r="N867">
            <v>503</v>
          </cell>
          <cell r="T867">
            <v>12.147449999999999</v>
          </cell>
          <cell r="V867">
            <v>12.147449999999999</v>
          </cell>
        </row>
        <row r="868">
          <cell r="D868">
            <v>2</v>
          </cell>
          <cell r="F868" t="str">
            <v>Hormigón armado           estanque de rebose</v>
          </cell>
          <cell r="G868" t="str">
            <v>m3</v>
          </cell>
          <cell r="H868">
            <v>50.599999999999994</v>
          </cell>
          <cell r="N868">
            <v>503</v>
          </cell>
          <cell r="T868">
            <v>25.451799999999995</v>
          </cell>
          <cell r="V868">
            <v>25.451799999999995</v>
          </cell>
        </row>
        <row r="869">
          <cell r="D869" t="str">
            <v>ESTRUCTURAS METALICAS</v>
          </cell>
        </row>
        <row r="870">
          <cell r="D870">
            <v>3</v>
          </cell>
          <cell r="F870" t="str">
            <v>Estructuras metálicas     Soporte ciclones</v>
          </cell>
          <cell r="G870" t="str">
            <v>ton</v>
          </cell>
          <cell r="H870">
            <v>19.549999999999997</v>
          </cell>
          <cell r="M870">
            <v>1900</v>
          </cell>
          <cell r="N870">
            <v>870</v>
          </cell>
          <cell r="P870">
            <v>0</v>
          </cell>
          <cell r="Q870">
            <v>0</v>
          </cell>
          <cell r="R870">
            <v>37.144999999999996</v>
          </cell>
          <cell r="T870">
            <v>17.008499999999998</v>
          </cell>
          <cell r="V870">
            <v>54.153499999999994</v>
          </cell>
        </row>
        <row r="871">
          <cell r="D871" t="str">
            <v>MECANICA</v>
          </cell>
        </row>
        <row r="872">
          <cell r="D872">
            <v>5</v>
          </cell>
          <cell r="F872" t="str">
            <v>Bo,ba agua recuperada tipo turbina vertical cap. 2850 m3/h c/u 20" 1000 HP</v>
          </cell>
          <cell r="G872" t="str">
            <v>un</v>
          </cell>
          <cell r="H872">
            <v>4</v>
          </cell>
          <cell r="L872">
            <v>106078</v>
          </cell>
          <cell r="N872">
            <v>10608</v>
          </cell>
          <cell r="P872">
            <v>0</v>
          </cell>
          <cell r="Q872">
            <v>424.31200000000001</v>
          </cell>
          <cell r="R872">
            <v>0</v>
          </cell>
          <cell r="T872">
            <v>42.432000000000002</v>
          </cell>
          <cell r="V872">
            <v>466.74400000000003</v>
          </cell>
        </row>
        <row r="873">
          <cell r="D873">
            <v>5</v>
          </cell>
          <cell r="F873" t="str">
            <v>Bomba recirc.espesador tipo centrífuga horizontal cap.2.200 m3/h 14x12" 200HP</v>
          </cell>
          <cell r="G873" t="str">
            <v>un</v>
          </cell>
          <cell r="H873">
            <v>1</v>
          </cell>
          <cell r="L873">
            <v>27614</v>
          </cell>
          <cell r="N873">
            <v>2761</v>
          </cell>
          <cell r="P873">
            <v>0</v>
          </cell>
          <cell r="Q873">
            <v>27.614000000000001</v>
          </cell>
          <cell r="R873">
            <v>0</v>
          </cell>
          <cell r="T873">
            <v>2.7610000000000001</v>
          </cell>
          <cell r="V873">
            <v>30.375</v>
          </cell>
        </row>
        <row r="874">
          <cell r="D874">
            <v>5</v>
          </cell>
          <cell r="F874" t="str">
            <v>Cajón descarga espesadores de relaves material: concreto</v>
          </cell>
          <cell r="G874" t="str">
            <v>ton</v>
          </cell>
          <cell r="H874">
            <v>1</v>
          </cell>
          <cell r="M874">
            <v>4300</v>
          </cell>
          <cell r="N874">
            <v>1450</v>
          </cell>
          <cell r="P874">
            <v>0</v>
          </cell>
          <cell r="Q874">
            <v>0</v>
          </cell>
          <cell r="R874">
            <v>4.3</v>
          </cell>
          <cell r="T874">
            <v>1.45</v>
          </cell>
          <cell r="V874">
            <v>5.75</v>
          </cell>
        </row>
        <row r="875">
          <cell r="D875">
            <v>5</v>
          </cell>
          <cell r="F875" t="str">
            <v>Espesador de relaves tipo HI-Cap diámetro 350 pies 15 HP</v>
          </cell>
          <cell r="G875" t="str">
            <v>un</v>
          </cell>
          <cell r="H875">
            <v>1</v>
          </cell>
          <cell r="L875">
            <v>1114260</v>
          </cell>
          <cell r="N875">
            <v>111426</v>
          </cell>
          <cell r="P875">
            <v>557.13</v>
          </cell>
          <cell r="Q875">
            <v>557.13</v>
          </cell>
          <cell r="R875">
            <v>0</v>
          </cell>
          <cell r="T875">
            <v>111.426</v>
          </cell>
          <cell r="V875">
            <v>1225.6859999999999</v>
          </cell>
        </row>
        <row r="876">
          <cell r="D876">
            <v>5</v>
          </cell>
          <cell r="F876" t="str">
            <v>Estanque de rebose espesadores de relave cap=1150 m3 material: concreto</v>
          </cell>
          <cell r="G876" t="str">
            <v>ton</v>
          </cell>
          <cell r="H876">
            <v>136</v>
          </cell>
          <cell r="M876">
            <v>4300</v>
          </cell>
          <cell r="N876">
            <v>1450</v>
          </cell>
          <cell r="P876">
            <v>0</v>
          </cell>
          <cell r="Q876">
            <v>0</v>
          </cell>
          <cell r="R876">
            <v>584.79999999999995</v>
          </cell>
          <cell r="T876">
            <v>197.2</v>
          </cell>
          <cell r="V876">
            <v>782</v>
          </cell>
        </row>
        <row r="877">
          <cell r="D877" t="str">
            <v>CAÑERIAS</v>
          </cell>
        </row>
        <row r="878">
          <cell r="D878">
            <v>6</v>
          </cell>
          <cell r="F878" t="str">
            <v>Global tuberías válvulas y fittings (se aplica 77% equipos mecànicos)</v>
          </cell>
          <cell r="G878" t="str">
            <v>gl</v>
          </cell>
          <cell r="H878">
            <v>1</v>
          </cell>
          <cell r="N878">
            <v>1933127</v>
          </cell>
          <cell r="P878">
            <v>0</v>
          </cell>
          <cell r="Q878">
            <v>0</v>
          </cell>
          <cell r="R878">
            <v>0</v>
          </cell>
          <cell r="T878">
            <v>1933.127</v>
          </cell>
          <cell r="V878">
            <v>1933.127</v>
          </cell>
        </row>
        <row r="879">
          <cell r="D879" t="str">
            <v>ELECTRICIDAD</v>
          </cell>
        </row>
        <row r="880">
          <cell r="D880">
            <v>7</v>
          </cell>
          <cell r="F880" t="str">
            <v>Global equipos eléctricos (se aplica 8.3% equipos mecánicos)</v>
          </cell>
          <cell r="G880" t="str">
            <v>gl</v>
          </cell>
          <cell r="H880">
            <v>1</v>
          </cell>
          <cell r="N880">
            <v>208376</v>
          </cell>
          <cell r="P880">
            <v>0</v>
          </cell>
          <cell r="Q880">
            <v>0</v>
          </cell>
          <cell r="R880">
            <v>0</v>
          </cell>
          <cell r="T880">
            <v>208.376</v>
          </cell>
          <cell r="V880">
            <v>208.376</v>
          </cell>
        </row>
        <row r="881">
          <cell r="E881" t="str">
            <v>ESPESAMIENTO DE RELAVES</v>
          </cell>
          <cell r="P881">
            <v>557.13</v>
          </cell>
          <cell r="Q881">
            <v>1009.056</v>
          </cell>
          <cell r="R881">
            <v>626.24499999999989</v>
          </cell>
          <cell r="S881">
            <v>0</v>
          </cell>
          <cell r="T881">
            <v>7216.61895</v>
          </cell>
          <cell r="V881">
            <v>9409.0499500000005</v>
          </cell>
        </row>
        <row r="885">
          <cell r="D885" t="str">
            <v>EXCAVACIONES Y RELLENOS</v>
          </cell>
        </row>
        <row r="886">
          <cell r="D886">
            <v>1</v>
          </cell>
          <cell r="F886" t="str">
            <v>Excavaciones</v>
          </cell>
          <cell r="G886" t="str">
            <v>m3</v>
          </cell>
          <cell r="H886">
            <v>370.8</v>
          </cell>
          <cell r="N886">
            <v>11</v>
          </cell>
          <cell r="P886">
            <v>0</v>
          </cell>
          <cell r="Q886">
            <v>0</v>
          </cell>
          <cell r="T886">
            <v>4.0788000000000002</v>
          </cell>
          <cell r="V886">
            <v>4.0788000000000002</v>
          </cell>
        </row>
        <row r="887">
          <cell r="D887" t="str">
            <v>HORMIGONES</v>
          </cell>
        </row>
        <row r="888">
          <cell r="D888">
            <v>2</v>
          </cell>
          <cell r="F888" t="str">
            <v>Hormigon armado           Armado espesador</v>
          </cell>
          <cell r="G888" t="str">
            <v>m3</v>
          </cell>
          <cell r="H888">
            <v>610.65</v>
          </cell>
          <cell r="N888">
            <v>503</v>
          </cell>
          <cell r="P888">
            <v>0</v>
          </cell>
          <cell r="Q888">
            <v>0</v>
          </cell>
          <cell r="T888">
            <v>307.15694999999999</v>
          </cell>
          <cell r="V888">
            <v>307.15694999999999</v>
          </cell>
        </row>
        <row r="889">
          <cell r="D889">
            <v>2</v>
          </cell>
          <cell r="F889" t="str">
            <v>Hormigón armado           peralte canaleta, 30cm 8500 m</v>
          </cell>
          <cell r="G889" t="str">
            <v>m3</v>
          </cell>
          <cell r="H889">
            <v>1759.4999999999998</v>
          </cell>
          <cell r="N889">
            <v>600</v>
          </cell>
          <cell r="P889">
            <v>0</v>
          </cell>
          <cell r="Q889">
            <v>0</v>
          </cell>
          <cell r="T889">
            <v>1055.6999999999998</v>
          </cell>
          <cell r="V889">
            <v>1055.6999999999998</v>
          </cell>
        </row>
        <row r="890">
          <cell r="D890" t="str">
            <v>MECANICA</v>
          </cell>
        </row>
        <row r="891">
          <cell r="D891">
            <v>5</v>
          </cell>
          <cell r="F891" t="str">
            <v>Cajón desvío a Tranque Valle</v>
          </cell>
          <cell r="G891" t="str">
            <v>un</v>
          </cell>
          <cell r="H891">
            <v>1</v>
          </cell>
          <cell r="M891">
            <v>4300</v>
          </cell>
          <cell r="N891">
            <v>33293</v>
          </cell>
          <cell r="P891">
            <v>0</v>
          </cell>
          <cell r="Q891">
            <v>0</v>
          </cell>
          <cell r="R891">
            <v>4.3</v>
          </cell>
          <cell r="T891">
            <v>33.292999999999999</v>
          </cell>
          <cell r="V891">
            <v>37.592999999999996</v>
          </cell>
        </row>
        <row r="892">
          <cell r="D892" t="str">
            <v>CAÑERIAS</v>
          </cell>
        </row>
        <row r="893">
          <cell r="D893">
            <v>6</v>
          </cell>
          <cell r="F893" t="str">
            <v>Global tuberías válvulas y fittings (se aplica 77% equipos mecànicos)</v>
          </cell>
          <cell r="G893" t="str">
            <v>gl</v>
          </cell>
          <cell r="H893">
            <v>1</v>
          </cell>
          <cell r="N893">
            <v>28947</v>
          </cell>
          <cell r="P893">
            <v>0</v>
          </cell>
          <cell r="Q893">
            <v>0</v>
          </cell>
          <cell r="R893">
            <v>0</v>
          </cell>
          <cell r="T893">
            <v>28.946999999999999</v>
          </cell>
          <cell r="V893">
            <v>28.946999999999999</v>
          </cell>
        </row>
        <row r="894">
          <cell r="D894" t="str">
            <v>ELECTRICIDAD</v>
          </cell>
        </row>
        <row r="895">
          <cell r="D895">
            <v>7</v>
          </cell>
          <cell r="F895" t="str">
            <v>Global equipos eléctricos (se aplica 8.3% equipos mecánicos)</v>
          </cell>
          <cell r="G895" t="str">
            <v>gl</v>
          </cell>
          <cell r="H895">
            <v>1</v>
          </cell>
          <cell r="N895">
            <v>3120</v>
          </cell>
          <cell r="P895">
            <v>0</v>
          </cell>
          <cell r="Q895">
            <v>0</v>
          </cell>
          <cell r="R895">
            <v>0</v>
          </cell>
          <cell r="T895">
            <v>3.12</v>
          </cell>
          <cell r="V895">
            <v>3.12</v>
          </cell>
        </row>
        <row r="896">
          <cell r="E896" t="str">
            <v>CANALETA DE RELAVES</v>
          </cell>
          <cell r="P896">
            <v>0</v>
          </cell>
          <cell r="Q896">
            <v>0</v>
          </cell>
          <cell r="R896">
            <v>4.3</v>
          </cell>
          <cell r="S896">
            <v>0</v>
          </cell>
          <cell r="T896">
            <v>1432.2957499999995</v>
          </cell>
          <cell r="V896">
            <v>1436.5957499999997</v>
          </cell>
        </row>
        <row r="904">
          <cell r="D904" t="str">
            <v>EXCAVACIONES Y RELLENOS</v>
          </cell>
        </row>
        <row r="905">
          <cell r="D905">
            <v>1</v>
          </cell>
          <cell r="F905" t="str">
            <v>Excavaciones</v>
          </cell>
          <cell r="G905" t="str">
            <v>m3</v>
          </cell>
          <cell r="H905">
            <v>360</v>
          </cell>
          <cell r="N905">
            <v>11</v>
          </cell>
          <cell r="P905">
            <v>0</v>
          </cell>
          <cell r="Q905">
            <v>0</v>
          </cell>
          <cell r="T905">
            <v>3.96</v>
          </cell>
          <cell r="V905">
            <v>3.96</v>
          </cell>
        </row>
        <row r="906">
          <cell r="D906" t="str">
            <v>HORMIGONES</v>
          </cell>
        </row>
        <row r="907">
          <cell r="D907">
            <v>2</v>
          </cell>
          <cell r="F907" t="str">
            <v xml:space="preserve">Hormigon armado          </v>
          </cell>
          <cell r="G907" t="str">
            <v>m3</v>
          </cell>
          <cell r="H907">
            <v>114.99999999999999</v>
          </cell>
          <cell r="N907">
            <v>503</v>
          </cell>
          <cell r="P907">
            <v>0</v>
          </cell>
          <cell r="Q907">
            <v>0</v>
          </cell>
          <cell r="T907">
            <v>57.844999999999992</v>
          </cell>
          <cell r="V907">
            <v>57.844999999999992</v>
          </cell>
        </row>
        <row r="908">
          <cell r="D908" t="str">
            <v>MECANICA</v>
          </cell>
        </row>
        <row r="909">
          <cell r="D909">
            <v>5</v>
          </cell>
          <cell r="F909" t="str">
            <v>Bomba impulsión 1250 HP</v>
          </cell>
          <cell r="G909" t="str">
            <v>un</v>
          </cell>
          <cell r="H909">
            <v>3</v>
          </cell>
          <cell r="L909">
            <v>312500</v>
          </cell>
          <cell r="N909">
            <v>31250</v>
          </cell>
          <cell r="P909">
            <v>0</v>
          </cell>
          <cell r="Q909">
            <v>937.5</v>
          </cell>
          <cell r="R909">
            <v>0</v>
          </cell>
          <cell r="T909">
            <v>93.75</v>
          </cell>
          <cell r="V909">
            <v>1031.25</v>
          </cell>
        </row>
        <row r="910">
          <cell r="D910">
            <v>5</v>
          </cell>
          <cell r="F910" t="str">
            <v>Obtención derechos de agua acorde a 175 KTPD</v>
          </cell>
          <cell r="G910" t="str">
            <v>gl</v>
          </cell>
          <cell r="H910">
            <v>1</v>
          </cell>
          <cell r="M910">
            <v>3278000</v>
          </cell>
          <cell r="R910">
            <v>3278</v>
          </cell>
          <cell r="V910">
            <v>3278</v>
          </cell>
        </row>
        <row r="911">
          <cell r="D911" t="str">
            <v>CAÑERIAS</v>
          </cell>
        </row>
        <row r="912">
          <cell r="D912">
            <v>6</v>
          </cell>
          <cell r="F912" t="str">
            <v>Tubería 24" e=0.281" (incluida zanja y relleno)</v>
          </cell>
          <cell r="G912" t="str">
            <v>ton</v>
          </cell>
          <cell r="H912">
            <v>573</v>
          </cell>
          <cell r="M912">
            <v>1000</v>
          </cell>
          <cell r="N912">
            <v>900</v>
          </cell>
          <cell r="R912">
            <v>0</v>
          </cell>
          <cell r="S912">
            <v>573</v>
          </cell>
          <cell r="T912">
            <v>515.70000000000005</v>
          </cell>
          <cell r="V912">
            <v>1088.7</v>
          </cell>
        </row>
        <row r="913">
          <cell r="D913">
            <v>6</v>
          </cell>
          <cell r="F913" t="str">
            <v>Tubería 24" e=0.312" (incluida zanja y relleno)</v>
          </cell>
          <cell r="G913" t="str">
            <v>ton</v>
          </cell>
          <cell r="H913">
            <v>341</v>
          </cell>
          <cell r="M913">
            <v>1000</v>
          </cell>
          <cell r="N913">
            <v>900</v>
          </cell>
          <cell r="R913">
            <v>0</v>
          </cell>
          <cell r="S913">
            <v>341</v>
          </cell>
          <cell r="T913">
            <v>306.89999999999998</v>
          </cell>
          <cell r="V913">
            <v>647.9</v>
          </cell>
        </row>
        <row r="914">
          <cell r="D914">
            <v>6</v>
          </cell>
          <cell r="F914" t="str">
            <v>Global tuberías válvulas y fittings (se aplica 10% equipos mecànicos)</v>
          </cell>
          <cell r="G914" t="str">
            <v>gl</v>
          </cell>
          <cell r="H914">
            <v>1</v>
          </cell>
          <cell r="N914">
            <v>103125</v>
          </cell>
          <cell r="P914">
            <v>0</v>
          </cell>
          <cell r="Q914">
            <v>0</v>
          </cell>
          <cell r="R914">
            <v>0</v>
          </cell>
          <cell r="T914">
            <v>103.125</v>
          </cell>
          <cell r="V914">
            <v>103.125</v>
          </cell>
        </row>
        <row r="915">
          <cell r="D915" t="str">
            <v>ELECTRICIDAD</v>
          </cell>
        </row>
        <row r="916">
          <cell r="D916">
            <v>7</v>
          </cell>
          <cell r="F916" t="str">
            <v>Global equipos eléctricos (se aplica 59% equipos mecánicos)</v>
          </cell>
          <cell r="G916" t="str">
            <v>gl</v>
          </cell>
          <cell r="H916">
            <v>1</v>
          </cell>
          <cell r="N916">
            <v>608438</v>
          </cell>
          <cell r="P916">
            <v>0</v>
          </cell>
          <cell r="Q916">
            <v>0</v>
          </cell>
          <cell r="R916">
            <v>0</v>
          </cell>
          <cell r="T916">
            <v>608.43799999999999</v>
          </cell>
          <cell r="V916">
            <v>608.43799999999999</v>
          </cell>
        </row>
        <row r="917">
          <cell r="E917" t="str">
            <v>SUMINISTRO DE AGUA FRESCA</v>
          </cell>
          <cell r="P917">
            <v>0</v>
          </cell>
          <cell r="Q917">
            <v>937.5</v>
          </cell>
          <cell r="R917">
            <v>3278</v>
          </cell>
          <cell r="S917">
            <v>914</v>
          </cell>
          <cell r="T917">
            <v>1689.7180000000003</v>
          </cell>
          <cell r="V917">
            <v>6819.2179999999998</v>
          </cell>
        </row>
        <row r="920">
          <cell r="E920" t="str">
            <v>Total: AGUAS Y RELAVES</v>
          </cell>
          <cell r="P920">
            <v>557.13</v>
          </cell>
          <cell r="Q920">
            <v>1946.556</v>
          </cell>
          <cell r="R920">
            <v>3908.5450000000001</v>
          </cell>
          <cell r="S920">
            <v>914</v>
          </cell>
          <cell r="T920">
            <v>10338.6327</v>
          </cell>
          <cell r="V920">
            <v>17664.863700000002</v>
          </cell>
          <cell r="AA920" t="str">
            <v xml:space="preserve"> </v>
          </cell>
        </row>
        <row r="924">
          <cell r="E924" t="str">
            <v>MANEJO DE CONCENTRADOS PUNTA CHUNGOS</v>
          </cell>
        </row>
        <row r="927">
          <cell r="D927" t="str">
            <v>EXCAVACIONES Y RELLENOS</v>
          </cell>
        </row>
        <row r="928">
          <cell r="D928">
            <v>1</v>
          </cell>
          <cell r="F928" t="str">
            <v>Excavaciones</v>
          </cell>
          <cell r="G928" t="str">
            <v>m3</v>
          </cell>
          <cell r="H928">
            <v>600</v>
          </cell>
          <cell r="N928">
            <v>11</v>
          </cell>
          <cell r="P928">
            <v>0</v>
          </cell>
          <cell r="Q928">
            <v>0</v>
          </cell>
          <cell r="T928">
            <v>6.6</v>
          </cell>
          <cell r="V928">
            <v>6.6</v>
          </cell>
        </row>
        <row r="929">
          <cell r="D929" t="str">
            <v>HORMIGONES</v>
          </cell>
        </row>
        <row r="930">
          <cell r="D930">
            <v>2</v>
          </cell>
          <cell r="F930" t="str">
            <v xml:space="preserve">Hormigon armado          </v>
          </cell>
          <cell r="G930" t="str">
            <v>m3</v>
          </cell>
          <cell r="H930">
            <v>103.49999999999999</v>
          </cell>
          <cell r="N930">
            <v>503</v>
          </cell>
          <cell r="P930">
            <v>0</v>
          </cell>
          <cell r="Q930">
            <v>0</v>
          </cell>
          <cell r="T930">
            <v>52.06049999999999</v>
          </cell>
          <cell r="V930">
            <v>52.06049999999999</v>
          </cell>
        </row>
        <row r="931">
          <cell r="D931" t="str">
            <v>MECANICA</v>
          </cell>
        </row>
        <row r="932">
          <cell r="D932">
            <v>5</v>
          </cell>
          <cell r="F932" t="str">
            <v>Bomba alimentación filtrado de concentr.tipo centrífuga horiz.tamaño 8"x6" 60 HP</v>
          </cell>
          <cell r="G932" t="str">
            <v>un</v>
          </cell>
          <cell r="H932">
            <v>1</v>
          </cell>
          <cell r="L932">
            <v>15758</v>
          </cell>
          <cell r="N932">
            <v>1576</v>
          </cell>
          <cell r="P932">
            <v>0</v>
          </cell>
          <cell r="Q932">
            <v>15.757999999999999</v>
          </cell>
          <cell r="R932">
            <v>0</v>
          </cell>
          <cell r="T932">
            <v>1.5760000000000001</v>
          </cell>
          <cell r="V932">
            <v>17.334</v>
          </cell>
        </row>
        <row r="933">
          <cell r="D933">
            <v>5</v>
          </cell>
          <cell r="F933" t="str">
            <v>Bpmba impulsión agua clarificada tipo centrífuga horiz. 6"x4" 25 HP</v>
          </cell>
          <cell r="G933" t="str">
            <v>un</v>
          </cell>
          <cell r="H933">
            <v>1</v>
          </cell>
          <cell r="L933">
            <v>10792</v>
          </cell>
          <cell r="N933">
            <v>1079</v>
          </cell>
          <cell r="P933">
            <v>0</v>
          </cell>
          <cell r="Q933">
            <v>10.792</v>
          </cell>
          <cell r="R933">
            <v>0</v>
          </cell>
          <cell r="T933">
            <v>1.079</v>
          </cell>
          <cell r="V933">
            <v>11.871</v>
          </cell>
        </row>
        <row r="934">
          <cell r="D934">
            <v>5</v>
          </cell>
          <cell r="F934" t="str">
            <v>Bomba descarga clarificador tipo centrif.horizontal 3"x2" 15 HP</v>
          </cell>
          <cell r="G934" t="str">
            <v>un</v>
          </cell>
          <cell r="H934">
            <v>2</v>
          </cell>
          <cell r="L934">
            <v>8080</v>
          </cell>
          <cell r="N934">
            <v>808</v>
          </cell>
          <cell r="P934">
            <v>0</v>
          </cell>
          <cell r="Q934">
            <v>16.16</v>
          </cell>
          <cell r="R934">
            <v>0</v>
          </cell>
          <cell r="T934">
            <v>1.6160000000000001</v>
          </cell>
          <cell r="V934">
            <v>17.776</v>
          </cell>
        </row>
        <row r="935">
          <cell r="D935">
            <v>5</v>
          </cell>
          <cell r="F935" t="str">
            <v>Bomba para derrames estanque concentrado tipo vertical tamaño 4" 30 HP</v>
          </cell>
          <cell r="G935" t="str">
            <v>un</v>
          </cell>
          <cell r="H935">
            <v>1</v>
          </cell>
          <cell r="L935">
            <v>29851</v>
          </cell>
          <cell r="N935">
            <v>2985</v>
          </cell>
          <cell r="P935">
            <v>0</v>
          </cell>
          <cell r="Q935">
            <v>29.850999999999999</v>
          </cell>
          <cell r="R935">
            <v>0</v>
          </cell>
          <cell r="T935">
            <v>2.9849999999999999</v>
          </cell>
          <cell r="V935">
            <v>32.835999999999999</v>
          </cell>
        </row>
        <row r="936">
          <cell r="D936">
            <v>5</v>
          </cell>
          <cell r="F936" t="str">
            <v>Estanque almacenamiento concentrado CU-MO Vol útil=1.050 m3 75 HP</v>
          </cell>
          <cell r="G936" t="str">
            <v>ton</v>
          </cell>
          <cell r="H936">
            <v>45</v>
          </cell>
          <cell r="M936">
            <v>4300</v>
          </cell>
          <cell r="N936">
            <v>1450</v>
          </cell>
          <cell r="P936">
            <v>0</v>
          </cell>
          <cell r="Q936">
            <v>0</v>
          </cell>
          <cell r="R936">
            <v>193.5</v>
          </cell>
          <cell r="T936">
            <v>65.25</v>
          </cell>
          <cell r="V936">
            <v>258.75</v>
          </cell>
        </row>
        <row r="937">
          <cell r="D937">
            <v>5</v>
          </cell>
          <cell r="F937" t="str">
            <v>Agitador estanque concentrado de Cu-Mo 1050 m3</v>
          </cell>
          <cell r="G937" t="str">
            <v>un</v>
          </cell>
          <cell r="H937">
            <v>1</v>
          </cell>
          <cell r="L937">
            <v>63200</v>
          </cell>
          <cell r="N937">
            <v>6320</v>
          </cell>
          <cell r="P937">
            <v>0</v>
          </cell>
          <cell r="Q937">
            <v>63.2</v>
          </cell>
          <cell r="R937">
            <v>0</v>
          </cell>
          <cell r="T937">
            <v>6.32</v>
          </cell>
          <cell r="V937">
            <v>69.52000000000001</v>
          </cell>
        </row>
        <row r="938">
          <cell r="D938">
            <v>5</v>
          </cell>
          <cell r="F938" t="str">
            <v>Espesador de concentrado 60 pie diámetro</v>
          </cell>
          <cell r="G938" t="str">
            <v>un</v>
          </cell>
          <cell r="H938">
            <v>2</v>
          </cell>
          <cell r="L938">
            <v>65280</v>
          </cell>
          <cell r="N938">
            <v>13560</v>
          </cell>
          <cell r="P938">
            <v>65.28</v>
          </cell>
          <cell r="Q938">
            <v>65.28</v>
          </cell>
          <cell r="T938">
            <v>27.12</v>
          </cell>
          <cell r="V938">
            <v>157.68</v>
          </cell>
        </row>
        <row r="939">
          <cell r="D939">
            <v>5</v>
          </cell>
          <cell r="F939" t="str">
            <v>Estanque clarificador 60 pie</v>
          </cell>
          <cell r="G939" t="str">
            <v>un</v>
          </cell>
          <cell r="H939">
            <v>1</v>
          </cell>
          <cell r="L939">
            <v>47700</v>
          </cell>
          <cell r="N939">
            <v>7155</v>
          </cell>
          <cell r="P939">
            <v>0</v>
          </cell>
          <cell r="Q939">
            <v>47.7</v>
          </cell>
          <cell r="T939">
            <v>7.1550000000000002</v>
          </cell>
          <cell r="V939">
            <v>54.855000000000004</v>
          </cell>
        </row>
        <row r="940">
          <cell r="D940">
            <v>5</v>
          </cell>
          <cell r="F940" t="str">
            <v>Estanque distribuidor de concentrado de cobre vol.útil=4m3</v>
          </cell>
          <cell r="G940" t="str">
            <v>ton</v>
          </cell>
          <cell r="H940">
            <v>4</v>
          </cell>
          <cell r="M940">
            <v>4300</v>
          </cell>
          <cell r="N940">
            <v>1450</v>
          </cell>
          <cell r="P940">
            <v>0</v>
          </cell>
          <cell r="R940">
            <v>17.2</v>
          </cell>
          <cell r="T940">
            <v>5.8</v>
          </cell>
          <cell r="V940">
            <v>23</v>
          </cell>
        </row>
        <row r="941">
          <cell r="D941" t="str">
            <v>CAÑERIAS</v>
          </cell>
        </row>
        <row r="942">
          <cell r="D942">
            <v>6</v>
          </cell>
          <cell r="F942" t="str">
            <v>Global tuberías válvulas y fittings (se aplica 72.2% equipos mecànicos)</v>
          </cell>
          <cell r="G942" t="str">
            <v>gl</v>
          </cell>
          <cell r="H942">
            <v>1</v>
          </cell>
          <cell r="N942">
            <v>464695</v>
          </cell>
          <cell r="P942">
            <v>0</v>
          </cell>
          <cell r="Q942">
            <v>0</v>
          </cell>
          <cell r="R942">
            <v>0</v>
          </cell>
          <cell r="T942">
            <v>464.69499999999999</v>
          </cell>
          <cell r="V942">
            <v>464.69499999999999</v>
          </cell>
        </row>
        <row r="943">
          <cell r="D943" t="str">
            <v>ELECTRICIDAD</v>
          </cell>
        </row>
        <row r="944">
          <cell r="D944">
            <v>7</v>
          </cell>
          <cell r="F944" t="str">
            <v>Global equipos eléctricos (se aplica 18.6% equipos mecánicos)</v>
          </cell>
          <cell r="G944" t="str">
            <v>gl</v>
          </cell>
          <cell r="H944">
            <v>1</v>
          </cell>
          <cell r="N944">
            <v>119714</v>
          </cell>
          <cell r="P944">
            <v>0</v>
          </cell>
          <cell r="Q944">
            <v>0</v>
          </cell>
          <cell r="R944">
            <v>0</v>
          </cell>
          <cell r="T944">
            <v>119.714</v>
          </cell>
          <cell r="V944">
            <v>119.714</v>
          </cell>
        </row>
        <row r="945">
          <cell r="E945" t="str">
            <v>ALMACENAMIENTO DE CONCENTRADOS</v>
          </cell>
          <cell r="P945">
            <v>65.28</v>
          </cell>
          <cell r="Q945">
            <v>248.74099999999999</v>
          </cell>
          <cell r="R945">
            <v>210.7</v>
          </cell>
          <cell r="S945">
            <v>0</v>
          </cell>
          <cell r="T945">
            <v>761.9704999999999</v>
          </cell>
          <cell r="V945">
            <v>1286.6914999999999</v>
          </cell>
        </row>
        <row r="949">
          <cell r="D949" t="str">
            <v>EXCAVACIONES Y RELLENOS</v>
          </cell>
        </row>
        <row r="950">
          <cell r="D950">
            <v>1</v>
          </cell>
          <cell r="F950" t="str">
            <v>Excavaciones                    filtros y espesador</v>
          </cell>
          <cell r="G950" t="str">
            <v>m3</v>
          </cell>
          <cell r="H950">
            <v>162</v>
          </cell>
          <cell r="N950">
            <v>11</v>
          </cell>
          <cell r="P950">
            <v>0</v>
          </cell>
          <cell r="Q950">
            <v>0</v>
          </cell>
          <cell r="T950">
            <v>1.782</v>
          </cell>
          <cell r="V950">
            <v>1.782</v>
          </cell>
        </row>
        <row r="951">
          <cell r="D951">
            <v>1</v>
          </cell>
          <cell r="F951" t="str">
            <v>Excavaciones                    estanques</v>
          </cell>
          <cell r="G951" t="str">
            <v>m3</v>
          </cell>
          <cell r="H951">
            <v>600</v>
          </cell>
          <cell r="N951">
            <v>11</v>
          </cell>
          <cell r="T951">
            <v>6.6</v>
          </cell>
          <cell r="V951">
            <v>6.6</v>
          </cell>
        </row>
        <row r="952">
          <cell r="D952" t="str">
            <v>HORMIGONES</v>
          </cell>
        </row>
        <row r="953">
          <cell r="D953">
            <v>2</v>
          </cell>
          <cell r="F953" t="str">
            <v xml:space="preserve">Hormigon armado          </v>
          </cell>
          <cell r="G953" t="str">
            <v>m3</v>
          </cell>
          <cell r="H953">
            <v>576.15</v>
          </cell>
          <cell r="N953">
            <v>503</v>
          </cell>
          <cell r="P953">
            <v>0</v>
          </cell>
          <cell r="Q953">
            <v>0</v>
          </cell>
          <cell r="T953">
            <v>289.80345</v>
          </cell>
          <cell r="V953">
            <v>289.80345</v>
          </cell>
        </row>
        <row r="954">
          <cell r="D954" t="str">
            <v>ESTRUCTURAS METALICAS</v>
          </cell>
        </row>
        <row r="955">
          <cell r="D955">
            <v>3</v>
          </cell>
          <cell r="F955" t="str">
            <v>Estructuras metálicas     ampliación edificio</v>
          </cell>
          <cell r="G955" t="str">
            <v>ton</v>
          </cell>
          <cell r="H955">
            <v>172.5</v>
          </cell>
          <cell r="M955">
            <v>1900</v>
          </cell>
          <cell r="N955">
            <v>870</v>
          </cell>
          <cell r="P955">
            <v>0</v>
          </cell>
          <cell r="Q955">
            <v>0</v>
          </cell>
          <cell r="R955">
            <v>327.75</v>
          </cell>
          <cell r="T955">
            <v>150.07499999999999</v>
          </cell>
          <cell r="V955">
            <v>477.82499999999999</v>
          </cell>
        </row>
        <row r="956">
          <cell r="D956" t="str">
            <v>MECANICA</v>
          </cell>
        </row>
        <row r="957">
          <cell r="D957">
            <v>5</v>
          </cell>
          <cell r="F957" t="str">
            <v>Bomba aliment.agua filtrado tipo centrífuga horiz.tamaño 8"x6" 15 HP</v>
          </cell>
          <cell r="G957" t="str">
            <v>un</v>
          </cell>
          <cell r="H957">
            <v>4</v>
          </cell>
          <cell r="L957">
            <v>12608</v>
          </cell>
          <cell r="N957">
            <v>1261</v>
          </cell>
          <cell r="P957">
            <v>0</v>
          </cell>
          <cell r="Q957">
            <v>50.432000000000002</v>
          </cell>
          <cell r="R957">
            <v>0</v>
          </cell>
          <cell r="T957">
            <v>5.0439999999999996</v>
          </cell>
          <cell r="V957">
            <v>55.475999999999999</v>
          </cell>
        </row>
        <row r="958">
          <cell r="D958">
            <v>5</v>
          </cell>
          <cell r="F958" t="str">
            <v>Bomba alimentación ácido 0.5 HP</v>
          </cell>
          <cell r="G958" t="str">
            <v>un</v>
          </cell>
          <cell r="H958">
            <v>4</v>
          </cell>
          <cell r="L958">
            <v>250</v>
          </cell>
          <cell r="N958">
            <v>25</v>
          </cell>
          <cell r="P958">
            <v>0</v>
          </cell>
          <cell r="Q958">
            <v>1</v>
          </cell>
          <cell r="R958">
            <v>0</v>
          </cell>
          <cell r="T958">
            <v>0.1</v>
          </cell>
          <cell r="V958">
            <v>1.1000000000000001</v>
          </cell>
        </row>
        <row r="959">
          <cell r="D959">
            <v>5</v>
          </cell>
          <cell r="F959" t="str">
            <v>Bomba de vacío concentrado de Cu 3HP  incluido en filtro concentrado de Cu</v>
          </cell>
          <cell r="G959" t="str">
            <v>un</v>
          </cell>
          <cell r="H959">
            <v>0</v>
          </cell>
          <cell r="P959">
            <v>0</v>
          </cell>
          <cell r="Q959">
            <v>0</v>
          </cell>
          <cell r="R959">
            <v>0</v>
          </cell>
          <cell r="T959">
            <v>0</v>
          </cell>
          <cell r="V959">
            <v>0</v>
          </cell>
        </row>
        <row r="960">
          <cell r="D960">
            <v>5</v>
          </cell>
          <cell r="F960" t="str">
            <v>Estanque receptor de agua filtradavol.útil=0.33 m3 c/u</v>
          </cell>
          <cell r="G960" t="str">
            <v>ton</v>
          </cell>
          <cell r="H960">
            <v>60</v>
          </cell>
          <cell r="M960">
            <v>4300</v>
          </cell>
          <cell r="N960">
            <v>1450</v>
          </cell>
          <cell r="P960">
            <v>0</v>
          </cell>
          <cell r="Q960">
            <v>0</v>
          </cell>
          <cell r="R960">
            <v>258</v>
          </cell>
          <cell r="T960">
            <v>87</v>
          </cell>
          <cell r="V960">
            <v>345</v>
          </cell>
        </row>
        <row r="961">
          <cell r="D961">
            <v>5</v>
          </cell>
          <cell r="F961" t="str">
            <v>Filtro concentrado de Cu tipo cerámico de disco área 45 m2 c/u 14 HP</v>
          </cell>
          <cell r="G961" t="str">
            <v>un</v>
          </cell>
          <cell r="H961">
            <v>4</v>
          </cell>
          <cell r="L961">
            <v>678100</v>
          </cell>
          <cell r="N961">
            <v>67810</v>
          </cell>
          <cell r="P961">
            <v>0</v>
          </cell>
          <cell r="Q961">
            <v>2712.4</v>
          </cell>
          <cell r="R961">
            <v>0</v>
          </cell>
          <cell r="T961">
            <v>271.24</v>
          </cell>
          <cell r="V961">
            <v>2983.6400000000003</v>
          </cell>
        </row>
        <row r="962">
          <cell r="D962">
            <v>5</v>
          </cell>
          <cell r="F962" t="str">
            <v>Alargamiento en 28.5 m correa de alimentación acopio de concentrado A=0.8m L=287m</v>
          </cell>
          <cell r="G962" t="str">
            <v>m</v>
          </cell>
          <cell r="H962">
            <v>26</v>
          </cell>
          <cell r="L962">
            <v>4135</v>
          </cell>
          <cell r="N962">
            <v>600</v>
          </cell>
          <cell r="P962">
            <v>107.51</v>
          </cell>
          <cell r="Q962">
            <v>0</v>
          </cell>
          <cell r="R962">
            <v>0</v>
          </cell>
          <cell r="T962">
            <v>15.6</v>
          </cell>
          <cell r="V962">
            <v>123.11</v>
          </cell>
        </row>
        <row r="963">
          <cell r="D963">
            <v>5</v>
          </cell>
          <cell r="F963" t="str">
            <v>Sistema de carguío de camiones</v>
          </cell>
          <cell r="G963" t="str">
            <v>gl</v>
          </cell>
          <cell r="H963">
            <v>1</v>
          </cell>
          <cell r="L963">
            <v>300000</v>
          </cell>
          <cell r="M963">
            <v>300000</v>
          </cell>
          <cell r="N963">
            <v>400000</v>
          </cell>
          <cell r="P963">
            <v>150</v>
          </cell>
          <cell r="Q963">
            <v>150</v>
          </cell>
          <cell r="R963">
            <v>150</v>
          </cell>
          <cell r="S963">
            <v>150</v>
          </cell>
          <cell r="T963">
            <v>400</v>
          </cell>
          <cell r="V963">
            <v>1000</v>
          </cell>
        </row>
        <row r="964">
          <cell r="D964" t="str">
            <v>CAÑERIAS</v>
          </cell>
        </row>
        <row r="965">
          <cell r="D965">
            <v>6</v>
          </cell>
          <cell r="F965" t="str">
            <v>Global tuberías válvulas y fittings (se aplica 12.4% equipos mecànicos)</v>
          </cell>
          <cell r="G965" t="str">
            <v>gl</v>
          </cell>
          <cell r="H965">
            <v>1</v>
          </cell>
          <cell r="N965">
            <v>434915</v>
          </cell>
          <cell r="P965">
            <v>0</v>
          </cell>
          <cell r="Q965">
            <v>0</v>
          </cell>
          <cell r="R965">
            <v>0</v>
          </cell>
          <cell r="T965">
            <v>434.91500000000002</v>
          </cell>
          <cell r="V965">
            <v>434.91500000000002</v>
          </cell>
        </row>
        <row r="966">
          <cell r="D966" t="str">
            <v>ELECTRICIDAD</v>
          </cell>
        </row>
        <row r="967">
          <cell r="D967">
            <v>7</v>
          </cell>
          <cell r="F967" t="str">
            <v>Global equipos eléctricos (se aplica 18.6% equipos mecánicos)</v>
          </cell>
          <cell r="G967" t="str">
            <v>gl</v>
          </cell>
          <cell r="H967">
            <v>1</v>
          </cell>
          <cell r="N967">
            <v>410364</v>
          </cell>
          <cell r="P967">
            <v>0</v>
          </cell>
          <cell r="Q967">
            <v>0</v>
          </cell>
          <cell r="R967">
            <v>0</v>
          </cell>
          <cell r="T967">
            <v>410.36399999999998</v>
          </cell>
          <cell r="V967">
            <v>410.36399999999998</v>
          </cell>
        </row>
        <row r="968">
          <cell r="E968" t="str">
            <v>PLANTA FILTROS</v>
          </cell>
          <cell r="P968">
            <v>257.51</v>
          </cell>
          <cell r="Q968">
            <v>2913.8319999999999</v>
          </cell>
          <cell r="R968">
            <v>735.75</v>
          </cell>
          <cell r="S968">
            <v>150</v>
          </cell>
          <cell r="T968">
            <v>2072.5234500000001</v>
          </cell>
          <cell r="V968">
            <v>6129.6154499999993</v>
          </cell>
        </row>
        <row r="972">
          <cell r="D972" t="str">
            <v>OBRAS CIVILES GENERALES</v>
          </cell>
        </row>
        <row r="973">
          <cell r="D973">
            <v>4</v>
          </cell>
          <cell r="F973" t="str">
            <v>Inversión en descarte de agua (plantación de 33.6 há red riego tranque 50.000 m3)</v>
          </cell>
          <cell r="G973" t="str">
            <v>gl</v>
          </cell>
          <cell r="H973">
            <v>1</v>
          </cell>
          <cell r="N973">
            <v>1285542</v>
          </cell>
          <cell r="P973">
            <v>0</v>
          </cell>
          <cell r="Q973">
            <v>0</v>
          </cell>
          <cell r="T973">
            <v>1285.5419999999999</v>
          </cell>
          <cell r="V973">
            <v>1285.5419999999999</v>
          </cell>
        </row>
        <row r="974">
          <cell r="D974" t="str">
            <v>MECANICA</v>
          </cell>
        </row>
        <row r="975">
          <cell r="D975">
            <v>5</v>
          </cell>
          <cell r="F975" t="str">
            <v>Bomba alimentación filtro de arena tipo centrífuga horiz. 6"x4" 30 HP</v>
          </cell>
          <cell r="G975" t="str">
            <v>un</v>
          </cell>
          <cell r="H975">
            <v>2</v>
          </cell>
          <cell r="L975">
            <v>11173</v>
          </cell>
          <cell r="N975">
            <v>1117</v>
          </cell>
          <cell r="P975">
            <v>0</v>
          </cell>
          <cell r="Q975">
            <v>22.346</v>
          </cell>
          <cell r="R975">
            <v>0</v>
          </cell>
          <cell r="T975">
            <v>2.234</v>
          </cell>
          <cell r="V975">
            <v>24.58</v>
          </cell>
        </row>
        <row r="976">
          <cell r="D976">
            <v>5</v>
          </cell>
          <cell r="F976" t="str">
            <v>Filtro arena cap: 45 m3/h max</v>
          </cell>
          <cell r="G976" t="str">
            <v>un</v>
          </cell>
          <cell r="H976">
            <v>1</v>
          </cell>
          <cell r="L976">
            <v>75900</v>
          </cell>
          <cell r="N976">
            <v>7590</v>
          </cell>
          <cell r="P976">
            <v>0</v>
          </cell>
          <cell r="Q976">
            <v>75.900000000000006</v>
          </cell>
          <cell r="R976">
            <v>0</v>
          </cell>
          <cell r="T976">
            <v>7.59</v>
          </cell>
          <cell r="V976">
            <v>83.490000000000009</v>
          </cell>
        </row>
        <row r="977">
          <cell r="D977">
            <v>5</v>
          </cell>
          <cell r="F977" t="str">
            <v>Ampliación FAD</v>
          </cell>
          <cell r="G977" t="str">
            <v>gl</v>
          </cell>
          <cell r="H977">
            <v>1</v>
          </cell>
          <cell r="M977">
            <v>100000</v>
          </cell>
          <cell r="R977">
            <v>100</v>
          </cell>
          <cell r="T977">
            <v>0</v>
          </cell>
          <cell r="V977">
            <v>100</v>
          </cell>
        </row>
        <row r="978">
          <cell r="D978" t="str">
            <v>CAÑERIAS</v>
          </cell>
        </row>
        <row r="979">
          <cell r="D979">
            <v>6</v>
          </cell>
          <cell r="F979" t="str">
            <v>Global tuberías válvulas y fittings (se aplica 90.2% equipos mecànicos)</v>
          </cell>
          <cell r="G979" t="str">
            <v>gl</v>
          </cell>
          <cell r="H979">
            <v>1</v>
          </cell>
          <cell r="N979">
            <v>97480</v>
          </cell>
          <cell r="P979">
            <v>0</v>
          </cell>
          <cell r="Q979">
            <v>0</v>
          </cell>
          <cell r="R979">
            <v>0</v>
          </cell>
          <cell r="T979">
            <v>97.48</v>
          </cell>
          <cell r="V979">
            <v>97.48</v>
          </cell>
        </row>
        <row r="980">
          <cell r="D980" t="str">
            <v>ELECTRICIDAD</v>
          </cell>
        </row>
        <row r="981">
          <cell r="D981">
            <v>7</v>
          </cell>
          <cell r="F981" t="str">
            <v>Global equipos eléctricos (se aplica 5.8% equipos mecánicos)</v>
          </cell>
          <cell r="G981" t="str">
            <v>gl</v>
          </cell>
          <cell r="H981">
            <v>1</v>
          </cell>
          <cell r="N981">
            <v>6268</v>
          </cell>
          <cell r="P981">
            <v>0</v>
          </cell>
          <cell r="Q981">
            <v>0</v>
          </cell>
          <cell r="R981">
            <v>0</v>
          </cell>
          <cell r="T981">
            <v>6.2679999999999998</v>
          </cell>
          <cell r="V981">
            <v>6.2679999999999998</v>
          </cell>
        </row>
        <row r="982">
          <cell r="E982" t="str">
            <v>SERVICIOS DE TRATAMIENTO DE AGUA PUERTO</v>
          </cell>
          <cell r="P982">
            <v>0</v>
          </cell>
          <cell r="Q982">
            <v>98.246000000000009</v>
          </cell>
          <cell r="R982">
            <v>100</v>
          </cell>
          <cell r="S982">
            <v>0</v>
          </cell>
          <cell r="T982">
            <v>1399.1139999999998</v>
          </cell>
          <cell r="V982">
            <v>1597.36</v>
          </cell>
        </row>
        <row r="985">
          <cell r="E985" t="str">
            <v>Total: MANEJO DE CONCENTRADOS PUNTA CHUNGOS</v>
          </cell>
          <cell r="P985">
            <v>322.78999999999996</v>
          </cell>
          <cell r="Q985">
            <v>3260.819</v>
          </cell>
          <cell r="R985">
            <v>1046.45</v>
          </cell>
          <cell r="S985">
            <v>150</v>
          </cell>
          <cell r="T985">
            <v>4233.6079499999996</v>
          </cell>
          <cell r="V985">
            <v>9013.6669499999989</v>
          </cell>
          <cell r="AA985" t="str">
            <v xml:space="preserve"> </v>
          </cell>
        </row>
        <row r="989">
          <cell r="E989" t="str">
            <v>INFRAESTRUCTURA</v>
          </cell>
        </row>
        <row r="992">
          <cell r="D992" t="str">
            <v>ELECTRICIDAD</v>
          </cell>
        </row>
        <row r="993">
          <cell r="D993">
            <v>7</v>
          </cell>
          <cell r="F993" t="str">
            <v>Transformador de poder trifásico c/resis.puesta a tierra c/pararrayos en 23 Kv</v>
          </cell>
          <cell r="G993" t="str">
            <v>un</v>
          </cell>
          <cell r="H993">
            <v>1</v>
          </cell>
          <cell r="L993">
            <v>1034886</v>
          </cell>
          <cell r="N993">
            <v>108600</v>
          </cell>
          <cell r="P993">
            <v>1034.886</v>
          </cell>
          <cell r="Q993">
            <v>0</v>
          </cell>
          <cell r="R993">
            <v>0</v>
          </cell>
          <cell r="T993">
            <v>108.6</v>
          </cell>
          <cell r="V993">
            <v>1143.4859999999999</v>
          </cell>
        </row>
        <row r="994">
          <cell r="D994">
            <v>7</v>
          </cell>
          <cell r="F994" t="str">
            <v>Transformador de poder trifásico c/resis.puesta a tierra 12/16/20 MVA-23kV/3</v>
          </cell>
          <cell r="G994" t="str">
            <v>un</v>
          </cell>
          <cell r="H994">
            <v>1</v>
          </cell>
          <cell r="L994">
            <v>207000</v>
          </cell>
          <cell r="N994">
            <v>21700</v>
          </cell>
          <cell r="P994">
            <v>0</v>
          </cell>
          <cell r="Q994">
            <v>207</v>
          </cell>
          <cell r="T994">
            <v>21.7</v>
          </cell>
          <cell r="V994">
            <v>228.7</v>
          </cell>
        </row>
        <row r="995">
          <cell r="D995">
            <v>7</v>
          </cell>
          <cell r="F995" t="str">
            <v>Transformador de potencial monofásico 220 kV 50 Hz 1050kV</v>
          </cell>
          <cell r="G995" t="str">
            <v>un</v>
          </cell>
          <cell r="H995">
            <v>3</v>
          </cell>
          <cell r="L995">
            <v>11097</v>
          </cell>
          <cell r="N995">
            <v>1750</v>
          </cell>
          <cell r="P995">
            <v>0</v>
          </cell>
          <cell r="Q995">
            <v>33.290999999999997</v>
          </cell>
          <cell r="T995">
            <v>5.25</v>
          </cell>
          <cell r="V995">
            <v>38.540999999999997</v>
          </cell>
        </row>
        <row r="996">
          <cell r="D996">
            <v>7</v>
          </cell>
          <cell r="F996" t="str">
            <v>transformador de servicios auxiliares 150 kVA 400/220V</v>
          </cell>
          <cell r="G996" t="str">
            <v>un</v>
          </cell>
          <cell r="H996">
            <v>2</v>
          </cell>
          <cell r="L996">
            <v>153350</v>
          </cell>
          <cell r="N996">
            <v>850</v>
          </cell>
          <cell r="P996">
            <v>306.7</v>
          </cell>
          <cell r="T996">
            <v>1.7</v>
          </cell>
          <cell r="V996">
            <v>308.39999999999998</v>
          </cell>
        </row>
        <row r="997">
          <cell r="D997">
            <v>7</v>
          </cell>
          <cell r="F997" t="str">
            <v>Transformador de distribución 500 kVA 23.0 Kv 4000V</v>
          </cell>
          <cell r="G997" t="str">
            <v>un</v>
          </cell>
          <cell r="H997">
            <v>4</v>
          </cell>
          <cell r="L997">
            <v>54370</v>
          </cell>
          <cell r="N997">
            <v>9250</v>
          </cell>
          <cell r="P997">
            <v>217.48</v>
          </cell>
          <cell r="T997">
            <v>37</v>
          </cell>
          <cell r="V997">
            <v>254.48</v>
          </cell>
        </row>
        <row r="998">
          <cell r="D998">
            <v>7</v>
          </cell>
          <cell r="F998" t="str">
            <v>Pararrayos monofásico ZnO, c7base aislante y contador descarga 220 kV, 20kA</v>
          </cell>
          <cell r="G998" t="str">
            <v>un</v>
          </cell>
          <cell r="H998">
            <v>3</v>
          </cell>
          <cell r="L998">
            <v>3876</v>
          </cell>
          <cell r="N998">
            <v>1500</v>
          </cell>
          <cell r="P998">
            <v>0</v>
          </cell>
          <cell r="Q998">
            <v>11.628</v>
          </cell>
          <cell r="T998">
            <v>4.5</v>
          </cell>
          <cell r="V998">
            <v>16.128</v>
          </cell>
        </row>
        <row r="999">
          <cell r="D999">
            <v>7</v>
          </cell>
          <cell r="F999" t="str">
            <v>Interruptor de poder trifásico sellado SF6 intemperie 2000A, 242 kV, 50kA</v>
          </cell>
          <cell r="G999" t="str">
            <v>un</v>
          </cell>
          <cell r="H999">
            <v>1</v>
          </cell>
          <cell r="L999">
            <v>102125</v>
          </cell>
          <cell r="N999">
            <v>15550</v>
          </cell>
          <cell r="P999">
            <v>0</v>
          </cell>
          <cell r="Q999">
            <v>102.125</v>
          </cell>
          <cell r="T999">
            <v>15.55</v>
          </cell>
          <cell r="V999">
            <v>117.675</v>
          </cell>
        </row>
        <row r="1000">
          <cell r="D1000">
            <v>7</v>
          </cell>
          <cell r="F1000" t="str">
            <v>Interruptor bajo carga trifásico intemperie</v>
          </cell>
          <cell r="G1000" t="str">
            <v>un</v>
          </cell>
          <cell r="H1000">
            <v>4</v>
          </cell>
          <cell r="L1000">
            <v>50340</v>
          </cell>
          <cell r="N1000">
            <v>4350</v>
          </cell>
          <cell r="P1000">
            <v>0</v>
          </cell>
          <cell r="Q1000">
            <v>201.36</v>
          </cell>
          <cell r="T1000">
            <v>17.399999999999999</v>
          </cell>
          <cell r="V1000">
            <v>218.76000000000002</v>
          </cell>
        </row>
        <row r="1001">
          <cell r="D1001">
            <v>7</v>
          </cell>
          <cell r="F1001" t="str">
            <v>Desconectador tripolar vertical doble apertura mec.operación a motor</v>
          </cell>
          <cell r="G1001" t="str">
            <v>un</v>
          </cell>
          <cell r="H1001">
            <v>2</v>
          </cell>
          <cell r="L1001">
            <v>17480</v>
          </cell>
          <cell r="N1001">
            <v>10300</v>
          </cell>
          <cell r="P1001">
            <v>0</v>
          </cell>
          <cell r="Q1001">
            <v>34.96</v>
          </cell>
          <cell r="T1001">
            <v>20.6</v>
          </cell>
          <cell r="V1001">
            <v>55.56</v>
          </cell>
        </row>
        <row r="1002">
          <cell r="D1002">
            <v>7</v>
          </cell>
          <cell r="F1002" t="str">
            <v>Filtro de armónicos 23 kV 5° armónica 5MVA</v>
          </cell>
          <cell r="G1002" t="str">
            <v>un</v>
          </cell>
          <cell r="H1002">
            <v>3</v>
          </cell>
          <cell r="L1002">
            <v>200194</v>
          </cell>
          <cell r="N1002">
            <v>25000</v>
          </cell>
          <cell r="P1002">
            <v>0</v>
          </cell>
          <cell r="Q1002">
            <v>600.58199999999999</v>
          </cell>
          <cell r="T1002">
            <v>75</v>
          </cell>
          <cell r="V1002">
            <v>675.58199999999999</v>
          </cell>
        </row>
        <row r="1003">
          <cell r="D1003">
            <v>7</v>
          </cell>
          <cell r="F1003" t="str">
            <v>Filtro de armónicos 23 kV 9,5° armónica 4 MVA</v>
          </cell>
          <cell r="G1003" t="str">
            <v>un</v>
          </cell>
          <cell r="H1003">
            <v>3</v>
          </cell>
          <cell r="L1003">
            <v>200194</v>
          </cell>
          <cell r="N1003">
            <v>25000</v>
          </cell>
          <cell r="P1003">
            <v>0</v>
          </cell>
          <cell r="Q1003">
            <v>600.58199999999999</v>
          </cell>
          <cell r="T1003">
            <v>75</v>
          </cell>
          <cell r="V1003">
            <v>675.58199999999999</v>
          </cell>
        </row>
        <row r="1004">
          <cell r="D1004">
            <v>7</v>
          </cell>
          <cell r="F1004" t="str">
            <v>Celdas 23 kV 1200 A</v>
          </cell>
          <cell r="G1004" t="str">
            <v>un</v>
          </cell>
          <cell r="H1004">
            <v>20</v>
          </cell>
          <cell r="L1004">
            <v>75600</v>
          </cell>
          <cell r="N1004">
            <v>5526</v>
          </cell>
          <cell r="P1004">
            <v>0</v>
          </cell>
          <cell r="Q1004">
            <v>1512</v>
          </cell>
          <cell r="T1004">
            <v>110.52</v>
          </cell>
          <cell r="V1004">
            <v>1622.52</v>
          </cell>
        </row>
        <row r="1005">
          <cell r="D1005">
            <v>7</v>
          </cell>
          <cell r="F1005" t="str">
            <v>panel de protección</v>
          </cell>
          <cell r="G1005" t="str">
            <v>un</v>
          </cell>
          <cell r="H1005">
            <v>1</v>
          </cell>
          <cell r="L1005">
            <v>206152</v>
          </cell>
          <cell r="N1005">
            <v>2225</v>
          </cell>
          <cell r="P1005">
            <v>0</v>
          </cell>
          <cell r="Q1005">
            <v>206.15199999999999</v>
          </cell>
          <cell r="T1005">
            <v>2.2250000000000001</v>
          </cell>
          <cell r="V1005">
            <v>208.37699999999998</v>
          </cell>
        </row>
        <row r="1006">
          <cell r="D1006">
            <v>7</v>
          </cell>
          <cell r="F1006" t="str">
            <v>Cargador de baterías 380V 125DC 60A</v>
          </cell>
          <cell r="G1006" t="str">
            <v>un</v>
          </cell>
          <cell r="H1006">
            <v>1</v>
          </cell>
          <cell r="L1006">
            <v>12243</v>
          </cell>
          <cell r="N1006">
            <v>950</v>
          </cell>
          <cell r="P1006">
            <v>0</v>
          </cell>
          <cell r="Q1006">
            <v>12.243</v>
          </cell>
          <cell r="T1006">
            <v>0.95</v>
          </cell>
          <cell r="V1006">
            <v>13.193</v>
          </cell>
        </row>
        <row r="1007">
          <cell r="D1007">
            <v>7</v>
          </cell>
          <cell r="F1007" t="str">
            <v>Juego de batería niquel cadmio 400 AH 125 VDC</v>
          </cell>
          <cell r="G1007" t="str">
            <v>un</v>
          </cell>
          <cell r="H1007">
            <v>1</v>
          </cell>
          <cell r="L1007">
            <v>24480</v>
          </cell>
          <cell r="N1007">
            <v>1725</v>
          </cell>
          <cell r="P1007">
            <v>0</v>
          </cell>
          <cell r="Q1007">
            <v>24.48</v>
          </cell>
          <cell r="T1007">
            <v>1.7250000000000001</v>
          </cell>
          <cell r="V1007">
            <v>26.205000000000002</v>
          </cell>
        </row>
        <row r="1008">
          <cell r="D1008">
            <v>7</v>
          </cell>
          <cell r="F1008" t="str">
            <v>UPS 5 kVA c/transformador</v>
          </cell>
          <cell r="G1008" t="str">
            <v>un</v>
          </cell>
          <cell r="H1008">
            <v>1</v>
          </cell>
          <cell r="L1008">
            <v>9900</v>
          </cell>
          <cell r="N1008">
            <v>1250</v>
          </cell>
          <cell r="P1008">
            <v>0</v>
          </cell>
          <cell r="Q1008">
            <v>9.9</v>
          </cell>
          <cell r="T1008">
            <v>1.25</v>
          </cell>
          <cell r="V1008">
            <v>11.15</v>
          </cell>
        </row>
        <row r="1009">
          <cell r="D1009">
            <v>7</v>
          </cell>
          <cell r="F1009" t="str">
            <v>Aislador de pedestal completo c/pernos de fijación modelo LAPP 315324-H</v>
          </cell>
          <cell r="G1009" t="str">
            <v>un</v>
          </cell>
          <cell r="H1009">
            <v>6</v>
          </cell>
          <cell r="L1009">
            <v>5373</v>
          </cell>
          <cell r="N1009">
            <v>680</v>
          </cell>
          <cell r="P1009">
            <v>0</v>
          </cell>
          <cell r="Q1009">
            <v>32.238</v>
          </cell>
          <cell r="T1009">
            <v>4.08</v>
          </cell>
          <cell r="V1009">
            <v>36.317999999999998</v>
          </cell>
        </row>
        <row r="1010">
          <cell r="D1010">
            <v>7</v>
          </cell>
          <cell r="F1010" t="str">
            <v>Cable de aluminio tipo AAC Coreosis 1590 MCM</v>
          </cell>
          <cell r="G1010" t="str">
            <v>un</v>
          </cell>
          <cell r="H1010">
            <v>500</v>
          </cell>
          <cell r="L1010">
            <v>23</v>
          </cell>
          <cell r="N1010">
            <v>1</v>
          </cell>
          <cell r="P1010">
            <v>0</v>
          </cell>
          <cell r="Q1010">
            <v>11.5</v>
          </cell>
          <cell r="T1010">
            <v>0.5</v>
          </cell>
          <cell r="V1010">
            <v>12</v>
          </cell>
        </row>
        <row r="1011">
          <cell r="D1011">
            <v>7</v>
          </cell>
          <cell r="F1011" t="str">
            <v>Cable unipolar aislado133% EPR 25kV 250 MCM</v>
          </cell>
          <cell r="G1011" t="str">
            <v>un</v>
          </cell>
          <cell r="H1011">
            <v>2160</v>
          </cell>
          <cell r="L1011">
            <v>25</v>
          </cell>
          <cell r="N1011">
            <v>13</v>
          </cell>
          <cell r="P1011">
            <v>54</v>
          </cell>
          <cell r="T1011">
            <v>28.08</v>
          </cell>
          <cell r="V1011">
            <v>82.08</v>
          </cell>
        </row>
        <row r="1012">
          <cell r="D1012">
            <v>7</v>
          </cell>
          <cell r="F1012" t="str">
            <v>Cable unipolar aislado133% EPR 25kV 1000 MCM</v>
          </cell>
          <cell r="G1012" t="str">
            <v>un</v>
          </cell>
          <cell r="H1012">
            <v>4800</v>
          </cell>
          <cell r="L1012">
            <v>50</v>
          </cell>
          <cell r="N1012">
            <v>26</v>
          </cell>
          <cell r="P1012">
            <v>240</v>
          </cell>
          <cell r="T1012">
            <v>124.8</v>
          </cell>
          <cell r="V1012">
            <v>364.8</v>
          </cell>
        </row>
        <row r="1013">
          <cell r="D1013">
            <v>7</v>
          </cell>
          <cell r="F1013" t="str">
            <v>Cable unipolar aislado133% EPR 5kV 1000 MCM</v>
          </cell>
          <cell r="G1013" t="str">
            <v>un</v>
          </cell>
          <cell r="H1013">
            <v>1500</v>
          </cell>
          <cell r="L1013">
            <v>56</v>
          </cell>
          <cell r="N1013">
            <v>5</v>
          </cell>
          <cell r="P1013">
            <v>84</v>
          </cell>
          <cell r="T1013">
            <v>7.5</v>
          </cell>
          <cell r="V1013">
            <v>91.5</v>
          </cell>
        </row>
        <row r="1014">
          <cell r="D1014">
            <v>7</v>
          </cell>
          <cell r="F1014" t="str">
            <v>Mastil de pararrayos Ñ h=22m</v>
          </cell>
          <cell r="G1014" t="str">
            <v>un</v>
          </cell>
          <cell r="H1014">
            <v>3</v>
          </cell>
          <cell r="L1014">
            <v>10000</v>
          </cell>
          <cell r="N1014">
            <v>2500</v>
          </cell>
          <cell r="P1014">
            <v>30</v>
          </cell>
          <cell r="T1014">
            <v>7.5</v>
          </cell>
          <cell r="V1014">
            <v>37.5</v>
          </cell>
        </row>
        <row r="1015">
          <cell r="D1015">
            <v>7</v>
          </cell>
          <cell r="F1015" t="str">
            <v>Ferretería y conectores patio altaa tensión clase 220 kV</v>
          </cell>
          <cell r="G1015" t="str">
            <v>un</v>
          </cell>
          <cell r="H1015">
            <v>1</v>
          </cell>
          <cell r="L1015">
            <v>22043</v>
          </cell>
          <cell r="N1015">
            <v>62500</v>
          </cell>
          <cell r="P1015">
            <v>22.042999999999999</v>
          </cell>
          <cell r="T1015">
            <v>62.5</v>
          </cell>
          <cell r="V1015">
            <v>84.543000000000006</v>
          </cell>
        </row>
        <row r="1016">
          <cell r="D1016">
            <v>7</v>
          </cell>
          <cell r="F1016" t="str">
            <v>Cadena 16 aisladores anclaje de porcelana tipo neblina</v>
          </cell>
          <cell r="G1016" t="str">
            <v>un</v>
          </cell>
          <cell r="H1016">
            <v>6</v>
          </cell>
          <cell r="L1016">
            <v>500</v>
          </cell>
          <cell r="N1016">
            <v>39</v>
          </cell>
          <cell r="P1016">
            <v>0</v>
          </cell>
          <cell r="Q1016">
            <v>3</v>
          </cell>
          <cell r="T1016">
            <v>0.23400000000000001</v>
          </cell>
          <cell r="V1016">
            <v>3.234</v>
          </cell>
        </row>
        <row r="1017">
          <cell r="D1017">
            <v>7</v>
          </cell>
          <cell r="F1017" t="str">
            <v>Sistema puesta a tierra sist.Opat-Endesa data eq.prot.fact.superv.de potencia</v>
          </cell>
          <cell r="G1017" t="str">
            <v>un</v>
          </cell>
          <cell r="H1017">
            <v>1</v>
          </cell>
          <cell r="L1017">
            <v>451152</v>
          </cell>
          <cell r="N1017">
            <v>15000</v>
          </cell>
          <cell r="P1017">
            <v>451.15199999999999</v>
          </cell>
          <cell r="T1017">
            <v>15</v>
          </cell>
          <cell r="V1017">
            <v>466.15199999999999</v>
          </cell>
        </row>
        <row r="1018">
          <cell r="D1018">
            <v>7</v>
          </cell>
          <cell r="F1018" t="str">
            <v>Sist.alumbrado y calefacción sist.refr.y presurizac.sist.alarma emergencia</v>
          </cell>
          <cell r="G1018" t="str">
            <v>un</v>
          </cell>
          <cell r="H1018">
            <v>1</v>
          </cell>
          <cell r="L1018">
            <v>18700</v>
          </cell>
          <cell r="N1018">
            <v>2500</v>
          </cell>
          <cell r="P1018">
            <v>0</v>
          </cell>
          <cell r="Q1018">
            <v>18.7</v>
          </cell>
          <cell r="T1018">
            <v>2.5</v>
          </cell>
          <cell r="V1018">
            <v>21.2</v>
          </cell>
        </row>
        <row r="1019">
          <cell r="D1019">
            <v>7</v>
          </cell>
          <cell r="F1019" t="str">
            <v>Mufa terminal 23 kV</v>
          </cell>
          <cell r="G1019" t="str">
            <v>un</v>
          </cell>
          <cell r="H1019">
            <v>48</v>
          </cell>
          <cell r="L1019">
            <v>250</v>
          </cell>
          <cell r="N1019">
            <v>5</v>
          </cell>
          <cell r="P1019">
            <v>0</v>
          </cell>
          <cell r="Q1019">
            <v>12</v>
          </cell>
          <cell r="T1019">
            <v>0.24</v>
          </cell>
          <cell r="V1019">
            <v>12.24</v>
          </cell>
        </row>
        <row r="1020">
          <cell r="D1020">
            <v>7</v>
          </cell>
          <cell r="F1020" t="str">
            <v>Mufa terminal 5 kV</v>
          </cell>
          <cell r="G1020" t="str">
            <v>un</v>
          </cell>
          <cell r="H1020">
            <v>100</v>
          </cell>
          <cell r="L1020">
            <v>100</v>
          </cell>
          <cell r="N1020">
            <v>5</v>
          </cell>
          <cell r="P1020">
            <v>0</v>
          </cell>
          <cell r="Q1020">
            <v>10</v>
          </cell>
          <cell r="T1020">
            <v>0.5</v>
          </cell>
          <cell r="V1020">
            <v>10.5</v>
          </cell>
        </row>
        <row r="1021">
          <cell r="D1021">
            <v>7</v>
          </cell>
          <cell r="F1021" t="str">
            <v>Switchgear 3.45 kV 15 posiciones</v>
          </cell>
          <cell r="G1021" t="str">
            <v>un</v>
          </cell>
          <cell r="H1021">
            <v>20</v>
          </cell>
          <cell r="L1021">
            <v>40000</v>
          </cell>
          <cell r="N1021">
            <v>2500</v>
          </cell>
          <cell r="P1021">
            <v>0</v>
          </cell>
          <cell r="Q1021">
            <v>800</v>
          </cell>
          <cell r="T1021">
            <v>50</v>
          </cell>
          <cell r="V1021">
            <v>850</v>
          </cell>
        </row>
        <row r="1022">
          <cell r="D1022">
            <v>7</v>
          </cell>
          <cell r="F1022" t="str">
            <v>Subestación unitaria c/centro de distribución de carga 2.0/2.3 kVA</v>
          </cell>
          <cell r="G1022" t="str">
            <v>un</v>
          </cell>
          <cell r="H1022">
            <v>6</v>
          </cell>
          <cell r="L1022">
            <v>144350</v>
          </cell>
          <cell r="N1022">
            <v>4350</v>
          </cell>
          <cell r="P1022">
            <v>866.1</v>
          </cell>
          <cell r="T1022">
            <v>26.1</v>
          </cell>
          <cell r="V1022">
            <v>892.2</v>
          </cell>
        </row>
        <row r="1023">
          <cell r="D1023">
            <v>7</v>
          </cell>
          <cell r="F1023" t="str">
            <v>Centro control de motores celdas de flotación 400V 3F 50Hz 4000A</v>
          </cell>
          <cell r="G1023" t="str">
            <v>un</v>
          </cell>
          <cell r="H1023">
            <v>3</v>
          </cell>
          <cell r="L1023">
            <v>35596</v>
          </cell>
          <cell r="N1023">
            <v>4350</v>
          </cell>
          <cell r="P1023">
            <v>53.393999999999998</v>
          </cell>
          <cell r="Q1023">
            <v>53.393999999999998</v>
          </cell>
          <cell r="T1023">
            <v>13.05</v>
          </cell>
          <cell r="V1023">
            <v>119.83799999999999</v>
          </cell>
        </row>
        <row r="1024">
          <cell r="D1024">
            <v>7</v>
          </cell>
          <cell r="F1024" t="str">
            <v>Centro control de motores bombas de pozo 400V 3F 50Hz 800A</v>
          </cell>
          <cell r="G1024" t="str">
            <v>un</v>
          </cell>
          <cell r="H1024">
            <v>4</v>
          </cell>
          <cell r="L1024">
            <v>11865</v>
          </cell>
          <cell r="N1024">
            <v>1450</v>
          </cell>
          <cell r="P1024">
            <v>23.73</v>
          </cell>
          <cell r="Q1024">
            <v>23.73</v>
          </cell>
          <cell r="T1024">
            <v>5.8</v>
          </cell>
          <cell r="V1024">
            <v>53.26</v>
          </cell>
        </row>
        <row r="1025">
          <cell r="D1025">
            <v>7</v>
          </cell>
          <cell r="F1025" t="str">
            <v>Generador diesel 2000 kVA 3hp 400/230 volt</v>
          </cell>
          <cell r="G1025" t="str">
            <v>un</v>
          </cell>
          <cell r="H1025">
            <v>1</v>
          </cell>
          <cell r="L1025">
            <v>311911</v>
          </cell>
          <cell r="N1025">
            <v>9750</v>
          </cell>
          <cell r="P1025">
            <v>0</v>
          </cell>
          <cell r="Q1025">
            <v>311.911</v>
          </cell>
          <cell r="T1025">
            <v>9.75</v>
          </cell>
          <cell r="V1025">
            <v>321.661</v>
          </cell>
        </row>
        <row r="1026">
          <cell r="D1026">
            <v>7</v>
          </cell>
          <cell r="F1026" t="str">
            <v>Transformador 2.0/2.24/2.58 MVA, 400-23/13.8 kV</v>
          </cell>
          <cell r="G1026" t="str">
            <v>un</v>
          </cell>
          <cell r="H1026">
            <v>2</v>
          </cell>
          <cell r="L1026">
            <v>67357</v>
          </cell>
          <cell r="N1026">
            <v>21500</v>
          </cell>
          <cell r="P1026">
            <v>134.714</v>
          </cell>
          <cell r="T1026">
            <v>43</v>
          </cell>
          <cell r="V1026">
            <v>177.714</v>
          </cell>
        </row>
        <row r="1028">
          <cell r="E1028" t="str">
            <v>SUBESTACION PRINCIPAL</v>
          </cell>
          <cell r="P1028">
            <v>3518.1989999999996</v>
          </cell>
          <cell r="Q1028">
            <v>4832.7759999999998</v>
          </cell>
          <cell r="R1028">
            <v>0</v>
          </cell>
          <cell r="S1028">
            <v>0</v>
          </cell>
          <cell r="T1028">
            <v>900.10399999999993</v>
          </cell>
          <cell r="V1028">
            <v>9251.0789999999997</v>
          </cell>
        </row>
        <row r="1032">
          <cell r="D1032" t="str">
            <v>INSTRUMENTACION</v>
          </cell>
        </row>
        <row r="1033">
          <cell r="F1033" t="str">
            <v>Sistema de control distribuido 175 KTPD</v>
          </cell>
          <cell r="G1033" t="str">
            <v>gl</v>
          </cell>
          <cell r="H1033">
            <v>1</v>
          </cell>
          <cell r="V1033">
            <v>2251</v>
          </cell>
        </row>
        <row r="1034">
          <cell r="F1034" t="str">
            <v>Instrumentación de procesos 175 KTPD</v>
          </cell>
          <cell r="G1034" t="str">
            <v>gl</v>
          </cell>
          <cell r="H1034">
            <v>1</v>
          </cell>
          <cell r="V1034">
            <v>5483</v>
          </cell>
        </row>
        <row r="1035">
          <cell r="E1035" t="str">
            <v>CONTROL DISTRIBUIDO E INSTRUMENTACION</v>
          </cell>
          <cell r="P1035">
            <v>0</v>
          </cell>
          <cell r="Q1035">
            <v>0</v>
          </cell>
          <cell r="R1035">
            <v>0</v>
          </cell>
          <cell r="S1035">
            <v>0</v>
          </cell>
          <cell r="T1035">
            <v>0</v>
          </cell>
          <cell r="V1035">
            <v>7734</v>
          </cell>
        </row>
        <row r="1038">
          <cell r="E1038" t="str">
            <v>Total: INFRAESTRUCTURA (excluye 750 Contr.Distr.e Instrument.)</v>
          </cell>
          <cell r="P1038">
            <v>3518.1989999999996</v>
          </cell>
          <cell r="Q1038">
            <v>4832.7759999999998</v>
          </cell>
          <cell r="R1038">
            <v>0</v>
          </cell>
          <cell r="S1038">
            <v>0</v>
          </cell>
          <cell r="T1038">
            <v>900.10399999999993</v>
          </cell>
          <cell r="U1038">
            <v>0</v>
          </cell>
          <cell r="V1038">
            <v>9251.0789999999997</v>
          </cell>
          <cell r="AA1038" t="str">
            <v xml:space="preserve"> </v>
          </cell>
        </row>
        <row r="1042">
          <cell r="E1042" t="str">
            <v>TOTAL COSTO DIRECTO (Excluye 750 Control Distribuido e Instrumentación)</v>
          </cell>
          <cell r="P1042">
            <v>14703.163499999999</v>
          </cell>
          <cell r="Q1042">
            <v>67107.552499999991</v>
          </cell>
          <cell r="R1042">
            <v>18669.000000000004</v>
          </cell>
          <cell r="S1042">
            <v>1731.75</v>
          </cell>
          <cell r="T1042">
            <v>56603.876549999994</v>
          </cell>
          <cell r="V1042">
            <v>158815.34254999997</v>
          </cell>
        </row>
        <row r="1054">
          <cell r="F1054" t="str">
            <v>Ingenieria y Adquisiciones</v>
          </cell>
        </row>
        <row r="1055">
          <cell r="D1055">
            <v>9</v>
          </cell>
          <cell r="F1055" t="str">
            <v>Ingeniería Básica</v>
          </cell>
          <cell r="G1055" t="str">
            <v>hrs</v>
          </cell>
          <cell r="H1055">
            <v>38080</v>
          </cell>
          <cell r="S1055">
            <v>65</v>
          </cell>
          <cell r="V1055">
            <v>2475.1999999999998</v>
          </cell>
        </row>
        <row r="1056">
          <cell r="D1056">
            <v>9</v>
          </cell>
          <cell r="F1056" t="str">
            <v>Ingeniería de Detalles</v>
          </cell>
          <cell r="G1056" t="str">
            <v>hrs</v>
          </cell>
          <cell r="H1056">
            <v>247060</v>
          </cell>
          <cell r="S1056">
            <v>51</v>
          </cell>
          <cell r="V1056">
            <v>12600.06</v>
          </cell>
        </row>
        <row r="1057">
          <cell r="D1057">
            <v>9</v>
          </cell>
          <cell r="F1057" t="str">
            <v>Asesoría Puesta en Marcha (2% costo equipos)</v>
          </cell>
          <cell r="H1057">
            <v>1</v>
          </cell>
          <cell r="S1057">
            <v>1636000</v>
          </cell>
          <cell r="V1057">
            <v>1636</v>
          </cell>
        </row>
        <row r="1058">
          <cell r="D1058">
            <v>9</v>
          </cell>
          <cell r="F1058" t="str">
            <v>Ingeniería de Terreno</v>
          </cell>
          <cell r="G1058" t="str">
            <v>hrs</v>
          </cell>
          <cell r="H1058">
            <v>0</v>
          </cell>
          <cell r="S1058">
            <v>65</v>
          </cell>
          <cell r="V1058">
            <v>0</v>
          </cell>
        </row>
        <row r="1059">
          <cell r="D1059">
            <v>9</v>
          </cell>
          <cell r="F1059" t="str">
            <v>Gestión de Comprasy Adquisiciones (1% costo mat.y equip.aportados por MLP)</v>
          </cell>
          <cell r="G1059" t="str">
            <v>Sum</v>
          </cell>
          <cell r="H1059">
            <v>1</v>
          </cell>
          <cell r="S1059">
            <v>615000</v>
          </cell>
          <cell r="V1059">
            <v>615</v>
          </cell>
        </row>
        <row r="1060">
          <cell r="F1060" t="str">
            <v xml:space="preserve"> </v>
          </cell>
        </row>
        <row r="1061">
          <cell r="F1061" t="str">
            <v>Administración de la Construcción</v>
          </cell>
        </row>
        <row r="1062">
          <cell r="D1062">
            <v>9</v>
          </cell>
          <cell r="F1062" t="str">
            <v>Administración de la Construcción (5% costo Constr.y Montaje)</v>
          </cell>
          <cell r="G1062" t="str">
            <v>Sum</v>
          </cell>
          <cell r="H1062">
            <v>1</v>
          </cell>
          <cell r="S1062">
            <v>2812000</v>
          </cell>
          <cell r="V1062">
            <v>2812</v>
          </cell>
        </row>
        <row r="1063">
          <cell r="D1063">
            <v>9</v>
          </cell>
          <cell r="F1063" t="str">
            <v>Inspección de la Construcción (5% costo Construcción y Montaje)</v>
          </cell>
          <cell r="G1063" t="str">
            <v>Sum</v>
          </cell>
          <cell r="H1063">
            <v>1</v>
          </cell>
          <cell r="S1063">
            <v>2812000</v>
          </cell>
          <cell r="V1063">
            <v>2812</v>
          </cell>
        </row>
        <row r="1064">
          <cell r="D1064">
            <v>9</v>
          </cell>
          <cell r="F1064" t="str">
            <v>Construction Management (Staff Local)</v>
          </cell>
          <cell r="G1064" t="str">
            <v>Sum</v>
          </cell>
          <cell r="H1064">
            <v>0</v>
          </cell>
        </row>
        <row r="1065">
          <cell r="D1065">
            <v>9</v>
          </cell>
          <cell r="F1065" t="str">
            <v>Air Fares &amp; Turnarounds</v>
          </cell>
          <cell r="G1065" t="str">
            <v>Sum</v>
          </cell>
          <cell r="H1065">
            <v>0</v>
          </cell>
        </row>
        <row r="1066">
          <cell r="D1066">
            <v>9</v>
          </cell>
          <cell r="F1066" t="str">
            <v xml:space="preserve">Room &amp; Board Expat ($25/day hotel, $10/day meals) </v>
          </cell>
          <cell r="G1066" t="str">
            <v>mdy</v>
          </cell>
          <cell r="H1066">
            <v>0</v>
          </cell>
        </row>
        <row r="1067">
          <cell r="D1067">
            <v>9</v>
          </cell>
          <cell r="F1067" t="str">
            <v>Construction Management Office</v>
          </cell>
          <cell r="G1067" t="str">
            <v>Sum</v>
          </cell>
          <cell r="H1067">
            <v>0</v>
          </cell>
        </row>
        <row r="1068">
          <cell r="D1068">
            <v>9</v>
          </cell>
          <cell r="F1068" t="str">
            <v>Long Distance Charges</v>
          </cell>
          <cell r="G1068" t="str">
            <v>Sum</v>
          </cell>
          <cell r="H1068">
            <v>0</v>
          </cell>
        </row>
        <row r="1069">
          <cell r="D1069">
            <v>9</v>
          </cell>
          <cell r="F1069" t="str">
            <v>Furniture &amp; Office Equipment</v>
          </cell>
          <cell r="G1069" t="str">
            <v>Sum</v>
          </cell>
          <cell r="H1069">
            <v>0</v>
          </cell>
        </row>
        <row r="1070">
          <cell r="D1070">
            <v>9</v>
          </cell>
          <cell r="F1070" t="str">
            <v>Office Supplies</v>
          </cell>
          <cell r="G1070" t="str">
            <v>Sum</v>
          </cell>
          <cell r="H1070">
            <v>0</v>
          </cell>
        </row>
        <row r="1071">
          <cell r="D1071">
            <v>9</v>
          </cell>
          <cell r="F1071" t="str">
            <v>Site Signage</v>
          </cell>
          <cell r="G1071" t="str">
            <v>Sum</v>
          </cell>
          <cell r="H1071">
            <v>0</v>
          </cell>
        </row>
        <row r="1072">
          <cell r="D1072">
            <v>9</v>
          </cell>
          <cell r="F1072" t="str">
            <v>Pick-up trucks (1 x 14mnths, 2 x 10mths)</v>
          </cell>
          <cell r="G1072" t="str">
            <v>mnths</v>
          </cell>
          <cell r="H1072">
            <v>0</v>
          </cell>
        </row>
        <row r="1073">
          <cell r="D1073">
            <v>9</v>
          </cell>
          <cell r="F1073" t="str">
            <v>(8) Passenger Bus</v>
          </cell>
          <cell r="G1073" t="str">
            <v>mnths</v>
          </cell>
          <cell r="H1073">
            <v>0</v>
          </cell>
        </row>
        <row r="1074">
          <cell r="D1074">
            <v>9</v>
          </cell>
          <cell r="F1074" t="str">
            <v>Translation Services</v>
          </cell>
          <cell r="G1074" t="str">
            <v>Sum</v>
          </cell>
          <cell r="H1074">
            <v>0</v>
          </cell>
        </row>
        <row r="1076">
          <cell r="E1076" t="str">
            <v>EPCM</v>
          </cell>
          <cell r="V1076">
            <v>22950.26</v>
          </cell>
        </row>
        <row r="1081">
          <cell r="D1081">
            <v>10</v>
          </cell>
          <cell r="F1081" t="str">
            <v>Contratista de construccióm 45% costo de construcción y montaje</v>
          </cell>
          <cell r="G1081" t="str">
            <v>Sum</v>
          </cell>
          <cell r="H1081">
            <v>1</v>
          </cell>
          <cell r="S1081">
            <v>25311000</v>
          </cell>
          <cell r="V1081">
            <v>25311</v>
          </cell>
        </row>
        <row r="1083">
          <cell r="E1083" t="str">
            <v>Indirectos de Construcción</v>
          </cell>
          <cell r="V1083">
            <v>25311</v>
          </cell>
        </row>
        <row r="1086">
          <cell r="H1086">
            <v>1</v>
          </cell>
          <cell r="S1086">
            <v>9529000</v>
          </cell>
          <cell r="V1086">
            <v>9529</v>
          </cell>
        </row>
        <row r="1087">
          <cell r="F1087" t="str">
            <v>Fletes y Seguros 12% total equipos y materiales importados</v>
          </cell>
        </row>
        <row r="1088">
          <cell r="F1088" t="str">
            <v>Fletes y Seguros 4% equipos y materiales nacionales</v>
          </cell>
        </row>
        <row r="1090">
          <cell r="E1090" t="str">
            <v>Fletes y Seguros</v>
          </cell>
          <cell r="V1090">
            <v>9529</v>
          </cell>
        </row>
        <row r="1094">
          <cell r="D1094">
            <v>12</v>
          </cell>
          <cell r="F1094" t="str">
            <v>Asesoría Puesta en Marcha</v>
          </cell>
          <cell r="G1094" t="str">
            <v>Sum</v>
          </cell>
          <cell r="H1094">
            <v>1</v>
          </cell>
          <cell r="S1094">
            <v>2190000</v>
          </cell>
          <cell r="V1094">
            <v>2190</v>
          </cell>
        </row>
        <row r="1095">
          <cell r="D1095">
            <v>12</v>
          </cell>
          <cell r="F1095" t="str">
            <v>Costos Administración de la Construcción (3% costos directos e indirectos)</v>
          </cell>
          <cell r="G1095" t="str">
            <v>Sum</v>
          </cell>
          <cell r="H1095">
            <v>1</v>
          </cell>
          <cell r="S1095">
            <v>6569000</v>
          </cell>
          <cell r="V1095">
            <v>6569</v>
          </cell>
        </row>
        <row r="1097">
          <cell r="E1097" t="str">
            <v>Costos del Propietario</v>
          </cell>
          <cell r="V1097">
            <v>8759</v>
          </cell>
        </row>
        <row r="1100">
          <cell r="H1100">
            <v>1</v>
          </cell>
          <cell r="S1100">
            <v>1683000</v>
          </cell>
          <cell r="V1100">
            <v>1683</v>
          </cell>
        </row>
        <row r="1101">
          <cell r="F1101" t="str">
            <v>Repuestos (5% equipos nuevos distintos a existentes)</v>
          </cell>
        </row>
        <row r="1102">
          <cell r="D1102">
            <v>10</v>
          </cell>
          <cell r="F1102" t="str">
            <v>Repuesto Capital (2.5% costo equip.nuevos distintos a existentes)</v>
          </cell>
          <cell r="G1102" t="str">
            <v>Sum</v>
          </cell>
          <cell r="H1102">
            <v>1</v>
          </cell>
          <cell r="S1102">
            <v>841000</v>
          </cell>
          <cell r="V1102">
            <v>841</v>
          </cell>
        </row>
        <row r="1104">
          <cell r="E1104" t="str">
            <v>Repuestos</v>
          </cell>
          <cell r="V1104">
            <v>2524</v>
          </cell>
        </row>
        <row r="1107">
          <cell r="H1107">
            <v>1</v>
          </cell>
          <cell r="S1107">
            <v>1683000</v>
          </cell>
          <cell r="V1107">
            <v>1683</v>
          </cell>
        </row>
        <row r="1108">
          <cell r="F1108" t="str">
            <v>Bolas</v>
          </cell>
        </row>
        <row r="1109">
          <cell r="F1109" t="str">
            <v>Cal</v>
          </cell>
        </row>
        <row r="1110">
          <cell r="F1110" t="str">
            <v>Reactivos</v>
          </cell>
        </row>
        <row r="1111">
          <cell r="F1111" t="str">
            <v>Miscelaneos</v>
          </cell>
        </row>
        <row r="1113">
          <cell r="E1113" t="str">
            <v>PRIMER LLENADO</v>
          </cell>
          <cell r="V1113">
            <v>1683</v>
          </cell>
        </row>
        <row r="1115">
          <cell r="H1115">
            <v>1</v>
          </cell>
          <cell r="S1115">
            <v>6111000</v>
          </cell>
          <cell r="V1115">
            <v>6111</v>
          </cell>
        </row>
        <row r="1119">
          <cell r="E1119" t="str">
            <v>Derechos</v>
          </cell>
          <cell r="V1119">
            <v>6111</v>
          </cell>
        </row>
        <row r="1122">
          <cell r="F1122" t="str">
            <v>TOTAL COSTOS INDIRECTOS</v>
          </cell>
          <cell r="V1122">
            <v>75184.259999999995</v>
          </cell>
        </row>
        <row r="1126">
          <cell r="F1126" t="str">
            <v>Excavaciones y rellenos</v>
          </cell>
          <cell r="G1126" t="str">
            <v>%</v>
          </cell>
          <cell r="H1126">
            <v>15</v>
          </cell>
        </row>
        <row r="1127">
          <cell r="F1127" t="str">
            <v>Hormigón</v>
          </cell>
          <cell r="G1127" t="str">
            <v>%</v>
          </cell>
          <cell r="H1127">
            <v>15</v>
          </cell>
        </row>
        <row r="1128">
          <cell r="F1128" t="str">
            <v>Estructuras metálicas</v>
          </cell>
          <cell r="G1128" t="str">
            <v>%</v>
          </cell>
          <cell r="H1128">
            <v>10</v>
          </cell>
        </row>
        <row r="1129">
          <cell r="F1129" t="str">
            <v>Construcciones prefabricadas</v>
          </cell>
          <cell r="G1129" t="str">
            <v>%</v>
          </cell>
          <cell r="H1129">
            <v>10</v>
          </cell>
        </row>
        <row r="1130">
          <cell r="F1130" t="str">
            <v>Mecánica equipos motorizados</v>
          </cell>
          <cell r="G1130" t="str">
            <v>%</v>
          </cell>
          <cell r="H1130">
            <v>7</v>
          </cell>
        </row>
        <row r="1131">
          <cell r="F1131" t="str">
            <v>Mecánica equipos metálicos</v>
          </cell>
          <cell r="G1131" t="str">
            <v>%</v>
          </cell>
          <cell r="H1131">
            <v>10</v>
          </cell>
        </row>
        <row r="1132">
          <cell r="F1132" t="str">
            <v>Cañerías</v>
          </cell>
          <cell r="G1132" t="str">
            <v>%</v>
          </cell>
          <cell r="H1132">
            <v>15</v>
          </cell>
        </row>
        <row r="1133">
          <cell r="F1133" t="str">
            <v>Electricidad</v>
          </cell>
          <cell r="G1133" t="str">
            <v>%</v>
          </cell>
          <cell r="H1133">
            <v>15</v>
          </cell>
        </row>
        <row r="1134">
          <cell r="F1134" t="str">
            <v>Instrumentación</v>
          </cell>
          <cell r="G1134" t="str">
            <v>%</v>
          </cell>
          <cell r="H1134">
            <v>10</v>
          </cell>
        </row>
        <row r="1135">
          <cell r="F1135" t="str">
            <v>Arquitectura</v>
          </cell>
          <cell r="G1135" t="str">
            <v>%</v>
          </cell>
          <cell r="H1135">
            <v>10</v>
          </cell>
        </row>
        <row r="1136">
          <cell r="F1136" t="str">
            <v>Equipos móviles</v>
          </cell>
          <cell r="G1136" t="str">
            <v>%</v>
          </cell>
          <cell r="H1136">
            <v>7</v>
          </cell>
        </row>
        <row r="1137">
          <cell r="F1137" t="str">
            <v>Minería</v>
          </cell>
          <cell r="G1137" t="str">
            <v>%</v>
          </cell>
          <cell r="H1137">
            <v>7</v>
          </cell>
        </row>
        <row r="1138">
          <cell r="F1138" t="str">
            <v>Major Eqrthworks (DAMS AND ROADS)</v>
          </cell>
          <cell r="G1138" t="str">
            <v>%</v>
          </cell>
          <cell r="H1138">
            <v>7</v>
          </cell>
        </row>
        <row r="1139">
          <cell r="F1139" t="str">
            <v>EPCM</v>
          </cell>
          <cell r="G1139" t="str">
            <v>%</v>
          </cell>
          <cell r="H1139">
            <v>15</v>
          </cell>
        </row>
        <row r="1140">
          <cell r="F1140" t="str">
            <v>Indirectos de construccion</v>
          </cell>
          <cell r="G1140" t="str">
            <v>%</v>
          </cell>
          <cell r="H1140">
            <v>20</v>
          </cell>
        </row>
        <row r="1141">
          <cell r="F1141" t="str">
            <v>Fletes y seguros</v>
          </cell>
          <cell r="G1141" t="str">
            <v>%</v>
          </cell>
          <cell r="H1141">
            <v>7</v>
          </cell>
        </row>
        <row r="1142">
          <cell r="F1142" t="str">
            <v>Costos propietario</v>
          </cell>
          <cell r="G1142" t="str">
            <v>%</v>
          </cell>
          <cell r="H1142">
            <v>10</v>
          </cell>
        </row>
        <row r="1143">
          <cell r="F1143" t="str">
            <v>Repuestos</v>
          </cell>
          <cell r="G1143" t="str">
            <v>%</v>
          </cell>
          <cell r="H1143">
            <v>7</v>
          </cell>
        </row>
        <row r="1144">
          <cell r="F1144" t="str">
            <v>Primer llenado</v>
          </cell>
          <cell r="G1144" t="str">
            <v>%</v>
          </cell>
          <cell r="H1144">
            <v>10</v>
          </cell>
        </row>
        <row r="1145">
          <cell r="F1145" t="str">
            <v>Derechos de internación</v>
          </cell>
          <cell r="G1145" t="str">
            <v>%</v>
          </cell>
          <cell r="H1145">
            <v>7</v>
          </cell>
        </row>
        <row r="1147">
          <cell r="E1147" t="str">
            <v xml:space="preserve"> </v>
          </cell>
          <cell r="F1147" t="str">
            <v>TOTAL CONTINGENCIA</v>
          </cell>
          <cell r="G1147" t="str">
            <v xml:space="preserve"> </v>
          </cell>
          <cell r="H1147" t="str">
            <v xml:space="preserve"> </v>
          </cell>
        </row>
        <row r="1150">
          <cell r="E1150" t="str">
            <v xml:space="preserve"> </v>
          </cell>
          <cell r="F1150" t="str">
            <v>TOTAL COSTO PROYECTO</v>
          </cell>
        </row>
      </sheetData>
      <sheetData sheetId="1"/>
      <sheetData sheetId="2"/>
      <sheetData sheetId="3"/>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FASE-Expl."/>
      <sheetName val="2ª FASE-Expl."/>
      <sheetName val="1ª FASE"/>
      <sheetName val="2ª FASE"/>
      <sheetName val="Seguros"/>
      <sheetName val="Opcionais"/>
      <sheetName val="Painéis"/>
      <sheetName val="FCAC"/>
      <sheetName val="Hardware-software"/>
      <sheetName val="Engenharia Automação"/>
      <sheetName val="Ferramentas Especiais"/>
      <sheetName val="Coordenação"/>
      <sheetName val="Superv.Comiss."/>
      <sheetName val="Treinamento"/>
      <sheetName val="Telecom"/>
      <sheetName val="Terminais Remotos"/>
      <sheetName val="Plan2"/>
      <sheetName val="Pla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ências"/>
      <sheetName val="CURVAS"/>
      <sheetName val="COMPRESSORES"/>
      <sheetName val="Comp.Booster"/>
      <sheetName val="Comp.Princ."/>
      <sheetName val="Q RESFRIAM. "/>
      <sheetName val="Aquec. carga"/>
      <sheetName val="Aquecim."/>
      <sheetName val="Trat.Óleo"/>
      <sheetName val="QAg.Resf.C"/>
      <sheetName val="B.Ag.Resf.C"/>
      <sheetName val="QAg.Resf.NC"/>
      <sheetName val="B.Ag.Resf.NC"/>
      <sheetName val="Captação"/>
      <sheetName val="BExport"/>
      <sheetName val="CConstFPSO"/>
      <sheetName val="Total"/>
      <sheetName val="Turbina 1"/>
      <sheetName val="Cap7"/>
      <sheetName val="Consumo"/>
      <sheetName val="Esquema"/>
      <sheetName val="Gases"/>
      <sheetName val="Gases-Acidentes"/>
      <sheetName val="Slop"/>
      <sheetName val="FCA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Geral_Nº Efetivo"/>
      <sheetName val="Tab_Geral_ QTD HH"/>
      <sheetName val="Gráfico_Geral_Nº Efetivo"/>
      <sheetName val="Gráfico_Função_Efetivo (1)"/>
      <sheetName val="Gráfico_Função_Efetivo (2)"/>
      <sheetName val="Gráfico_Função_Efetivo (3)"/>
      <sheetName val="Gráfico_Função_Efetivo (4)"/>
      <sheetName val="Gráfico_Função_Efetivo (5)"/>
      <sheetName val="Gráfico_Função_Efetivo (6)"/>
      <sheetName val="Gráfico_Função_Efetivo (7)"/>
      <sheetName val="Gráfico_Função_Efetivo (8)"/>
      <sheetName val="Gráfico_Função_Efetivo (9)"/>
      <sheetName val="Gráfico_Função_Efetivo (10)"/>
      <sheetName val="Gráfico_Função_Efetivo (11)"/>
      <sheetName val="Gráfico_Função_Efetivo (12)"/>
      <sheetName val="Gráfico_Função_Efetivo (13)"/>
      <sheetName val="Gráfico_Função_Efetivo (14)"/>
      <sheetName val="Gráfico_Função_Efetivo (15)"/>
      <sheetName val="Gráfico_Função_Efetivo (16)"/>
      <sheetName val="Gráfico_Função_Efetivo (17)"/>
      <sheetName val="Gráfico_Função_Efetivo (18)"/>
      <sheetName val="Gráfico_Função_Efetivo (19)"/>
      <sheetName val="Gráfico_Função_Efetivo (20)"/>
      <sheetName val="Gráfico_Função_Efetivo (21)"/>
      <sheetName val="Gráfico_Função_Efetivo (22)"/>
      <sheetName val="Gráfico_Função_Efetivo (23)"/>
      <sheetName val="Gráfico_Função_Efetivo (24)"/>
      <sheetName val="Gráfico_Função_Efetivo (25)"/>
      <sheetName val="Gráfico_Função_Efetivo (26)"/>
      <sheetName val="Gráfico_Função_Efetivo (27)"/>
      <sheetName val="Gráfico_Função_Efetivo (28)"/>
      <sheetName val="Gráfico_Função_Efetivo (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grama_Equip"/>
      <sheetName val="Gráfico_Equip"/>
      <sheetName val="Histograma_MOD"/>
      <sheetName val="Gráfico_MOD"/>
      <sheetName val="Histograma_MOI"/>
      <sheetName val="Gráfico_MO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inhas"/>
      <sheetName val="G-Acidentes"/>
      <sheetName val="G-Materiais"/>
      <sheetName val="G-Espessura Isolamento"/>
      <sheetName val="G-Rugosidades"/>
      <sheetName val="G-Constante Empírica"/>
      <sheetName val="G-Velocidades"/>
      <sheetName val="G-Fatores de atrito"/>
      <sheetName val="G_Materiais"/>
      <sheetName val="Histograma_Equip"/>
    </sheetNames>
    <sheetDataSet>
      <sheetData sheetId="0" refreshError="1"/>
      <sheetData sheetId="1"/>
      <sheetData sheetId="2" refreshError="1">
        <row r="1">
          <cell r="B1" t="str">
            <v>BG</v>
          </cell>
        </row>
        <row r="2">
          <cell r="B2" t="str">
            <v>CI</v>
          </cell>
        </row>
        <row r="3">
          <cell r="B3" t="str">
            <v>CN</v>
          </cell>
        </row>
        <row r="4">
          <cell r="B4" t="str">
            <v>CNI</v>
          </cell>
        </row>
        <row r="5">
          <cell r="B5" t="str">
            <v>DA</v>
          </cell>
        </row>
        <row r="6">
          <cell r="B6" t="str">
            <v>DF</v>
          </cell>
        </row>
        <row r="7">
          <cell r="B7" t="str">
            <v>P</v>
          </cell>
        </row>
        <row r="8">
          <cell r="B8" t="str">
            <v>F</v>
          </cell>
        </row>
        <row r="9">
          <cell r="B9" t="str">
            <v>FG</v>
          </cell>
        </row>
        <row r="10">
          <cell r="B10" t="str">
            <v>HF</v>
          </cell>
        </row>
        <row r="11">
          <cell r="B11" t="str">
            <v>PC</v>
          </cell>
        </row>
        <row r="12">
          <cell r="B12" t="str">
            <v>SP</v>
          </cell>
        </row>
        <row r="13">
          <cell r="B13" t="str">
            <v>SN</v>
          </cell>
        </row>
        <row r="14">
          <cell r="B14" t="str">
            <v>SW</v>
          </cell>
        </row>
        <row r="15">
          <cell r="B15" t="str">
            <v>W</v>
          </cell>
        </row>
        <row r="22">
          <cell r="A22" t="str">
            <v>B10</v>
          </cell>
        </row>
        <row r="23">
          <cell r="A23" t="str">
            <v>B12</v>
          </cell>
        </row>
        <row r="24">
          <cell r="A24" t="str">
            <v>B14</v>
          </cell>
        </row>
        <row r="25">
          <cell r="A25" t="str">
            <v>B15</v>
          </cell>
        </row>
        <row r="26">
          <cell r="A26" t="str">
            <v>B20</v>
          </cell>
        </row>
        <row r="27">
          <cell r="A27" t="str">
            <v>B22</v>
          </cell>
        </row>
        <row r="28">
          <cell r="A28" t="str">
            <v>B23</v>
          </cell>
        </row>
        <row r="29">
          <cell r="A29" t="str">
            <v>B3</v>
          </cell>
        </row>
        <row r="30">
          <cell r="A30" t="str">
            <v>B4</v>
          </cell>
        </row>
        <row r="31">
          <cell r="A31" t="str">
            <v>B6</v>
          </cell>
        </row>
        <row r="32">
          <cell r="A32" t="str">
            <v>B7R</v>
          </cell>
        </row>
        <row r="33">
          <cell r="A33" t="str">
            <v>B9</v>
          </cell>
        </row>
        <row r="34">
          <cell r="A34" t="str">
            <v>C10</v>
          </cell>
        </row>
        <row r="35">
          <cell r="A35" t="str">
            <v>C12</v>
          </cell>
        </row>
        <row r="36">
          <cell r="A36" t="str">
            <v>C14</v>
          </cell>
        </row>
        <row r="37">
          <cell r="A37" t="str">
            <v>C3</v>
          </cell>
        </row>
        <row r="38">
          <cell r="A38" t="str">
            <v>C4</v>
          </cell>
        </row>
        <row r="39">
          <cell r="A39" t="str">
            <v>C9</v>
          </cell>
        </row>
        <row r="40">
          <cell r="A40" t="str">
            <v>E10</v>
          </cell>
        </row>
        <row r="41">
          <cell r="A41" t="str">
            <v>G10</v>
          </cell>
        </row>
        <row r="42">
          <cell r="A42" t="str">
            <v>E3</v>
          </cell>
        </row>
        <row r="43">
          <cell r="A43" t="str">
            <v>E9</v>
          </cell>
        </row>
        <row r="44">
          <cell r="A44" t="str">
            <v>F10</v>
          </cell>
        </row>
        <row r="45">
          <cell r="A45" t="str">
            <v>F3</v>
          </cell>
        </row>
        <row r="46">
          <cell r="A46" t="str">
            <v>E12</v>
          </cell>
        </row>
      </sheetData>
      <sheetData sheetId="3"/>
      <sheetData sheetId="4" refreshError="1"/>
      <sheetData sheetId="5" refreshError="1"/>
      <sheetData sheetId="6" refreshError="1"/>
      <sheetData sheetId="7" refreshError="1"/>
      <sheetData sheetId="8"/>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SE Macaé"/>
      <sheetName val="Casa Com Macaé"/>
      <sheetName val="Preços"/>
      <sheetName val="Justific"/>
      <sheetName val="Casa Com"/>
      <sheetName val="G-Materiais"/>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sheetName val="Preços"/>
    </sheetNames>
    <definedNames>
      <definedName name="Macro1"/>
    </defined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Parametros"/>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
      <sheetName val="Page 1"/>
      <sheetName val="Page 2 "/>
      <sheetName val="Page 3 "/>
      <sheetName val="Page 4"/>
      <sheetName val="Page 5"/>
      <sheetName val="Page 6"/>
      <sheetName val="7 Project Calculation"/>
      <sheetName val="8 Risk Analysis"/>
      <sheetName val="9 Project Cal. per BD"/>
      <sheetName val="APLICAÇÃO"/>
      <sheetName val="Page_1"/>
      <sheetName val="Page_2_"/>
      <sheetName val="Page_3_"/>
      <sheetName val="Page_4"/>
      <sheetName val="Page_5"/>
      <sheetName val="Page_6"/>
      <sheetName val="7_Project_Calculation"/>
      <sheetName val="8_Risk_Analysis"/>
      <sheetName val="9_Project_Cal__per_BD"/>
    </sheetNames>
    <sheetDataSet>
      <sheetData sheetId="0"/>
      <sheetData sheetId="1">
        <row r="7">
          <cell r="H7" t="str">
            <v>TL Chavantes - Botucatu</v>
          </cell>
        </row>
      </sheetData>
      <sheetData sheetId="2"/>
      <sheetData sheetId="3"/>
      <sheetData sheetId="4"/>
      <sheetData sheetId="5"/>
      <sheetData sheetId="6"/>
      <sheetData sheetId="7"/>
      <sheetData sheetId="8"/>
      <sheetData sheetId="9"/>
      <sheetData sheetId="10"/>
      <sheetData sheetId="11">
        <row r="7">
          <cell r="H7" t="str">
            <v>TL Chavantes - Botucatu</v>
          </cell>
        </row>
      </sheetData>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 val="Page 1"/>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Plan4"/>
      <sheetName val="Plan5"/>
      <sheetName val="Plan6"/>
      <sheetName val="Solo I"/>
      <sheetName val="Ameacas-PreReacao"/>
      <sheetName val="Oport-PreReacao"/>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BR"/>
      <sheetName val="Folha de Rosto - 50"/>
      <sheetName val="Plan4"/>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1. SERVIÇOS DE ENG."/>
      <sheetName val="2. ILUM. E TOMADAS"/>
      <sheetName val="3. FORÇA"/>
      <sheetName val="4. SPDA E ATERRAMENTO"/>
      <sheetName val="5. EQUIPAMENTOS E SERVIÇOS"/>
    </sheetNames>
    <sheetDataSet>
      <sheetData sheetId="0" refreshError="1"/>
      <sheetData sheetId="1" refreshError="1"/>
      <sheetData sheetId="2" refreshError="1"/>
      <sheetData sheetId="3">
        <row r="93">
          <cell r="W93" t="str">
            <v/>
          </cell>
        </row>
        <row r="108">
          <cell r="W108" t="str">
            <v/>
          </cell>
        </row>
        <row r="110">
          <cell r="W110" t="str">
            <v/>
          </cell>
        </row>
        <row r="111">
          <cell r="W111" t="str">
            <v/>
          </cell>
        </row>
        <row r="113">
          <cell r="W113" t="str">
            <v/>
          </cell>
        </row>
        <row r="114">
          <cell r="W114" t="str">
            <v/>
          </cell>
        </row>
        <row r="117">
          <cell r="W117" t="str">
            <v/>
          </cell>
        </row>
      </sheetData>
      <sheetData sheetId="4">
        <row r="71">
          <cell r="W71" t="str">
            <v/>
          </cell>
        </row>
        <row r="73">
          <cell r="W73" t="str">
            <v>PÇ</v>
          </cell>
        </row>
        <row r="74">
          <cell r="W74" t="str">
            <v>PÇ</v>
          </cell>
        </row>
        <row r="75">
          <cell r="W75" t="str">
            <v/>
          </cell>
        </row>
        <row r="76">
          <cell r="W76" t="str">
            <v/>
          </cell>
        </row>
        <row r="79">
          <cell r="W79" t="str">
            <v>PÇ</v>
          </cell>
        </row>
        <row r="81">
          <cell r="W81" t="str">
            <v/>
          </cell>
        </row>
        <row r="82">
          <cell r="W82" t="str">
            <v/>
          </cell>
        </row>
        <row r="84">
          <cell r="W84" t="str">
            <v>PÇ</v>
          </cell>
        </row>
        <row r="85">
          <cell r="W85" t="str">
            <v>PÇ</v>
          </cell>
        </row>
        <row r="87">
          <cell r="W87" t="str">
            <v/>
          </cell>
        </row>
        <row r="88">
          <cell r="W88" t="str">
            <v/>
          </cell>
        </row>
        <row r="90">
          <cell r="W90" t="str">
            <v>PÇ</v>
          </cell>
        </row>
        <row r="93">
          <cell r="W93" t="str">
            <v>PÇ</v>
          </cell>
        </row>
      </sheetData>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PLANILHA ORÇAMENTÁRIA"/>
      <sheetName val="NOVO CALÇADÃO"/>
      <sheetName val="SERVIÇOS"/>
      <sheetName val="CPU"/>
      <sheetName val="INSUMOS"/>
      <sheetName val="COTAÇÕES"/>
      <sheetName val="BDI "/>
      <sheetName val="L.S."/>
    </sheetNames>
    <sheetDataSet>
      <sheetData sheetId="0" refreshError="1"/>
      <sheetData sheetId="1" refreshError="1"/>
      <sheetData sheetId="2" refreshError="1"/>
      <sheetData sheetId="3" refreshError="1"/>
      <sheetData sheetId="4">
        <row r="1">
          <cell r="B1" t="str">
            <v>EDIF</v>
          </cell>
        </row>
        <row r="2">
          <cell r="A2">
            <v>10000</v>
          </cell>
          <cell r="B2" t="str">
            <v>SERVICOS PRELIMINARES</v>
          </cell>
          <cell r="D2">
            <v>0</v>
          </cell>
          <cell r="E2">
            <v>0</v>
          </cell>
          <cell r="F2">
            <v>0</v>
          </cell>
        </row>
        <row r="3">
          <cell r="A3">
            <v>10100</v>
          </cell>
          <cell r="B3" t="str">
            <v>LIMPEZA DO TERRENO</v>
          </cell>
          <cell r="C3" t="str">
            <v>.</v>
          </cell>
          <cell r="D3">
            <v>0</v>
          </cell>
          <cell r="E3">
            <v>0</v>
          </cell>
          <cell r="F3">
            <v>0</v>
          </cell>
        </row>
        <row r="4">
          <cell r="A4">
            <v>10101</v>
          </cell>
          <cell r="B4" t="str">
            <v>LIMPEZA MECANIZADA GERAL, INCLUSIVE REMOÇÃO DA COBERTURA VEGETAL - TRONCOS COM DIÂMETRO ATÉ 10CM - SEM TRANSPORTE</v>
          </cell>
          <cell r="C4" t="str">
            <v>M2</v>
          </cell>
          <cell r="D4">
            <v>0</v>
          </cell>
          <cell r="E4">
            <v>0</v>
          </cell>
          <cell r="F4">
            <v>0</v>
          </cell>
        </row>
        <row r="5">
          <cell r="A5">
            <v>10102</v>
          </cell>
          <cell r="B5" t="str">
            <v>DESTOCAMENTO, INCLUSIVE REMOÇÃO DAS RAÍZES - DIÂMETROS DE 10,01 À 30CM</v>
          </cell>
          <cell r="C5" t="str">
            <v>UN</v>
          </cell>
          <cell r="D5">
            <v>0</v>
          </cell>
          <cell r="E5">
            <v>0</v>
          </cell>
          <cell r="F5">
            <v>0</v>
          </cell>
        </row>
        <row r="6">
          <cell r="A6">
            <v>10103</v>
          </cell>
          <cell r="B6" t="str">
            <v>DESTOCAMENTO, INCLUSIVE REMOÇÃO DAS RAÍZES - DIÂMETRO 30,01 À 50 CM</v>
          </cell>
          <cell r="C6" t="str">
            <v>UN</v>
          </cell>
          <cell r="D6">
            <v>0</v>
          </cell>
          <cell r="E6">
            <v>0</v>
          </cell>
          <cell r="F6">
            <v>0</v>
          </cell>
        </row>
        <row r="7">
          <cell r="A7">
            <v>10104</v>
          </cell>
          <cell r="B7" t="str">
            <v>DESTOCAMENTO, INCLUSIVE REMOÇÃO DAS RAÍZES - DIÂMETROS MAIORES QUE 50 CM</v>
          </cell>
          <cell r="C7" t="str">
            <v>UN</v>
          </cell>
          <cell r="D7">
            <v>0</v>
          </cell>
          <cell r="E7">
            <v>0</v>
          </cell>
          <cell r="F7">
            <v>0</v>
          </cell>
        </row>
        <row r="8">
          <cell r="A8">
            <v>10105</v>
          </cell>
          <cell r="B8" t="str">
            <v>CARGA MECANIZADA E REMOÇÃO DE ENTULHO, INCLUSIVE TRANSPORTE ATÉ 1KM</v>
          </cell>
          <cell r="C8" t="str">
            <v>M3</v>
          </cell>
          <cell r="D8">
            <v>0</v>
          </cell>
          <cell r="E8">
            <v>0</v>
          </cell>
          <cell r="F8">
            <v>0</v>
          </cell>
        </row>
        <row r="9">
          <cell r="A9">
            <v>10106</v>
          </cell>
          <cell r="B9" t="str">
            <v>CARGA MANUAL E REMOÇÃO DE ENTULHO, INCLUSIVE TRANSPORTE ATÉ 1 KM</v>
          </cell>
          <cell r="C9" t="str">
            <v>M3</v>
          </cell>
          <cell r="D9">
            <v>0</v>
          </cell>
          <cell r="E9">
            <v>0</v>
          </cell>
          <cell r="F9">
            <v>0</v>
          </cell>
        </row>
        <row r="10">
          <cell r="A10">
            <v>10107</v>
          </cell>
          <cell r="B10" t="str">
            <v>REMOÇÃO DE ENTULHO COM CAÇAMBA METÁLICA, INCLUSIVE CARGA MANUAL E DESCARGA EM BOTA-FORA</v>
          </cell>
          <cell r="C10" t="str">
            <v>M3</v>
          </cell>
          <cell r="D10">
            <v>64.31</v>
          </cell>
          <cell r="E10">
            <v>21.31</v>
          </cell>
          <cell r="F10">
            <v>0</v>
          </cell>
        </row>
        <row r="11">
          <cell r="A11">
            <v>10108</v>
          </cell>
          <cell r="B11" t="str">
            <v>LIMPEZA MANUAL GERAL INCLUSIVE REMOÇÃO DE COBERTURA VEGETAL - TRONCO ATÉ 10CM - SEM TRANSPORTE</v>
          </cell>
          <cell r="C11" t="str">
            <v>M2</v>
          </cell>
          <cell r="D11">
            <v>0</v>
          </cell>
          <cell r="E11">
            <v>0</v>
          </cell>
          <cell r="F11">
            <v>0</v>
          </cell>
        </row>
        <row r="12">
          <cell r="A12">
            <v>10109</v>
          </cell>
          <cell r="B12" t="str">
            <v>DESTOCAMENTO MANUAL, INCLUSIVE REMOÇÃO DE RAÍZES - DIÂMETRO 10,01 À 30 CM</v>
          </cell>
          <cell r="C12" t="str">
            <v>UN</v>
          </cell>
          <cell r="D12">
            <v>0</v>
          </cell>
          <cell r="E12">
            <v>0</v>
          </cell>
          <cell r="F12">
            <v>0</v>
          </cell>
        </row>
        <row r="13">
          <cell r="A13">
            <v>10110</v>
          </cell>
          <cell r="B13" t="str">
            <v>TRANSPORTE DE ENTULHO POR CAMINHÃO BASCULANTE, A PARTIR DE 1KM</v>
          </cell>
          <cell r="C13" t="str">
            <v>M3XKM</v>
          </cell>
          <cell r="D13">
            <v>0</v>
          </cell>
          <cell r="E13">
            <v>0</v>
          </cell>
          <cell r="F13">
            <v>0</v>
          </cell>
        </row>
        <row r="14">
          <cell r="A14">
            <v>10120</v>
          </cell>
          <cell r="B14" t="str">
            <v>CORTE, RECORTE E REMOÇÃO DE ÁRVORES INCLUSIVE RAIZES DIÂM. &gt; 5 E &lt; 15CM</v>
          </cell>
          <cell r="C14" t="str">
            <v>UN</v>
          </cell>
          <cell r="D14">
            <v>0</v>
          </cell>
          <cell r="E14">
            <v>0</v>
          </cell>
          <cell r="F14">
            <v>0</v>
          </cell>
        </row>
        <row r="15">
          <cell r="A15">
            <v>10121</v>
          </cell>
          <cell r="B15" t="str">
            <v>CORTE, RECORTE E REMOÇÃO DE ÁRVORES INCLUSIVE RAIZES DIÂM. &gt; 15 E &lt; 30CM</v>
          </cell>
          <cell r="C15" t="str">
            <v>UN</v>
          </cell>
          <cell r="D15">
            <v>0</v>
          </cell>
          <cell r="E15">
            <v>0</v>
          </cell>
          <cell r="F15">
            <v>0</v>
          </cell>
        </row>
        <row r="16">
          <cell r="A16">
            <v>10122</v>
          </cell>
          <cell r="B16" t="str">
            <v>CORTE, RECORTE E REMOÇÃO DE ÁRVORES INCLUSIVE RAIZES DIÂM. &gt; 30 E &lt; 60CM</v>
          </cell>
          <cell r="C16" t="str">
            <v>UN</v>
          </cell>
          <cell r="D16">
            <v>0</v>
          </cell>
          <cell r="E16">
            <v>0</v>
          </cell>
          <cell r="F16">
            <v>0</v>
          </cell>
        </row>
        <row r="17">
          <cell r="A17">
            <v>10123</v>
          </cell>
          <cell r="B17" t="str">
            <v>CORTE, RECORTE E REMOÇÃO DE ÁRVORES INCLUSIVE RAIZES DIÂM. &gt; 60 E &lt; 90CM</v>
          </cell>
          <cell r="C17" t="str">
            <v>UN</v>
          </cell>
          <cell r="D17">
            <v>0</v>
          </cell>
          <cell r="E17">
            <v>0</v>
          </cell>
          <cell r="F17">
            <v>0</v>
          </cell>
        </row>
        <row r="18">
          <cell r="A18">
            <v>10124</v>
          </cell>
          <cell r="B18" t="str">
            <v>CORTE, RECORTE E REMOÇÃO DE ÁRVORES INCLUSIVE RAIZES DIÂM. &gt; 90CM</v>
          </cell>
          <cell r="C18" t="str">
            <v>UN</v>
          </cell>
          <cell r="D18">
            <v>0</v>
          </cell>
          <cell r="E18">
            <v>0</v>
          </cell>
          <cell r="F18">
            <v>0</v>
          </cell>
        </row>
        <row r="19">
          <cell r="A19">
            <v>10200</v>
          </cell>
          <cell r="B19" t="str">
            <v>MOVIMENTO DE TERRA MANUAL</v>
          </cell>
          <cell r="C19" t="str">
            <v>.</v>
          </cell>
          <cell r="D19">
            <v>0</v>
          </cell>
          <cell r="E19">
            <v>0</v>
          </cell>
          <cell r="F19">
            <v>0</v>
          </cell>
        </row>
        <row r="20">
          <cell r="A20">
            <v>10201</v>
          </cell>
          <cell r="B20" t="str">
            <v>CORTE</v>
          </cell>
          <cell r="C20" t="str">
            <v>M3</v>
          </cell>
          <cell r="D20">
            <v>0</v>
          </cell>
          <cell r="E20">
            <v>0</v>
          </cell>
          <cell r="F20">
            <v>0</v>
          </cell>
        </row>
        <row r="21">
          <cell r="A21">
            <v>10202</v>
          </cell>
          <cell r="B21" t="str">
            <v>CORTE E ESPALHAMENTO DENTRO DA OBRA</v>
          </cell>
          <cell r="C21" t="str">
            <v>M3</v>
          </cell>
          <cell r="D21">
            <v>0</v>
          </cell>
          <cell r="E21">
            <v>0</v>
          </cell>
          <cell r="F21">
            <v>0</v>
          </cell>
        </row>
        <row r="22">
          <cell r="A22">
            <v>10205</v>
          </cell>
          <cell r="B22" t="str">
            <v>ATERRO, INCLUSIVE COMPACTAÇÃO</v>
          </cell>
          <cell r="C22" t="str">
            <v>M3</v>
          </cell>
          <cell r="D22">
            <v>0</v>
          </cell>
          <cell r="E22">
            <v>0</v>
          </cell>
          <cell r="F22">
            <v>0</v>
          </cell>
        </row>
        <row r="23">
          <cell r="A23">
            <v>10210</v>
          </cell>
          <cell r="B23" t="str">
            <v>CARGA MECANIZADA E REMOÇÃO DE TERRA, INCLUSIVE TRANSPORTE ATÉ 1KM</v>
          </cell>
          <cell r="C23" t="str">
            <v>M3</v>
          </cell>
          <cell r="D23">
            <v>0</v>
          </cell>
          <cell r="E23">
            <v>0</v>
          </cell>
          <cell r="F23">
            <v>0</v>
          </cell>
        </row>
        <row r="24">
          <cell r="A24">
            <v>10211</v>
          </cell>
          <cell r="B24" t="str">
            <v>CARGA MANUAL E REMOÇÃO DE TERRA, INCLUSIVE TRANSPORTE ATÉ 1 KM</v>
          </cell>
          <cell r="C24" t="str">
            <v>M3</v>
          </cell>
          <cell r="D24">
            <v>0</v>
          </cell>
          <cell r="E24">
            <v>21.31</v>
          </cell>
          <cell r="F24">
            <v>6.67</v>
          </cell>
        </row>
        <row r="25">
          <cell r="A25">
            <v>10300</v>
          </cell>
          <cell r="B25" t="str">
            <v>MOVIMENTO DE TERRA MECANIZADO</v>
          </cell>
          <cell r="C25" t="str">
            <v>.</v>
          </cell>
          <cell r="D25">
            <v>0</v>
          </cell>
          <cell r="E25">
            <v>0</v>
          </cell>
          <cell r="F25">
            <v>0</v>
          </cell>
        </row>
        <row r="26">
          <cell r="A26">
            <v>10301</v>
          </cell>
          <cell r="B26" t="str">
            <v>CORTE E ESPALHAMENTO DENTRO DA OBRA</v>
          </cell>
          <cell r="C26" t="str">
            <v>M3</v>
          </cell>
          <cell r="D26">
            <v>0</v>
          </cell>
          <cell r="E26">
            <v>0</v>
          </cell>
          <cell r="F26">
            <v>0</v>
          </cell>
        </row>
        <row r="27">
          <cell r="A27">
            <v>10302</v>
          </cell>
          <cell r="B27" t="str">
            <v>CORTE E ATERRO COMPACTADO</v>
          </cell>
          <cell r="C27" t="str">
            <v>M3</v>
          </cell>
          <cell r="D27">
            <v>0</v>
          </cell>
          <cell r="E27">
            <v>0</v>
          </cell>
          <cell r="F27">
            <v>0</v>
          </cell>
        </row>
        <row r="28">
          <cell r="A28">
            <v>10303</v>
          </cell>
          <cell r="B28" t="str">
            <v>CORTE E CARREGAMENTO PARA BOTA-FORA, INCLUSIVE TRANSPORTE ATÉ 1KM</v>
          </cell>
          <cell r="C28" t="str">
            <v>M3</v>
          </cell>
          <cell r="D28">
            <v>0</v>
          </cell>
          <cell r="E28">
            <v>0</v>
          </cell>
          <cell r="F28">
            <v>0</v>
          </cell>
        </row>
        <row r="29">
          <cell r="A29">
            <v>10305</v>
          </cell>
          <cell r="B29" t="str">
            <v>FORNECIMENTO DE TERRA, INCLUSIVE CORTE, CARGA, DESCARGA E TRANSPORTE ATÉ 1KM</v>
          </cell>
          <cell r="C29" t="str">
            <v>M3</v>
          </cell>
          <cell r="D29">
            <v>0</v>
          </cell>
          <cell r="E29">
            <v>0</v>
          </cell>
          <cell r="F29">
            <v>0</v>
          </cell>
        </row>
        <row r="30">
          <cell r="A30">
            <v>10306</v>
          </cell>
          <cell r="B30" t="str">
            <v>ATERRO, INCLUSIVE COMPACTAÇÃO</v>
          </cell>
          <cell r="C30" t="str">
            <v>M3</v>
          </cell>
          <cell r="D30">
            <v>0</v>
          </cell>
          <cell r="E30">
            <v>0</v>
          </cell>
          <cell r="F30">
            <v>0</v>
          </cell>
        </row>
        <row r="31">
          <cell r="A31">
            <v>10310</v>
          </cell>
          <cell r="B31" t="str">
            <v>TRANSPORTE DE TERRA POR CAMINHÃO BASCULANTE, A PARTIR DE 1KM</v>
          </cell>
          <cell r="C31" t="str">
            <v>M3XKM</v>
          </cell>
          <cell r="D31">
            <v>0</v>
          </cell>
          <cell r="E31">
            <v>0</v>
          </cell>
          <cell r="F31">
            <v>0</v>
          </cell>
        </row>
        <row r="32">
          <cell r="A32">
            <v>10400</v>
          </cell>
          <cell r="B32" t="str">
            <v>DRENAGEM DO TERRENO</v>
          </cell>
          <cell r="C32" t="str">
            <v>.</v>
          </cell>
          <cell r="D32">
            <v>0</v>
          </cell>
          <cell r="E32">
            <v>0</v>
          </cell>
          <cell r="F32">
            <v>0</v>
          </cell>
        </row>
        <row r="33">
          <cell r="A33">
            <v>10401</v>
          </cell>
          <cell r="B33" t="str">
            <v>ESCAVAÇÃO MANUAL,  PROFUNDIDADE IGUAL OU INFERIOR A 1,50M</v>
          </cell>
          <cell r="C33" t="str">
            <v>M3</v>
          </cell>
          <cell r="D33">
            <v>0</v>
          </cell>
          <cell r="E33">
            <v>0</v>
          </cell>
          <cell r="F33">
            <v>0</v>
          </cell>
        </row>
        <row r="34">
          <cell r="A34">
            <v>10402</v>
          </cell>
          <cell r="B34" t="str">
            <v>ESCAVAÇÃO MANUAL,  PROFUNDIDADE SUPERIOR A 1,50M</v>
          </cell>
          <cell r="C34" t="str">
            <v>M3</v>
          </cell>
          <cell r="D34">
            <v>0</v>
          </cell>
          <cell r="E34">
            <v>0</v>
          </cell>
          <cell r="F34">
            <v>0</v>
          </cell>
        </row>
        <row r="35">
          <cell r="A35">
            <v>10405</v>
          </cell>
          <cell r="B35" t="str">
            <v>ESCORAMENTO DE VALAS, CONTINUO</v>
          </cell>
          <cell r="C35" t="str">
            <v>M2</v>
          </cell>
          <cell r="D35">
            <v>0</v>
          </cell>
          <cell r="E35">
            <v>0</v>
          </cell>
          <cell r="F35">
            <v>0</v>
          </cell>
        </row>
        <row r="36">
          <cell r="A36">
            <v>10406</v>
          </cell>
          <cell r="B36" t="str">
            <v>ESCORAMENTO DE VALAS, DESCONTINUO</v>
          </cell>
          <cell r="C36" t="str">
            <v>M2</v>
          </cell>
          <cell r="D36">
            <v>0</v>
          </cell>
          <cell r="E36">
            <v>0</v>
          </cell>
          <cell r="F36">
            <v>0</v>
          </cell>
        </row>
        <row r="37">
          <cell r="A37">
            <v>10410</v>
          </cell>
          <cell r="B37" t="str">
            <v>APILOAMENTO DO FUNDO DE VALAS, PARA SIMPLES REGULARIZAÇÃO</v>
          </cell>
          <cell r="C37" t="str">
            <v>M2</v>
          </cell>
          <cell r="D37">
            <v>0</v>
          </cell>
          <cell r="E37">
            <v>0</v>
          </cell>
          <cell r="F37">
            <v>0</v>
          </cell>
        </row>
        <row r="38">
          <cell r="A38">
            <v>10414</v>
          </cell>
          <cell r="B38" t="str">
            <v>LASTRO DE AGREGADO RECICLADO</v>
          </cell>
          <cell r="C38" t="str">
            <v>M3</v>
          </cell>
          <cell r="D38">
            <v>0</v>
          </cell>
          <cell r="E38">
            <v>0</v>
          </cell>
          <cell r="F38">
            <v>0</v>
          </cell>
        </row>
        <row r="39">
          <cell r="A39">
            <v>10415</v>
          </cell>
          <cell r="B39" t="str">
            <v>LASTRO DE BRITA</v>
          </cell>
          <cell r="C39" t="str">
            <v>M3</v>
          </cell>
          <cell r="D39">
            <v>0</v>
          </cell>
          <cell r="E39">
            <v>0</v>
          </cell>
          <cell r="F39">
            <v>0</v>
          </cell>
        </row>
        <row r="40">
          <cell r="A40">
            <v>10416</v>
          </cell>
          <cell r="B40" t="str">
            <v>LASTRO DE CONCRETO, 150KG CIM/M3</v>
          </cell>
          <cell r="C40" t="str">
            <v>M3</v>
          </cell>
          <cell r="D40">
            <v>0</v>
          </cell>
          <cell r="E40">
            <v>0</v>
          </cell>
          <cell r="F40">
            <v>0</v>
          </cell>
        </row>
        <row r="41">
          <cell r="A41">
            <v>10417</v>
          </cell>
          <cell r="B41" t="str">
            <v>LASTRO DE CONCRETO COM AGREGADO RECICLADO, 150 KG CIM/M3</v>
          </cell>
          <cell r="C41" t="str">
            <v>M3</v>
          </cell>
          <cell r="D41">
            <v>0</v>
          </cell>
          <cell r="E41">
            <v>0</v>
          </cell>
          <cell r="F41">
            <v>0</v>
          </cell>
        </row>
        <row r="42">
          <cell r="A42">
            <v>10420</v>
          </cell>
          <cell r="B42" t="str">
            <v>TUBO DE PEAD CORRUGADO E PERFURADOPARA DRENAGEM - DIÂMETRO 2,5" (EM ACORDO COM AS NORMAS DNIT 093/06, NBR 15073 E NBR 14692)</v>
          </cell>
          <cell r="C42" t="str">
            <v>M</v>
          </cell>
          <cell r="D42">
            <v>0</v>
          </cell>
          <cell r="E42">
            <v>0</v>
          </cell>
          <cell r="F42">
            <v>0</v>
          </cell>
        </row>
        <row r="43">
          <cell r="A43">
            <v>10421</v>
          </cell>
          <cell r="B43" t="str">
            <v>TUBO DE PEAD CORRUGADO E PERFURADOPARA DRENAGEM - DIÂMETRO 3,0" (EM ACORDO COM AS NORMAS DNIT 093/06, NBR 15073 E NBR 14692)</v>
          </cell>
          <cell r="C43" t="str">
            <v>M</v>
          </cell>
          <cell r="D43">
            <v>0</v>
          </cell>
          <cell r="E43">
            <v>0</v>
          </cell>
          <cell r="F43">
            <v>0</v>
          </cell>
        </row>
        <row r="44">
          <cell r="A44">
            <v>10422</v>
          </cell>
          <cell r="B44" t="str">
            <v>TUBO DE PEAD CORRUGADO E PERFURADOPARA DRENAGEM - DIÂMETRO 4,0" (EM ACORDO COM AS NORMAS DNIT 093/06, NBR 15073 E NBR 14692)</v>
          </cell>
          <cell r="C44" t="str">
            <v>M</v>
          </cell>
          <cell r="D44">
            <v>0</v>
          </cell>
          <cell r="E44">
            <v>0</v>
          </cell>
          <cell r="F44">
            <v>0</v>
          </cell>
        </row>
        <row r="45">
          <cell r="A45">
            <v>10423</v>
          </cell>
          <cell r="B45" t="str">
            <v>TUBO DE PEAD CORRUGADO E PERFURADOPARA DRENAGEM - DIÂMETRO 6,0" (EM ACORDO COM AS NORMAS DNIT 093/06, NBR 15073 E NBR 14692)</v>
          </cell>
          <cell r="C45" t="str">
            <v>M</v>
          </cell>
          <cell r="D45">
            <v>0</v>
          </cell>
          <cell r="E45">
            <v>0</v>
          </cell>
          <cell r="F45">
            <v>0</v>
          </cell>
        </row>
        <row r="46">
          <cell r="A46">
            <v>10426</v>
          </cell>
          <cell r="B46" t="str">
            <v>TUBO PVC PERFURADO PARA DRENAGEM - DIÂMETRO 4" (100MM)</v>
          </cell>
          <cell r="C46" t="str">
            <v>M</v>
          </cell>
          <cell r="D46">
            <v>0</v>
          </cell>
          <cell r="E46">
            <v>0</v>
          </cell>
          <cell r="F46">
            <v>0</v>
          </cell>
        </row>
        <row r="47">
          <cell r="A47">
            <v>10427</v>
          </cell>
          <cell r="B47" t="str">
            <v>TUBO PVC PERFURADO PARA DRENAGEM - DIÂMETRO 6" (150MM)</v>
          </cell>
          <cell r="C47" t="str">
            <v>M</v>
          </cell>
          <cell r="D47">
            <v>0</v>
          </cell>
          <cell r="E47">
            <v>0</v>
          </cell>
          <cell r="F47">
            <v>0</v>
          </cell>
        </row>
        <row r="48">
          <cell r="A48">
            <v>10430</v>
          </cell>
          <cell r="B48" t="str">
            <v>TUBO DE CONCRETO - DIÂMETRO DE 30CM</v>
          </cell>
          <cell r="C48" t="str">
            <v>M</v>
          </cell>
          <cell r="D48">
            <v>0</v>
          </cell>
          <cell r="E48">
            <v>0</v>
          </cell>
          <cell r="F48">
            <v>0</v>
          </cell>
        </row>
        <row r="49">
          <cell r="A49">
            <v>10431</v>
          </cell>
          <cell r="B49" t="str">
            <v>TUBO DE CONCRETO - DIÂMETRO DE 40CM</v>
          </cell>
          <cell r="C49" t="str">
            <v>M</v>
          </cell>
          <cell r="D49">
            <v>0</v>
          </cell>
          <cell r="E49">
            <v>0</v>
          </cell>
          <cell r="F49">
            <v>0</v>
          </cell>
        </row>
        <row r="50">
          <cell r="A50">
            <v>10432</v>
          </cell>
          <cell r="B50" t="str">
            <v>TUBO DE CONCRETO - DIÂMETRO DE 50CM</v>
          </cell>
          <cell r="C50" t="str">
            <v>M</v>
          </cell>
          <cell r="D50">
            <v>0</v>
          </cell>
          <cell r="E50">
            <v>0</v>
          </cell>
          <cell r="F50">
            <v>0</v>
          </cell>
        </row>
        <row r="51">
          <cell r="A51">
            <v>10433</v>
          </cell>
          <cell r="B51" t="str">
            <v>TUBO DE CONCRETO - DIÂMETRO DE 60CM</v>
          </cell>
          <cell r="C51" t="str">
            <v>M</v>
          </cell>
          <cell r="D51">
            <v>0</v>
          </cell>
          <cell r="E51">
            <v>0</v>
          </cell>
          <cell r="F51">
            <v>0</v>
          </cell>
        </row>
        <row r="52">
          <cell r="A52">
            <v>10435</v>
          </cell>
          <cell r="B52" t="str">
            <v>TUBO DE CONCRETO - DIÂMETRO DE 80CM</v>
          </cell>
          <cell r="C52" t="str">
            <v>M</v>
          </cell>
          <cell r="D52">
            <v>0</v>
          </cell>
          <cell r="E52">
            <v>0</v>
          </cell>
          <cell r="F52">
            <v>0</v>
          </cell>
        </row>
        <row r="53">
          <cell r="A53">
            <v>10437</v>
          </cell>
          <cell r="B53" t="str">
            <v>TUBO DE CONCRETO - DIÂMETRO DE 100CM</v>
          </cell>
          <cell r="C53" t="str">
            <v>M</v>
          </cell>
          <cell r="D53">
            <v>0</v>
          </cell>
          <cell r="E53">
            <v>0</v>
          </cell>
          <cell r="F53">
            <v>0</v>
          </cell>
        </row>
        <row r="54">
          <cell r="A54">
            <v>10439</v>
          </cell>
          <cell r="B54" t="str">
            <v>TUBO DE CONCRETO - DIÂMETRO DE 120CM</v>
          </cell>
          <cell r="C54" t="str">
            <v>M</v>
          </cell>
          <cell r="D54">
            <v>0</v>
          </cell>
          <cell r="E54">
            <v>0</v>
          </cell>
          <cell r="F54">
            <v>0</v>
          </cell>
        </row>
        <row r="55">
          <cell r="A55">
            <v>10448</v>
          </cell>
          <cell r="B55" t="str">
            <v>CAIXA DE LIGAÇÃO OU INSPEÇÃO - ESCAVAÇÃO E APILOAMENTO</v>
          </cell>
          <cell r="C55" t="str">
            <v>M3</v>
          </cell>
          <cell r="D55">
            <v>0</v>
          </cell>
          <cell r="E55">
            <v>0</v>
          </cell>
          <cell r="F55">
            <v>0</v>
          </cell>
        </row>
        <row r="56">
          <cell r="A56">
            <v>10449</v>
          </cell>
          <cell r="B56" t="str">
            <v>CAIXA DE LIGAÇÃO OU INSPEÇÃO - LASTRO DE CONCRETO (FUNDO)</v>
          </cell>
          <cell r="C56" t="str">
            <v>M3</v>
          </cell>
          <cell r="D56">
            <v>0</v>
          </cell>
          <cell r="E56">
            <v>0</v>
          </cell>
          <cell r="F56">
            <v>0</v>
          </cell>
        </row>
        <row r="57">
          <cell r="A57">
            <v>10450</v>
          </cell>
          <cell r="B57" t="str">
            <v>CAIXA DE LIGAÇÃO OU INSPEÇÃO - ALVENARIA DE 1/2 TIJOLO, REVESTIDA</v>
          </cell>
          <cell r="C57" t="str">
            <v>M2</v>
          </cell>
          <cell r="D57">
            <v>0</v>
          </cell>
          <cell r="E57">
            <v>0</v>
          </cell>
          <cell r="F57">
            <v>0</v>
          </cell>
        </row>
        <row r="58">
          <cell r="A58">
            <v>10451</v>
          </cell>
          <cell r="B58" t="str">
            <v>CAIXA DE LIGAÇÃO OU INSPEÇÃO - ALVENARIA DE 1 TIJOLO, REVESTIDA</v>
          </cell>
          <cell r="C58" t="str">
            <v>M2</v>
          </cell>
          <cell r="D58">
            <v>0</v>
          </cell>
          <cell r="E58">
            <v>0</v>
          </cell>
          <cell r="F58">
            <v>0</v>
          </cell>
        </row>
        <row r="59">
          <cell r="A59">
            <v>10452</v>
          </cell>
          <cell r="B59" t="str">
            <v>CAIXA DE LIGAÇÃO OU INSPEÇÃO - TAMPA DE CONCRETO</v>
          </cell>
          <cell r="C59" t="str">
            <v>M2</v>
          </cell>
          <cell r="D59">
            <v>0</v>
          </cell>
          <cell r="E59">
            <v>0</v>
          </cell>
          <cell r="F59">
            <v>0</v>
          </cell>
        </row>
        <row r="60">
          <cell r="A60">
            <v>10470</v>
          </cell>
          <cell r="B60" t="str">
            <v>ENVOLVIMENTO DE TUBOS COM BRITA</v>
          </cell>
          <cell r="C60" t="str">
            <v>M3</v>
          </cell>
          <cell r="D60">
            <v>0</v>
          </cell>
          <cell r="E60">
            <v>0</v>
          </cell>
          <cell r="F60">
            <v>0</v>
          </cell>
        </row>
        <row r="61">
          <cell r="A61">
            <v>10471</v>
          </cell>
          <cell r="B61" t="str">
            <v>ENVOLVIMENTO DE TUBOS COM AREIA</v>
          </cell>
          <cell r="C61" t="str">
            <v>M3</v>
          </cell>
          <cell r="D61">
            <v>0</v>
          </cell>
          <cell r="E61">
            <v>0</v>
          </cell>
          <cell r="F61">
            <v>0</v>
          </cell>
        </row>
        <row r="62">
          <cell r="A62">
            <v>10475</v>
          </cell>
          <cell r="B62" t="str">
            <v>MANTA GEOTÊXTIL</v>
          </cell>
          <cell r="C62" t="str">
            <v>M2</v>
          </cell>
          <cell r="D62">
            <v>0</v>
          </cell>
          <cell r="E62">
            <v>0</v>
          </cell>
          <cell r="F62">
            <v>0</v>
          </cell>
        </row>
        <row r="63">
          <cell r="A63">
            <v>10476</v>
          </cell>
          <cell r="B63" t="str">
            <v>FORNECIMENTO E APLICAÇÃO DE GEOMEMBRANA DE PEAD - 1MM DE ESPESSURA</v>
          </cell>
          <cell r="C63" t="str">
            <v>M2</v>
          </cell>
          <cell r="D63">
            <v>0</v>
          </cell>
          <cell r="E63">
            <v>0</v>
          </cell>
          <cell r="F63">
            <v>0</v>
          </cell>
        </row>
        <row r="64">
          <cell r="A64">
            <v>10477</v>
          </cell>
          <cell r="B64" t="str">
            <v>FORNECIMENTO E APLICAÇÃO DE MANTA FORMADA PELA ASSOCIAÇÃO DE UM TECIDO TÉCNICO DE POLIESTER COM UM FILME DE POLIETILENO DE BAIXA DENSIDADE EM ACORDO COM A NBR 12824</v>
          </cell>
          <cell r="C64" t="str">
            <v>M2</v>
          </cell>
          <cell r="D64">
            <v>0</v>
          </cell>
          <cell r="E64">
            <v>0</v>
          </cell>
          <cell r="F64">
            <v>0</v>
          </cell>
        </row>
        <row r="65">
          <cell r="A65">
            <v>10478</v>
          </cell>
          <cell r="B65" t="str">
            <v>FORNECIMENTO E APLICAÇÃO DE GEOCOMPOSTO FORMADO POR NÚCLEO TRIDIMENSIONAL, FLEXÍVEL DE FILAMENTO DE POLIPROPILENO, ASSOCIADO ÀS SUAS DUAS SUPERFÍCIES GEOTEXTEIS NÃO TECIDOS</v>
          </cell>
          <cell r="C65" t="str">
            <v>M2</v>
          </cell>
          <cell r="D65">
            <v>0</v>
          </cell>
          <cell r="E65">
            <v>0</v>
          </cell>
          <cell r="F65">
            <v>0</v>
          </cell>
        </row>
        <row r="66">
          <cell r="A66">
            <v>10480</v>
          </cell>
          <cell r="B66" t="str">
            <v>REATERRO DE VALAS, INCLUSIVE COMPACTAÇÃO</v>
          </cell>
          <cell r="C66" t="str">
            <v>M3</v>
          </cell>
          <cell r="D66">
            <v>0</v>
          </cell>
          <cell r="E66">
            <v>0</v>
          </cell>
          <cell r="F66">
            <v>0</v>
          </cell>
        </row>
        <row r="67">
          <cell r="A67">
            <v>10500</v>
          </cell>
          <cell r="B67" t="str">
            <v>TAPUMES</v>
          </cell>
          <cell r="C67" t="str">
            <v>.</v>
          </cell>
          <cell r="D67">
            <v>0</v>
          </cell>
          <cell r="E67">
            <v>0</v>
          </cell>
          <cell r="F67">
            <v>0</v>
          </cell>
        </row>
        <row r="68">
          <cell r="A68">
            <v>10501</v>
          </cell>
          <cell r="B68" t="str">
            <v>TAPUME CHAPA COMPENSADA 6MM</v>
          </cell>
          <cell r="C68" t="str">
            <v>M2</v>
          </cell>
          <cell r="D68">
            <v>0</v>
          </cell>
          <cell r="E68">
            <v>0</v>
          </cell>
          <cell r="F68">
            <v>0</v>
          </cell>
        </row>
        <row r="69">
          <cell r="A69">
            <v>10502</v>
          </cell>
          <cell r="B69" t="str">
            <v>TAPUME CHAPA COMPENSADA RESINADA 10MM</v>
          </cell>
          <cell r="C69" t="str">
            <v>M2</v>
          </cell>
          <cell r="D69">
            <v>0</v>
          </cell>
          <cell r="E69">
            <v>0</v>
          </cell>
          <cell r="F69">
            <v>0</v>
          </cell>
        </row>
        <row r="70">
          <cell r="A70">
            <v>10505</v>
          </cell>
          <cell r="B70" t="str">
            <v>TAPUME METÁLICO COM TELHA METÁLICA, SEM PINTURA, TRAPEZOIDAL 40 ESP=0,43MM, COLUNAS, BASES E PARAFUSOS</v>
          </cell>
          <cell r="C70" t="str">
            <v>M2</v>
          </cell>
          <cell r="D70">
            <v>41.61</v>
          </cell>
          <cell r="E70">
            <v>76.92</v>
          </cell>
          <cell r="F70">
            <v>0</v>
          </cell>
        </row>
        <row r="71">
          <cell r="A71">
            <v>10506</v>
          </cell>
          <cell r="B71" t="str">
            <v>PORTÃO METÁLICO DE OBRA - 5M, PIVOTANTE, 2 FOLHAS, PARA TAPUME</v>
          </cell>
          <cell r="C71" t="str">
            <v>M2</v>
          </cell>
          <cell r="D71">
            <v>117.72</v>
          </cell>
          <cell r="E71">
            <v>76.92</v>
          </cell>
          <cell r="F71">
            <v>0</v>
          </cell>
        </row>
        <row r="72">
          <cell r="A72">
            <v>10507</v>
          </cell>
          <cell r="B72" t="str">
            <v>PORTÃO DE PEDESTRES - 1,15M, PARA TAPUME</v>
          </cell>
          <cell r="C72" t="str">
            <v>M2</v>
          </cell>
          <cell r="D72">
            <v>0</v>
          </cell>
          <cell r="E72">
            <v>0</v>
          </cell>
          <cell r="F72">
            <v>0</v>
          </cell>
        </row>
        <row r="73">
          <cell r="A73">
            <v>10540</v>
          </cell>
          <cell r="B73" t="str">
            <v>TELA PARA PROTEÇÃO DE OBRAS, MALHA 2 MM</v>
          </cell>
          <cell r="C73" t="str">
            <v>M2</v>
          </cell>
          <cell r="D73">
            <v>0</v>
          </cell>
          <cell r="E73">
            <v>0</v>
          </cell>
          <cell r="F73">
            <v>0</v>
          </cell>
        </row>
        <row r="74">
          <cell r="A74">
            <v>20000</v>
          </cell>
          <cell r="B74" t="str">
            <v>FUNDACOES</v>
          </cell>
          <cell r="D74">
            <v>0</v>
          </cell>
          <cell r="E74">
            <v>0</v>
          </cell>
          <cell r="F74">
            <v>0</v>
          </cell>
        </row>
        <row r="75">
          <cell r="A75">
            <v>20100</v>
          </cell>
          <cell r="B75" t="str">
            <v>FUNDAÇÃO PROFUNDA</v>
          </cell>
          <cell r="C75" t="str">
            <v>.</v>
          </cell>
          <cell r="D75">
            <v>0</v>
          </cell>
          <cell r="E75">
            <v>0</v>
          </cell>
          <cell r="F75">
            <v>0</v>
          </cell>
        </row>
        <row r="76">
          <cell r="A76">
            <v>20101</v>
          </cell>
          <cell r="B76" t="str">
            <v>BROCA DE CONCRETO - DIÂMETRO DE 20CM</v>
          </cell>
          <cell r="C76" t="str">
            <v>M</v>
          </cell>
          <cell r="D76">
            <v>0</v>
          </cell>
          <cell r="E76">
            <v>0</v>
          </cell>
          <cell r="F76">
            <v>0</v>
          </cell>
        </row>
        <row r="77">
          <cell r="A77">
            <v>20102</v>
          </cell>
          <cell r="B77" t="str">
            <v>BROCA DE CONCRETO - DIÂMETRO DE 25CM</v>
          </cell>
          <cell r="C77" t="str">
            <v>M</v>
          </cell>
          <cell r="D77">
            <v>0</v>
          </cell>
          <cell r="E77">
            <v>0</v>
          </cell>
          <cell r="F77">
            <v>0</v>
          </cell>
        </row>
        <row r="78">
          <cell r="A78">
            <v>20103</v>
          </cell>
          <cell r="B78" t="str">
            <v>BROCA DE CONCRETO - DIÂMETRO DE 30CM</v>
          </cell>
          <cell r="C78" t="str">
            <v>M</v>
          </cell>
          <cell r="D78">
            <v>0</v>
          </cell>
          <cell r="E78">
            <v>0</v>
          </cell>
          <cell r="F78">
            <v>0</v>
          </cell>
        </row>
        <row r="79">
          <cell r="A79">
            <v>20105</v>
          </cell>
          <cell r="B79" t="str">
            <v>ESTACA DE CONCRETO MOLDADA NO LOCAL, TIPO "STRAUSS" - ATÉ 20T</v>
          </cell>
          <cell r="C79" t="str">
            <v>M</v>
          </cell>
          <cell r="D79">
            <v>0</v>
          </cell>
          <cell r="E79">
            <v>0</v>
          </cell>
          <cell r="F79">
            <v>0</v>
          </cell>
        </row>
        <row r="80">
          <cell r="A80">
            <v>20106</v>
          </cell>
          <cell r="B80" t="str">
            <v>ESTACA DE CONCRETO MOLDADA NO LOCAL, TIPO "STRAUSS" - ATÉ 30T</v>
          </cell>
          <cell r="C80" t="str">
            <v>M</v>
          </cell>
          <cell r="D80">
            <v>35.29</v>
          </cell>
          <cell r="E80">
            <v>1.77</v>
          </cell>
          <cell r="F80">
            <v>0</v>
          </cell>
        </row>
        <row r="81">
          <cell r="A81">
            <v>20107</v>
          </cell>
          <cell r="B81" t="str">
            <v>ESTACA DE CONCRETO MOLDADA NO LOCAL, TIPO "STRAUSS" - ATÉ 40T</v>
          </cell>
          <cell r="C81" t="str">
            <v>M</v>
          </cell>
          <cell r="D81">
            <v>0</v>
          </cell>
          <cell r="E81">
            <v>0</v>
          </cell>
          <cell r="F81">
            <v>0</v>
          </cell>
        </row>
        <row r="82">
          <cell r="A82">
            <v>20108</v>
          </cell>
          <cell r="B82" t="str">
            <v>ESTACA DE CONCRETO MOLDADA NO LOCAL, TIPO "STRAUSS" - ATÉ 60T</v>
          </cell>
          <cell r="C82" t="str">
            <v>M</v>
          </cell>
          <cell r="D82">
            <v>0</v>
          </cell>
          <cell r="E82">
            <v>0</v>
          </cell>
          <cell r="F82">
            <v>0</v>
          </cell>
        </row>
        <row r="83">
          <cell r="A83">
            <v>20120</v>
          </cell>
          <cell r="B83" t="str">
            <v>TUBULÃO - ESCAVAÇÃO A CÉU ABERTO, COM PÁ E PICARETA</v>
          </cell>
          <cell r="C83" t="str">
            <v>M3</v>
          </cell>
          <cell r="D83">
            <v>0</v>
          </cell>
          <cell r="E83">
            <v>0</v>
          </cell>
          <cell r="F83">
            <v>0</v>
          </cell>
        </row>
        <row r="84">
          <cell r="A84">
            <v>20134</v>
          </cell>
          <cell r="B84" t="str">
            <v>TUBULÃO A CÉU ABERTO FCK=20 MPA</v>
          </cell>
          <cell r="C84" t="str">
            <v>M3</v>
          </cell>
          <cell r="D84">
            <v>0</v>
          </cell>
          <cell r="E84">
            <v>0</v>
          </cell>
          <cell r="F84">
            <v>0</v>
          </cell>
        </row>
        <row r="85">
          <cell r="A85">
            <v>20138</v>
          </cell>
          <cell r="B85" t="str">
            <v>ESTACA DE CONCRETO PRÉ-MOLDADA COM CARGA ADMISSÍVEL PARA ESTRUTURA DE 20 T</v>
          </cell>
          <cell r="C85" t="str">
            <v>M</v>
          </cell>
          <cell r="D85">
            <v>0</v>
          </cell>
          <cell r="E85">
            <v>0</v>
          </cell>
          <cell r="F85">
            <v>0</v>
          </cell>
        </row>
        <row r="86">
          <cell r="A86">
            <v>20139</v>
          </cell>
          <cell r="B86" t="str">
            <v>ESTACA DE CONCRETO PRÉ-MOLDADA COM CARGA ADMISSÍVEL PARA ESTRUTURA DE 30 T</v>
          </cell>
          <cell r="C86" t="str">
            <v>M</v>
          </cell>
          <cell r="D86">
            <v>0</v>
          </cell>
          <cell r="E86">
            <v>0</v>
          </cell>
          <cell r="F86">
            <v>0</v>
          </cell>
        </row>
        <row r="87">
          <cell r="A87">
            <v>20140</v>
          </cell>
          <cell r="B87" t="str">
            <v>ESTACA DE CONCRETO PRÉ-MOLDADA COM CARGA ADMISSÍVEL PARA ESTRUTURA DE 40 T</v>
          </cell>
          <cell r="C87" t="str">
            <v>M</v>
          </cell>
          <cell r="D87">
            <v>0</v>
          </cell>
          <cell r="E87">
            <v>0</v>
          </cell>
          <cell r="F87">
            <v>0</v>
          </cell>
        </row>
        <row r="88">
          <cell r="A88">
            <v>20141</v>
          </cell>
          <cell r="B88" t="str">
            <v>ESTACA DE CONCRETO PRÉ-MOLDADA COM CARGA ADMISSÍVEL PARA ESTRUTURA DE 60 T</v>
          </cell>
          <cell r="C88" t="str">
            <v>M</v>
          </cell>
          <cell r="D88">
            <v>0</v>
          </cell>
          <cell r="E88">
            <v>0</v>
          </cell>
          <cell r="F88">
            <v>0</v>
          </cell>
        </row>
        <row r="89">
          <cell r="A89">
            <v>20142</v>
          </cell>
          <cell r="B89" t="str">
            <v>ESTACA DE CONCRETO PRÉ-MOLDADA COM CARGA ADMISSÍVEL PARA ESTRUTURA DE 70 T</v>
          </cell>
          <cell r="C89" t="str">
            <v>M</v>
          </cell>
          <cell r="D89">
            <v>0</v>
          </cell>
          <cell r="E89">
            <v>0</v>
          </cell>
          <cell r="F89">
            <v>0</v>
          </cell>
        </row>
        <row r="90">
          <cell r="A90">
            <v>20143</v>
          </cell>
          <cell r="B90" t="str">
            <v>EMENDA DE ESTACA DE CONCRETO PRÉ-MOLDADA - DIÂMETRO 17 CM - 20 T</v>
          </cell>
          <cell r="C90" t="str">
            <v>UN</v>
          </cell>
          <cell r="D90">
            <v>0</v>
          </cell>
          <cell r="E90">
            <v>0</v>
          </cell>
          <cell r="F90">
            <v>0</v>
          </cell>
        </row>
        <row r="91">
          <cell r="A91">
            <v>20144</v>
          </cell>
          <cell r="B91" t="str">
            <v>EMENDA DE ESTACA DE CONCRETO PRÉ-MOLDADA - DIÂMETRO 20 CM - 30 T</v>
          </cell>
          <cell r="C91" t="str">
            <v>UN</v>
          </cell>
          <cell r="D91">
            <v>0</v>
          </cell>
          <cell r="E91">
            <v>0</v>
          </cell>
          <cell r="F91">
            <v>0</v>
          </cell>
        </row>
        <row r="92">
          <cell r="A92">
            <v>20145</v>
          </cell>
          <cell r="B92" t="str">
            <v>EMENDA DE ESTACA DE CONCRETO PRÉ-MOLDADA - DIÂMETRO 23 CM - 40 T</v>
          </cell>
          <cell r="C92" t="str">
            <v>UN</v>
          </cell>
          <cell r="D92">
            <v>0</v>
          </cell>
          <cell r="E92">
            <v>0</v>
          </cell>
          <cell r="F92">
            <v>0</v>
          </cell>
        </row>
        <row r="93">
          <cell r="A93">
            <v>20146</v>
          </cell>
          <cell r="B93" t="str">
            <v>EMENDA DE ESTACA DE CONCRETO PRÉ-MOLDADA - DIÂMETRO 28 CM - 60 T</v>
          </cell>
          <cell r="C93" t="str">
            <v>UN</v>
          </cell>
          <cell r="D93">
            <v>0</v>
          </cell>
          <cell r="E93">
            <v>0</v>
          </cell>
          <cell r="F93">
            <v>0</v>
          </cell>
        </row>
        <row r="94">
          <cell r="A94">
            <v>20147</v>
          </cell>
          <cell r="B94" t="str">
            <v>EMENDA DE ESTACA DE CONCRETO PRÉ-MOLDADA - DIÂMETRO 33 CM - 70 T</v>
          </cell>
          <cell r="C94" t="str">
            <v>UN</v>
          </cell>
          <cell r="D94">
            <v>0</v>
          </cell>
          <cell r="E94">
            <v>0</v>
          </cell>
          <cell r="F94">
            <v>0</v>
          </cell>
        </row>
        <row r="95">
          <cell r="A95">
            <v>20148</v>
          </cell>
          <cell r="B95" t="str">
            <v>CORTE E REPARO DE CABEÇA DE ESTACA</v>
          </cell>
          <cell r="C95" t="str">
            <v>UN</v>
          </cell>
          <cell r="D95">
            <v>0</v>
          </cell>
          <cell r="E95">
            <v>0</v>
          </cell>
          <cell r="F95">
            <v>0</v>
          </cell>
        </row>
        <row r="96">
          <cell r="A96">
            <v>20151</v>
          </cell>
          <cell r="B96" t="str">
            <v>ESTACAS ESCAVADAS MECANICAMENTE - DIÂMETRO DE 25CM</v>
          </cell>
          <cell r="C96" t="str">
            <v>M</v>
          </cell>
          <cell r="D96">
            <v>0</v>
          </cell>
          <cell r="E96">
            <v>0</v>
          </cell>
          <cell r="F96">
            <v>0</v>
          </cell>
        </row>
        <row r="97">
          <cell r="A97">
            <v>20152</v>
          </cell>
          <cell r="B97" t="str">
            <v>ESTACAS ESCAVADAS MECANICAMENTE - DIÂMETRO DE 30CM</v>
          </cell>
          <cell r="C97" t="str">
            <v>M</v>
          </cell>
          <cell r="D97">
            <v>0</v>
          </cell>
          <cell r="E97">
            <v>0</v>
          </cell>
          <cell r="F97">
            <v>0</v>
          </cell>
        </row>
        <row r="98">
          <cell r="A98">
            <v>20153</v>
          </cell>
          <cell r="B98" t="str">
            <v>ESTACAS ESCAVADAS MECANICAMENTE - DIÂMETRO DE 35CM</v>
          </cell>
          <cell r="C98" t="str">
            <v>M</v>
          </cell>
          <cell r="D98">
            <v>0</v>
          </cell>
          <cell r="E98">
            <v>0</v>
          </cell>
          <cell r="F98">
            <v>0</v>
          </cell>
        </row>
        <row r="99">
          <cell r="A99">
            <v>20155</v>
          </cell>
          <cell r="B99" t="str">
            <v>ESTACAS ESCAVADAS MECANICAMENTE - DIÂMETRO DE 40CM</v>
          </cell>
          <cell r="C99" t="str">
            <v>M</v>
          </cell>
          <cell r="D99">
            <v>0</v>
          </cell>
          <cell r="E99">
            <v>0</v>
          </cell>
          <cell r="F99">
            <v>0</v>
          </cell>
        </row>
        <row r="100">
          <cell r="A100">
            <v>20156</v>
          </cell>
          <cell r="B100" t="str">
            <v>ESTACAS ESCAVADAS MECANICAMENTE - DIÂMETRO DE 80CM</v>
          </cell>
          <cell r="C100" t="str">
            <v>M</v>
          </cell>
          <cell r="D100">
            <v>0</v>
          </cell>
          <cell r="E100">
            <v>0</v>
          </cell>
          <cell r="F100">
            <v>0</v>
          </cell>
        </row>
        <row r="101">
          <cell r="A101">
            <v>20160</v>
          </cell>
          <cell r="B101" t="str">
            <v>ESTACA RAIZ DIÂMETRO DE 160MM PARA ATÉ 35 TF</v>
          </cell>
          <cell r="C101" t="str">
            <v>M</v>
          </cell>
          <cell r="D101">
            <v>0</v>
          </cell>
          <cell r="E101">
            <v>0</v>
          </cell>
          <cell r="F101">
            <v>0</v>
          </cell>
        </row>
        <row r="102">
          <cell r="A102">
            <v>20161</v>
          </cell>
          <cell r="B102" t="str">
            <v>ESTACA RAIZ DIÂMETRO DE 200MM PARA ATÉ 50 TF</v>
          </cell>
          <cell r="C102" t="str">
            <v>M</v>
          </cell>
          <cell r="D102">
            <v>0</v>
          </cell>
          <cell r="E102">
            <v>0</v>
          </cell>
          <cell r="F102">
            <v>0</v>
          </cell>
        </row>
        <row r="103">
          <cell r="A103">
            <v>20162</v>
          </cell>
          <cell r="B103" t="str">
            <v>ESTACA RAIZ DIÂMETRO DE 250MM PARA ATÉ 80 TF</v>
          </cell>
          <cell r="C103" t="str">
            <v>M</v>
          </cell>
          <cell r="D103">
            <v>0</v>
          </cell>
          <cell r="E103">
            <v>0</v>
          </cell>
          <cell r="F103">
            <v>0</v>
          </cell>
        </row>
        <row r="104">
          <cell r="A104">
            <v>20163</v>
          </cell>
          <cell r="B104" t="str">
            <v>ESTACA RAIZ DIÂMETRO DE 310MM PARA ATÉ 100 TF</v>
          </cell>
          <cell r="C104" t="str">
            <v>M</v>
          </cell>
          <cell r="D104">
            <v>0</v>
          </cell>
          <cell r="E104">
            <v>0</v>
          </cell>
          <cell r="F104">
            <v>0</v>
          </cell>
        </row>
        <row r="105">
          <cell r="A105">
            <v>20170</v>
          </cell>
          <cell r="B105" t="str">
            <v>FORNECIMENTO E CRAVAÇÃO DE ESTACA METÁLICA - PERFIL DE AÇO LAMINADO W 250X32,7</v>
          </cell>
          <cell r="C105" t="str">
            <v>M</v>
          </cell>
          <cell r="D105">
            <v>0</v>
          </cell>
          <cell r="E105">
            <v>0</v>
          </cell>
          <cell r="F105">
            <v>0</v>
          </cell>
        </row>
        <row r="106">
          <cell r="A106">
            <v>20171</v>
          </cell>
          <cell r="B106" t="str">
            <v>FORNECIMENTO E CRAVAÇÃO DE ESTACA METÁLICA - PERFIL DE AÇO LAMINADO W 310X52</v>
          </cell>
          <cell r="C106" t="str">
            <v>M</v>
          </cell>
          <cell r="D106">
            <v>0</v>
          </cell>
          <cell r="E106">
            <v>0</v>
          </cell>
          <cell r="F106">
            <v>0</v>
          </cell>
        </row>
        <row r="107">
          <cell r="A107">
            <v>20172</v>
          </cell>
          <cell r="B107" t="str">
            <v>FORNECIMENTO E CRAVAÇÃO DE ESTACA PERFIL DE AÇO I 15"</v>
          </cell>
          <cell r="C107" t="str">
            <v>M</v>
          </cell>
          <cell r="D107">
            <v>0</v>
          </cell>
          <cell r="E107">
            <v>0</v>
          </cell>
          <cell r="F107">
            <v>0</v>
          </cell>
        </row>
        <row r="108">
          <cell r="A108">
            <v>20173</v>
          </cell>
          <cell r="B108" t="str">
            <v>CORTE DE ESTACA METÁLICA PERFIL 10"</v>
          </cell>
          <cell r="C108" t="str">
            <v>UN</v>
          </cell>
          <cell r="D108">
            <v>0</v>
          </cell>
          <cell r="E108">
            <v>0</v>
          </cell>
          <cell r="F108">
            <v>0</v>
          </cell>
        </row>
        <row r="109">
          <cell r="A109">
            <v>20174</v>
          </cell>
          <cell r="B109" t="str">
            <v>CORTE DE ESTACA METÁLICA PERFIL 12"</v>
          </cell>
          <cell r="C109" t="str">
            <v>UN</v>
          </cell>
          <cell r="D109">
            <v>0</v>
          </cell>
          <cell r="E109">
            <v>0</v>
          </cell>
          <cell r="F109">
            <v>0</v>
          </cell>
        </row>
        <row r="110">
          <cell r="A110">
            <v>20175</v>
          </cell>
          <cell r="B110" t="str">
            <v>CORTE DE ESTACA METÁLICA PERFIL I 15"</v>
          </cell>
          <cell r="C110" t="str">
            <v>UN</v>
          </cell>
          <cell r="D110">
            <v>0</v>
          </cell>
          <cell r="E110">
            <v>0</v>
          </cell>
          <cell r="F110">
            <v>0</v>
          </cell>
        </row>
        <row r="111">
          <cell r="A111">
            <v>20176</v>
          </cell>
          <cell r="B111" t="str">
            <v>EMENDA DE TOPO PARA ESTACA METÁLICA PERFIL 10"</v>
          </cell>
          <cell r="C111" t="str">
            <v>UN</v>
          </cell>
          <cell r="D111">
            <v>0</v>
          </cell>
          <cell r="E111">
            <v>0</v>
          </cell>
          <cell r="F111">
            <v>0</v>
          </cell>
        </row>
        <row r="112">
          <cell r="A112">
            <v>20177</v>
          </cell>
          <cell r="B112" t="str">
            <v>EMENDA DE TOPO PARA ESTACA METÁLICA PERFIL 12"</v>
          </cell>
          <cell r="C112" t="str">
            <v>UN</v>
          </cell>
          <cell r="D112">
            <v>0</v>
          </cell>
          <cell r="E112">
            <v>0</v>
          </cell>
          <cell r="F112">
            <v>0</v>
          </cell>
        </row>
        <row r="113">
          <cell r="A113">
            <v>20178</v>
          </cell>
          <cell r="B113" t="str">
            <v>EMENDA DE TOPO PARA ESTACA METÁLICA PERFIL I 15"</v>
          </cell>
          <cell r="C113" t="str">
            <v>UN</v>
          </cell>
          <cell r="D113">
            <v>0</v>
          </cell>
          <cell r="E113">
            <v>0</v>
          </cell>
          <cell r="F113">
            <v>0</v>
          </cell>
        </row>
        <row r="114">
          <cell r="A114">
            <v>20180</v>
          </cell>
          <cell r="B114" t="str">
            <v>ESTACA ESCAVADA HÉLICE CONTÍNUA - DIÂMETRO 25CM</v>
          </cell>
          <cell r="C114" t="str">
            <v>M</v>
          </cell>
          <cell r="D114">
            <v>0</v>
          </cell>
          <cell r="E114">
            <v>0</v>
          </cell>
          <cell r="F114">
            <v>0</v>
          </cell>
        </row>
        <row r="115">
          <cell r="A115">
            <v>20181</v>
          </cell>
          <cell r="B115" t="str">
            <v>ESTACA ESCAVADA HÉLICE CONTÍNUA - DIÂMETRO 30CM</v>
          </cell>
          <cell r="C115" t="str">
            <v>M</v>
          </cell>
          <cell r="D115">
            <v>0</v>
          </cell>
          <cell r="E115">
            <v>0</v>
          </cell>
          <cell r="F115">
            <v>0</v>
          </cell>
        </row>
        <row r="116">
          <cell r="A116">
            <v>20182</v>
          </cell>
          <cell r="B116" t="str">
            <v>ESTACA ESCAVADA HÉLICE CONTÍNUA - DIÂMETRO 35CM</v>
          </cell>
          <cell r="C116" t="str">
            <v>M</v>
          </cell>
          <cell r="D116">
            <v>0</v>
          </cell>
          <cell r="E116">
            <v>0</v>
          </cell>
          <cell r="F116">
            <v>0</v>
          </cell>
        </row>
        <row r="117">
          <cell r="A117">
            <v>20183</v>
          </cell>
          <cell r="B117" t="str">
            <v>ESTACA ESCAVADA HÉLICE CONTÍNUA - DIÂMETRO 40CM</v>
          </cell>
          <cell r="C117" t="str">
            <v>M</v>
          </cell>
          <cell r="D117">
            <v>0</v>
          </cell>
          <cell r="E117">
            <v>0</v>
          </cell>
          <cell r="F117">
            <v>0</v>
          </cell>
        </row>
        <row r="118">
          <cell r="A118">
            <v>20184</v>
          </cell>
          <cell r="B118" t="str">
            <v>ESTACA ESCAVADA HÉLICE CONTÍNUA - DIÂMETRO 50CM</v>
          </cell>
          <cell r="C118" t="str">
            <v>M</v>
          </cell>
          <cell r="D118">
            <v>0</v>
          </cell>
          <cell r="E118">
            <v>0</v>
          </cell>
          <cell r="F118">
            <v>0</v>
          </cell>
        </row>
        <row r="119">
          <cell r="A119">
            <v>20185</v>
          </cell>
          <cell r="B119" t="str">
            <v>ESTACA ESCAVADA HÉLICE CONTÍNUA - DIÂMETRO 60CM</v>
          </cell>
          <cell r="C119" t="str">
            <v>M</v>
          </cell>
          <cell r="D119">
            <v>0</v>
          </cell>
          <cell r="E119">
            <v>0</v>
          </cell>
          <cell r="F119">
            <v>0</v>
          </cell>
        </row>
        <row r="120">
          <cell r="A120">
            <v>20190</v>
          </cell>
          <cell r="B120" t="str">
            <v>ESTACA ESCAVADA HÉLICE CONTÍNUA - DIÂMETRO 25CM - EXCLUSIVE MATERIAIS</v>
          </cell>
          <cell r="C120" t="str">
            <v>M</v>
          </cell>
          <cell r="D120">
            <v>0</v>
          </cell>
          <cell r="E120">
            <v>0</v>
          </cell>
          <cell r="F120">
            <v>0</v>
          </cell>
        </row>
        <row r="121">
          <cell r="A121">
            <v>20191</v>
          </cell>
          <cell r="B121" t="str">
            <v>ESTACA ESCAVADA HÉLICE CONTÍNUA - DIÂMETRO 30CM - EXCLUSIVE MATERIAIS</v>
          </cell>
          <cell r="C121" t="str">
            <v>M</v>
          </cell>
          <cell r="D121">
            <v>0</v>
          </cell>
          <cell r="E121">
            <v>0</v>
          </cell>
          <cell r="F121">
            <v>0</v>
          </cell>
        </row>
        <row r="122">
          <cell r="A122">
            <v>20192</v>
          </cell>
          <cell r="B122" t="str">
            <v>ESTACA ESCAVADA HÉLICE CONTÍNUA - DIÂMETRO 35CM - EXCLUSIVE MATERIAIS</v>
          </cell>
          <cell r="C122" t="str">
            <v>M</v>
          </cell>
          <cell r="D122">
            <v>0</v>
          </cell>
          <cell r="E122">
            <v>0</v>
          </cell>
          <cell r="F122">
            <v>0</v>
          </cell>
        </row>
        <row r="123">
          <cell r="A123">
            <v>20193</v>
          </cell>
          <cell r="B123" t="str">
            <v>ESTACA ESCAVADA HÉLICE CONTÍNUA - DIÂMETRO 40CM - EXCLUSIVE MATERIAIS</v>
          </cell>
          <cell r="C123" t="str">
            <v>M</v>
          </cell>
          <cell r="D123">
            <v>0</v>
          </cell>
          <cell r="E123">
            <v>0</v>
          </cell>
          <cell r="F123">
            <v>0</v>
          </cell>
        </row>
        <row r="124">
          <cell r="A124">
            <v>20194</v>
          </cell>
          <cell r="B124" t="str">
            <v>ESTACA ESCAVADA HÉLICE CONTÍNUA - DIÂMETRO 50CM - EXCLUSIVE MATERIAIS</v>
          </cell>
          <cell r="C124" t="str">
            <v>M</v>
          </cell>
          <cell r="D124">
            <v>0</v>
          </cell>
          <cell r="E124">
            <v>0</v>
          </cell>
          <cell r="F124">
            <v>0</v>
          </cell>
        </row>
        <row r="125">
          <cell r="A125">
            <v>20195</v>
          </cell>
          <cell r="B125" t="str">
            <v>ESTACA ESCAVADA HÉLICE CONTÍNUA - DIÂMETRO 60CM - EXCLUSIVE MATERIAIS</v>
          </cell>
          <cell r="C125" t="str">
            <v>M</v>
          </cell>
          <cell r="D125">
            <v>0</v>
          </cell>
          <cell r="E125">
            <v>0</v>
          </cell>
          <cell r="F125">
            <v>0</v>
          </cell>
        </row>
        <row r="126">
          <cell r="A126">
            <v>20200</v>
          </cell>
          <cell r="B126" t="str">
            <v>VALAS</v>
          </cell>
          <cell r="C126" t="str">
            <v>.</v>
          </cell>
          <cell r="D126">
            <v>0</v>
          </cell>
          <cell r="E126">
            <v>0</v>
          </cell>
          <cell r="F126">
            <v>0</v>
          </cell>
        </row>
        <row r="127">
          <cell r="A127">
            <v>20201</v>
          </cell>
          <cell r="B127" t="str">
            <v>ESCAVAÇÃO MANUAL COM PROFUNDIDADE IGUAL OU INFERIOR A 1,50M</v>
          </cell>
          <cell r="C127" t="str">
            <v>M3</v>
          </cell>
          <cell r="D127">
            <v>0</v>
          </cell>
          <cell r="E127">
            <v>53.28</v>
          </cell>
          <cell r="F127">
            <v>0</v>
          </cell>
        </row>
        <row r="128">
          <cell r="A128">
            <v>20202</v>
          </cell>
          <cell r="B128" t="str">
            <v>ESCAVAÇÃO MANUAL COM PROFUNDIDADE SUPERIOR A 1,50M</v>
          </cell>
          <cell r="C128" t="str">
            <v>M3</v>
          </cell>
          <cell r="D128">
            <v>0</v>
          </cell>
          <cell r="E128">
            <v>0</v>
          </cell>
          <cell r="F128">
            <v>0</v>
          </cell>
        </row>
        <row r="129">
          <cell r="A129">
            <v>20205</v>
          </cell>
          <cell r="B129" t="str">
            <v>ESCORAMENTO DE VALAS - CONTINUO</v>
          </cell>
          <cell r="C129" t="str">
            <v>M2</v>
          </cell>
          <cell r="D129">
            <v>0</v>
          </cell>
          <cell r="E129">
            <v>0</v>
          </cell>
          <cell r="F129">
            <v>0</v>
          </cell>
        </row>
        <row r="130">
          <cell r="A130">
            <v>20206</v>
          </cell>
          <cell r="B130" t="str">
            <v>ESCORAMENTO DE VALAS - DESCONTINUO</v>
          </cell>
          <cell r="C130" t="str">
            <v>M2</v>
          </cell>
          <cell r="D130">
            <v>0</v>
          </cell>
          <cell r="E130">
            <v>0</v>
          </cell>
          <cell r="F130">
            <v>0</v>
          </cell>
        </row>
        <row r="131">
          <cell r="A131">
            <v>20210</v>
          </cell>
          <cell r="B131" t="str">
            <v>APILOAMENTO DO FUNDO DE VALAS, PARA SIMPLES REGULARIZAÇÃO</v>
          </cell>
          <cell r="C131" t="str">
            <v>M2</v>
          </cell>
          <cell r="D131">
            <v>0</v>
          </cell>
          <cell r="E131">
            <v>4.4400000000000004</v>
          </cell>
          <cell r="F131">
            <v>0</v>
          </cell>
        </row>
        <row r="132">
          <cell r="A132">
            <v>20211</v>
          </cell>
          <cell r="B132" t="str">
            <v>APILOAMENTO DO FUNDO DE VALAS, COM SOQUETE VIBRATÓRIO</v>
          </cell>
          <cell r="C132" t="str">
            <v>M2</v>
          </cell>
          <cell r="D132">
            <v>0</v>
          </cell>
          <cell r="E132">
            <v>0</v>
          </cell>
          <cell r="F132">
            <v>0</v>
          </cell>
        </row>
        <row r="133">
          <cell r="A133">
            <v>20215</v>
          </cell>
          <cell r="B133" t="str">
            <v>LASTRO DE BRITA</v>
          </cell>
          <cell r="C133" t="str">
            <v>M3</v>
          </cell>
          <cell r="D133">
            <v>0</v>
          </cell>
          <cell r="E133">
            <v>0</v>
          </cell>
          <cell r="F133">
            <v>0</v>
          </cell>
        </row>
        <row r="134">
          <cell r="A134">
            <v>20216</v>
          </cell>
          <cell r="B134" t="str">
            <v>LASTRO DE CONCRETO - 150KG CIM/M3</v>
          </cell>
          <cell r="C134" t="str">
            <v>M3</v>
          </cell>
          <cell r="D134">
            <v>0</v>
          </cell>
          <cell r="E134">
            <v>0</v>
          </cell>
          <cell r="F134">
            <v>0</v>
          </cell>
        </row>
        <row r="135">
          <cell r="A135">
            <v>20217</v>
          </cell>
          <cell r="B135" t="str">
            <v>LASTRO DE CONCRETO COM AGREGADO RECICLADO - 150 KG CIM/M3</v>
          </cell>
          <cell r="C135" t="str">
            <v>M3</v>
          </cell>
          <cell r="D135">
            <v>0</v>
          </cell>
          <cell r="E135">
            <v>0</v>
          </cell>
          <cell r="F135">
            <v>0</v>
          </cell>
        </row>
        <row r="136">
          <cell r="A136">
            <v>20300</v>
          </cell>
          <cell r="B136" t="str">
            <v>FUNDAÇÃO - FORMA</v>
          </cell>
          <cell r="C136" t="str">
            <v>.</v>
          </cell>
          <cell r="D136">
            <v>0</v>
          </cell>
          <cell r="E136">
            <v>0</v>
          </cell>
          <cell r="F136">
            <v>0</v>
          </cell>
        </row>
        <row r="137">
          <cell r="A137">
            <v>20301</v>
          </cell>
          <cell r="B137" t="str">
            <v>FORMA COMUM DE TÁBUAS DE PINUS</v>
          </cell>
          <cell r="C137" t="str">
            <v>M2</v>
          </cell>
          <cell r="D137">
            <v>10.16</v>
          </cell>
          <cell r="E137">
            <v>47.59</v>
          </cell>
          <cell r="F137">
            <v>0</v>
          </cell>
        </row>
        <row r="138">
          <cell r="A138">
            <v>20304</v>
          </cell>
          <cell r="B138" t="str">
            <v>FORMA COMUM DE TÁBUAS DE PINUS - NÃO RECUPERÁVEL</v>
          </cell>
          <cell r="C138" t="str">
            <v>M2</v>
          </cell>
          <cell r="D138">
            <v>0</v>
          </cell>
          <cell r="E138">
            <v>0</v>
          </cell>
          <cell r="F138">
            <v>0</v>
          </cell>
        </row>
        <row r="139">
          <cell r="A139">
            <v>20400</v>
          </cell>
          <cell r="B139" t="str">
            <v>FUNDAÇÃO - ARMADURA</v>
          </cell>
          <cell r="C139" t="str">
            <v>.</v>
          </cell>
          <cell r="D139">
            <v>0</v>
          </cell>
          <cell r="E139">
            <v>0</v>
          </cell>
          <cell r="F139">
            <v>0</v>
          </cell>
        </row>
        <row r="140">
          <cell r="A140">
            <v>20404</v>
          </cell>
          <cell r="B140" t="str">
            <v>ARMADURA EM AÇO CA-50</v>
          </cell>
          <cell r="C140" t="str">
            <v>KG</v>
          </cell>
          <cell r="D140">
            <v>4.46</v>
          </cell>
          <cell r="E140">
            <v>3.22</v>
          </cell>
          <cell r="F140">
            <v>0</v>
          </cell>
        </row>
        <row r="141">
          <cell r="A141">
            <v>20407</v>
          </cell>
          <cell r="B141" t="str">
            <v>ARMADURA EM AÇO CA-60</v>
          </cell>
          <cell r="C141" t="str">
            <v>KG</v>
          </cell>
          <cell r="D141">
            <v>5.1400000000000006</v>
          </cell>
          <cell r="E141">
            <v>3.22</v>
          </cell>
          <cell r="F141">
            <v>0</v>
          </cell>
        </row>
        <row r="142">
          <cell r="A142">
            <v>20409</v>
          </cell>
          <cell r="B142" t="str">
            <v>ARMADURA EM AÇO CA-60 - TELA</v>
          </cell>
          <cell r="C142" t="str">
            <v>KG</v>
          </cell>
          <cell r="D142">
            <v>0</v>
          </cell>
          <cell r="E142">
            <v>0</v>
          </cell>
          <cell r="F142">
            <v>0</v>
          </cell>
        </row>
        <row r="143">
          <cell r="A143">
            <v>20500</v>
          </cell>
          <cell r="B143" t="str">
            <v>FUNDAÇÃO - CONCRETO</v>
          </cell>
          <cell r="C143" t="str">
            <v>.</v>
          </cell>
          <cell r="D143">
            <v>0</v>
          </cell>
          <cell r="E143">
            <v>0</v>
          </cell>
          <cell r="F143">
            <v>0</v>
          </cell>
        </row>
        <row r="144">
          <cell r="A144">
            <v>20505</v>
          </cell>
          <cell r="B144" t="str">
            <v>CONCRETO FCK=15,0MPA - VIRADO NA OBRA</v>
          </cell>
          <cell r="C144" t="str">
            <v>M3</v>
          </cell>
          <cell r="D144">
            <v>0</v>
          </cell>
          <cell r="E144">
            <v>0</v>
          </cell>
          <cell r="F144">
            <v>0</v>
          </cell>
        </row>
        <row r="145">
          <cell r="A145">
            <v>20506</v>
          </cell>
          <cell r="B145" t="str">
            <v>CONCRETO FCK=20,0MPA - VIRADO NA OBRA</v>
          </cell>
          <cell r="C145" t="str">
            <v>M3</v>
          </cell>
          <cell r="D145">
            <v>0</v>
          </cell>
          <cell r="E145">
            <v>0</v>
          </cell>
          <cell r="F145">
            <v>0</v>
          </cell>
        </row>
        <row r="146">
          <cell r="A146">
            <v>20508</v>
          </cell>
          <cell r="B146" t="str">
            <v>CONCRETO FCK=15,0MPA - USINADO</v>
          </cell>
          <cell r="C146" t="str">
            <v>M3</v>
          </cell>
          <cell r="D146">
            <v>0</v>
          </cell>
          <cell r="E146">
            <v>0</v>
          </cell>
          <cell r="F146">
            <v>0</v>
          </cell>
        </row>
        <row r="147">
          <cell r="A147">
            <v>20509</v>
          </cell>
          <cell r="B147" t="str">
            <v>CONCRETO FCK=20,0MPA - USINADO</v>
          </cell>
          <cell r="C147" t="str">
            <v>M3</v>
          </cell>
          <cell r="D147">
            <v>0</v>
          </cell>
          <cell r="E147">
            <v>0</v>
          </cell>
          <cell r="F147">
            <v>0</v>
          </cell>
        </row>
        <row r="148">
          <cell r="A148">
            <v>20510</v>
          </cell>
          <cell r="B148" t="str">
            <v>CONCRETO FCK=25MPA - USINADO</v>
          </cell>
          <cell r="C148" t="str">
            <v>M3</v>
          </cell>
          <cell r="D148">
            <v>284.23</v>
          </cell>
          <cell r="E148">
            <v>57.38</v>
          </cell>
          <cell r="F148">
            <v>0</v>
          </cell>
        </row>
        <row r="149">
          <cell r="A149">
            <v>20511</v>
          </cell>
          <cell r="B149" t="str">
            <v>CONCRETO FCK=30MPA - USINADO</v>
          </cell>
          <cell r="C149" t="str">
            <v>M3</v>
          </cell>
          <cell r="D149">
            <v>0</v>
          </cell>
          <cell r="E149">
            <v>0</v>
          </cell>
          <cell r="F149">
            <v>0</v>
          </cell>
        </row>
        <row r="150">
          <cell r="A150">
            <v>20600</v>
          </cell>
          <cell r="B150" t="str">
            <v>EMBASAMENTO</v>
          </cell>
          <cell r="C150" t="str">
            <v>.</v>
          </cell>
          <cell r="D150">
            <v>0</v>
          </cell>
          <cell r="E150">
            <v>0</v>
          </cell>
          <cell r="F150">
            <v>0</v>
          </cell>
        </row>
        <row r="151">
          <cell r="A151">
            <v>20601</v>
          </cell>
          <cell r="B151" t="str">
            <v>ALVENARIA DE EMBASAMENTO - TIJOLOS MACIÇOS COMUNS</v>
          </cell>
          <cell r="C151" t="str">
            <v>M3</v>
          </cell>
          <cell r="D151">
            <v>0</v>
          </cell>
          <cell r="E151">
            <v>0</v>
          </cell>
          <cell r="F151">
            <v>0</v>
          </cell>
        </row>
        <row r="152">
          <cell r="A152">
            <v>20605</v>
          </cell>
          <cell r="B152" t="str">
            <v>IMPERMEABILIZAÇÃO DO RESPALDO DA FUNDAÇÃO - ARGAMASSA IMPERMEÁVEL</v>
          </cell>
          <cell r="C152" t="str">
            <v>M2</v>
          </cell>
          <cell r="D152">
            <v>37.94</v>
          </cell>
          <cell r="E152">
            <v>38.450000000000003</v>
          </cell>
          <cell r="F152">
            <v>0</v>
          </cell>
        </row>
        <row r="153">
          <cell r="A153">
            <v>20610</v>
          </cell>
          <cell r="B153" t="str">
            <v>REATERRO DE VALAS, INCLUSIVE APILOAMENTO</v>
          </cell>
          <cell r="C153" t="str">
            <v>M3</v>
          </cell>
          <cell r="D153">
            <v>0</v>
          </cell>
          <cell r="E153">
            <v>26.64</v>
          </cell>
          <cell r="F153">
            <v>0</v>
          </cell>
        </row>
        <row r="154">
          <cell r="A154">
            <v>25000</v>
          </cell>
          <cell r="B154" t="str">
            <v>DEMOLIÇÕES</v>
          </cell>
          <cell r="C154" t="str">
            <v>.</v>
          </cell>
          <cell r="D154">
            <v>0</v>
          </cell>
          <cell r="E154">
            <v>0</v>
          </cell>
          <cell r="F154">
            <v>0</v>
          </cell>
        </row>
        <row r="155">
          <cell r="A155">
            <v>25001</v>
          </cell>
          <cell r="B155" t="str">
            <v>DEMOLIÇÃO DE ALVENARIA DE EMBASAMENTO - TIJOLOS MACIÇOS COMUNS</v>
          </cell>
          <cell r="C155" t="str">
            <v>M3</v>
          </cell>
          <cell r="D155">
            <v>0</v>
          </cell>
          <cell r="E155">
            <v>0</v>
          </cell>
          <cell r="F155">
            <v>0</v>
          </cell>
        </row>
        <row r="156">
          <cell r="A156">
            <v>25003</v>
          </cell>
          <cell r="B156" t="str">
            <v>DEMOLIÇÃO MANUAL DE CONCRETO SIMPLES</v>
          </cell>
          <cell r="C156" t="str">
            <v>M3</v>
          </cell>
          <cell r="D156">
            <v>0</v>
          </cell>
          <cell r="E156">
            <v>0</v>
          </cell>
          <cell r="F156">
            <v>0</v>
          </cell>
        </row>
        <row r="157">
          <cell r="A157">
            <v>25004</v>
          </cell>
          <cell r="B157" t="str">
            <v>DEMOLIÇÃO MANUAL DE CONCRETO ARMADO</v>
          </cell>
          <cell r="C157" t="str">
            <v>M3</v>
          </cell>
          <cell r="D157">
            <v>0</v>
          </cell>
          <cell r="E157">
            <v>0</v>
          </cell>
          <cell r="F157">
            <v>0</v>
          </cell>
        </row>
        <row r="158">
          <cell r="A158">
            <v>25005</v>
          </cell>
          <cell r="B158" t="str">
            <v>DEMOLIÇÃO MECANIZADA DE CONCRETO SIMPLES</v>
          </cell>
          <cell r="C158" t="str">
            <v>M3</v>
          </cell>
          <cell r="D158">
            <v>0</v>
          </cell>
          <cell r="E158">
            <v>0</v>
          </cell>
          <cell r="F158">
            <v>0</v>
          </cell>
        </row>
        <row r="159">
          <cell r="A159">
            <v>25006</v>
          </cell>
          <cell r="B159" t="str">
            <v>DEMOLIÇÃO MECANIZADA DE CONCRETO ARMADO</v>
          </cell>
          <cell r="C159" t="str">
            <v>M3</v>
          </cell>
          <cell r="D159">
            <v>0</v>
          </cell>
          <cell r="E159">
            <v>0</v>
          </cell>
          <cell r="F159">
            <v>0</v>
          </cell>
        </row>
        <row r="160">
          <cell r="A160">
            <v>29000</v>
          </cell>
          <cell r="B160" t="str">
            <v>OUTROS SERVIÇOS</v>
          </cell>
          <cell r="C160" t="str">
            <v>.</v>
          </cell>
          <cell r="D160">
            <v>0</v>
          </cell>
          <cell r="E160">
            <v>0</v>
          </cell>
          <cell r="F160">
            <v>0</v>
          </cell>
        </row>
        <row r="161">
          <cell r="A161">
            <v>29040</v>
          </cell>
          <cell r="B161" t="str">
            <v>BUZINOTE PVC - 2", C=0,30 M</v>
          </cell>
          <cell r="C161" t="str">
            <v>UN</v>
          </cell>
          <cell r="D161">
            <v>0</v>
          </cell>
          <cell r="E161">
            <v>0</v>
          </cell>
          <cell r="F161">
            <v>0</v>
          </cell>
        </row>
        <row r="162">
          <cell r="A162">
            <v>30000</v>
          </cell>
          <cell r="B162" t="str">
            <v>ESTRUTURA</v>
          </cell>
          <cell r="D162">
            <v>0</v>
          </cell>
          <cell r="E162">
            <v>0</v>
          </cell>
          <cell r="F162">
            <v>0</v>
          </cell>
        </row>
        <row r="163">
          <cell r="A163">
            <v>30100</v>
          </cell>
          <cell r="B163" t="str">
            <v>ESTRUTURA DE CONCRETO ARMADO - FORMAS</v>
          </cell>
          <cell r="C163" t="str">
            <v>.</v>
          </cell>
          <cell r="D163">
            <v>0</v>
          </cell>
          <cell r="E163">
            <v>0</v>
          </cell>
          <cell r="F163">
            <v>0</v>
          </cell>
        </row>
        <row r="164">
          <cell r="A164">
            <v>30101</v>
          </cell>
          <cell r="B164" t="str">
            <v>FORMA COMUM DE TÁBUAS DE PINUS - PLANA</v>
          </cell>
          <cell r="C164" t="str">
            <v>M2</v>
          </cell>
          <cell r="D164">
            <v>11.7</v>
          </cell>
          <cell r="E164">
            <v>51.56</v>
          </cell>
          <cell r="F164">
            <v>0</v>
          </cell>
        </row>
        <row r="165">
          <cell r="A165">
            <v>30104</v>
          </cell>
          <cell r="B165" t="str">
            <v>FORMA COMUM DE TÁBUAS DE PINUS - NÃO RECUPERÁVEL</v>
          </cell>
          <cell r="C165" t="str">
            <v>M2</v>
          </cell>
          <cell r="D165">
            <v>0</v>
          </cell>
          <cell r="E165">
            <v>0</v>
          </cell>
          <cell r="F165">
            <v>0</v>
          </cell>
        </row>
        <row r="166">
          <cell r="A166">
            <v>30111</v>
          </cell>
          <cell r="B166" t="str">
            <v>FORMA ESPECIAL DE CHAPAS RESINADAS (10MM) - CURVA</v>
          </cell>
          <cell r="C166" t="str">
            <v>M2</v>
          </cell>
          <cell r="D166">
            <v>0</v>
          </cell>
          <cell r="E166">
            <v>0</v>
          </cell>
          <cell r="F166">
            <v>0</v>
          </cell>
        </row>
        <row r="167">
          <cell r="A167">
            <v>30113</v>
          </cell>
          <cell r="B167" t="str">
            <v>FORMA ESPECIAL DE CHAPAS PLASTIFICADAS (10MM) - CURVA</v>
          </cell>
          <cell r="C167" t="str">
            <v>M2</v>
          </cell>
          <cell r="D167">
            <v>0</v>
          </cell>
          <cell r="E167">
            <v>0</v>
          </cell>
          <cell r="F167">
            <v>0</v>
          </cell>
        </row>
        <row r="168">
          <cell r="A168">
            <v>30114</v>
          </cell>
          <cell r="B168" t="str">
            <v>FORMA ESPECIAL DE CHAPAS RESINADAS (10MM) - PLANA</v>
          </cell>
          <cell r="C168" t="str">
            <v>M2</v>
          </cell>
          <cell r="D168">
            <v>0</v>
          </cell>
          <cell r="E168">
            <v>0</v>
          </cell>
          <cell r="F168">
            <v>0</v>
          </cell>
        </row>
        <row r="169">
          <cell r="A169">
            <v>30115</v>
          </cell>
          <cell r="B169" t="str">
            <v>FORMA ESPECIAL DE CHAPAS RESINADAS (12MM) - PLANA</v>
          </cell>
          <cell r="C169" t="str">
            <v>M2</v>
          </cell>
          <cell r="D169">
            <v>0</v>
          </cell>
          <cell r="E169">
            <v>0</v>
          </cell>
          <cell r="F169">
            <v>0</v>
          </cell>
        </row>
        <row r="170">
          <cell r="A170">
            <v>30116</v>
          </cell>
          <cell r="B170" t="str">
            <v>FORMA ESPECIAL DE CHAPAS PLASTIFICADAS (10MM) - PLANA</v>
          </cell>
          <cell r="C170" t="str">
            <v>M2</v>
          </cell>
          <cell r="D170">
            <v>25.96</v>
          </cell>
          <cell r="E170">
            <v>47.59</v>
          </cell>
          <cell r="F170">
            <v>0</v>
          </cell>
        </row>
        <row r="171">
          <cell r="A171">
            <v>30117</v>
          </cell>
          <cell r="B171" t="str">
            <v>FORMA ESPECIAL DE CHAPAS PLASTIFICADAS (12MM) - PLANA</v>
          </cell>
          <cell r="C171" t="str">
            <v>M2</v>
          </cell>
          <cell r="D171">
            <v>0</v>
          </cell>
          <cell r="E171">
            <v>0</v>
          </cell>
          <cell r="F171">
            <v>0</v>
          </cell>
        </row>
        <row r="172">
          <cell r="A172">
            <v>30120</v>
          </cell>
          <cell r="B172" t="str">
            <v>FORMA DE TUBO DE PAPELÃO, DIÂMETRO 350MM</v>
          </cell>
          <cell r="C172" t="str">
            <v>M</v>
          </cell>
          <cell r="D172">
            <v>0</v>
          </cell>
          <cell r="E172">
            <v>0</v>
          </cell>
          <cell r="F172">
            <v>0</v>
          </cell>
        </row>
        <row r="173">
          <cell r="A173">
            <v>30130</v>
          </cell>
          <cell r="B173" t="str">
            <v>CIMBRAMENTO PARA ALTURAS ENTRE 3,01M E 7,00M</v>
          </cell>
          <cell r="C173" t="str">
            <v>M3</v>
          </cell>
          <cell r="D173">
            <v>8.44</v>
          </cell>
          <cell r="E173">
            <v>19.18</v>
          </cell>
          <cell r="F173">
            <v>0</v>
          </cell>
        </row>
        <row r="174">
          <cell r="A174">
            <v>30200</v>
          </cell>
          <cell r="B174" t="str">
            <v>ESTRUTURA DE CONCRETO ARMADO - ARMADURA</v>
          </cell>
          <cell r="C174" t="str">
            <v>.</v>
          </cell>
          <cell r="D174">
            <v>0</v>
          </cell>
          <cell r="E174">
            <v>0</v>
          </cell>
          <cell r="F174">
            <v>0</v>
          </cell>
        </row>
        <row r="175">
          <cell r="A175">
            <v>30204</v>
          </cell>
          <cell r="B175" t="str">
            <v>ARMADURA EM AÇO CA-50</v>
          </cell>
          <cell r="C175" t="str">
            <v>KG</v>
          </cell>
          <cell r="D175">
            <v>0</v>
          </cell>
          <cell r="E175">
            <v>0</v>
          </cell>
          <cell r="F175">
            <v>0</v>
          </cell>
        </row>
        <row r="176">
          <cell r="A176">
            <v>30207</v>
          </cell>
          <cell r="B176" t="str">
            <v>ARMADURA EM AÇO CA-60</v>
          </cell>
          <cell r="C176" t="str">
            <v>KG</v>
          </cell>
          <cell r="D176">
            <v>0</v>
          </cell>
          <cell r="E176">
            <v>0</v>
          </cell>
          <cell r="F176">
            <v>0</v>
          </cell>
        </row>
        <row r="177">
          <cell r="A177">
            <v>30209</v>
          </cell>
          <cell r="B177" t="str">
            <v>ARMADURA EM AÇO CA-60 - TELA</v>
          </cell>
          <cell r="C177" t="str">
            <v>KG</v>
          </cell>
          <cell r="D177">
            <v>0</v>
          </cell>
          <cell r="E177">
            <v>0</v>
          </cell>
          <cell r="F177">
            <v>0</v>
          </cell>
        </row>
        <row r="178">
          <cell r="A178">
            <v>30300</v>
          </cell>
          <cell r="B178" t="str">
            <v>ESTRUTURA DE CONCRETO ARMADO - CONCRETO</v>
          </cell>
          <cell r="C178" t="str">
            <v>.</v>
          </cell>
          <cell r="D178">
            <v>0</v>
          </cell>
          <cell r="E178">
            <v>0</v>
          </cell>
          <cell r="F178">
            <v>0</v>
          </cell>
        </row>
        <row r="179">
          <cell r="A179">
            <v>30305</v>
          </cell>
          <cell r="B179" t="str">
            <v>CONCRETO FCK = 15,0MPA - VIRADO NA OBRA</v>
          </cell>
          <cell r="C179" t="str">
            <v>M3</v>
          </cell>
          <cell r="D179">
            <v>0</v>
          </cell>
          <cell r="E179">
            <v>0</v>
          </cell>
          <cell r="F179">
            <v>0</v>
          </cell>
        </row>
        <row r="180">
          <cell r="A180">
            <v>30307</v>
          </cell>
          <cell r="B180" t="str">
            <v>CONCRETO FCK = 20,0MPA - VIRADO NA OBRA</v>
          </cell>
          <cell r="C180" t="str">
            <v>M3</v>
          </cell>
          <cell r="D180">
            <v>0</v>
          </cell>
          <cell r="E180">
            <v>0</v>
          </cell>
          <cell r="F180">
            <v>0</v>
          </cell>
        </row>
        <row r="181">
          <cell r="A181">
            <v>30308</v>
          </cell>
          <cell r="B181" t="str">
            <v>CONCRETO FCK = 25,0MPA - VIRADO NA OBRA</v>
          </cell>
          <cell r="C181" t="str">
            <v>M3</v>
          </cell>
          <cell r="D181">
            <v>0</v>
          </cell>
          <cell r="E181">
            <v>0</v>
          </cell>
          <cell r="F181">
            <v>0</v>
          </cell>
        </row>
        <row r="182">
          <cell r="A182">
            <v>30309</v>
          </cell>
          <cell r="B182" t="str">
            <v>CONCRETO FCK = 15,0MPA - USINADO</v>
          </cell>
          <cell r="C182" t="str">
            <v>M3</v>
          </cell>
          <cell r="D182">
            <v>0</v>
          </cell>
          <cell r="E182">
            <v>0</v>
          </cell>
          <cell r="F182">
            <v>0</v>
          </cell>
        </row>
        <row r="183">
          <cell r="A183">
            <v>30315</v>
          </cell>
          <cell r="B183" t="str">
            <v>CONCRETO FCK = 20,0MPA - USINADO</v>
          </cell>
          <cell r="C183" t="str">
            <v>M3</v>
          </cell>
          <cell r="D183">
            <v>0</v>
          </cell>
          <cell r="E183">
            <v>0</v>
          </cell>
          <cell r="F183">
            <v>0</v>
          </cell>
        </row>
        <row r="184">
          <cell r="A184">
            <v>30316</v>
          </cell>
          <cell r="B184" t="str">
            <v>CONCRETO FCK = 20,0MPA - USINADO E BOMBEÁVEL</v>
          </cell>
          <cell r="C184" t="str">
            <v>M3</v>
          </cell>
          <cell r="D184">
            <v>0</v>
          </cell>
          <cell r="E184">
            <v>0</v>
          </cell>
          <cell r="F184">
            <v>0</v>
          </cell>
        </row>
        <row r="185">
          <cell r="A185">
            <v>30317</v>
          </cell>
          <cell r="B185" t="str">
            <v>CONCRETO FCK = 25,0MPA - USINADO</v>
          </cell>
          <cell r="C185" t="str">
            <v>M3</v>
          </cell>
          <cell r="D185">
            <v>0</v>
          </cell>
          <cell r="E185">
            <v>0</v>
          </cell>
          <cell r="F185">
            <v>0</v>
          </cell>
        </row>
        <row r="186">
          <cell r="A186">
            <v>30318</v>
          </cell>
          <cell r="B186" t="str">
            <v>CONCRETO FCK = 25,0MPA - USINADO E BOMBEÁVEL</v>
          </cell>
          <cell r="C186" t="str">
            <v>M3</v>
          </cell>
          <cell r="D186">
            <v>0</v>
          </cell>
          <cell r="E186">
            <v>0</v>
          </cell>
          <cell r="F186">
            <v>0</v>
          </cell>
        </row>
        <row r="187">
          <cell r="A187">
            <v>30319</v>
          </cell>
          <cell r="B187" t="str">
            <v>CONCRETO USINADO, BOMBEÁVEL FCK = 20MPA COM PEDRA 1</v>
          </cell>
          <cell r="C187" t="str">
            <v>M3</v>
          </cell>
          <cell r="D187">
            <v>0</v>
          </cell>
          <cell r="E187">
            <v>0</v>
          </cell>
          <cell r="F187">
            <v>0</v>
          </cell>
        </row>
        <row r="188">
          <cell r="A188">
            <v>30320</v>
          </cell>
          <cell r="B188" t="str">
            <v>CONCRETO FCK = 30,0MPA - USINADO</v>
          </cell>
          <cell r="C188" t="str">
            <v>M3</v>
          </cell>
          <cell r="D188">
            <v>0</v>
          </cell>
          <cell r="E188">
            <v>0</v>
          </cell>
          <cell r="F188">
            <v>0</v>
          </cell>
        </row>
        <row r="189">
          <cell r="A189">
            <v>30321</v>
          </cell>
          <cell r="B189" t="str">
            <v>CONCRETO FCK = 30,0MPA - USINADO E BOMBEÁVEL</v>
          </cell>
          <cell r="C189" t="str">
            <v>M3</v>
          </cell>
          <cell r="D189">
            <v>0</v>
          </cell>
          <cell r="E189">
            <v>0</v>
          </cell>
          <cell r="F189">
            <v>0</v>
          </cell>
        </row>
        <row r="190">
          <cell r="A190">
            <v>30322</v>
          </cell>
          <cell r="B190" t="str">
            <v>CONCRETO FCK = 35,0MPA - USINADO</v>
          </cell>
          <cell r="C190" t="str">
            <v>M3</v>
          </cell>
          <cell r="D190">
            <v>0</v>
          </cell>
          <cell r="E190">
            <v>0</v>
          </cell>
          <cell r="F190">
            <v>0</v>
          </cell>
        </row>
        <row r="191">
          <cell r="A191">
            <v>30323</v>
          </cell>
          <cell r="B191" t="str">
            <v>CONCRETO FCK = 35,0MPA - USINADO E BOMBEÁVEL</v>
          </cell>
          <cell r="C191" t="str">
            <v>M3</v>
          </cell>
          <cell r="D191">
            <v>0</v>
          </cell>
          <cell r="E191">
            <v>0</v>
          </cell>
          <cell r="F191">
            <v>0</v>
          </cell>
        </row>
        <row r="192">
          <cell r="A192">
            <v>30324</v>
          </cell>
          <cell r="B192" t="str">
            <v>CONCRETO FCK = 40,0MPA - USINADO</v>
          </cell>
          <cell r="C192" t="str">
            <v>M3</v>
          </cell>
          <cell r="D192">
            <v>0</v>
          </cell>
          <cell r="E192">
            <v>0</v>
          </cell>
          <cell r="F192">
            <v>0</v>
          </cell>
        </row>
        <row r="193">
          <cell r="A193">
            <v>30325</v>
          </cell>
          <cell r="B193" t="str">
            <v>CONCRETO FCK = 40,0MPA - USINADO E BOMBEÁVEL</v>
          </cell>
          <cell r="C193" t="str">
            <v>M3</v>
          </cell>
          <cell r="D193">
            <v>0</v>
          </cell>
          <cell r="E193">
            <v>0</v>
          </cell>
          <cell r="F193">
            <v>0</v>
          </cell>
        </row>
        <row r="194">
          <cell r="A194">
            <v>30330</v>
          </cell>
          <cell r="B194" t="str">
            <v>BOMBEAMENTO DE CONCRETO</v>
          </cell>
          <cell r="C194" t="str">
            <v>M3</v>
          </cell>
          <cell r="D194">
            <v>0</v>
          </cell>
          <cell r="E194">
            <v>0</v>
          </cell>
          <cell r="F194">
            <v>0</v>
          </cell>
        </row>
        <row r="195">
          <cell r="A195">
            <v>30400</v>
          </cell>
          <cell r="B195" t="str">
            <v>ESTRUTURA DE CONCRETO - LAJE MISTA</v>
          </cell>
          <cell r="C195" t="str">
            <v>.</v>
          </cell>
          <cell r="D195">
            <v>0</v>
          </cell>
          <cell r="E195">
            <v>0</v>
          </cell>
          <cell r="F195">
            <v>0</v>
          </cell>
        </row>
        <row r="196">
          <cell r="A196">
            <v>30419</v>
          </cell>
          <cell r="B196" t="str">
            <v>LAJE MISTA TRELIÇADA H-8CM COM CAPEAMENTO 4CM (12CM)</v>
          </cell>
          <cell r="C196" t="str">
            <v>M2</v>
          </cell>
          <cell r="D196">
            <v>0</v>
          </cell>
          <cell r="E196">
            <v>0</v>
          </cell>
          <cell r="F196">
            <v>0</v>
          </cell>
        </row>
        <row r="197">
          <cell r="A197">
            <v>30420</v>
          </cell>
          <cell r="B197" t="str">
            <v>LAJE MISTA TRELIÇADA H-10CM COM CAPEAMENTO 4CM (14CM)</v>
          </cell>
          <cell r="C197" t="str">
            <v>M2</v>
          </cell>
          <cell r="D197">
            <v>0</v>
          </cell>
          <cell r="E197">
            <v>0</v>
          </cell>
          <cell r="F197">
            <v>0</v>
          </cell>
        </row>
        <row r="198">
          <cell r="A198">
            <v>30421</v>
          </cell>
          <cell r="B198" t="str">
            <v>LAJE MISTA TRELIÇADA H-12CM COM CAPEAMENTO 4CM (16CM)</v>
          </cell>
          <cell r="C198" t="str">
            <v>M2</v>
          </cell>
          <cell r="D198">
            <v>0</v>
          </cell>
          <cell r="E198">
            <v>0</v>
          </cell>
          <cell r="F198">
            <v>0</v>
          </cell>
        </row>
        <row r="199">
          <cell r="A199">
            <v>30422</v>
          </cell>
          <cell r="B199" t="str">
            <v>LAJE MISTA TRELIÇADA H-15CM COM CAPEAMENTO 4CM (19CM)</v>
          </cell>
          <cell r="C199" t="str">
            <v>M2</v>
          </cell>
          <cell r="D199">
            <v>0</v>
          </cell>
          <cell r="E199">
            <v>0</v>
          </cell>
          <cell r="F199">
            <v>0</v>
          </cell>
        </row>
        <row r="200">
          <cell r="A200">
            <v>30423</v>
          </cell>
          <cell r="B200" t="str">
            <v>LAJE MISTA TRELIÇADA H-20CM COM CAPEAMENTO 4CM (24CM)</v>
          </cell>
          <cell r="C200" t="str">
            <v>M2</v>
          </cell>
          <cell r="D200">
            <v>0</v>
          </cell>
          <cell r="E200">
            <v>0</v>
          </cell>
          <cell r="F200">
            <v>0</v>
          </cell>
        </row>
        <row r="201">
          <cell r="A201">
            <v>30424</v>
          </cell>
          <cell r="B201" t="str">
            <v>LAJE MISTA TRELIÇADA H-25CM COM CAPEAMENTO 5CM (30CM)</v>
          </cell>
          <cell r="C201" t="str">
            <v>M2</v>
          </cell>
          <cell r="D201">
            <v>0</v>
          </cell>
          <cell r="E201">
            <v>0</v>
          </cell>
          <cell r="F201">
            <v>0</v>
          </cell>
        </row>
        <row r="202">
          <cell r="A202">
            <v>34000</v>
          </cell>
          <cell r="B202" t="str">
            <v>ESTRUTURA DE CONCRETO - RECUPERAÇÃO E TRATAMENTO</v>
          </cell>
          <cell r="C202" t="str">
            <v>.</v>
          </cell>
          <cell r="D202">
            <v>0</v>
          </cell>
          <cell r="E202">
            <v>0</v>
          </cell>
          <cell r="F202">
            <v>0</v>
          </cell>
        </row>
        <row r="203">
          <cell r="A203">
            <v>34002</v>
          </cell>
          <cell r="B203" t="str">
            <v>APICOAMENTO DE SUPERFÍCIE DE CONCRETO</v>
          </cell>
          <cell r="C203" t="str">
            <v>M2</v>
          </cell>
          <cell r="D203">
            <v>0</v>
          </cell>
          <cell r="E203">
            <v>0</v>
          </cell>
          <cell r="F203">
            <v>0</v>
          </cell>
        </row>
        <row r="204">
          <cell r="A204">
            <v>34005</v>
          </cell>
          <cell r="B204" t="str">
            <v>LIMPEZA DE SUPERFÍCIES COM HIDROJATEAMENTO</v>
          </cell>
          <cell r="C204" t="str">
            <v>M2</v>
          </cell>
          <cell r="D204">
            <v>5.75</v>
          </cell>
          <cell r="E204">
            <v>0</v>
          </cell>
          <cell r="F204">
            <v>0</v>
          </cell>
        </row>
        <row r="205">
          <cell r="A205">
            <v>34010</v>
          </cell>
          <cell r="B205" t="str">
            <v>LIMPEZA E REMOÇÃO DE SUPERFÍCIE DETERIORADA COM JATEAMENTO</v>
          </cell>
          <cell r="C205" t="str">
            <v>M2</v>
          </cell>
          <cell r="D205">
            <v>86.16</v>
          </cell>
          <cell r="E205">
            <v>0</v>
          </cell>
          <cell r="F205">
            <v>0</v>
          </cell>
        </row>
        <row r="206">
          <cell r="A206">
            <v>34015</v>
          </cell>
          <cell r="B206" t="str">
            <v>LIMPEZA DE JUNTA DE DILATAÇÃO COM REMOÇÃO DO EXCESSO DE CONCRETO - ATÉ 3CM</v>
          </cell>
          <cell r="C206" t="str">
            <v>M</v>
          </cell>
          <cell r="D206">
            <v>0</v>
          </cell>
          <cell r="E206">
            <v>0</v>
          </cell>
          <cell r="F206">
            <v>0</v>
          </cell>
        </row>
        <row r="207">
          <cell r="A207">
            <v>34018</v>
          </cell>
          <cell r="B207" t="str">
            <v>LIMPEZA DE CONCRETO E ARMADURA COM ESCOVA DE AÇO</v>
          </cell>
          <cell r="C207" t="str">
            <v>M2</v>
          </cell>
          <cell r="D207">
            <v>0</v>
          </cell>
          <cell r="E207">
            <v>0</v>
          </cell>
          <cell r="F207">
            <v>0</v>
          </cell>
        </row>
        <row r="208">
          <cell r="A208">
            <v>34022</v>
          </cell>
          <cell r="B208" t="str">
            <v>TRATAMENTO DE ARMADURA COM APLICAÇÃO DE PRODUTO INIBIDOR OXIDANTE</v>
          </cell>
          <cell r="C208" t="str">
            <v>M</v>
          </cell>
          <cell r="D208">
            <v>0</v>
          </cell>
          <cell r="E208">
            <v>0</v>
          </cell>
          <cell r="F208">
            <v>0</v>
          </cell>
        </row>
        <row r="209">
          <cell r="A209">
            <v>34024</v>
          </cell>
          <cell r="B209" t="str">
            <v>LIXAMENTO MECÂNICO EM SUPERFÍCIES DE CONCRETO</v>
          </cell>
          <cell r="C209" t="str">
            <v>M2</v>
          </cell>
          <cell r="D209">
            <v>0</v>
          </cell>
          <cell r="E209">
            <v>0</v>
          </cell>
          <cell r="F209">
            <v>0</v>
          </cell>
        </row>
        <row r="210">
          <cell r="A210">
            <v>34025</v>
          </cell>
          <cell r="B210" t="str">
            <v>PREPARO E APLICAÇÃO DE ESTUQUE</v>
          </cell>
          <cell r="C210" t="str">
            <v>M2</v>
          </cell>
          <cell r="D210">
            <v>0</v>
          </cell>
          <cell r="E210">
            <v>0</v>
          </cell>
          <cell r="F210">
            <v>0</v>
          </cell>
        </row>
        <row r="211">
          <cell r="A211">
            <v>34026</v>
          </cell>
          <cell r="B211" t="str">
            <v>LIXAMENTO MANUAL DE SUPERFÍCIES DE CONCRETO</v>
          </cell>
          <cell r="C211" t="str">
            <v>M2</v>
          </cell>
          <cell r="D211">
            <v>0</v>
          </cell>
          <cell r="E211">
            <v>0</v>
          </cell>
          <cell r="F211">
            <v>0</v>
          </cell>
        </row>
        <row r="212">
          <cell r="A212">
            <v>34050</v>
          </cell>
          <cell r="B212" t="str">
            <v>POLIMENTO DE CONCRETO</v>
          </cell>
          <cell r="C212" t="str">
            <v>M2</v>
          </cell>
          <cell r="D212">
            <v>0</v>
          </cell>
          <cell r="E212">
            <v>0</v>
          </cell>
          <cell r="F212">
            <v>0</v>
          </cell>
        </row>
        <row r="213">
          <cell r="A213">
            <v>34051</v>
          </cell>
          <cell r="B213" t="str">
            <v>POLIMENTO DE CONCRETO NOVO</v>
          </cell>
          <cell r="C213" t="str">
            <v>M2</v>
          </cell>
          <cell r="D213">
            <v>0</v>
          </cell>
          <cell r="E213">
            <v>0</v>
          </cell>
          <cell r="F213">
            <v>0</v>
          </cell>
        </row>
        <row r="214">
          <cell r="A214">
            <v>34060</v>
          </cell>
          <cell r="B214" t="str">
            <v>PREPARAÇÃO DE PONTE DE ADERÊNCIA COM ADESIVO A BASE DE EPÓXI</v>
          </cell>
          <cell r="C214" t="str">
            <v>M2</v>
          </cell>
          <cell r="D214">
            <v>0</v>
          </cell>
          <cell r="E214">
            <v>0</v>
          </cell>
          <cell r="F214">
            <v>0</v>
          </cell>
        </row>
        <row r="215">
          <cell r="A215">
            <v>34070</v>
          </cell>
          <cell r="B215" t="str">
            <v>ANCORAGEM DE BARRAS DE AÇO COM ADESIVO A BASE DE EPÓXI</v>
          </cell>
          <cell r="C215" t="str">
            <v>UN</v>
          </cell>
          <cell r="D215">
            <v>1.35</v>
          </cell>
          <cell r="E215">
            <v>8.19</v>
          </cell>
          <cell r="F215">
            <v>0.51</v>
          </cell>
        </row>
        <row r="216">
          <cell r="A216">
            <v>35000</v>
          </cell>
          <cell r="B216" t="str">
            <v>DEMOLIÇÕES</v>
          </cell>
          <cell r="C216" t="str">
            <v>.</v>
          </cell>
          <cell r="D216">
            <v>0</v>
          </cell>
          <cell r="E216">
            <v>0</v>
          </cell>
          <cell r="F216">
            <v>0</v>
          </cell>
        </row>
        <row r="217">
          <cell r="A217">
            <v>35001</v>
          </cell>
          <cell r="B217" t="str">
            <v>DEMOLIÇÃO MECANIZADA DE CONCRETO SIMPLES</v>
          </cell>
          <cell r="C217" t="str">
            <v>M3</v>
          </cell>
          <cell r="D217">
            <v>0</v>
          </cell>
          <cell r="E217">
            <v>35.520000000000003</v>
          </cell>
          <cell r="F217">
            <v>102.15</v>
          </cell>
        </row>
        <row r="218">
          <cell r="A218">
            <v>35002</v>
          </cell>
          <cell r="B218" t="str">
            <v>DEMOLIÇÃO MECANIZADA DE CONCRETO ARMADO</v>
          </cell>
          <cell r="C218" t="str">
            <v>M3</v>
          </cell>
          <cell r="D218">
            <v>0</v>
          </cell>
          <cell r="E218">
            <v>71.040000000000006</v>
          </cell>
          <cell r="F218">
            <v>204.3</v>
          </cell>
        </row>
        <row r="219">
          <cell r="A219">
            <v>35003</v>
          </cell>
          <cell r="B219" t="str">
            <v>DEMOLIÇÃO MANUAL DE CONCRETO SIMPLES</v>
          </cell>
          <cell r="C219" t="str">
            <v>M3</v>
          </cell>
          <cell r="D219">
            <v>0</v>
          </cell>
          <cell r="E219">
            <v>0</v>
          </cell>
          <cell r="F219">
            <v>0</v>
          </cell>
        </row>
        <row r="220">
          <cell r="A220">
            <v>35004</v>
          </cell>
          <cell r="B220" t="str">
            <v>DEMOLIÇÃO MANUAL DE CONCRETO ARMADO</v>
          </cell>
          <cell r="C220" t="str">
            <v>M3</v>
          </cell>
          <cell r="D220">
            <v>0</v>
          </cell>
          <cell r="E220">
            <v>0</v>
          </cell>
          <cell r="F220">
            <v>0</v>
          </cell>
        </row>
        <row r="221">
          <cell r="A221">
            <v>35005</v>
          </cell>
          <cell r="B221" t="str">
            <v>DEMOLIÇÃO DE LAJES MISTAS COM ESPESSURA FINAL IGUAL OU INFERIOR A 16CM</v>
          </cell>
          <cell r="C221" t="str">
            <v>M2</v>
          </cell>
          <cell r="D221">
            <v>0</v>
          </cell>
          <cell r="E221">
            <v>31.08</v>
          </cell>
          <cell r="F221">
            <v>0</v>
          </cell>
        </row>
        <row r="222">
          <cell r="A222">
            <v>35006</v>
          </cell>
          <cell r="B222" t="str">
            <v>DEMOLIÇÃO DE LAJES MISTAS COM ESPESSURA FINAL SUPERIOR A 16 CM, ATÉ 30CM</v>
          </cell>
          <cell r="C222" t="str">
            <v>M2</v>
          </cell>
          <cell r="D222">
            <v>0</v>
          </cell>
          <cell r="E222">
            <v>0</v>
          </cell>
          <cell r="F222">
            <v>0</v>
          </cell>
        </row>
        <row r="223">
          <cell r="A223">
            <v>36000</v>
          </cell>
          <cell r="B223" t="str">
            <v>ESTRUTURA METÁLICA VERTICAL</v>
          </cell>
          <cell r="C223" t="str">
            <v>.</v>
          </cell>
          <cell r="D223">
            <v>0</v>
          </cell>
          <cell r="E223">
            <v>0</v>
          </cell>
          <cell r="F223">
            <v>0</v>
          </cell>
        </row>
        <row r="224">
          <cell r="A224">
            <v>36001</v>
          </cell>
          <cell r="B224" t="str">
            <v>FORNECIMENTO E MONTAGEM DE ESTRUTURA METÁLICA VERTICAL - NÃO PATINÁVEL</v>
          </cell>
          <cell r="C224" t="str">
            <v>KG</v>
          </cell>
          <cell r="D224">
            <v>0</v>
          </cell>
          <cell r="E224">
            <v>0</v>
          </cell>
          <cell r="F224">
            <v>0</v>
          </cell>
        </row>
        <row r="225">
          <cell r="A225">
            <v>36002</v>
          </cell>
          <cell r="B225" t="str">
            <v>FORNECIMENTO E MONTAGEM DE ESTRUTURA METÁLICA VERTICAL - PATINÁVEL</v>
          </cell>
          <cell r="C225" t="str">
            <v>KG</v>
          </cell>
          <cell r="D225">
            <v>0</v>
          </cell>
          <cell r="E225">
            <v>0</v>
          </cell>
          <cell r="F225">
            <v>0</v>
          </cell>
        </row>
        <row r="226">
          <cell r="A226">
            <v>40000</v>
          </cell>
          <cell r="B226" t="str">
            <v>VEDOS</v>
          </cell>
          <cell r="D226">
            <v>0</v>
          </cell>
          <cell r="E226">
            <v>0</v>
          </cell>
          <cell r="F226">
            <v>0</v>
          </cell>
        </row>
        <row r="227">
          <cell r="A227">
            <v>40100</v>
          </cell>
          <cell r="B227" t="str">
            <v>ALVENARIA DE TIJOLOS E BLOCOS</v>
          </cell>
          <cell r="C227" t="str">
            <v>.</v>
          </cell>
          <cell r="D227">
            <v>0</v>
          </cell>
          <cell r="E227">
            <v>0</v>
          </cell>
          <cell r="F227">
            <v>0</v>
          </cell>
        </row>
        <row r="228">
          <cell r="A228">
            <v>40101</v>
          </cell>
          <cell r="B228" t="str">
            <v>TIJOLOS MACIÇOS COMUNS - ESPELHO</v>
          </cell>
          <cell r="C228" t="str">
            <v>M2</v>
          </cell>
          <cell r="D228">
            <v>0</v>
          </cell>
          <cell r="E228">
            <v>0</v>
          </cell>
          <cell r="F228">
            <v>0</v>
          </cell>
        </row>
        <row r="229">
          <cell r="A229">
            <v>40102</v>
          </cell>
          <cell r="B229" t="str">
            <v>TIJOLOS MACIÇOS COMUNS - 1/2 TIJOLO</v>
          </cell>
          <cell r="C229" t="str">
            <v>M2</v>
          </cell>
          <cell r="D229">
            <v>0</v>
          </cell>
          <cell r="E229">
            <v>0</v>
          </cell>
          <cell r="F229">
            <v>0</v>
          </cell>
        </row>
        <row r="230">
          <cell r="A230">
            <v>40104</v>
          </cell>
          <cell r="B230" t="str">
            <v>TIJOLOS MACIÇOS COMUNS - 1 1/2 TIJOLO</v>
          </cell>
          <cell r="C230" t="str">
            <v>M2</v>
          </cell>
          <cell r="D230">
            <v>0</v>
          </cell>
          <cell r="E230">
            <v>0</v>
          </cell>
          <cell r="F230">
            <v>0</v>
          </cell>
        </row>
        <row r="231">
          <cell r="A231">
            <v>40111</v>
          </cell>
          <cell r="B231" t="str">
            <v>TIJOLOS MACIÇOS COMUNS - APARENTE, 1/2 TIJOLO</v>
          </cell>
          <cell r="C231" t="str">
            <v>M2</v>
          </cell>
          <cell r="D231">
            <v>0</v>
          </cell>
          <cell r="E231">
            <v>0</v>
          </cell>
          <cell r="F231">
            <v>0</v>
          </cell>
        </row>
        <row r="232">
          <cell r="A232">
            <v>40112</v>
          </cell>
          <cell r="B232" t="str">
            <v>TIJOLOS MACIÇOS COMUNS - APARENTE, 1 TIJOLO</v>
          </cell>
          <cell r="C232" t="str">
            <v>M2</v>
          </cell>
          <cell r="D232">
            <v>0</v>
          </cell>
          <cell r="E232">
            <v>0</v>
          </cell>
          <cell r="F232">
            <v>0</v>
          </cell>
        </row>
        <row r="233">
          <cell r="A233">
            <v>40115</v>
          </cell>
          <cell r="B233" t="str">
            <v>TIJOLOS CERÂMICOS FURADOS - 1/2 TIJOLO</v>
          </cell>
          <cell r="C233" t="str">
            <v>M2</v>
          </cell>
          <cell r="D233">
            <v>0</v>
          </cell>
          <cell r="E233">
            <v>0</v>
          </cell>
          <cell r="F233">
            <v>0</v>
          </cell>
        </row>
        <row r="234">
          <cell r="A234">
            <v>40116</v>
          </cell>
          <cell r="B234" t="str">
            <v>TIJOLOS CERÂMICOS FURADOS - 1 TIJOLO</v>
          </cell>
          <cell r="C234" t="str">
            <v>M2</v>
          </cell>
          <cell r="D234">
            <v>0</v>
          </cell>
          <cell r="E234">
            <v>0</v>
          </cell>
          <cell r="F234">
            <v>0</v>
          </cell>
        </row>
        <row r="235">
          <cell r="A235">
            <v>40120</v>
          </cell>
          <cell r="B235" t="str">
            <v>TIJOLOS LAMINADOS - ESPELHO</v>
          </cell>
          <cell r="C235" t="str">
            <v>M2</v>
          </cell>
          <cell r="D235">
            <v>0</v>
          </cell>
          <cell r="E235">
            <v>0</v>
          </cell>
          <cell r="F235">
            <v>0</v>
          </cell>
        </row>
        <row r="236">
          <cell r="A236">
            <v>40121</v>
          </cell>
          <cell r="B236" t="str">
            <v>TIJOLOS LAMINADOS - 1/2 TIJOLO</v>
          </cell>
          <cell r="C236" t="str">
            <v>M2</v>
          </cell>
          <cell r="D236">
            <v>0</v>
          </cell>
          <cell r="E236">
            <v>0</v>
          </cell>
          <cell r="F236">
            <v>0</v>
          </cell>
        </row>
        <row r="237">
          <cell r="A237">
            <v>40122</v>
          </cell>
          <cell r="B237" t="str">
            <v>TIJOLOS LAMINADOS - 1 TIJOLO</v>
          </cell>
          <cell r="C237" t="str">
            <v>M2</v>
          </cell>
          <cell r="D237">
            <v>0</v>
          </cell>
          <cell r="E237">
            <v>0</v>
          </cell>
          <cell r="F237">
            <v>0</v>
          </cell>
        </row>
        <row r="238">
          <cell r="A238">
            <v>40125</v>
          </cell>
          <cell r="B238" t="str">
            <v>TIJOLOS DE VIDRO - CANELADO, 19X19CM</v>
          </cell>
          <cell r="C238" t="str">
            <v>M2</v>
          </cell>
          <cell r="D238">
            <v>0</v>
          </cell>
          <cell r="E238">
            <v>0</v>
          </cell>
          <cell r="F238">
            <v>0</v>
          </cell>
        </row>
        <row r="239">
          <cell r="A239">
            <v>40126</v>
          </cell>
          <cell r="B239" t="str">
            <v>TIJOLOS DE VIDRO - TIJOLINHO, 19X19CM</v>
          </cell>
          <cell r="C239" t="str">
            <v>M2</v>
          </cell>
          <cell r="D239">
            <v>0</v>
          </cell>
          <cell r="E239">
            <v>0</v>
          </cell>
          <cell r="F239">
            <v>0</v>
          </cell>
        </row>
        <row r="240">
          <cell r="A240">
            <v>40127</v>
          </cell>
          <cell r="B240" t="str">
            <v>TIJOLOS DE VIDRO - VENTILAÇÃO TIPO VENEZIANA</v>
          </cell>
          <cell r="C240" t="str">
            <v>M2</v>
          </cell>
          <cell r="D240">
            <v>0</v>
          </cell>
          <cell r="E240">
            <v>0</v>
          </cell>
          <cell r="F240">
            <v>0</v>
          </cell>
        </row>
        <row r="241">
          <cell r="A241">
            <v>40131</v>
          </cell>
          <cell r="B241" t="str">
            <v>BLOCOS VAZADOS DE CONCRETO ESTRUTURAL - 14CM - 8MPA</v>
          </cell>
          <cell r="C241" t="str">
            <v>M2</v>
          </cell>
          <cell r="D241">
            <v>0</v>
          </cell>
          <cell r="E241">
            <v>0</v>
          </cell>
          <cell r="F241">
            <v>0</v>
          </cell>
        </row>
        <row r="242">
          <cell r="A242">
            <v>40132</v>
          </cell>
          <cell r="B242" t="str">
            <v>BLOCOS VAZADOS DE CONCRETO ESTRUTURAL - 14CM - 10MPA</v>
          </cell>
          <cell r="C242" t="str">
            <v>M2</v>
          </cell>
          <cell r="D242">
            <v>0</v>
          </cell>
          <cell r="E242">
            <v>0</v>
          </cell>
          <cell r="F242">
            <v>0</v>
          </cell>
        </row>
        <row r="243">
          <cell r="A243">
            <v>40133</v>
          </cell>
          <cell r="B243" t="str">
            <v>BLOCOS VAZADOS DE CONCRETO ESTRUTURAL - 14CM - 12MPA</v>
          </cell>
          <cell r="C243" t="str">
            <v>M2</v>
          </cell>
          <cell r="D243">
            <v>0</v>
          </cell>
          <cell r="E243">
            <v>0</v>
          </cell>
          <cell r="F243">
            <v>0</v>
          </cell>
        </row>
        <row r="244">
          <cell r="A244">
            <v>40134</v>
          </cell>
          <cell r="B244" t="str">
            <v>BLOCOS VAZADOS DE CONCRETO ESTRUTURAL - 14CM - 14MPA</v>
          </cell>
          <cell r="C244" t="str">
            <v>M2</v>
          </cell>
          <cell r="D244">
            <v>0</v>
          </cell>
          <cell r="E244">
            <v>0</v>
          </cell>
          <cell r="F244">
            <v>0</v>
          </cell>
        </row>
        <row r="245">
          <cell r="A245">
            <v>40135</v>
          </cell>
          <cell r="B245" t="str">
            <v>BLOCOS VAZADOS DE CONCRETO ESTRUTURAL - 19CM - 8MPA</v>
          </cell>
          <cell r="C245" t="str">
            <v>M2</v>
          </cell>
          <cell r="D245">
            <v>0</v>
          </cell>
          <cell r="E245">
            <v>0</v>
          </cell>
          <cell r="F245">
            <v>0</v>
          </cell>
        </row>
        <row r="246">
          <cell r="A246">
            <v>40136</v>
          </cell>
          <cell r="B246" t="str">
            <v>BLOCOS VAZADOS DE CONCRETO ESTRURURAL - 19CM - 10MPA</v>
          </cell>
          <cell r="C246" t="str">
            <v>M2</v>
          </cell>
          <cell r="D246">
            <v>0</v>
          </cell>
          <cell r="E246">
            <v>0</v>
          </cell>
          <cell r="F246">
            <v>0</v>
          </cell>
        </row>
        <row r="247">
          <cell r="A247">
            <v>40137</v>
          </cell>
          <cell r="B247" t="str">
            <v>BLOCOS VAZADOS DE CONCRETO ESTRUTURAL - 19CM - 12MPA</v>
          </cell>
          <cell r="C247" t="str">
            <v>M2</v>
          </cell>
          <cell r="D247">
            <v>59.01</v>
          </cell>
          <cell r="E247">
            <v>31.68</v>
          </cell>
          <cell r="F247">
            <v>0</v>
          </cell>
        </row>
        <row r="248">
          <cell r="A248">
            <v>40138</v>
          </cell>
          <cell r="B248" t="str">
            <v>BLOCOS VAZADOS DE CONCRETO ESTRUTURAL - 19CM - 14MPA</v>
          </cell>
          <cell r="C248" t="str">
            <v>M2</v>
          </cell>
          <cell r="D248">
            <v>0</v>
          </cell>
          <cell r="E248">
            <v>0</v>
          </cell>
          <cell r="F248">
            <v>0</v>
          </cell>
        </row>
        <row r="249">
          <cell r="A249">
            <v>40140</v>
          </cell>
          <cell r="B249" t="str">
            <v>BLOCOS VAZADOS DE CONCRETO - 09CM</v>
          </cell>
          <cell r="C249" t="str">
            <v>M2</v>
          </cell>
          <cell r="D249">
            <v>0</v>
          </cell>
          <cell r="E249">
            <v>0</v>
          </cell>
          <cell r="F249">
            <v>0</v>
          </cell>
        </row>
        <row r="250">
          <cell r="A250">
            <v>40141</v>
          </cell>
          <cell r="B250" t="str">
            <v>BLOCOS VAZADOS DE CONCRETO - 14CM</v>
          </cell>
          <cell r="C250" t="str">
            <v>M2</v>
          </cell>
          <cell r="D250">
            <v>0</v>
          </cell>
          <cell r="E250">
            <v>0</v>
          </cell>
          <cell r="F250">
            <v>0</v>
          </cell>
        </row>
        <row r="251">
          <cell r="A251">
            <v>40142</v>
          </cell>
          <cell r="B251" t="str">
            <v>BLOCOS VAZADOS DE CONCRETO - 19CM</v>
          </cell>
          <cell r="C251" t="str">
            <v>M2</v>
          </cell>
          <cell r="D251">
            <v>0</v>
          </cell>
          <cell r="E251">
            <v>0</v>
          </cell>
          <cell r="F251">
            <v>0</v>
          </cell>
        </row>
        <row r="252">
          <cell r="A252">
            <v>40144</v>
          </cell>
          <cell r="B252" t="str">
            <v>BLOCO SÍLICO CALCÁRIO - 14CM</v>
          </cell>
          <cell r="C252" t="str">
            <v>M2</v>
          </cell>
          <cell r="D252">
            <v>0</v>
          </cell>
          <cell r="E252">
            <v>0</v>
          </cell>
          <cell r="F252">
            <v>0</v>
          </cell>
        </row>
        <row r="253">
          <cell r="A253">
            <v>40145</v>
          </cell>
          <cell r="B253" t="str">
            <v>BLOCO SÍLICO CALCÁRIO - 19CM</v>
          </cell>
          <cell r="C253" t="str">
            <v>M2</v>
          </cell>
          <cell r="D253">
            <v>0</v>
          </cell>
          <cell r="E253">
            <v>0</v>
          </cell>
          <cell r="F253">
            <v>0</v>
          </cell>
        </row>
        <row r="254">
          <cell r="A254">
            <v>40150</v>
          </cell>
          <cell r="B254" t="str">
            <v>BLOCOS VAZADOS DE CONCRETO APARENTE - 09CM</v>
          </cell>
          <cell r="C254" t="str">
            <v>M2</v>
          </cell>
          <cell r="D254">
            <v>0</v>
          </cell>
          <cell r="E254">
            <v>0</v>
          </cell>
          <cell r="F254">
            <v>0</v>
          </cell>
        </row>
        <row r="255">
          <cell r="A255">
            <v>40151</v>
          </cell>
          <cell r="B255" t="str">
            <v>BLOCOS VAZADOS DE CONCRETO APARENTE - 14CM</v>
          </cell>
          <cell r="C255" t="str">
            <v>M2</v>
          </cell>
          <cell r="D255">
            <v>0</v>
          </cell>
          <cell r="E255">
            <v>0</v>
          </cell>
          <cell r="F255">
            <v>0</v>
          </cell>
        </row>
        <row r="256">
          <cell r="A256">
            <v>40152</v>
          </cell>
          <cell r="B256" t="str">
            <v>BLOCOS VAZADOS DE CONCRETO APARENTE - 19CM</v>
          </cell>
          <cell r="C256" t="str">
            <v>M2</v>
          </cell>
          <cell r="D256">
            <v>0</v>
          </cell>
          <cell r="E256">
            <v>0</v>
          </cell>
          <cell r="F256">
            <v>0</v>
          </cell>
        </row>
        <row r="257">
          <cell r="A257">
            <v>40160</v>
          </cell>
          <cell r="B257" t="str">
            <v>BLOCOS VAZADOS DE CONCRETO ESTRUTURAL - 14CM - ATÉ 6MPA</v>
          </cell>
          <cell r="C257" t="str">
            <v>M2</v>
          </cell>
          <cell r="D257">
            <v>0</v>
          </cell>
          <cell r="E257">
            <v>0</v>
          </cell>
          <cell r="F257">
            <v>0</v>
          </cell>
        </row>
        <row r="258">
          <cell r="A258">
            <v>40161</v>
          </cell>
          <cell r="B258" t="str">
            <v>BLOCOS VAZADOS DE CONCRETO ESTRUTURAL - 19CM - ATÉ 6MPA</v>
          </cell>
          <cell r="C258" t="str">
            <v>M2</v>
          </cell>
          <cell r="D258">
            <v>0</v>
          </cell>
          <cell r="E258">
            <v>0</v>
          </cell>
          <cell r="F258">
            <v>0</v>
          </cell>
        </row>
        <row r="259">
          <cell r="A259">
            <v>40162</v>
          </cell>
          <cell r="B259" t="str">
            <v>BLOCOS VAZADOS DE CONCRETO ESTRUTURAL APARENTE - 14CM - ATÉ 6MPA</v>
          </cell>
          <cell r="C259" t="str">
            <v>M2</v>
          </cell>
          <cell r="D259">
            <v>0</v>
          </cell>
          <cell r="E259">
            <v>0</v>
          </cell>
          <cell r="F259">
            <v>0</v>
          </cell>
        </row>
        <row r="260">
          <cell r="A260">
            <v>40163</v>
          </cell>
          <cell r="B260" t="str">
            <v>BLOCOS VAZADOS DE CONCRETO ESTRUTURAL APARENTE - 19CM - ATÉ 6MPA</v>
          </cell>
          <cell r="C260" t="str">
            <v>M2</v>
          </cell>
          <cell r="D260">
            <v>0</v>
          </cell>
          <cell r="E260">
            <v>0</v>
          </cell>
          <cell r="F260">
            <v>0</v>
          </cell>
        </row>
        <row r="261">
          <cell r="A261">
            <v>40170</v>
          </cell>
          <cell r="B261" t="str">
            <v>BLOCO CERÂMICO COMUM - 14CM</v>
          </cell>
          <cell r="C261" t="str">
            <v>M2</v>
          </cell>
          <cell r="D261">
            <v>0</v>
          </cell>
          <cell r="E261">
            <v>0</v>
          </cell>
          <cell r="F261">
            <v>0</v>
          </cell>
        </row>
        <row r="262">
          <cell r="A262">
            <v>40171</v>
          </cell>
          <cell r="B262" t="str">
            <v>BLOCO CERÂMICO COMUM - 19CM</v>
          </cell>
          <cell r="C262" t="str">
            <v>M2</v>
          </cell>
          <cell r="D262">
            <v>0</v>
          </cell>
          <cell r="E262">
            <v>0</v>
          </cell>
          <cell r="F262">
            <v>0</v>
          </cell>
        </row>
        <row r="263">
          <cell r="A263">
            <v>40180</v>
          </cell>
          <cell r="B263" t="str">
            <v>TELA TIPO DEPLOYEE PARA REFORÇO DE ALVENARIA</v>
          </cell>
          <cell r="C263" t="str">
            <v>M2</v>
          </cell>
          <cell r="D263">
            <v>0</v>
          </cell>
          <cell r="E263">
            <v>0</v>
          </cell>
          <cell r="F263">
            <v>0</v>
          </cell>
        </row>
        <row r="264">
          <cell r="A264">
            <v>40195</v>
          </cell>
          <cell r="B264" t="str">
            <v>ARMADURA EM AÇO CA-50 PARA BLOCOS VAZADOS DE CONCRETO ESTRUTURAL</v>
          </cell>
          <cell r="C264" t="str">
            <v>KG</v>
          </cell>
          <cell r="D264">
            <v>0</v>
          </cell>
          <cell r="E264">
            <v>0</v>
          </cell>
          <cell r="F264">
            <v>0</v>
          </cell>
        </row>
        <row r="265">
          <cell r="A265">
            <v>40196</v>
          </cell>
          <cell r="B265" t="str">
            <v>ARMADURA EM AÇO CA-60 PARA BLOCOS VAZADOS DE CONCRETO ESTRUTURAL</v>
          </cell>
          <cell r="C265" t="str">
            <v>KG</v>
          </cell>
          <cell r="D265">
            <v>0</v>
          </cell>
          <cell r="E265">
            <v>0</v>
          </cell>
          <cell r="F265">
            <v>0</v>
          </cell>
        </row>
        <row r="266">
          <cell r="A266">
            <v>40197</v>
          </cell>
          <cell r="B266" t="str">
            <v>CONCRETO "GROUT"</v>
          </cell>
          <cell r="C266" t="str">
            <v>M3</v>
          </cell>
          <cell r="D266">
            <v>0</v>
          </cell>
          <cell r="E266">
            <v>0</v>
          </cell>
          <cell r="F266">
            <v>0</v>
          </cell>
        </row>
        <row r="267">
          <cell r="A267">
            <v>40198</v>
          </cell>
          <cell r="B267" t="str">
            <v>VERGAS, CINTAS E PILARETES DE CONCRETO</v>
          </cell>
          <cell r="C267" t="str">
            <v>M3</v>
          </cell>
          <cell r="D267">
            <v>0</v>
          </cell>
          <cell r="E267">
            <v>0</v>
          </cell>
          <cell r="F267">
            <v>0</v>
          </cell>
        </row>
        <row r="268">
          <cell r="A268">
            <v>40200</v>
          </cell>
          <cell r="B268" t="str">
            <v>ALVENARIA DE ELEMENTOS VAZADOS</v>
          </cell>
          <cell r="C268" t="str">
            <v>.</v>
          </cell>
          <cell r="D268">
            <v>0</v>
          </cell>
          <cell r="E268">
            <v>0</v>
          </cell>
          <cell r="F268">
            <v>0</v>
          </cell>
        </row>
        <row r="269">
          <cell r="A269">
            <v>40204</v>
          </cell>
          <cell r="B269" t="str">
            <v>ELEMENTOS VAZADOS DE TIJOLOS CERÂMICOS</v>
          </cell>
          <cell r="C269" t="str">
            <v>M2</v>
          </cell>
          <cell r="D269">
            <v>0</v>
          </cell>
          <cell r="E269">
            <v>0</v>
          </cell>
          <cell r="F269">
            <v>0</v>
          </cell>
        </row>
        <row r="270">
          <cell r="A270">
            <v>40300</v>
          </cell>
          <cell r="B270" t="str">
            <v>OUTROS ELEMENTOS DIVISÓRIOS</v>
          </cell>
          <cell r="C270" t="str">
            <v>.</v>
          </cell>
          <cell r="D270">
            <v>0</v>
          </cell>
          <cell r="E270">
            <v>0</v>
          </cell>
          <cell r="F270">
            <v>0</v>
          </cell>
        </row>
        <row r="271">
          <cell r="A271">
            <v>40330</v>
          </cell>
          <cell r="B271" t="str">
            <v>PLACAS DE GRANILITE - 30MM DE ESPESSURA</v>
          </cell>
          <cell r="C271" t="str">
            <v>M2</v>
          </cell>
          <cell r="D271">
            <v>0</v>
          </cell>
          <cell r="E271">
            <v>0</v>
          </cell>
          <cell r="F271">
            <v>0</v>
          </cell>
        </row>
        <row r="272">
          <cell r="A272">
            <v>40331</v>
          </cell>
          <cell r="B272" t="str">
            <v>PLACAS DE GRANILITE - 40MM DE ESPESSURA</v>
          </cell>
          <cell r="C272" t="str">
            <v>M2</v>
          </cell>
          <cell r="D272">
            <v>0</v>
          </cell>
          <cell r="E272">
            <v>0</v>
          </cell>
          <cell r="F272">
            <v>0</v>
          </cell>
        </row>
        <row r="273">
          <cell r="A273">
            <v>40332</v>
          </cell>
          <cell r="B273" t="str">
            <v>PLACAS DE GRANILITE - 50MM DE ESPESSURA</v>
          </cell>
          <cell r="C273" t="str">
            <v>M2</v>
          </cell>
          <cell r="D273">
            <v>0</v>
          </cell>
          <cell r="E273">
            <v>0</v>
          </cell>
          <cell r="F273">
            <v>0</v>
          </cell>
        </row>
        <row r="274">
          <cell r="A274">
            <v>40335</v>
          </cell>
          <cell r="B274" t="str">
            <v>DIVISÓRIA EM ARDÓSIA CINZA - POLIDA 2 LADOS - ESPESSURA 30MM</v>
          </cell>
          <cell r="C274" t="str">
            <v>M2</v>
          </cell>
          <cell r="D274">
            <v>0</v>
          </cell>
          <cell r="E274">
            <v>0</v>
          </cell>
          <cell r="F274">
            <v>0</v>
          </cell>
        </row>
        <row r="275">
          <cell r="A275">
            <v>40351</v>
          </cell>
          <cell r="B275" t="str">
            <v>VL.01 - DIVISÓRIA DE ACABAMENTO LAMINADO MELAMÍNICO, MIOLO COLMÉIA - PAINEL/PAINEL</v>
          </cell>
          <cell r="C275" t="str">
            <v>M2</v>
          </cell>
          <cell r="D275">
            <v>0</v>
          </cell>
          <cell r="E275">
            <v>0</v>
          </cell>
          <cell r="F275">
            <v>0</v>
          </cell>
        </row>
        <row r="276">
          <cell r="A276">
            <v>40352</v>
          </cell>
          <cell r="B276" t="str">
            <v>VL.02 - DIVISÓRIA DE ACABAMENTO LAMINADO MELAMÍNICO, MIOLO COLMÉIA - PAINEL CEGO</v>
          </cell>
          <cell r="C276" t="str">
            <v>M2</v>
          </cell>
          <cell r="D276">
            <v>0</v>
          </cell>
          <cell r="E276">
            <v>0</v>
          </cell>
          <cell r="F276">
            <v>0</v>
          </cell>
        </row>
        <row r="277">
          <cell r="A277">
            <v>40353</v>
          </cell>
          <cell r="B277" t="str">
            <v>VL.03 - DIVISÓRIA DE ACABAMENTO LAMINADO MELAMÍNICO, MIOLO COLMÉIA - PORTA/BANDEIRA</v>
          </cell>
          <cell r="C277" t="str">
            <v>M2</v>
          </cell>
          <cell r="D277">
            <v>0</v>
          </cell>
          <cell r="E277">
            <v>0</v>
          </cell>
          <cell r="F277">
            <v>0</v>
          </cell>
        </row>
        <row r="278">
          <cell r="A278">
            <v>40354</v>
          </cell>
          <cell r="B278" t="str">
            <v>VL.04 - DIVISÓRIA DE ACABAMENTO LAMINADO MELAMÍNICO, MIOLO COLMÉIA - PAINEL/VIDRO</v>
          </cell>
          <cell r="C278" t="str">
            <v>M2</v>
          </cell>
          <cell r="D278">
            <v>0</v>
          </cell>
          <cell r="E278">
            <v>0</v>
          </cell>
          <cell r="F278">
            <v>0</v>
          </cell>
        </row>
        <row r="279">
          <cell r="A279">
            <v>40355</v>
          </cell>
          <cell r="B279" t="str">
            <v>VL.05 - DIVISÓRIA DE ACABAMENTO LAMINADO MELAMÍNICO, MIOLO COLMÉIA - PORTA/VIDRO</v>
          </cell>
          <cell r="C279" t="str">
            <v>M2</v>
          </cell>
          <cell r="D279">
            <v>0</v>
          </cell>
          <cell r="E279">
            <v>0</v>
          </cell>
          <cell r="F279">
            <v>0</v>
          </cell>
        </row>
        <row r="280">
          <cell r="A280">
            <v>40356</v>
          </cell>
          <cell r="B280" t="str">
            <v>VL.06 - DIVISÓRIA DE ACABAMENTO LAMINADO MELAMÍNICO, MIOLO COLMÉIA - PAINEL/VIDRO/PAINEL</v>
          </cell>
          <cell r="C280" t="str">
            <v>M2</v>
          </cell>
          <cell r="D280">
            <v>0</v>
          </cell>
          <cell r="E280">
            <v>0</v>
          </cell>
          <cell r="F280">
            <v>0</v>
          </cell>
        </row>
        <row r="281">
          <cell r="A281">
            <v>40357</v>
          </cell>
          <cell r="B281" t="str">
            <v>VL.07 - DIVISÓRIA DE ACABAMENTO LAMINADO MELAMÍNICO, MIOLO COLMÉIA - PAINEL/VIDRO/VIDRO</v>
          </cell>
          <cell r="C281" t="str">
            <v>M2</v>
          </cell>
          <cell r="D281">
            <v>0</v>
          </cell>
          <cell r="E281">
            <v>0</v>
          </cell>
          <cell r="F281">
            <v>0</v>
          </cell>
        </row>
        <row r="282">
          <cell r="A282">
            <v>40358</v>
          </cell>
          <cell r="B282" t="str">
            <v>VL.08 - DIVISÓRIA DE ACABAMENTO  LAMINADO MELAMÍNICO, MIOLO COLMÉIA - PORTA/BONECA/PAINEL</v>
          </cell>
          <cell r="C282" t="str">
            <v>M2</v>
          </cell>
          <cell r="D282">
            <v>0</v>
          </cell>
          <cell r="E282">
            <v>0</v>
          </cell>
          <cell r="F282">
            <v>0</v>
          </cell>
        </row>
        <row r="283">
          <cell r="A283">
            <v>40359</v>
          </cell>
          <cell r="B283" t="str">
            <v>VL.09 - DIVISÓRIA DE ACABAMENTO  LAMINADO MELAMÍNICO, MIOLO COLMÉIA - PORTA/BONECA/VIDRO</v>
          </cell>
          <cell r="C283" t="str">
            <v>M2</v>
          </cell>
          <cell r="D283">
            <v>0</v>
          </cell>
          <cell r="E283">
            <v>0</v>
          </cell>
          <cell r="F283">
            <v>0</v>
          </cell>
        </row>
        <row r="284">
          <cell r="A284">
            <v>45000</v>
          </cell>
          <cell r="B284" t="str">
            <v>DEMOLIÇÕES</v>
          </cell>
          <cell r="C284" t="str">
            <v>.</v>
          </cell>
          <cell r="D284">
            <v>0</v>
          </cell>
          <cell r="E284">
            <v>0</v>
          </cell>
          <cell r="F284">
            <v>0</v>
          </cell>
        </row>
        <row r="285">
          <cell r="A285">
            <v>45001</v>
          </cell>
          <cell r="B285" t="str">
            <v>DEMOLIÇÃO DE ALVENARIA ESTRUTURAL DE BLOCOS VAZADOS DE CONCRETO</v>
          </cell>
          <cell r="C285" t="str">
            <v>M3</v>
          </cell>
          <cell r="D285">
            <v>0</v>
          </cell>
          <cell r="E285">
            <v>0</v>
          </cell>
          <cell r="F285">
            <v>0</v>
          </cell>
        </row>
        <row r="286">
          <cell r="A286">
            <v>45004</v>
          </cell>
          <cell r="B286" t="str">
            <v>DEMOLIÇÃO DE ALVENARIA EM GERAL (TIJOLOS OU BLOCOS)</v>
          </cell>
          <cell r="C286" t="str">
            <v>M3</v>
          </cell>
          <cell r="D286">
            <v>0</v>
          </cell>
          <cell r="E286">
            <v>53.28</v>
          </cell>
          <cell r="F286">
            <v>0</v>
          </cell>
        </row>
        <row r="287">
          <cell r="A287">
            <v>45007</v>
          </cell>
          <cell r="B287" t="str">
            <v>DEMOLIÇÃO DE ALVENARIA DE ELEMENTOS VAZADOS</v>
          </cell>
          <cell r="C287" t="str">
            <v>M3</v>
          </cell>
          <cell r="D287">
            <v>0</v>
          </cell>
          <cell r="E287">
            <v>0</v>
          </cell>
          <cell r="F287">
            <v>0</v>
          </cell>
        </row>
        <row r="288">
          <cell r="A288">
            <v>45009</v>
          </cell>
          <cell r="B288" t="str">
            <v>DEMOLIÇÃO DE VERGAS, CINTAS E PILARETES DE CONCRETO</v>
          </cell>
          <cell r="C288" t="str">
            <v>M3</v>
          </cell>
          <cell r="D288">
            <v>0</v>
          </cell>
          <cell r="E288">
            <v>0</v>
          </cell>
          <cell r="F288">
            <v>0</v>
          </cell>
        </row>
        <row r="289">
          <cell r="A289">
            <v>45010</v>
          </cell>
          <cell r="B289" t="str">
            <v>DEMOLIÇÃO DE PLACAS DIVISÓRIAS DE GRANILITE OU SIMILAR</v>
          </cell>
          <cell r="C289" t="str">
            <v>M2</v>
          </cell>
          <cell r="D289">
            <v>0</v>
          </cell>
          <cell r="E289">
            <v>0</v>
          </cell>
          <cell r="F289">
            <v>0</v>
          </cell>
        </row>
        <row r="290">
          <cell r="A290">
            <v>45015</v>
          </cell>
          <cell r="B290" t="str">
            <v>DEMOLIÇÃO DE DIVISÓRIAS - CHAPAS OU TÁBUAS, INCLUSIVE ENTARUGAMENTO</v>
          </cell>
          <cell r="C290" t="str">
            <v>M2</v>
          </cell>
          <cell r="D290">
            <v>0</v>
          </cell>
          <cell r="E290">
            <v>7.1</v>
          </cell>
          <cell r="F290">
            <v>0</v>
          </cell>
        </row>
        <row r="291">
          <cell r="A291">
            <v>46000</v>
          </cell>
          <cell r="B291" t="str">
            <v>RETIRADAS</v>
          </cell>
          <cell r="C291" t="str">
            <v>.</v>
          </cell>
          <cell r="D291">
            <v>0</v>
          </cell>
          <cell r="E291">
            <v>0</v>
          </cell>
          <cell r="F291">
            <v>0</v>
          </cell>
        </row>
        <row r="292">
          <cell r="A292">
            <v>46005</v>
          </cell>
          <cell r="B292" t="str">
            <v>RETIRADA DE ALVENARIA DE BLOCOS DE PEDRA NATURAL</v>
          </cell>
          <cell r="C292" t="str">
            <v>M3</v>
          </cell>
          <cell r="D292">
            <v>0</v>
          </cell>
          <cell r="E292">
            <v>0</v>
          </cell>
          <cell r="F292">
            <v>0</v>
          </cell>
        </row>
        <row r="293">
          <cell r="A293">
            <v>46007</v>
          </cell>
          <cell r="B293" t="str">
            <v>RETIRADA DE ALVENARIA DE TIJOLOS DE VIDRO OU ELEMENTOS VAZADOS</v>
          </cell>
          <cell r="C293" t="str">
            <v>M2</v>
          </cell>
          <cell r="D293">
            <v>0</v>
          </cell>
          <cell r="E293">
            <v>0</v>
          </cell>
          <cell r="F293">
            <v>0</v>
          </cell>
        </row>
        <row r="294">
          <cell r="A294">
            <v>46010</v>
          </cell>
          <cell r="B294" t="str">
            <v>RETIRADA DE PLACAS DIVISÓRIAS DE GRANILITE OU SIMILAR</v>
          </cell>
          <cell r="C294" t="str">
            <v>M2</v>
          </cell>
          <cell r="D294">
            <v>0</v>
          </cell>
          <cell r="E294">
            <v>0</v>
          </cell>
          <cell r="F294">
            <v>0</v>
          </cell>
        </row>
        <row r="295">
          <cell r="A295">
            <v>46015</v>
          </cell>
          <cell r="B295" t="str">
            <v>RETIRADA DE DIVISÓRIAS - CHAPAS OU TÁBUAS, EXCLUSIVE ENTARUGAMENTO</v>
          </cell>
          <cell r="C295" t="str">
            <v>M2</v>
          </cell>
          <cell r="D295">
            <v>0</v>
          </cell>
          <cell r="E295">
            <v>0</v>
          </cell>
          <cell r="F295">
            <v>0</v>
          </cell>
        </row>
        <row r="296">
          <cell r="A296">
            <v>46016</v>
          </cell>
          <cell r="B296" t="str">
            <v>RETIRADA DE DIVISÓRIAS - CHAPAS OU TÁBUAS, INCLUSIVE ENTARUGAMENTO</v>
          </cell>
          <cell r="C296" t="str">
            <v>M2</v>
          </cell>
          <cell r="D296">
            <v>0</v>
          </cell>
          <cell r="E296">
            <v>0</v>
          </cell>
          <cell r="F296">
            <v>0</v>
          </cell>
        </row>
        <row r="297">
          <cell r="A297">
            <v>46019</v>
          </cell>
          <cell r="B297" t="str">
            <v>RETIRADA DE DIVISÓRIAS - CHAPAS FIB.MADEIRA, COM MONTANTES METÁLICOS</v>
          </cell>
          <cell r="C297" t="str">
            <v>M2</v>
          </cell>
          <cell r="D297">
            <v>0</v>
          </cell>
          <cell r="E297">
            <v>0</v>
          </cell>
          <cell r="F297">
            <v>0</v>
          </cell>
        </row>
        <row r="298">
          <cell r="A298">
            <v>47000</v>
          </cell>
          <cell r="B298" t="str">
            <v>RECOLOCAÇÕES</v>
          </cell>
          <cell r="C298" t="str">
            <v>.</v>
          </cell>
          <cell r="D298">
            <v>0</v>
          </cell>
          <cell r="E298">
            <v>0</v>
          </cell>
          <cell r="F298">
            <v>0</v>
          </cell>
        </row>
        <row r="299">
          <cell r="A299">
            <v>47010</v>
          </cell>
          <cell r="B299" t="str">
            <v>RECOLOCAÇÃO DE PLACAS DIVISÓRIAS DE GRANILITE OU SIMILAR</v>
          </cell>
          <cell r="C299" t="str">
            <v>M2</v>
          </cell>
          <cell r="D299">
            <v>0</v>
          </cell>
          <cell r="E299">
            <v>0</v>
          </cell>
          <cell r="F299">
            <v>0</v>
          </cell>
        </row>
        <row r="300">
          <cell r="A300">
            <v>47015</v>
          </cell>
          <cell r="B300" t="str">
            <v>RECOLOCAÇÃO DE DIVISÓRIAS - CHAPAS OU TÁBUAS, EXCLUSIVE ENTARUGAMENTO</v>
          </cell>
          <cell r="C300" t="str">
            <v>M2</v>
          </cell>
          <cell r="D300">
            <v>0</v>
          </cell>
          <cell r="E300">
            <v>0</v>
          </cell>
          <cell r="F300">
            <v>0</v>
          </cell>
        </row>
        <row r="301">
          <cell r="A301">
            <v>47016</v>
          </cell>
          <cell r="B301" t="str">
            <v>RECOLOCAÇÃO DE DIVISÓRIAS - CHAPAS OU TÁBUAS, INCLUSIVE ENTARUGAMENTO</v>
          </cell>
          <cell r="C301" t="str">
            <v>M2</v>
          </cell>
          <cell r="D301">
            <v>0</v>
          </cell>
          <cell r="E301">
            <v>0</v>
          </cell>
          <cell r="F301">
            <v>0</v>
          </cell>
        </row>
        <row r="302">
          <cell r="A302">
            <v>47019</v>
          </cell>
          <cell r="B302" t="str">
            <v>RECOLOCAÇÃO DE DIVISÓRIAS - CHAPAS FIB.MADEIRA, COM MONTANTES METÁLICOS</v>
          </cell>
          <cell r="C302" t="str">
            <v>M2</v>
          </cell>
          <cell r="D302">
            <v>0</v>
          </cell>
          <cell r="E302">
            <v>0</v>
          </cell>
          <cell r="F302">
            <v>0</v>
          </cell>
        </row>
        <row r="303">
          <cell r="A303">
            <v>50000</v>
          </cell>
          <cell r="B303" t="str">
            <v>IMPERMEABILIZACOES</v>
          </cell>
          <cell r="D303">
            <v>0</v>
          </cell>
          <cell r="E303">
            <v>0</v>
          </cell>
          <cell r="F303">
            <v>0</v>
          </cell>
        </row>
        <row r="304">
          <cell r="A304">
            <v>50100</v>
          </cell>
          <cell r="B304" t="str">
            <v>IMPERMEABILIZANTE CONTRA UMIDADE DO SOLO</v>
          </cell>
          <cell r="C304" t="str">
            <v>.</v>
          </cell>
          <cell r="D304">
            <v>0</v>
          </cell>
          <cell r="E304">
            <v>0</v>
          </cell>
          <cell r="F304">
            <v>0</v>
          </cell>
        </row>
        <row r="305">
          <cell r="A305">
            <v>50101</v>
          </cell>
          <cell r="B305" t="str">
            <v>ARGAMASSA IMPERMEABILIZANTE DE CIMENTO E AREIA (REBOCO IMPERMEÁVEL) - TRAÇO 1:3, ESPESSURA DE 20MM</v>
          </cell>
          <cell r="C305" t="str">
            <v>M2</v>
          </cell>
          <cell r="D305">
            <v>0</v>
          </cell>
          <cell r="E305">
            <v>0</v>
          </cell>
          <cell r="F305">
            <v>0</v>
          </cell>
        </row>
        <row r="306">
          <cell r="A306">
            <v>50103</v>
          </cell>
          <cell r="B306" t="str">
            <v>ARGAMASSA IMPERMEABILIZANTE DE CIMENTO E AREIA (SUBSOLOS) - TRAÇO 1:2,5, ESPESSURA DE 20MM</v>
          </cell>
          <cell r="C306" t="str">
            <v>M2</v>
          </cell>
          <cell r="D306">
            <v>0</v>
          </cell>
          <cell r="E306">
            <v>0</v>
          </cell>
          <cell r="F306">
            <v>0</v>
          </cell>
        </row>
        <row r="307">
          <cell r="A307">
            <v>50130</v>
          </cell>
          <cell r="B307" t="str">
            <v>CIMENTO IMPERMEABILIZANTE DE CRISTALIZAÇÃO - ESTRUTUTURA ENTERRADA</v>
          </cell>
          <cell r="C307" t="str">
            <v>M2</v>
          </cell>
          <cell r="D307">
            <v>0</v>
          </cell>
          <cell r="E307">
            <v>0</v>
          </cell>
          <cell r="F307">
            <v>0</v>
          </cell>
        </row>
        <row r="308">
          <cell r="A308">
            <v>50140</v>
          </cell>
          <cell r="B308" t="str">
            <v>REGULARIZAÇÃO COM ARGAMASSA DE CIMENTO E AREIA - TRAÇO 1:3, ESPESSURA MÉDIA 30MM</v>
          </cell>
          <cell r="C308" t="str">
            <v>M2</v>
          </cell>
          <cell r="D308">
            <v>0</v>
          </cell>
          <cell r="E308">
            <v>0</v>
          </cell>
          <cell r="F308">
            <v>0</v>
          </cell>
        </row>
        <row r="309">
          <cell r="A309">
            <v>50143</v>
          </cell>
          <cell r="B309" t="str">
            <v>PINTURA PROTETORA COM TINTA BETUMINOSA (PARA  ARGAMASSA IMPERMEÁVEL) - 2 DEMÃOS</v>
          </cell>
          <cell r="C309" t="str">
            <v>M2</v>
          </cell>
          <cell r="D309">
            <v>0</v>
          </cell>
          <cell r="E309">
            <v>0</v>
          </cell>
          <cell r="F309">
            <v>0</v>
          </cell>
        </row>
        <row r="310">
          <cell r="A310">
            <v>50147</v>
          </cell>
          <cell r="B310" t="str">
            <v>PROTEÇÃO MECÂNICA COM ARGAMASSA DE CIMENTO E AREIA - TRAÇO 1:7, ESPESSURA MÉDIA 30MM</v>
          </cell>
          <cell r="C310" t="str">
            <v>M2</v>
          </cell>
          <cell r="D310">
            <v>0</v>
          </cell>
          <cell r="E310">
            <v>0</v>
          </cell>
          <cell r="F310">
            <v>0</v>
          </cell>
        </row>
        <row r="311">
          <cell r="A311">
            <v>50200</v>
          </cell>
          <cell r="B311" t="str">
            <v>IMPERMEABILIZANTE CONTRA ÁGUA SOB PRESSÃO</v>
          </cell>
          <cell r="C311" t="str">
            <v>.</v>
          </cell>
          <cell r="D311">
            <v>0</v>
          </cell>
          <cell r="E311">
            <v>0</v>
          </cell>
          <cell r="F311">
            <v>0</v>
          </cell>
        </row>
        <row r="312">
          <cell r="A312">
            <v>50202</v>
          </cell>
          <cell r="B312" t="str">
            <v>ARGAMASSA IMPERMEABILIZANTE DE CIMENTO E AREIA (RESERVATÓRIOS E PISCINAS) - TRAÇO 1:3, ESPESSURA 30MM</v>
          </cell>
          <cell r="C312" t="str">
            <v>M2</v>
          </cell>
          <cell r="D312">
            <v>0</v>
          </cell>
          <cell r="E312">
            <v>0</v>
          </cell>
          <cell r="F312">
            <v>0</v>
          </cell>
        </row>
        <row r="313">
          <cell r="A313">
            <v>50230</v>
          </cell>
          <cell r="B313" t="str">
            <v>CIMENTO IMPERMEABILIZANTE DE CRISTALIZAÇÃO - ESTRUTURA ELEVADA</v>
          </cell>
          <cell r="C313" t="str">
            <v>M2</v>
          </cell>
          <cell r="D313">
            <v>0</v>
          </cell>
          <cell r="E313">
            <v>0</v>
          </cell>
          <cell r="F313">
            <v>0</v>
          </cell>
        </row>
        <row r="314">
          <cell r="A314">
            <v>50243</v>
          </cell>
          <cell r="B314" t="str">
            <v>PINTURA PROTETORA COM TINTA BETUMINOSA (PARA ARGAMASSA IMPERMEÁVEL) - 2 DEMÃOS</v>
          </cell>
          <cell r="C314" t="str">
            <v>M2</v>
          </cell>
          <cell r="D314">
            <v>0</v>
          </cell>
          <cell r="E314">
            <v>0</v>
          </cell>
          <cell r="F314">
            <v>0</v>
          </cell>
        </row>
        <row r="315">
          <cell r="A315">
            <v>50244</v>
          </cell>
          <cell r="B315" t="str">
            <v>PINTURA PROTETORA COM TINTA A BASE DE EPÓXI (PARA ARGAMASSA IMPERMEÁVEL)</v>
          </cell>
          <cell r="C315" t="str">
            <v>M2</v>
          </cell>
          <cell r="D315">
            <v>0</v>
          </cell>
          <cell r="E315">
            <v>0</v>
          </cell>
          <cell r="F315">
            <v>0</v>
          </cell>
        </row>
        <row r="316">
          <cell r="A316">
            <v>50300</v>
          </cell>
          <cell r="B316" t="str">
            <v>IMPERMEABILIZANTE CONTRA ÁGUA DE PERCOLAÇÃO</v>
          </cell>
          <cell r="C316" t="str">
            <v>.</v>
          </cell>
          <cell r="D316">
            <v>0</v>
          </cell>
          <cell r="E316">
            <v>0</v>
          </cell>
          <cell r="F316">
            <v>0</v>
          </cell>
        </row>
        <row r="317">
          <cell r="A317">
            <v>50302</v>
          </cell>
          <cell r="B317" t="str">
            <v>ARGAMASSA IMPERMEABILIZANTE DE CIMENTO E AREIA (CALHAS E MARQUISES) - TRAÇO 1:3, ESPESSURA 30MM</v>
          </cell>
          <cell r="C317" t="str">
            <v>M2</v>
          </cell>
          <cell r="D317">
            <v>0</v>
          </cell>
          <cell r="E317">
            <v>0</v>
          </cell>
          <cell r="F317">
            <v>0</v>
          </cell>
        </row>
        <row r="318">
          <cell r="A318">
            <v>50305</v>
          </cell>
          <cell r="B318" t="str">
            <v>IMPERMEABILIZAÇÃO COM MEMBRANAS ASFÁLTICAS - COM 3 CAMADAS DE FELTRO ASFÁLTICO 15LBS</v>
          </cell>
          <cell r="C318" t="str">
            <v>M2</v>
          </cell>
          <cell r="D318">
            <v>0</v>
          </cell>
          <cell r="E318">
            <v>0</v>
          </cell>
          <cell r="F318">
            <v>0</v>
          </cell>
        </row>
        <row r="319">
          <cell r="A319">
            <v>50306</v>
          </cell>
          <cell r="B319" t="str">
            <v>IMPERMEABILIZAÇÃO COM MEMBRANAS ASFÁLTICAS - COM 4 CAMADAS DE FELTRO ASFÁLTICO 15LBS</v>
          </cell>
          <cell r="C319" t="str">
            <v>M2</v>
          </cell>
          <cell r="D319">
            <v>0</v>
          </cell>
          <cell r="E319">
            <v>0</v>
          </cell>
          <cell r="F319">
            <v>0</v>
          </cell>
        </row>
        <row r="320">
          <cell r="A320">
            <v>50307</v>
          </cell>
          <cell r="B320" t="str">
            <v>IMPERMEABILIZAÇÃO COM MEMBRANAS ASFÁLTICAS - COM 5 CAMADAS DE FELTRO ASFÁLTICO 15LBS</v>
          </cell>
          <cell r="C320" t="str">
            <v>M2</v>
          </cell>
          <cell r="D320">
            <v>0</v>
          </cell>
          <cell r="E320">
            <v>0</v>
          </cell>
          <cell r="F320">
            <v>0</v>
          </cell>
        </row>
        <row r="321">
          <cell r="A321">
            <v>50308</v>
          </cell>
          <cell r="B321" t="str">
            <v>MANTA ASFÁLTICA ESPESSURA DE 3MM COM VÉU DE POLIÉSTER COLADA A MAÇARICO</v>
          </cell>
          <cell r="C321" t="str">
            <v>M2</v>
          </cell>
          <cell r="D321">
            <v>77.17</v>
          </cell>
          <cell r="E321">
            <v>0</v>
          </cell>
          <cell r="F321">
            <v>0</v>
          </cell>
        </row>
        <row r="322">
          <cell r="A322">
            <v>50309</v>
          </cell>
          <cell r="B322" t="str">
            <v>MANTA ASFÁLTICA ESPESSURA DE 4MM COM VÉU DE POLIÉSTER COLADA A MAÇARICO</v>
          </cell>
          <cell r="C322" t="str">
            <v>M2</v>
          </cell>
          <cell r="D322">
            <v>80.8</v>
          </cell>
          <cell r="E322">
            <v>0</v>
          </cell>
          <cell r="F322">
            <v>0</v>
          </cell>
        </row>
        <row r="323">
          <cell r="A323">
            <v>50311</v>
          </cell>
          <cell r="B323" t="str">
            <v>MANTA ASFÁLTICA ESPESSURA DE 4MM ANTI RAIZ COM VÉU DE POLIÉSTER</v>
          </cell>
          <cell r="C323" t="str">
            <v>M2</v>
          </cell>
          <cell r="D323">
            <v>0</v>
          </cell>
          <cell r="E323">
            <v>0</v>
          </cell>
          <cell r="F323">
            <v>0</v>
          </cell>
        </row>
        <row r="324">
          <cell r="A324">
            <v>50312</v>
          </cell>
          <cell r="B324" t="str">
            <v>IMPERMEABILIZAÇÃO A BASE DE EMULSÃO ASFÁLTICA - ESTRUTURADA COM TECIDO POLIÉSTER - 2 CAMADAS DE ESTRUTURANTE</v>
          </cell>
          <cell r="C324" t="str">
            <v>M2</v>
          </cell>
          <cell r="D324">
            <v>0</v>
          </cell>
          <cell r="E324">
            <v>0</v>
          </cell>
          <cell r="F324">
            <v>0</v>
          </cell>
        </row>
        <row r="325">
          <cell r="A325">
            <v>50313</v>
          </cell>
          <cell r="B325" t="str">
            <v>IMPERMEABILIZAÇÃO A BASE DE EMULSÃO ASFÁLTICA ESTRUTURADA COM TECIDO DE POLIÉSTER - 3 CAMADAS DE ESTRUTURANTE</v>
          </cell>
          <cell r="C325" t="str">
            <v>M2</v>
          </cell>
          <cell r="D325">
            <v>0</v>
          </cell>
          <cell r="E325">
            <v>0</v>
          </cell>
          <cell r="F325">
            <v>0</v>
          </cell>
        </row>
        <row r="326">
          <cell r="A326">
            <v>50317</v>
          </cell>
          <cell r="B326" t="str">
            <v>IMPERMEABILIZAÇÃO A BASE DE EMULSÃO ASFÁLTICA MODIFICADA COM ELASTÔMEROS - ESTRUTURADA COM TECIDO DE POLIÉSTER - 2 CAMADAS DE ESTRUTURANTE</v>
          </cell>
          <cell r="C326" t="str">
            <v>M2</v>
          </cell>
          <cell r="D326">
            <v>0</v>
          </cell>
          <cell r="E326">
            <v>0</v>
          </cell>
          <cell r="F326">
            <v>0</v>
          </cell>
        </row>
        <row r="327">
          <cell r="A327">
            <v>50340</v>
          </cell>
          <cell r="B327" t="str">
            <v>REGULARIZAÇÃO COM ARGAMASSA DE CIMENTO E AREIA - TRAÇO 1:3, ESPESSURA MÉDIA 30MM</v>
          </cell>
          <cell r="C327" t="str">
            <v>M2</v>
          </cell>
          <cell r="D327">
            <v>14.55</v>
          </cell>
          <cell r="E327">
            <v>18.43</v>
          </cell>
          <cell r="F327">
            <v>0</v>
          </cell>
        </row>
        <row r="328">
          <cell r="A328">
            <v>50343</v>
          </cell>
          <cell r="B328" t="str">
            <v>PINTURA PROTETORA COM TINTA BETUMINOSA (PARA ARGAMASSA IMPERMEÁVEL) - 2 DEMÃOS</v>
          </cell>
          <cell r="C328" t="str">
            <v>M2</v>
          </cell>
          <cell r="D328">
            <v>0</v>
          </cell>
          <cell r="E328">
            <v>0</v>
          </cell>
          <cell r="F328">
            <v>0</v>
          </cell>
        </row>
        <row r="329">
          <cell r="A329">
            <v>50347</v>
          </cell>
          <cell r="B329" t="str">
            <v>PROTEÇÃO MECÂNICA COM ARGAMASSA DE CIMENTO E AREIA - TRAÇO 1:7, ESPESSURA MÉDIA 30MM</v>
          </cell>
          <cell r="C329" t="str">
            <v>M2</v>
          </cell>
          <cell r="D329">
            <v>11.3</v>
          </cell>
          <cell r="E329">
            <v>19.810000000000002</v>
          </cell>
          <cell r="F329">
            <v>0</v>
          </cell>
        </row>
        <row r="330">
          <cell r="A330">
            <v>50354</v>
          </cell>
          <cell r="B330" t="str">
            <v>ARGILA EXPANDIDA SOLTA</v>
          </cell>
          <cell r="C330" t="str">
            <v>M3</v>
          </cell>
          <cell r="D330">
            <v>0</v>
          </cell>
          <cell r="E330">
            <v>0</v>
          </cell>
          <cell r="F330">
            <v>0</v>
          </cell>
        </row>
        <row r="331">
          <cell r="A331">
            <v>50355</v>
          </cell>
          <cell r="B331" t="str">
            <v>ISOLAMENTO TÉRMICO COM ARGILA EXPANDIDA SOLTA - ESPESSURA 70MM</v>
          </cell>
          <cell r="C331" t="str">
            <v>M2</v>
          </cell>
          <cell r="D331">
            <v>0</v>
          </cell>
          <cell r="E331">
            <v>0</v>
          </cell>
          <cell r="F331">
            <v>0</v>
          </cell>
        </row>
        <row r="332">
          <cell r="A332">
            <v>50373</v>
          </cell>
          <cell r="B332" t="str">
            <v>ISOLAMENTO TÉRMICO COM POLIESTIRENO EXPANDIDO - ESPESSURA 50MM</v>
          </cell>
          <cell r="C332" t="str">
            <v>M2</v>
          </cell>
          <cell r="D332">
            <v>23.57</v>
          </cell>
          <cell r="E332">
            <v>3.55</v>
          </cell>
          <cell r="F332">
            <v>0</v>
          </cell>
        </row>
        <row r="333">
          <cell r="A333">
            <v>50400</v>
          </cell>
          <cell r="B333" t="str">
            <v>JUNTAS DE DILATAÇÃO</v>
          </cell>
          <cell r="C333" t="str">
            <v>.</v>
          </cell>
          <cell r="D333">
            <v>0</v>
          </cell>
          <cell r="E333">
            <v>0</v>
          </cell>
          <cell r="F333">
            <v>0</v>
          </cell>
        </row>
        <row r="334">
          <cell r="A334">
            <v>50410</v>
          </cell>
          <cell r="B334" t="str">
            <v>MASTIQUE ELÁSTICO A BASE DE SILICONE</v>
          </cell>
          <cell r="C334" t="str">
            <v>DM3</v>
          </cell>
          <cell r="D334">
            <v>0</v>
          </cell>
          <cell r="E334">
            <v>0</v>
          </cell>
          <cell r="F334">
            <v>0</v>
          </cell>
        </row>
        <row r="335">
          <cell r="A335">
            <v>50430</v>
          </cell>
          <cell r="B335" t="str">
            <v>MASTIQUE ELÁSTICO A BASE DE POLIURETANO - MONOCOMPONENTE</v>
          </cell>
          <cell r="C335" t="str">
            <v>DM3</v>
          </cell>
          <cell r="D335">
            <v>0</v>
          </cell>
          <cell r="E335">
            <v>0</v>
          </cell>
          <cell r="F335">
            <v>0</v>
          </cell>
        </row>
        <row r="336">
          <cell r="A336">
            <v>50450</v>
          </cell>
          <cell r="B336" t="str">
            <v>FORNECIMENTO E COLOCAÇÃO DE JUNTA DE DILATAÇÃO DE ELASTÔMERO DE NEOPRENE, TIPO JEENE JJ2540VV OU SIMILAR</v>
          </cell>
          <cell r="C336" t="str">
            <v>M</v>
          </cell>
          <cell r="D336">
            <v>0</v>
          </cell>
          <cell r="E336">
            <v>0</v>
          </cell>
          <cell r="F336">
            <v>0</v>
          </cell>
        </row>
        <row r="337">
          <cell r="A337">
            <v>55000</v>
          </cell>
          <cell r="B337" t="str">
            <v>DEMOLIÇÕES</v>
          </cell>
          <cell r="C337" t="str">
            <v>.</v>
          </cell>
          <cell r="D337">
            <v>0</v>
          </cell>
          <cell r="E337">
            <v>0</v>
          </cell>
          <cell r="F337">
            <v>0</v>
          </cell>
        </row>
        <row r="338">
          <cell r="A338">
            <v>55001</v>
          </cell>
          <cell r="B338" t="str">
            <v>DEMOLIÇÃO DE ARGAMASSA IMPERMEÁVEL - ESPESSURA MÉDIA DE 30MM</v>
          </cell>
          <cell r="C338" t="str">
            <v>M2</v>
          </cell>
          <cell r="D338">
            <v>0</v>
          </cell>
          <cell r="E338">
            <v>0</v>
          </cell>
          <cell r="F338">
            <v>0</v>
          </cell>
        </row>
        <row r="339">
          <cell r="A339">
            <v>55002</v>
          </cell>
          <cell r="B339" t="str">
            <v>DEMOLIÇÃO DE SISTEMAS IMPERMEABILIZANTES DE BASE ASFÁLTICA</v>
          </cell>
          <cell r="C339" t="str">
            <v>M2</v>
          </cell>
          <cell r="D339">
            <v>0</v>
          </cell>
          <cell r="E339">
            <v>0</v>
          </cell>
          <cell r="F339">
            <v>0</v>
          </cell>
        </row>
        <row r="340">
          <cell r="A340">
            <v>55005</v>
          </cell>
          <cell r="B340" t="str">
            <v>DEMOLIÇÃO DE SISTEMAS DE ISOLAMENTO TÉRMICO EM GERAL</v>
          </cell>
          <cell r="C340" t="str">
            <v>M2</v>
          </cell>
          <cell r="D340">
            <v>0</v>
          </cell>
          <cell r="E340">
            <v>0</v>
          </cell>
          <cell r="F340">
            <v>0</v>
          </cell>
        </row>
        <row r="341">
          <cell r="A341">
            <v>55010</v>
          </cell>
          <cell r="B341" t="str">
            <v>DEMOLIÇÃO DE CAPEAMENTO PROTETOR, EXECUTADO COM ARGAMASSA DE CIMENTO E AREIA</v>
          </cell>
          <cell r="C341" t="str">
            <v>M2</v>
          </cell>
          <cell r="D341">
            <v>0</v>
          </cell>
          <cell r="E341">
            <v>0</v>
          </cell>
          <cell r="F341">
            <v>0</v>
          </cell>
        </row>
        <row r="342">
          <cell r="A342">
            <v>55012</v>
          </cell>
          <cell r="B342" t="str">
            <v>DEMOLIÇÃO DE PROTEÇÃO TERMOMECÂNICA - LADRILHOS CERÂMICOS OU HIDRÁULICOS</v>
          </cell>
          <cell r="C342" t="str">
            <v>M2</v>
          </cell>
          <cell r="D342">
            <v>0</v>
          </cell>
          <cell r="E342">
            <v>0</v>
          </cell>
          <cell r="F342">
            <v>0</v>
          </cell>
        </row>
        <row r="343">
          <cell r="A343">
            <v>55015</v>
          </cell>
          <cell r="B343" t="str">
            <v>DEMOLIÇÃO DE ARGAMASSA DE REGULARIZAÇÃO - ESPESSURA MÉDIA DE 30MM</v>
          </cell>
          <cell r="C343" t="str">
            <v>M2</v>
          </cell>
          <cell r="D343">
            <v>0</v>
          </cell>
          <cell r="E343">
            <v>0</v>
          </cell>
          <cell r="F343">
            <v>0</v>
          </cell>
        </row>
        <row r="344">
          <cell r="A344">
            <v>56000</v>
          </cell>
          <cell r="B344" t="str">
            <v>RETIRADAS</v>
          </cell>
          <cell r="C344" t="str">
            <v>.</v>
          </cell>
          <cell r="D344">
            <v>0</v>
          </cell>
          <cell r="E344">
            <v>0</v>
          </cell>
          <cell r="F344">
            <v>0</v>
          </cell>
        </row>
        <row r="345">
          <cell r="A345">
            <v>56005</v>
          </cell>
          <cell r="B345" t="str">
            <v>RETIRADA DE ISOLAMENTO TÉRMICO - TIJOLOS CERÂMICOS FURADOS</v>
          </cell>
          <cell r="C345" t="str">
            <v>M2</v>
          </cell>
          <cell r="D345">
            <v>0</v>
          </cell>
          <cell r="E345">
            <v>0</v>
          </cell>
          <cell r="F345">
            <v>0</v>
          </cell>
        </row>
        <row r="346">
          <cell r="A346">
            <v>56006</v>
          </cell>
          <cell r="B346" t="str">
            <v>RETIRADA DE ISOLAMENTO TÉRMICO - AGREGADOS SOLTOS EM GERAL</v>
          </cell>
          <cell r="C346" t="str">
            <v>M3</v>
          </cell>
          <cell r="D346">
            <v>0</v>
          </cell>
          <cell r="E346">
            <v>0</v>
          </cell>
          <cell r="F346">
            <v>0</v>
          </cell>
        </row>
        <row r="347">
          <cell r="A347">
            <v>57000</v>
          </cell>
          <cell r="B347" t="str">
            <v>RETIRADAS</v>
          </cell>
          <cell r="C347" t="str">
            <v>.</v>
          </cell>
          <cell r="D347">
            <v>0</v>
          </cell>
          <cell r="E347">
            <v>0</v>
          </cell>
          <cell r="F347">
            <v>0</v>
          </cell>
        </row>
        <row r="348">
          <cell r="A348">
            <v>57006</v>
          </cell>
          <cell r="B348" t="str">
            <v>RECOLOCAÇÃO DE ISOLAMENTO TÉRMICO - AGREGADOS SOLTOS EM GERAL</v>
          </cell>
          <cell r="C348" t="str">
            <v>M3</v>
          </cell>
          <cell r="D348">
            <v>0</v>
          </cell>
          <cell r="E348">
            <v>0</v>
          </cell>
          <cell r="F348">
            <v>0</v>
          </cell>
        </row>
        <row r="349">
          <cell r="A349">
            <v>58000</v>
          </cell>
          <cell r="B349" t="str">
            <v>SERVIÇOS PARCIAIS</v>
          </cell>
          <cell r="C349" t="str">
            <v>.</v>
          </cell>
          <cell r="D349">
            <v>0</v>
          </cell>
          <cell r="E349">
            <v>0</v>
          </cell>
          <cell r="F349">
            <v>0</v>
          </cell>
        </row>
        <row r="350">
          <cell r="A350">
            <v>59000</v>
          </cell>
          <cell r="B350" t="str">
            <v>RESINAS</v>
          </cell>
          <cell r="C350" t="str">
            <v>.</v>
          </cell>
          <cell r="D350">
            <v>0</v>
          </cell>
          <cell r="E350">
            <v>0</v>
          </cell>
          <cell r="F350">
            <v>0</v>
          </cell>
        </row>
        <row r="351">
          <cell r="A351">
            <v>60000</v>
          </cell>
          <cell r="B351" t="str">
            <v>COBERTURAS</v>
          </cell>
          <cell r="D351">
            <v>0</v>
          </cell>
          <cell r="E351">
            <v>0</v>
          </cell>
          <cell r="F351">
            <v>0</v>
          </cell>
        </row>
        <row r="352">
          <cell r="A352">
            <v>60100</v>
          </cell>
          <cell r="B352" t="str">
            <v>ESTRUTURAS DE COBERTURA</v>
          </cell>
          <cell r="C352" t="str">
            <v>.</v>
          </cell>
          <cell r="D352">
            <v>0</v>
          </cell>
          <cell r="E352">
            <v>0</v>
          </cell>
          <cell r="F352">
            <v>0</v>
          </cell>
        </row>
        <row r="353">
          <cell r="A353">
            <v>60110</v>
          </cell>
          <cell r="B353" t="str">
            <v>ESTRUTURA DE MADEIRA, EM TERÇAS, PARA TELHAS ONDULADAS CA/AL/PL/AG</v>
          </cell>
          <cell r="C353" t="str">
            <v>M2</v>
          </cell>
          <cell r="D353">
            <v>0</v>
          </cell>
          <cell r="E353">
            <v>0</v>
          </cell>
          <cell r="F353">
            <v>0</v>
          </cell>
        </row>
        <row r="354">
          <cell r="A354">
            <v>60113</v>
          </cell>
          <cell r="B354" t="str">
            <v>ESTRUTURA DE MADEIRA, PONTALETADA, PARA TELHAS ONDULADAS CA/AL/PL/AG</v>
          </cell>
          <cell r="C354" t="str">
            <v>M2</v>
          </cell>
          <cell r="D354">
            <v>0</v>
          </cell>
          <cell r="E354">
            <v>0</v>
          </cell>
          <cell r="F354">
            <v>0</v>
          </cell>
        </row>
        <row r="355">
          <cell r="A355">
            <v>60115</v>
          </cell>
          <cell r="B355" t="str">
            <v>ESTRUTURA COM TESOURAS DE MADEIRA PARA TELHAS ONDULADAS CA/AL/PL - VÃOS ATÉ 7,00M</v>
          </cell>
          <cell r="C355" t="str">
            <v>M2</v>
          </cell>
          <cell r="D355">
            <v>0</v>
          </cell>
          <cell r="E355">
            <v>0</v>
          </cell>
          <cell r="F355">
            <v>0</v>
          </cell>
        </row>
        <row r="356">
          <cell r="A356">
            <v>60116</v>
          </cell>
          <cell r="B356" t="str">
            <v>ESTRUTURA COM TESOURAS DE MADEIRA PARA TELHAS ONDULADAS CA/AL/PL - VÃOS 7,01 À 10,00M</v>
          </cell>
          <cell r="C356" t="str">
            <v>M2</v>
          </cell>
          <cell r="D356">
            <v>0</v>
          </cell>
          <cell r="E356">
            <v>0</v>
          </cell>
          <cell r="F356">
            <v>0</v>
          </cell>
        </row>
        <row r="357">
          <cell r="A357">
            <v>60117</v>
          </cell>
          <cell r="B357" t="str">
            <v>ESTRUTURA COM TESOURAS DE MADEIRA PARA TELHAS ONDULADAS CA/AL/PL - VÃOS 10,01 À 13,00M</v>
          </cell>
          <cell r="C357" t="str">
            <v>M2</v>
          </cell>
          <cell r="D357">
            <v>0</v>
          </cell>
          <cell r="E357">
            <v>0</v>
          </cell>
          <cell r="F357">
            <v>0</v>
          </cell>
        </row>
        <row r="358">
          <cell r="A358">
            <v>60118</v>
          </cell>
          <cell r="B358" t="str">
            <v>ESTRUTURA COM TESOURAS DE MADEIRA PARA TELHAS ONDULADAS CA/AL/PL - VÃOS 13,01 À 18,00M</v>
          </cell>
          <cell r="C358" t="str">
            <v>M2</v>
          </cell>
          <cell r="D358">
            <v>0</v>
          </cell>
          <cell r="E358">
            <v>0</v>
          </cell>
          <cell r="F358">
            <v>0</v>
          </cell>
        </row>
        <row r="359">
          <cell r="A359">
            <v>60130</v>
          </cell>
          <cell r="B359" t="str">
            <v>FORNECIMENTO DE ESTRUTURA METÁLICA PARA COBERTURA</v>
          </cell>
          <cell r="C359" t="str">
            <v>KG</v>
          </cell>
          <cell r="D359">
            <v>0</v>
          </cell>
          <cell r="E359">
            <v>0</v>
          </cell>
          <cell r="F359">
            <v>0</v>
          </cell>
        </row>
        <row r="360">
          <cell r="A360">
            <v>60131</v>
          </cell>
          <cell r="B360" t="str">
            <v>MONTAGEM DE ESTRUTURA METÁLICA PARA COBERTURA</v>
          </cell>
          <cell r="C360" t="str">
            <v>KG</v>
          </cell>
          <cell r="D360">
            <v>0</v>
          </cell>
          <cell r="E360">
            <v>0</v>
          </cell>
          <cell r="F360">
            <v>0</v>
          </cell>
        </row>
        <row r="361">
          <cell r="A361">
            <v>60200</v>
          </cell>
          <cell r="B361" t="str">
            <v>TELHADOS</v>
          </cell>
          <cell r="C361" t="str">
            <v>.</v>
          </cell>
          <cell r="D361">
            <v>0</v>
          </cell>
          <cell r="E361">
            <v>0</v>
          </cell>
          <cell r="F361">
            <v>0</v>
          </cell>
        </row>
        <row r="362">
          <cell r="A362">
            <v>60221</v>
          </cell>
          <cell r="B362" t="str">
            <v>TELHA ONDULADA CRFS 6MM</v>
          </cell>
          <cell r="C362" t="str">
            <v>M2</v>
          </cell>
          <cell r="D362">
            <v>0</v>
          </cell>
          <cell r="E362">
            <v>0</v>
          </cell>
          <cell r="F362">
            <v>0</v>
          </cell>
        </row>
        <row r="363">
          <cell r="A363">
            <v>60222</v>
          </cell>
          <cell r="B363" t="str">
            <v>TELHA ONDULADA CRFS 8MM</v>
          </cell>
          <cell r="C363" t="str">
            <v>M2</v>
          </cell>
          <cell r="D363">
            <v>0</v>
          </cell>
          <cell r="E363">
            <v>0</v>
          </cell>
          <cell r="F363">
            <v>0</v>
          </cell>
        </row>
        <row r="364">
          <cell r="A364">
            <v>60223</v>
          </cell>
          <cell r="B364" t="str">
            <v>TELHA ESTRUTURAL TRAPEZOIDAL EM CRFS, LARGURA ÚTIL=44CM - ESPESSURA 8MM</v>
          </cell>
          <cell r="C364" t="str">
            <v>M2</v>
          </cell>
          <cell r="D364">
            <v>0</v>
          </cell>
          <cell r="E364">
            <v>0</v>
          </cell>
          <cell r="F364">
            <v>0</v>
          </cell>
        </row>
        <row r="365">
          <cell r="A365">
            <v>60225</v>
          </cell>
          <cell r="B365" t="str">
            <v>TELHA ESTRUTURAL TRAPEZOIDAL EM CRFS, LARGURA ÚTIL=90CM - ESPESSURA 8MM</v>
          </cell>
          <cell r="C365" t="str">
            <v>M2</v>
          </cell>
          <cell r="D365">
            <v>0</v>
          </cell>
          <cell r="E365">
            <v>0</v>
          </cell>
          <cell r="F365">
            <v>0</v>
          </cell>
        </row>
        <row r="366">
          <cell r="A366">
            <v>60243</v>
          </cell>
          <cell r="B366" t="str">
            <v>TELHA TRAPEZOIDAL DUPLA EM AÇO GALVANIZADO - E= 0,8MM, REVESTIMENTO B, H=40MM - PINTADA 1 FACE - MIOLO EM POLIURETANO E=30MM</v>
          </cell>
          <cell r="C366" t="str">
            <v>M2</v>
          </cell>
          <cell r="D366">
            <v>0</v>
          </cell>
          <cell r="E366">
            <v>0</v>
          </cell>
          <cell r="F366">
            <v>0</v>
          </cell>
        </row>
        <row r="367">
          <cell r="A367">
            <v>60244</v>
          </cell>
          <cell r="B367" t="str">
            <v>TELHA TRAPEZOIDAL EM AÇO GALVANIZADO ESPESSURA DE 0,50MM, REVESTIMENTO B, H=40MM</v>
          </cell>
          <cell r="C367" t="str">
            <v>M2</v>
          </cell>
          <cell r="D367">
            <v>0</v>
          </cell>
          <cell r="E367">
            <v>0</v>
          </cell>
          <cell r="F367">
            <v>0</v>
          </cell>
        </row>
        <row r="368">
          <cell r="A368">
            <v>60245</v>
          </cell>
          <cell r="B368" t="str">
            <v>TELHA ONDULADA EM AÇO GALVANIZADO ESPESSURA DE 0,50MM, REVESTIMENTO B, H=17,5MM</v>
          </cell>
          <cell r="C368" t="str">
            <v>M2</v>
          </cell>
          <cell r="D368">
            <v>0</v>
          </cell>
          <cell r="E368">
            <v>0</v>
          </cell>
          <cell r="F368">
            <v>0</v>
          </cell>
        </row>
        <row r="369">
          <cell r="A369">
            <v>60246</v>
          </cell>
          <cell r="B369" t="str">
            <v>TELHA TRAPEZOIDAL DUP. AÇO GALVANIZADO ESPESSURA DE 0,5MM, REVESTIMENTO B, H=40MM, COM MIOLO POLIURETANO E=30MM</v>
          </cell>
          <cell r="C369" t="str">
            <v>M2</v>
          </cell>
          <cell r="D369">
            <v>0</v>
          </cell>
          <cell r="E369">
            <v>0</v>
          </cell>
          <cell r="F369">
            <v>0</v>
          </cell>
        </row>
        <row r="370">
          <cell r="A370">
            <v>60247</v>
          </cell>
          <cell r="B370" t="str">
            <v>TELHA TRAPEZOIDAL EM AÇO GALVANIZADO ESP=0,5MM, H=40MM, COM PINTURA ELETROLÍTICA COR BRANCA 2 FACES</v>
          </cell>
          <cell r="C370" t="str">
            <v>M2</v>
          </cell>
          <cell r="D370">
            <v>0</v>
          </cell>
          <cell r="E370">
            <v>0</v>
          </cell>
          <cell r="F370">
            <v>0</v>
          </cell>
        </row>
        <row r="371">
          <cell r="A371">
            <v>60248</v>
          </cell>
          <cell r="B371" t="str">
            <v>TELHA ONDULADA EM AÇO GALVANIZADO E=0,5MM, REVESTIMENTO B, H=17,5MM COM PINTURA ELETROLÍTICA COR BRANCA 2 FACES</v>
          </cell>
          <cell r="C371" t="str">
            <v>M2</v>
          </cell>
          <cell r="D371">
            <v>0</v>
          </cell>
          <cell r="E371">
            <v>0</v>
          </cell>
          <cell r="F371">
            <v>0</v>
          </cell>
        </row>
        <row r="372">
          <cell r="A372">
            <v>60249</v>
          </cell>
          <cell r="B372" t="str">
            <v>TELHA TRAPEZOIDAL DUP. AÇO GALVANIZADO E=0,5MM, REVESTIMENTO B, H=40MM PINTURA MIOLO POLIURETANO E=30MM</v>
          </cell>
          <cell r="C372" t="str">
            <v>M2</v>
          </cell>
          <cell r="D372">
            <v>0</v>
          </cell>
          <cell r="E372">
            <v>0</v>
          </cell>
          <cell r="F372">
            <v>0</v>
          </cell>
        </row>
        <row r="373">
          <cell r="A373">
            <v>60250</v>
          </cell>
          <cell r="B373" t="str">
            <v>TELHAS EM POLICARBONATO ALVEOLAR 6MM COM ESTRUTURA METÁLICA GALVANIZADA INSTALADA</v>
          </cell>
          <cell r="C373" t="str">
            <v>M2</v>
          </cell>
          <cell r="D373">
            <v>0</v>
          </cell>
          <cell r="E373">
            <v>0</v>
          </cell>
          <cell r="F373">
            <v>0</v>
          </cell>
        </row>
        <row r="374">
          <cell r="A374">
            <v>60251</v>
          </cell>
          <cell r="B374" t="str">
            <v>CUMEEIRA OU ESPIGÃO PARA TELHAS PAULISTA, PLAN E FRANCESA - BARRO OU VIDRO</v>
          </cell>
          <cell r="C374" t="str">
            <v>M</v>
          </cell>
          <cell r="D374">
            <v>0</v>
          </cell>
          <cell r="E374">
            <v>0</v>
          </cell>
          <cell r="F374">
            <v>0</v>
          </cell>
        </row>
        <row r="375">
          <cell r="A375">
            <v>60255</v>
          </cell>
          <cell r="B375" t="str">
            <v>CUMEEIRA PARA TELHA ONDULADA (CRFS, PVC RÍGIDO E POLIÉSTER), TRAPEZOIDAL E GRECA (PVC RÍGIDO E POLIÉSTER)</v>
          </cell>
          <cell r="C375" t="str">
            <v>M</v>
          </cell>
          <cell r="D375">
            <v>0</v>
          </cell>
          <cell r="E375">
            <v>0</v>
          </cell>
          <cell r="F375">
            <v>0</v>
          </cell>
        </row>
        <row r="376">
          <cell r="A376">
            <v>60256</v>
          </cell>
          <cell r="B376" t="str">
            <v>CUMEEIRA NORMAL PARA TELHA TECNOLOGIA CRFS, ESTRUTURAL TRAPEZOIDAL 44CM</v>
          </cell>
          <cell r="C376" t="str">
            <v>M</v>
          </cell>
          <cell r="D376">
            <v>0</v>
          </cell>
          <cell r="E376">
            <v>0</v>
          </cell>
          <cell r="F376">
            <v>0</v>
          </cell>
        </row>
        <row r="377">
          <cell r="A377">
            <v>60257</v>
          </cell>
          <cell r="B377" t="str">
            <v>CUMEEIRA NORMAL PARA TELHA TECNOLOGIA CRFS, ESTRUTURAL TRAPEZOIDAL - 90CM</v>
          </cell>
          <cell r="C377" t="str">
            <v>M</v>
          </cell>
          <cell r="D377">
            <v>0</v>
          </cell>
          <cell r="E377">
            <v>0</v>
          </cell>
          <cell r="F377">
            <v>0</v>
          </cell>
        </row>
        <row r="378">
          <cell r="A378">
            <v>60290</v>
          </cell>
          <cell r="B378" t="str">
            <v>CUMEEIRA DE ALUMÍNIO, PERFIL ONDULADO - NORMAL E= 0,8MM</v>
          </cell>
          <cell r="C378" t="str">
            <v>M</v>
          </cell>
          <cell r="D378">
            <v>0</v>
          </cell>
          <cell r="E378">
            <v>0</v>
          </cell>
          <cell r="F378">
            <v>0</v>
          </cell>
        </row>
        <row r="379">
          <cell r="A379">
            <v>60291</v>
          </cell>
          <cell r="B379" t="str">
            <v>CUMEEIRA DE ALUMÍNIO, PERFIL TRAPEZOIDAL - NORMAL - E=0,8MM</v>
          </cell>
          <cell r="C379" t="str">
            <v>M</v>
          </cell>
          <cell r="D379">
            <v>0</v>
          </cell>
          <cell r="E379">
            <v>0</v>
          </cell>
          <cell r="F379">
            <v>0</v>
          </cell>
        </row>
        <row r="380">
          <cell r="A380">
            <v>60292</v>
          </cell>
          <cell r="B380" t="str">
            <v>CUMEEIRA DE ALUMÍNIO PERFIL ONDULADO - SHED - E=0,8MM</v>
          </cell>
          <cell r="C380" t="str">
            <v>M</v>
          </cell>
          <cell r="D380">
            <v>0</v>
          </cell>
          <cell r="E380">
            <v>0</v>
          </cell>
          <cell r="F380">
            <v>0</v>
          </cell>
        </row>
        <row r="381">
          <cell r="A381">
            <v>60293</v>
          </cell>
          <cell r="B381" t="str">
            <v>CUMEEIRA DE ALUMÍNIO - PERFIL TRAPEZOIDAL - SHED - E=0,8MM</v>
          </cell>
          <cell r="C381" t="str">
            <v>M</v>
          </cell>
          <cell r="D381">
            <v>0</v>
          </cell>
          <cell r="E381">
            <v>0</v>
          </cell>
          <cell r="F381">
            <v>0</v>
          </cell>
        </row>
        <row r="382">
          <cell r="A382">
            <v>60294</v>
          </cell>
          <cell r="B382" t="str">
            <v>CUMEEIRA TRAPEZOIDAL EM AÇO GALVANIZADO ESP=0,5MM, REVESTIMENTO B, H=40MM, L=0,60 M</v>
          </cell>
          <cell r="C382" t="str">
            <v>M</v>
          </cell>
          <cell r="D382">
            <v>0</v>
          </cell>
          <cell r="E382">
            <v>0</v>
          </cell>
          <cell r="F382">
            <v>0</v>
          </cell>
        </row>
        <row r="383">
          <cell r="A383">
            <v>60295</v>
          </cell>
          <cell r="B383" t="str">
            <v>CUMEEIRA ONDULADA EM AÇO GALVANIZADO ESP=0,50MM, REVESTIMENTO B, H=17,5MM, LARG=0,60M</v>
          </cell>
          <cell r="C383" t="str">
            <v>M</v>
          </cell>
          <cell r="D383">
            <v>0</v>
          </cell>
          <cell r="E383">
            <v>0</v>
          </cell>
          <cell r="F383">
            <v>0</v>
          </cell>
        </row>
        <row r="384">
          <cell r="A384">
            <v>60296</v>
          </cell>
          <cell r="B384" t="str">
            <v>CUMEEIRA TRAPEZOIDAL EM AÇO GALVANIZADO E=0,5MM, REVESTIMENTO B, H=40MM, L=0,60M, COM PINTURA BRANCA 2 FACES</v>
          </cell>
          <cell r="C384" t="str">
            <v>M</v>
          </cell>
          <cell r="D384">
            <v>0</v>
          </cell>
          <cell r="E384">
            <v>0</v>
          </cell>
          <cell r="F384">
            <v>0</v>
          </cell>
        </row>
        <row r="385">
          <cell r="A385">
            <v>60297</v>
          </cell>
          <cell r="B385" t="str">
            <v>CUMEEIRA ONDULADA EM AÇO GALVANIZADO E=0,5MM, REVESTIMENTO B, H=17,5MM, L=0,60M, COM PINTURA BRANCA 2 FACES</v>
          </cell>
          <cell r="C385" t="str">
            <v>M</v>
          </cell>
          <cell r="D385">
            <v>0</v>
          </cell>
          <cell r="E385">
            <v>0</v>
          </cell>
          <cell r="F385">
            <v>0</v>
          </cell>
        </row>
        <row r="386">
          <cell r="A386">
            <v>60299</v>
          </cell>
          <cell r="B386" t="str">
            <v>SUBCOBERTURA COM FOLHA DE ALUMÍNIO</v>
          </cell>
          <cell r="C386" t="str">
            <v>M2</v>
          </cell>
          <cell r="D386">
            <v>0</v>
          </cell>
          <cell r="E386">
            <v>0</v>
          </cell>
          <cell r="F386">
            <v>0</v>
          </cell>
        </row>
        <row r="387">
          <cell r="A387">
            <v>60300</v>
          </cell>
          <cell r="B387" t="str">
            <v>DOMOS DE VENTILAÇÃO E ILUMINAÇÃO</v>
          </cell>
          <cell r="C387" t="str">
            <v>.</v>
          </cell>
          <cell r="D387">
            <v>0</v>
          </cell>
          <cell r="E387">
            <v>0</v>
          </cell>
          <cell r="F387">
            <v>0</v>
          </cell>
        </row>
        <row r="388">
          <cell r="A388">
            <v>60398</v>
          </cell>
          <cell r="B388" t="str">
            <v>DOMO ACRÍLICO PARA ILUMINAÇÃO E VENTILAÇÃO</v>
          </cell>
          <cell r="C388" t="str">
            <v>M2</v>
          </cell>
          <cell r="D388">
            <v>0</v>
          </cell>
          <cell r="E388">
            <v>0</v>
          </cell>
          <cell r="F388">
            <v>0</v>
          </cell>
        </row>
        <row r="389">
          <cell r="A389">
            <v>65000</v>
          </cell>
          <cell r="B389" t="str">
            <v>DEMOLIÇÕES</v>
          </cell>
          <cell r="C389" t="str">
            <v>.</v>
          </cell>
          <cell r="D389">
            <v>0</v>
          </cell>
          <cell r="E389">
            <v>0</v>
          </cell>
          <cell r="F389">
            <v>0</v>
          </cell>
        </row>
        <row r="390">
          <cell r="A390">
            <v>65020</v>
          </cell>
          <cell r="B390" t="str">
            <v>DEMOLIÇÃO DE TELHAS DE BARRO COZIDO OU VIDRO EM GERAL</v>
          </cell>
          <cell r="C390" t="str">
            <v>M2</v>
          </cell>
          <cell r="D390">
            <v>0</v>
          </cell>
          <cell r="E390">
            <v>0</v>
          </cell>
          <cell r="F390">
            <v>0</v>
          </cell>
        </row>
        <row r="391">
          <cell r="A391">
            <v>65025</v>
          </cell>
          <cell r="B391" t="str">
            <v>DEMOLIÇÃO DE TELHAS EM GERAL, EXCLUSIVE TELHAS DE BARRO COZIDO E VIDRO</v>
          </cell>
          <cell r="C391" t="str">
            <v>M2</v>
          </cell>
          <cell r="D391">
            <v>0</v>
          </cell>
          <cell r="E391">
            <v>0</v>
          </cell>
          <cell r="F391">
            <v>0</v>
          </cell>
        </row>
        <row r="392">
          <cell r="A392">
            <v>66000</v>
          </cell>
          <cell r="B392" t="str">
            <v>RETIRADAS</v>
          </cell>
          <cell r="C392" t="str">
            <v>.</v>
          </cell>
          <cell r="D392">
            <v>0</v>
          </cell>
          <cell r="E392">
            <v>0</v>
          </cell>
          <cell r="F392">
            <v>0</v>
          </cell>
        </row>
        <row r="393">
          <cell r="A393">
            <v>66003</v>
          </cell>
          <cell r="B393" t="str">
            <v>RETIRADA DE ESTRUTURA MADEIRA PONTALETADA - PARA TELHAS DE BARRO COZIDO</v>
          </cell>
          <cell r="C393" t="str">
            <v>M2</v>
          </cell>
          <cell r="D393">
            <v>0</v>
          </cell>
          <cell r="E393">
            <v>0</v>
          </cell>
          <cell r="F393">
            <v>0</v>
          </cell>
        </row>
        <row r="394">
          <cell r="A394">
            <v>66004</v>
          </cell>
          <cell r="B394" t="str">
            <v>RETIRADA DE ESTRUTURA MADEIRA PONTALETADA - PARA TELHA ONDULADA DE CIMENTO AMIANTO, ALUMÍNIO OU PLÁSTICO</v>
          </cell>
          <cell r="C394" t="str">
            <v>M2</v>
          </cell>
          <cell r="D394">
            <v>0</v>
          </cell>
          <cell r="E394">
            <v>0</v>
          </cell>
          <cell r="F394">
            <v>0</v>
          </cell>
        </row>
        <row r="395">
          <cell r="A395">
            <v>66005</v>
          </cell>
          <cell r="B395" t="str">
            <v>RETIRADA DE ESTRUTURA DE MADEIRA COM TESOURAS - PARA TELHAS DE BARRO COZIDO</v>
          </cell>
          <cell r="C395" t="str">
            <v>M2</v>
          </cell>
          <cell r="D395">
            <v>0</v>
          </cell>
          <cell r="E395">
            <v>0</v>
          </cell>
          <cell r="F395">
            <v>0</v>
          </cell>
        </row>
        <row r="396">
          <cell r="A396">
            <v>66006</v>
          </cell>
          <cell r="B396" t="str">
            <v>RETIRADA DE ESTRUTURA DE MADEIRA COM TESOURAS - PARA TELHA ONDULADA DE CIMENTO AMIANTO, ALUMÍNIO OU PLÁSTICO</v>
          </cell>
          <cell r="C396" t="str">
            <v>M2</v>
          </cell>
          <cell r="D396">
            <v>0</v>
          </cell>
          <cell r="E396">
            <v>0</v>
          </cell>
          <cell r="F396">
            <v>0</v>
          </cell>
        </row>
        <row r="397">
          <cell r="A397">
            <v>66008</v>
          </cell>
          <cell r="B397" t="str">
            <v>RETIRADA DE ESTRUTURA METÁLICA INCLUSIVE PERFIS DE FIXAÇÃO</v>
          </cell>
          <cell r="C397" t="str">
            <v>KG</v>
          </cell>
          <cell r="D397">
            <v>0</v>
          </cell>
          <cell r="E397">
            <v>0</v>
          </cell>
          <cell r="F397">
            <v>0</v>
          </cell>
        </row>
        <row r="398">
          <cell r="A398">
            <v>66010</v>
          </cell>
          <cell r="B398" t="str">
            <v>RETIRADA PARCIAL DE MADEIRAMENTO DE TELHADO - RIPAS</v>
          </cell>
          <cell r="C398" t="str">
            <v>M</v>
          </cell>
          <cell r="D398">
            <v>0</v>
          </cell>
          <cell r="E398">
            <v>0.39</v>
          </cell>
          <cell r="F398">
            <v>0</v>
          </cell>
        </row>
        <row r="399">
          <cell r="A399">
            <v>66011</v>
          </cell>
          <cell r="B399" t="str">
            <v>RETIRADA PARCIAL DE MADEIRAMENTO DE TELHADO - CAIBROS</v>
          </cell>
          <cell r="C399" t="str">
            <v>M</v>
          </cell>
          <cell r="D399">
            <v>0</v>
          </cell>
          <cell r="E399">
            <v>0</v>
          </cell>
          <cell r="F399">
            <v>0</v>
          </cell>
        </row>
        <row r="400">
          <cell r="A400">
            <v>66012</v>
          </cell>
          <cell r="B400" t="str">
            <v>RETIRADA PARCIAL DE MADEIRAMENTO DE TELHADO - VIGAS</v>
          </cell>
          <cell r="C400" t="str">
            <v>M</v>
          </cell>
          <cell r="D400">
            <v>0</v>
          </cell>
          <cell r="E400">
            <v>0</v>
          </cell>
          <cell r="F400">
            <v>0</v>
          </cell>
        </row>
        <row r="401">
          <cell r="A401">
            <v>66015</v>
          </cell>
          <cell r="B401" t="str">
            <v>RETIRADA DE FERRAGEM PARA MADEIRAMENTO DE TELHADO</v>
          </cell>
          <cell r="C401" t="str">
            <v>UN</v>
          </cell>
          <cell r="D401">
            <v>0</v>
          </cell>
          <cell r="E401">
            <v>0</v>
          </cell>
          <cell r="F401">
            <v>0</v>
          </cell>
        </row>
        <row r="402">
          <cell r="A402">
            <v>66020</v>
          </cell>
          <cell r="B402" t="str">
            <v>RETIRADA DE TELHAS DE BARRO COZIDO OU VIDRO - TIPO FRANCESA</v>
          </cell>
          <cell r="C402" t="str">
            <v>M2</v>
          </cell>
          <cell r="D402">
            <v>0</v>
          </cell>
          <cell r="E402">
            <v>0</v>
          </cell>
          <cell r="F402">
            <v>0</v>
          </cell>
        </row>
        <row r="403">
          <cell r="A403">
            <v>66021</v>
          </cell>
          <cell r="B403" t="str">
            <v>RETIRADA DE TELHAS DE BARRO COZIDO OU VIDRO - TIPO PAULISTA</v>
          </cell>
          <cell r="C403" t="str">
            <v>M2</v>
          </cell>
          <cell r="D403">
            <v>0</v>
          </cell>
          <cell r="E403">
            <v>0</v>
          </cell>
          <cell r="F403">
            <v>0</v>
          </cell>
        </row>
        <row r="404">
          <cell r="A404">
            <v>66022</v>
          </cell>
          <cell r="B404" t="str">
            <v>RETIRADA DE TELHAS DE BARRO COZIDO - TIPO SUPER-PAULISTA (PLAN)</v>
          </cell>
          <cell r="C404" t="str">
            <v>M2</v>
          </cell>
          <cell r="D404">
            <v>0</v>
          </cell>
          <cell r="E404">
            <v>12.43</v>
          </cell>
          <cell r="F404">
            <v>0</v>
          </cell>
        </row>
        <row r="405">
          <cell r="A405">
            <v>66025</v>
          </cell>
          <cell r="B405" t="str">
            <v>RETIRADA DE TELHAS EM GERAL, EXCLUSIVE TELHAS DE BARRO COZIDO, VIDRO E ESTRUTURAIS DE CRFS</v>
          </cell>
          <cell r="C405" t="str">
            <v>M2</v>
          </cell>
          <cell r="D405">
            <v>0</v>
          </cell>
          <cell r="E405">
            <v>0</v>
          </cell>
          <cell r="F405">
            <v>0</v>
          </cell>
        </row>
        <row r="406">
          <cell r="A406">
            <v>66028</v>
          </cell>
          <cell r="B406" t="str">
            <v>RETIRADA DE TELHAS ESTRUTURAIS DE CRFS OU CIMENTO AMIANTO - LARGURA ÚTIL=44CM</v>
          </cell>
          <cell r="C406" t="str">
            <v>M2</v>
          </cell>
          <cell r="D406">
            <v>0</v>
          </cell>
          <cell r="E406">
            <v>0</v>
          </cell>
          <cell r="F406">
            <v>0</v>
          </cell>
        </row>
        <row r="407">
          <cell r="A407">
            <v>66029</v>
          </cell>
          <cell r="B407" t="str">
            <v>RETIRADA DE TELHAS ESTRUTURAIS DE CRFS OU CIMENTO AMIANTO - LARGURA ÚTIL=90CM</v>
          </cell>
          <cell r="C407" t="str">
            <v>M2</v>
          </cell>
          <cell r="D407">
            <v>0</v>
          </cell>
          <cell r="E407">
            <v>0</v>
          </cell>
          <cell r="F407">
            <v>0</v>
          </cell>
        </row>
        <row r="408">
          <cell r="A408">
            <v>66040</v>
          </cell>
          <cell r="B408" t="str">
            <v>RETIRADA DE CUMEEIRAS OU ESPIGÕES DE BARRO COZIDO OU VIDRO EM GERAL</v>
          </cell>
          <cell r="C408" t="str">
            <v>M</v>
          </cell>
          <cell r="D408">
            <v>0</v>
          </cell>
          <cell r="E408">
            <v>0</v>
          </cell>
          <cell r="F408">
            <v>0</v>
          </cell>
        </row>
        <row r="409">
          <cell r="A409">
            <v>66090</v>
          </cell>
          <cell r="B409" t="str">
            <v>RETIRADA DE CUMEEIRAS OU ESPIGÕES DE MATERIAIS EM GERAL - EXCLUSIVE BARRO COZIDO OU VIDRO</v>
          </cell>
          <cell r="C409" t="str">
            <v>M</v>
          </cell>
          <cell r="D409">
            <v>0</v>
          </cell>
          <cell r="E409">
            <v>0</v>
          </cell>
          <cell r="F409">
            <v>0</v>
          </cell>
        </row>
        <row r="410">
          <cell r="A410">
            <v>67000</v>
          </cell>
          <cell r="B410" t="str">
            <v>RECOLOCAÇÕES</v>
          </cell>
          <cell r="C410" t="str">
            <v>.</v>
          </cell>
          <cell r="D410">
            <v>0</v>
          </cell>
          <cell r="E410">
            <v>0</v>
          </cell>
          <cell r="F410">
            <v>0</v>
          </cell>
        </row>
        <row r="411">
          <cell r="A411">
            <v>67010</v>
          </cell>
          <cell r="B411" t="str">
            <v>RECOLOCAÇÃO PARCIAL DE MADEIRAMENTO DE TELHADO - RIPAS</v>
          </cell>
          <cell r="C411" t="str">
            <v>M</v>
          </cell>
          <cell r="D411">
            <v>0</v>
          </cell>
          <cell r="E411">
            <v>0</v>
          </cell>
          <cell r="F411">
            <v>0</v>
          </cell>
        </row>
        <row r="412">
          <cell r="A412">
            <v>67011</v>
          </cell>
          <cell r="B412" t="str">
            <v>RECOLOCAÇÃO PARCIAL DE MADEIRAMENTO DE TELHADO - CAIBROS</v>
          </cell>
          <cell r="C412" t="str">
            <v>M</v>
          </cell>
          <cell r="D412">
            <v>0</v>
          </cell>
          <cell r="E412">
            <v>0</v>
          </cell>
          <cell r="F412">
            <v>0</v>
          </cell>
        </row>
        <row r="413">
          <cell r="A413">
            <v>67012</v>
          </cell>
          <cell r="B413" t="str">
            <v>RECOLOCAÇÃO PARCIAL DE MADEIRAMENTO DE TELHADO - VIGAS</v>
          </cell>
          <cell r="C413" t="str">
            <v>M</v>
          </cell>
          <cell r="D413">
            <v>0</v>
          </cell>
          <cell r="E413">
            <v>0</v>
          </cell>
          <cell r="F413">
            <v>0</v>
          </cell>
        </row>
        <row r="414">
          <cell r="A414">
            <v>67015</v>
          </cell>
          <cell r="B414" t="str">
            <v>RECOLOCAÇÃO DE FERRAGEM PARA MADEIRAMENTO DE TELHADO</v>
          </cell>
          <cell r="C414" t="str">
            <v>UN</v>
          </cell>
          <cell r="D414">
            <v>0</v>
          </cell>
          <cell r="E414">
            <v>0</v>
          </cell>
          <cell r="F414">
            <v>0</v>
          </cell>
        </row>
        <row r="415">
          <cell r="A415">
            <v>67020</v>
          </cell>
          <cell r="B415" t="str">
            <v>RECOLOCAÇÃO DE TELHAS DE BARRO COZIDO OU VIDRO - TIPO FRANCESA</v>
          </cell>
          <cell r="C415" t="str">
            <v>M2</v>
          </cell>
          <cell r="D415">
            <v>0</v>
          </cell>
          <cell r="E415">
            <v>0</v>
          </cell>
          <cell r="F415">
            <v>0</v>
          </cell>
        </row>
        <row r="416">
          <cell r="A416">
            <v>67021</v>
          </cell>
          <cell r="B416" t="str">
            <v>RECOLOCAÇÃO DE TELHAS DE BARRO COZIDO OU VIDRO - TIPO PAULISTA</v>
          </cell>
          <cell r="C416" t="str">
            <v>M2</v>
          </cell>
          <cell r="D416">
            <v>0</v>
          </cell>
          <cell r="E416">
            <v>0</v>
          </cell>
          <cell r="F416">
            <v>0</v>
          </cell>
        </row>
        <row r="417">
          <cell r="A417">
            <v>67022</v>
          </cell>
          <cell r="B417" t="str">
            <v>RECOLOCAÇÃO DE TELHAS DE BARRO COZIDO - TIPO SUPER-PAULISTA (PLAN)</v>
          </cell>
          <cell r="C417" t="str">
            <v>M2</v>
          </cell>
          <cell r="D417">
            <v>0</v>
          </cell>
          <cell r="E417">
            <v>0</v>
          </cell>
          <cell r="F417">
            <v>0</v>
          </cell>
        </row>
        <row r="418">
          <cell r="A418">
            <v>67025</v>
          </cell>
          <cell r="B418" t="str">
            <v>RECOLOCAÇÃO DE TELHAS DE CRF, CIMENTO AMIANTO, ALUMÍNIO OU PLÁSTICO - ONDULADA COMUM</v>
          </cell>
          <cell r="C418" t="str">
            <v>M2</v>
          </cell>
          <cell r="D418">
            <v>0</v>
          </cell>
          <cell r="E418">
            <v>0</v>
          </cell>
          <cell r="F418">
            <v>0</v>
          </cell>
        </row>
        <row r="419">
          <cell r="A419">
            <v>67028</v>
          </cell>
          <cell r="B419" t="str">
            <v>RECOLOCAÇÃO DE TELHAS ESTRUTURAIS DE CRFS OU CIMENTO AMIANTO - LARGURA ÚTIL=44CM</v>
          </cell>
          <cell r="C419" t="str">
            <v>M2</v>
          </cell>
          <cell r="D419">
            <v>0</v>
          </cell>
          <cell r="E419">
            <v>0</v>
          </cell>
          <cell r="F419">
            <v>0</v>
          </cell>
        </row>
        <row r="420">
          <cell r="A420">
            <v>67029</v>
          </cell>
          <cell r="B420" t="str">
            <v>RECOLOCAÇÃO DE TELHAS ESTRUTURAIS DE CRFS OU CIMENTO AMIANTO - LARGURA ÚTIL=90CM</v>
          </cell>
          <cell r="C420" t="str">
            <v>M2</v>
          </cell>
          <cell r="D420">
            <v>0</v>
          </cell>
          <cell r="E420">
            <v>0</v>
          </cell>
          <cell r="F420">
            <v>0</v>
          </cell>
        </row>
        <row r="421">
          <cell r="A421">
            <v>67040</v>
          </cell>
          <cell r="B421" t="str">
            <v>RECOLOCAÇÃO DE CUMEEIRAS OU ESPIGÕES DE BARRO COZIDO</v>
          </cell>
          <cell r="C421" t="str">
            <v>M</v>
          </cell>
          <cell r="D421">
            <v>0</v>
          </cell>
          <cell r="E421">
            <v>0</v>
          </cell>
          <cell r="F421">
            <v>0</v>
          </cell>
        </row>
        <row r="422">
          <cell r="A422">
            <v>67090</v>
          </cell>
          <cell r="B422" t="str">
            <v>RECOLOCAÇÃO DE CUMEEIRAS OU ESPIGÕES DE MATERIAIS EM GERAL - EXCLUSIVE BARRO COZIDO OU VIDRO</v>
          </cell>
          <cell r="C422" t="str">
            <v>M</v>
          </cell>
          <cell r="D422">
            <v>0</v>
          </cell>
          <cell r="E422">
            <v>0</v>
          </cell>
          <cell r="F422">
            <v>0</v>
          </cell>
        </row>
        <row r="423">
          <cell r="A423">
            <v>68000</v>
          </cell>
          <cell r="B423" t="str">
            <v>SERVIÇOS PARCIAIS</v>
          </cell>
          <cell r="C423" t="str">
            <v>.</v>
          </cell>
          <cell r="D423">
            <v>0</v>
          </cell>
          <cell r="E423">
            <v>0</v>
          </cell>
          <cell r="F423">
            <v>0</v>
          </cell>
        </row>
        <row r="424">
          <cell r="A424">
            <v>68001</v>
          </cell>
          <cell r="B424" t="str">
            <v>REVISÃO GERAL DE TELHADOS DE BARRO, INCLUSIVE TOMADA DE GOTEIRA</v>
          </cell>
          <cell r="C424" t="str">
            <v>M2</v>
          </cell>
          <cell r="D424">
            <v>0</v>
          </cell>
          <cell r="E424">
            <v>0</v>
          </cell>
          <cell r="F424">
            <v>0</v>
          </cell>
        </row>
        <row r="425">
          <cell r="A425">
            <v>68002</v>
          </cell>
          <cell r="B425" t="str">
            <v>REMANEJAMENTO DE TELHAS DE BARRO COZIDO, INCLUSIVE ESCOVAMENTO</v>
          </cell>
          <cell r="C425" t="str">
            <v>M2</v>
          </cell>
          <cell r="D425">
            <v>0</v>
          </cell>
          <cell r="E425">
            <v>0</v>
          </cell>
          <cell r="F425">
            <v>0</v>
          </cell>
        </row>
        <row r="426">
          <cell r="A426">
            <v>68003</v>
          </cell>
          <cell r="B426" t="str">
            <v>REVISÃO, ESCOVAÇÃO, INCLUSIVE  TOMADA DE GOTEIRAS DE TELHADOS EM GERAL, EXCLUSIVE PARA TELHAS DE BARRO COZIDO OU VIDRO</v>
          </cell>
          <cell r="C426" t="str">
            <v>M2</v>
          </cell>
          <cell r="D426">
            <v>0</v>
          </cell>
          <cell r="E426">
            <v>0</v>
          </cell>
          <cell r="F426">
            <v>0</v>
          </cell>
        </row>
        <row r="427">
          <cell r="A427">
            <v>68010</v>
          </cell>
          <cell r="B427" t="str">
            <v>MADEIRAMENTO DE TELHADO, PADRÃO PEROBA - RIPAS 1,5X5CM</v>
          </cell>
          <cell r="C427" t="str">
            <v>M</v>
          </cell>
          <cell r="D427">
            <v>0</v>
          </cell>
          <cell r="E427">
            <v>0</v>
          </cell>
          <cell r="F427">
            <v>0</v>
          </cell>
        </row>
        <row r="428">
          <cell r="A428">
            <v>68012</v>
          </cell>
          <cell r="B428" t="str">
            <v>MADEIRAMENTO DE TELHADO, PADRÃO PEROBA - CAIBROS 5X6CM</v>
          </cell>
          <cell r="C428" t="str">
            <v>M</v>
          </cell>
          <cell r="D428">
            <v>0</v>
          </cell>
          <cell r="E428">
            <v>0</v>
          </cell>
          <cell r="F428">
            <v>0</v>
          </cell>
        </row>
        <row r="429">
          <cell r="A429">
            <v>68016</v>
          </cell>
          <cell r="B429" t="str">
            <v>MADEIRAMENTO DE TELHADO, PADRÃO PEROBA - VIGAS 6X12CM</v>
          </cell>
          <cell r="C429" t="str">
            <v>M</v>
          </cell>
          <cell r="D429">
            <v>0</v>
          </cell>
          <cell r="E429">
            <v>0</v>
          </cell>
          <cell r="F429">
            <v>0</v>
          </cell>
        </row>
        <row r="430">
          <cell r="A430">
            <v>68047</v>
          </cell>
          <cell r="B430" t="str">
            <v>PARAFUSO ROSCA SOBERBA PARA FIXAÇÃO DE TELHAS EM CRFS OU CIMENTO AMIANTO</v>
          </cell>
          <cell r="C430" t="str">
            <v>UN</v>
          </cell>
          <cell r="D430">
            <v>0</v>
          </cell>
          <cell r="E430">
            <v>0</v>
          </cell>
          <cell r="F430">
            <v>0</v>
          </cell>
        </row>
        <row r="431">
          <cell r="A431">
            <v>68049</v>
          </cell>
          <cell r="B431" t="str">
            <v>GANCHO COM ROSCA UMA EXTREMIDADE PARA FIXAÇÃO DE TELHA ESTRUTURAL TRAPEZOIDAL - 90CM</v>
          </cell>
          <cell r="C431" t="str">
            <v>UN</v>
          </cell>
          <cell r="D431">
            <v>0</v>
          </cell>
          <cell r="E431">
            <v>0</v>
          </cell>
          <cell r="F431">
            <v>0</v>
          </cell>
        </row>
        <row r="432">
          <cell r="A432">
            <v>68084</v>
          </cell>
          <cell r="B432" t="str">
            <v>PLACA DE VENTILAÇÃO PARA TELHA ESTRUTURAL TRAPEZOIDAL - 90CM</v>
          </cell>
          <cell r="C432" t="str">
            <v>UN</v>
          </cell>
          <cell r="D432">
            <v>0</v>
          </cell>
          <cell r="E432">
            <v>0</v>
          </cell>
          <cell r="F432">
            <v>0</v>
          </cell>
        </row>
        <row r="433">
          <cell r="A433">
            <v>70000</v>
          </cell>
          <cell r="B433" t="str">
            <v>ESQUADRIAS DE MADEIRA</v>
          </cell>
          <cell r="D433">
            <v>0</v>
          </cell>
          <cell r="E433">
            <v>0</v>
          </cell>
          <cell r="F433">
            <v>0</v>
          </cell>
        </row>
        <row r="434">
          <cell r="A434">
            <v>70100</v>
          </cell>
          <cell r="B434" t="str">
            <v>PORTAS DE PASSAGEM</v>
          </cell>
          <cell r="C434" t="str">
            <v>.</v>
          </cell>
          <cell r="D434">
            <v>0</v>
          </cell>
          <cell r="E434">
            <v>0</v>
          </cell>
          <cell r="F434">
            <v>0</v>
          </cell>
        </row>
        <row r="435">
          <cell r="A435">
            <v>70103</v>
          </cell>
          <cell r="B435" t="str">
            <v>PM.03 - PORTA LISA ESPECIAL/ SÓLIDA PARA BOX, PARA PORTADORES DE DEFICIÊNCIA FÍSICA - 82X170CM</v>
          </cell>
          <cell r="C435" t="str">
            <v>UN</v>
          </cell>
          <cell r="D435">
            <v>0</v>
          </cell>
          <cell r="E435">
            <v>0</v>
          </cell>
          <cell r="F435">
            <v>0</v>
          </cell>
        </row>
        <row r="436">
          <cell r="A436">
            <v>70104</v>
          </cell>
          <cell r="B436" t="str">
            <v>PM.04 - PORTA LISA ESPECIAL/ SÓLIDA PARA PORTADORES DE DEFICIÊNCIA FÍSICA - 82X210CM</v>
          </cell>
          <cell r="C436" t="str">
            <v>UN</v>
          </cell>
          <cell r="D436">
            <v>0</v>
          </cell>
          <cell r="E436">
            <v>0</v>
          </cell>
          <cell r="F436">
            <v>0</v>
          </cell>
        </row>
        <row r="437">
          <cell r="A437">
            <v>70107</v>
          </cell>
          <cell r="B437" t="str">
            <v>PM.07 - PORTA LISA ESPECIAL/ SÓLIDA - 82X210CM</v>
          </cell>
          <cell r="C437" t="str">
            <v>UN</v>
          </cell>
          <cell r="D437">
            <v>0</v>
          </cell>
          <cell r="E437">
            <v>0</v>
          </cell>
          <cell r="F437">
            <v>0</v>
          </cell>
        </row>
        <row r="438">
          <cell r="A438">
            <v>70108</v>
          </cell>
          <cell r="B438" t="str">
            <v>PM.08 - PORTA LISA ESPECIAL/ SÓLIDA - 92X210CM</v>
          </cell>
          <cell r="C438" t="str">
            <v>UN</v>
          </cell>
          <cell r="D438">
            <v>0</v>
          </cell>
          <cell r="E438">
            <v>0</v>
          </cell>
          <cell r="F438">
            <v>0</v>
          </cell>
        </row>
        <row r="439">
          <cell r="A439">
            <v>70109</v>
          </cell>
          <cell r="B439" t="str">
            <v>PM.09 - PORTA LISA ESPECIAL/ SÓLIDA - 102X210CM</v>
          </cell>
          <cell r="C439" t="str">
            <v>UN</v>
          </cell>
          <cell r="D439">
            <v>0</v>
          </cell>
          <cell r="E439">
            <v>0</v>
          </cell>
          <cell r="F439">
            <v>0</v>
          </cell>
        </row>
        <row r="440">
          <cell r="A440">
            <v>70112</v>
          </cell>
          <cell r="B440" t="str">
            <v>PM.12 - PORTA LISA COMUM/ ENCABEÇADA - 82X210CM</v>
          </cell>
          <cell r="C440" t="str">
            <v>UN</v>
          </cell>
          <cell r="D440">
            <v>0</v>
          </cell>
          <cell r="E440">
            <v>0</v>
          </cell>
          <cell r="F440">
            <v>0</v>
          </cell>
        </row>
        <row r="441">
          <cell r="A441">
            <v>70113</v>
          </cell>
          <cell r="B441" t="str">
            <v>PM.13 - PORTA LISA COMUM/ ENCABEÇADA - 92X210CM</v>
          </cell>
          <cell r="C441" t="str">
            <v>UN</v>
          </cell>
          <cell r="D441">
            <v>0</v>
          </cell>
          <cell r="E441">
            <v>0</v>
          </cell>
          <cell r="F441">
            <v>0</v>
          </cell>
        </row>
        <row r="442">
          <cell r="A442">
            <v>70114</v>
          </cell>
          <cell r="B442" t="str">
            <v>PM.14 - PORTA LISA COMUM/ ENCABEÇADA - 102X210CM</v>
          </cell>
          <cell r="C442" t="str">
            <v>UN</v>
          </cell>
          <cell r="D442">
            <v>0</v>
          </cell>
          <cell r="E442">
            <v>0</v>
          </cell>
          <cell r="F442">
            <v>0</v>
          </cell>
        </row>
        <row r="443">
          <cell r="A443">
            <v>70117</v>
          </cell>
          <cell r="B443" t="str">
            <v>PM.17 - PORTA LISA COMUM/ ENCABEÇADA REVESTIDA COM LAMINADO MELAMÍNICO - 82X210CM</v>
          </cell>
          <cell r="C443" t="str">
            <v>UN</v>
          </cell>
          <cell r="D443">
            <v>0</v>
          </cell>
          <cell r="E443">
            <v>0</v>
          </cell>
          <cell r="F443">
            <v>0</v>
          </cell>
        </row>
        <row r="444">
          <cell r="A444">
            <v>70118</v>
          </cell>
          <cell r="B444" t="str">
            <v>PM.18 - PORTA LISA COMUM/ ENCABEÇADA REVESTIDA COM LAMINADO MELAMÍNICO - 92X210CM</v>
          </cell>
          <cell r="C444" t="str">
            <v>UN</v>
          </cell>
          <cell r="D444">
            <v>0</v>
          </cell>
          <cell r="E444">
            <v>0</v>
          </cell>
          <cell r="F444">
            <v>0</v>
          </cell>
        </row>
        <row r="445">
          <cell r="A445">
            <v>70119</v>
          </cell>
          <cell r="B445" t="str">
            <v>PM.19 - PORTA LISA COMUM/ ENCABEÇADA REVESTIDA COM LAMINADO MELAMÍNICO - 102X210CM</v>
          </cell>
          <cell r="C445" t="str">
            <v>UN</v>
          </cell>
          <cell r="D445">
            <v>0</v>
          </cell>
          <cell r="E445">
            <v>0</v>
          </cell>
          <cell r="F445">
            <v>0</v>
          </cell>
        </row>
        <row r="446">
          <cell r="A446">
            <v>70137</v>
          </cell>
          <cell r="B446" t="str">
            <v>PM.37 - PORTA VENEZIANA - 82X210CM</v>
          </cell>
          <cell r="C446" t="str">
            <v>UN</v>
          </cell>
          <cell r="D446">
            <v>0</v>
          </cell>
          <cell r="E446">
            <v>0</v>
          </cell>
          <cell r="F446">
            <v>0</v>
          </cell>
        </row>
        <row r="447">
          <cell r="A447">
            <v>70138</v>
          </cell>
          <cell r="B447" t="str">
            <v>PM.38 - PORTA VENEZIANA - 92X210CM</v>
          </cell>
          <cell r="C447" t="str">
            <v>UN</v>
          </cell>
          <cell r="D447">
            <v>0</v>
          </cell>
          <cell r="E447">
            <v>0</v>
          </cell>
          <cell r="F447">
            <v>0</v>
          </cell>
        </row>
        <row r="448">
          <cell r="A448">
            <v>70139</v>
          </cell>
          <cell r="B448" t="str">
            <v>PM.39 - PORTA DE MADEIRA LISA COMUM/ ENCABEÇADA DE CORRER, 2 FOLHAS, TRILHO DE ALUMÍNIO</v>
          </cell>
          <cell r="C448" t="str">
            <v>M2</v>
          </cell>
          <cell r="D448">
            <v>0</v>
          </cell>
          <cell r="E448">
            <v>0</v>
          </cell>
          <cell r="F448">
            <v>0</v>
          </cell>
        </row>
        <row r="449">
          <cell r="A449">
            <v>70145</v>
          </cell>
          <cell r="B449" t="str">
            <v>PM.45 - PORTA DE MADEIRA LISA COMUM/ ENCABEÇADA, 2 FOLHAS - 124X210CM</v>
          </cell>
          <cell r="C449" t="str">
            <v>UN</v>
          </cell>
          <cell r="D449">
            <v>0</v>
          </cell>
          <cell r="E449">
            <v>0</v>
          </cell>
          <cell r="F449">
            <v>0</v>
          </cell>
        </row>
        <row r="450">
          <cell r="A450">
            <v>70146</v>
          </cell>
          <cell r="B450" t="str">
            <v>PM.46 - PORTA DE MADEIRA LISA COMUM/ ENCABEÇADA - 2 FOLHAS - 144X210CM</v>
          </cell>
          <cell r="C450" t="str">
            <v>UN</v>
          </cell>
          <cell r="D450">
            <v>0</v>
          </cell>
          <cell r="E450">
            <v>0</v>
          </cell>
          <cell r="F450">
            <v>0</v>
          </cell>
        </row>
        <row r="451">
          <cell r="A451">
            <v>70147</v>
          </cell>
          <cell r="B451" t="str">
            <v>PM.47 - PORTA DE MADEIRA LISA COMUM/ ENCABEÇADA - 2 FOLHAS - 164X210CM</v>
          </cell>
          <cell r="C451" t="str">
            <v>UN</v>
          </cell>
          <cell r="D451">
            <v>0</v>
          </cell>
          <cell r="E451">
            <v>0</v>
          </cell>
          <cell r="F451">
            <v>0</v>
          </cell>
        </row>
        <row r="452">
          <cell r="A452">
            <v>70148</v>
          </cell>
          <cell r="B452" t="str">
            <v>PM.48 - PORTA DE MADEIRA LISA COMUM/ ENCABEÇADA, 2 FOLHAS - 184X210CM</v>
          </cell>
          <cell r="C452" t="str">
            <v>UN</v>
          </cell>
          <cell r="D452">
            <v>0</v>
          </cell>
          <cell r="E452">
            <v>0</v>
          </cell>
          <cell r="F452">
            <v>0</v>
          </cell>
        </row>
        <row r="453">
          <cell r="A453">
            <v>70149</v>
          </cell>
          <cell r="B453" t="str">
            <v>PM.49 - PORTA DE MADEIRA LISA COMUM/ ENCABEÇADA, 2 FOLHAS - 204X210CM</v>
          </cell>
          <cell r="C453" t="str">
            <v>UN</v>
          </cell>
          <cell r="D453">
            <v>0</v>
          </cell>
          <cell r="E453">
            <v>0</v>
          </cell>
          <cell r="F453">
            <v>0</v>
          </cell>
        </row>
        <row r="454">
          <cell r="A454">
            <v>70150</v>
          </cell>
          <cell r="B454" t="str">
            <v>EM.01 - BATENTE DE MADEIRA (14CM) - PARA PORTA DE 1 FOLHA, SEM BANDEIRA</v>
          </cell>
          <cell r="C454" t="str">
            <v>JG</v>
          </cell>
          <cell r="D454">
            <v>0</v>
          </cell>
          <cell r="E454">
            <v>0</v>
          </cell>
          <cell r="F454">
            <v>0</v>
          </cell>
        </row>
        <row r="455">
          <cell r="A455">
            <v>70151</v>
          </cell>
          <cell r="B455" t="str">
            <v>EM.01 - BATENTE DE MADEIRA (14CM) - PARA PORTA DE 2 FOLHAS, SEM BANDEIRA</v>
          </cell>
          <cell r="C455" t="str">
            <v>JG</v>
          </cell>
          <cell r="D455">
            <v>0</v>
          </cell>
          <cell r="E455">
            <v>0</v>
          </cell>
          <cell r="F455">
            <v>0</v>
          </cell>
        </row>
        <row r="456">
          <cell r="A456">
            <v>70152</v>
          </cell>
          <cell r="B456" t="str">
            <v>EM.01 - BATENTE DE MADEIRA (14CM) - PARA PORTA COM BANDEIRA</v>
          </cell>
          <cell r="C456" t="str">
            <v>JG</v>
          </cell>
          <cell r="D456">
            <v>0</v>
          </cell>
          <cell r="E456">
            <v>0</v>
          </cell>
          <cell r="F456">
            <v>0</v>
          </cell>
        </row>
        <row r="457">
          <cell r="A457">
            <v>70153</v>
          </cell>
          <cell r="B457" t="str">
            <v>EM.01 - BATENTE DE MADEIRA (14CM) - PARA INSTALAÇÕES SANITÁRIAS</v>
          </cell>
          <cell r="C457" t="str">
            <v>JG</v>
          </cell>
          <cell r="D457">
            <v>0</v>
          </cell>
          <cell r="E457">
            <v>0</v>
          </cell>
          <cell r="F457">
            <v>0</v>
          </cell>
        </row>
        <row r="458">
          <cell r="A458">
            <v>70154</v>
          </cell>
          <cell r="B458" t="str">
            <v>EM.02 - BATENTE DE MADEIRA (25CM) - PARA PORTA DE 1 FOLHA, SEM BANDEIRA</v>
          </cell>
          <cell r="C458" t="str">
            <v>JG</v>
          </cell>
          <cell r="D458">
            <v>0</v>
          </cell>
          <cell r="E458">
            <v>0</v>
          </cell>
          <cell r="F458">
            <v>0</v>
          </cell>
        </row>
        <row r="459">
          <cell r="A459">
            <v>70155</v>
          </cell>
          <cell r="B459" t="str">
            <v>EM.02 - BATENTE DE MADEIRA (25CM) - PARA PORTA DE 2 FOLHAS, SEM BANDEIRA</v>
          </cell>
          <cell r="C459" t="str">
            <v>JG</v>
          </cell>
          <cell r="D459">
            <v>0</v>
          </cell>
          <cell r="E459">
            <v>0</v>
          </cell>
          <cell r="F459">
            <v>0</v>
          </cell>
        </row>
        <row r="460">
          <cell r="A460">
            <v>70156</v>
          </cell>
          <cell r="B460" t="str">
            <v>EM.02 - BATENTE DE MADEIRA (25CM) - PARA PORTA COM BANDEIRA</v>
          </cell>
          <cell r="C460" t="str">
            <v>JG</v>
          </cell>
          <cell r="D460">
            <v>0</v>
          </cell>
          <cell r="E460">
            <v>0</v>
          </cell>
          <cell r="F460">
            <v>0</v>
          </cell>
        </row>
        <row r="461">
          <cell r="A461">
            <v>70157</v>
          </cell>
          <cell r="B461" t="str">
            <v>EM.03 - BATENTE DE MADEIRA (9,5CM) - PARA PORTA EM DIVISÓRIA DV.01</v>
          </cell>
          <cell r="C461" t="str">
            <v>M</v>
          </cell>
          <cell r="D461">
            <v>0</v>
          </cell>
          <cell r="E461">
            <v>0</v>
          </cell>
          <cell r="F461">
            <v>0</v>
          </cell>
        </row>
        <row r="462">
          <cell r="A462">
            <v>70175</v>
          </cell>
          <cell r="B462" t="str">
            <v>EM.21 - VISOR FIXO COM VIDRO E REQUADRO DE MADEIRA PARA PORTA</v>
          </cell>
          <cell r="C462" t="str">
            <v>UN</v>
          </cell>
          <cell r="D462">
            <v>0</v>
          </cell>
          <cell r="E462">
            <v>0</v>
          </cell>
          <cell r="F462">
            <v>0</v>
          </cell>
        </row>
        <row r="463">
          <cell r="A463">
            <v>70180</v>
          </cell>
          <cell r="B463" t="str">
            <v>EM.26 - FAIXA BATE MACA EM LAMINADO  MELAMÍNICO PARA PORTA DE MADEIRA</v>
          </cell>
          <cell r="C463" t="str">
            <v>M2</v>
          </cell>
          <cell r="D463">
            <v>0</v>
          </cell>
          <cell r="E463">
            <v>0</v>
          </cell>
          <cell r="F463">
            <v>0</v>
          </cell>
        </row>
        <row r="464">
          <cell r="A464">
            <v>70200</v>
          </cell>
          <cell r="B464" t="str">
            <v>FERRAGENS E COMPLEMENTOS METÁLICOS</v>
          </cell>
          <cell r="C464" t="str">
            <v>.</v>
          </cell>
          <cell r="D464">
            <v>0</v>
          </cell>
          <cell r="E464">
            <v>0</v>
          </cell>
          <cell r="F464">
            <v>0</v>
          </cell>
        </row>
        <row r="465">
          <cell r="A465">
            <v>70202</v>
          </cell>
          <cell r="B465" t="str">
            <v>CONJUNTO DE FECHADURA DE CILINDRO, 55MM, TRÁFEGO INTENSO, MAÇANETA EM ZAMAC, GUARNIÇÕES EM AÇO, ACABAMENTO CROMADO - PARA PORTA INTERNA OU EXTERNA</v>
          </cell>
          <cell r="C465" t="str">
            <v>UN</v>
          </cell>
          <cell r="D465">
            <v>0</v>
          </cell>
          <cell r="E465">
            <v>0</v>
          </cell>
          <cell r="F465">
            <v>0</v>
          </cell>
        </row>
        <row r="466">
          <cell r="A466">
            <v>70208</v>
          </cell>
          <cell r="B466" t="str">
            <v>CONJUNTO DE FECHADURA DE CILINDRO, CAIXA RASA (22MM) - PORTA COM MONTANTE ESTREITO</v>
          </cell>
          <cell r="C466" t="str">
            <v>UN</v>
          </cell>
          <cell r="D466">
            <v>0</v>
          </cell>
          <cell r="E466">
            <v>0</v>
          </cell>
          <cell r="F466">
            <v>0</v>
          </cell>
        </row>
        <row r="467">
          <cell r="A467">
            <v>70210</v>
          </cell>
          <cell r="B467" t="str">
            <v>CONJUNTO DE FECHADURA DE CILINDRO, SÓ LINGUETA (55MM) - TRÁFEGO INTENSO - PORTA DE ABRIR</v>
          </cell>
          <cell r="C467" t="str">
            <v>UN</v>
          </cell>
          <cell r="D467">
            <v>0</v>
          </cell>
          <cell r="E467">
            <v>0</v>
          </cell>
          <cell r="F467">
            <v>0</v>
          </cell>
        </row>
        <row r="468">
          <cell r="A468">
            <v>70212</v>
          </cell>
          <cell r="B468" t="str">
            <v>CONJUNTO DE FECHADURA DE CILINDRO, BICO DE PAPAGAIO (22MM) - PORTA DE CORRER</v>
          </cell>
          <cell r="C468" t="str">
            <v>UN</v>
          </cell>
          <cell r="D468">
            <v>0</v>
          </cell>
          <cell r="E468">
            <v>0</v>
          </cell>
          <cell r="F468">
            <v>0</v>
          </cell>
        </row>
        <row r="469">
          <cell r="A469">
            <v>70216</v>
          </cell>
          <cell r="B469" t="str">
            <v>FECHADURA TIPO GORGE (55MM) - TRÁFEGO INTENSO,  MAÇANETA EM ZEMAC, GUARNIÇÕES EM AÇO, ACABAMENTO CROMADO BRILHANTE</v>
          </cell>
          <cell r="C469" t="str">
            <v>UN</v>
          </cell>
          <cell r="D469">
            <v>0</v>
          </cell>
          <cell r="E469">
            <v>0</v>
          </cell>
          <cell r="F469">
            <v>0</v>
          </cell>
        </row>
        <row r="470">
          <cell r="A470">
            <v>70219</v>
          </cell>
          <cell r="B470" t="str">
            <v>FECHADURA TIPO GORGE, SÓ LINGUETA, 55MM, TRÁFEGO INTENSO</v>
          </cell>
          <cell r="C470" t="str">
            <v>UN</v>
          </cell>
          <cell r="D470">
            <v>0</v>
          </cell>
          <cell r="E470">
            <v>0</v>
          </cell>
          <cell r="F470">
            <v>0</v>
          </cell>
        </row>
        <row r="471">
          <cell r="A471">
            <v>70231</v>
          </cell>
          <cell r="B471" t="str">
            <v>FECHADURA TIPO TRANQUETA E TRINCO (55MM) - TRÁFEGO INTENSO, MAÇANETA EM ZAMAC, GUARNIÇÕES EM AÇO, ACABAMENTO CROMADO BRILHANTE - PORTA DE SANITÁRIO</v>
          </cell>
          <cell r="C471" t="str">
            <v>UN</v>
          </cell>
          <cell r="D471">
            <v>0</v>
          </cell>
          <cell r="E471">
            <v>0</v>
          </cell>
          <cell r="F471">
            <v>0</v>
          </cell>
        </row>
        <row r="472">
          <cell r="A472">
            <v>70240</v>
          </cell>
          <cell r="B472" t="str">
            <v>CONJUNTO DE FECHADURA TIPO TETRA - SOMENTE TRANCA</v>
          </cell>
          <cell r="C472" t="str">
            <v>CJ</v>
          </cell>
          <cell r="D472">
            <v>0</v>
          </cell>
          <cell r="E472">
            <v>0</v>
          </cell>
          <cell r="F472">
            <v>0</v>
          </cell>
        </row>
        <row r="473">
          <cell r="A473">
            <v>70250</v>
          </cell>
          <cell r="B473" t="str">
            <v>TARGETA DE SOBREPOR,TIPO "LIVRE-OCUPADO"- 60X65MM</v>
          </cell>
          <cell r="C473" t="str">
            <v>UN</v>
          </cell>
          <cell r="D473">
            <v>0</v>
          </cell>
          <cell r="E473">
            <v>0</v>
          </cell>
          <cell r="F473">
            <v>0</v>
          </cell>
        </row>
        <row r="474">
          <cell r="A474">
            <v>70251</v>
          </cell>
          <cell r="B474" t="str">
            <v>FECHO DE EMBUTIR, TRAVA ACIONADA POR ALAVANCA, 3/4"X400MM - PORTA 2 FOLHAS</v>
          </cell>
          <cell r="C474" t="str">
            <v>UN</v>
          </cell>
          <cell r="D474">
            <v>0</v>
          </cell>
          <cell r="E474">
            <v>0</v>
          </cell>
          <cell r="F474">
            <v>0</v>
          </cell>
        </row>
        <row r="475">
          <cell r="A475">
            <v>70252</v>
          </cell>
          <cell r="B475" t="str">
            <v>FECHO DE EMBUTIR,TRAVA ACIONADA POR ALAVANCA, 3/4"X200MM - PORTA 2 FOLHAS</v>
          </cell>
          <cell r="C475" t="str">
            <v>UN</v>
          </cell>
          <cell r="D475">
            <v>0</v>
          </cell>
          <cell r="E475">
            <v>0</v>
          </cell>
          <cell r="F475">
            <v>0</v>
          </cell>
        </row>
        <row r="476">
          <cell r="A476">
            <v>70264</v>
          </cell>
          <cell r="B476" t="str">
            <v>MOLA FECHA-PORTA,TIPO LEVE (AMORTECEDOR HIDRÁULICO)</v>
          </cell>
          <cell r="C476" t="str">
            <v>UN</v>
          </cell>
          <cell r="D476">
            <v>0</v>
          </cell>
          <cell r="E476">
            <v>0</v>
          </cell>
          <cell r="F476">
            <v>0</v>
          </cell>
        </row>
        <row r="477">
          <cell r="A477">
            <v>70265</v>
          </cell>
          <cell r="B477" t="str">
            <v>MOLA FECHA-PORTA,TIPO PESADO</v>
          </cell>
          <cell r="C477" t="str">
            <v>UN</v>
          </cell>
          <cell r="D477">
            <v>0</v>
          </cell>
          <cell r="E477">
            <v>0</v>
          </cell>
          <cell r="F477">
            <v>0</v>
          </cell>
        </row>
        <row r="478">
          <cell r="A478">
            <v>70266</v>
          </cell>
          <cell r="B478" t="str">
            <v>MOLA VAI-E-VEM, DE TOPO</v>
          </cell>
          <cell r="C478" t="str">
            <v>UN</v>
          </cell>
          <cell r="D478">
            <v>0</v>
          </cell>
          <cell r="E478">
            <v>0</v>
          </cell>
          <cell r="F478">
            <v>0</v>
          </cell>
        </row>
        <row r="479">
          <cell r="A479">
            <v>70273</v>
          </cell>
          <cell r="B479" t="str">
            <v>CADEADO DE LATÃO (COM CILINDRO E TRAVA DUPLA) - 35MM PESO MÍNIMO 140G</v>
          </cell>
          <cell r="C479" t="str">
            <v>UN</v>
          </cell>
          <cell r="D479">
            <v>0</v>
          </cell>
          <cell r="E479">
            <v>0</v>
          </cell>
          <cell r="F479">
            <v>0</v>
          </cell>
        </row>
        <row r="480">
          <cell r="A480">
            <v>70280</v>
          </cell>
          <cell r="B480" t="str">
            <v>PORTA-CADEADO DE FERRO PINTADO - 63MM PESO MÍNIMO 25G</v>
          </cell>
          <cell r="C480" t="str">
            <v>UN</v>
          </cell>
          <cell r="D480">
            <v>0</v>
          </cell>
          <cell r="E480">
            <v>0</v>
          </cell>
          <cell r="F480">
            <v>0</v>
          </cell>
        </row>
        <row r="481">
          <cell r="A481">
            <v>70281</v>
          </cell>
          <cell r="B481" t="str">
            <v>PORTA-CADEADO DE FERRO PINTADO - 89MM PESO MÍNIMO 115G</v>
          </cell>
          <cell r="C481" t="str">
            <v>UN</v>
          </cell>
          <cell r="D481">
            <v>0</v>
          </cell>
          <cell r="E481">
            <v>0</v>
          </cell>
          <cell r="F481">
            <v>0</v>
          </cell>
        </row>
        <row r="482">
          <cell r="A482">
            <v>70290</v>
          </cell>
          <cell r="B482" t="str">
            <v>BARRA ANTI-PÂNICO PARA  PORTA 1 FOLHA - COLOCADA</v>
          </cell>
          <cell r="C482" t="str">
            <v>UN</v>
          </cell>
          <cell r="D482">
            <v>0</v>
          </cell>
          <cell r="E482">
            <v>0</v>
          </cell>
          <cell r="F482">
            <v>0</v>
          </cell>
        </row>
        <row r="483">
          <cell r="A483">
            <v>70295</v>
          </cell>
          <cell r="B483" t="str">
            <v>RESPIRO PARA ARMÁRIO EM LATÃO CROMADO - DIÂMETRO 10CM</v>
          </cell>
          <cell r="C483" t="str">
            <v>UN</v>
          </cell>
          <cell r="D483">
            <v>0</v>
          </cell>
          <cell r="E483">
            <v>0</v>
          </cell>
          <cell r="F483">
            <v>0</v>
          </cell>
        </row>
        <row r="484">
          <cell r="A484">
            <v>70300</v>
          </cell>
          <cell r="B484" t="str">
            <v>PORTAS COM REVESTIMENTO</v>
          </cell>
          <cell r="C484" t="str">
            <v>.</v>
          </cell>
          <cell r="D484">
            <v>0</v>
          </cell>
          <cell r="E484">
            <v>0</v>
          </cell>
          <cell r="F484">
            <v>0</v>
          </cell>
        </row>
        <row r="485">
          <cell r="A485">
            <v>70301</v>
          </cell>
          <cell r="B485" t="str">
            <v>PM.50 - PORTA DE MADEIRA LISA COMUM/ ENCABEÇADA, REVESTIDA COM LAMINADO MELAMÍNICO - 2 FOLHAS 124X210CM</v>
          </cell>
          <cell r="C485" t="str">
            <v>UN</v>
          </cell>
          <cell r="D485">
            <v>0</v>
          </cell>
          <cell r="E485">
            <v>0</v>
          </cell>
          <cell r="F485">
            <v>0</v>
          </cell>
        </row>
        <row r="486">
          <cell r="A486">
            <v>70302</v>
          </cell>
          <cell r="B486" t="str">
            <v>PM.51 - PORTA DE MADEIRA LISA COMUM/ ENCABEÇADA, REVESTIDA COM LAMINADO MELAMÍNICO - 2 FOLHAS 144X210CM</v>
          </cell>
          <cell r="C486" t="str">
            <v>UN</v>
          </cell>
          <cell r="D486">
            <v>0</v>
          </cell>
          <cell r="E486">
            <v>0</v>
          </cell>
          <cell r="F486">
            <v>0</v>
          </cell>
        </row>
        <row r="487">
          <cell r="A487">
            <v>70303</v>
          </cell>
          <cell r="B487" t="str">
            <v>PM.52 - PORTA DE MADEIRA LISA COMUM/ ENCABEÇADA, REVESTIDA COM LAMINADO MELAMÍNICO - 2 FOLHAS 164X210CM</v>
          </cell>
          <cell r="C487" t="str">
            <v>UN</v>
          </cell>
          <cell r="D487">
            <v>0</v>
          </cell>
          <cell r="E487">
            <v>0</v>
          </cell>
          <cell r="F487">
            <v>0</v>
          </cell>
        </row>
        <row r="488">
          <cell r="A488">
            <v>70304</v>
          </cell>
          <cell r="B488" t="str">
            <v>PM.53 - PORTA DE MADEIRA LISA COMUM/ ENCABEÇADA, REVESTIDA COM LAMINADO MELAMÍNICO - 2 FOLHAS 184X210CM</v>
          </cell>
          <cell r="C488" t="str">
            <v>UN</v>
          </cell>
          <cell r="D488">
            <v>0</v>
          </cell>
          <cell r="E488">
            <v>0</v>
          </cell>
          <cell r="F488">
            <v>0</v>
          </cell>
        </row>
        <row r="489">
          <cell r="A489">
            <v>70305</v>
          </cell>
          <cell r="B489" t="str">
            <v>PM.54 - PORTA DE MADEIRA LISA COMUM/ ENCABEÇADA, REVESTIDA COM LAMINADO MELAMÍNICO - 2 FOLHAS 204X210CM</v>
          </cell>
          <cell r="C489" t="str">
            <v>UN</v>
          </cell>
          <cell r="D489">
            <v>0</v>
          </cell>
          <cell r="E489">
            <v>0</v>
          </cell>
          <cell r="F489">
            <v>0</v>
          </cell>
        </row>
        <row r="490">
          <cell r="A490">
            <v>70322</v>
          </cell>
          <cell r="B490" t="str">
            <v>PM.57 - PORTA GUICHÊ EM MADEIRA LISA ESPECIAL/ SÓLIDA - 82X210CM - REVESTIDA COM LAMINADO  MELAMÍNICO</v>
          </cell>
          <cell r="C490" t="str">
            <v>UN</v>
          </cell>
          <cell r="D490">
            <v>0</v>
          </cell>
          <cell r="E490">
            <v>0</v>
          </cell>
          <cell r="F490">
            <v>0</v>
          </cell>
        </row>
        <row r="491">
          <cell r="A491">
            <v>70900</v>
          </cell>
          <cell r="B491" t="str">
            <v>ARMÁRIOS</v>
          </cell>
          <cell r="C491" t="str">
            <v>.</v>
          </cell>
          <cell r="D491">
            <v>0</v>
          </cell>
          <cell r="E491">
            <v>0</v>
          </cell>
          <cell r="F491">
            <v>0</v>
          </cell>
        </row>
        <row r="492">
          <cell r="A492">
            <v>70910</v>
          </cell>
          <cell r="B492" t="str">
            <v>ARMÁRIO SEM PORTAS, REVESTIMENTO EXTERNO E INTERNO EM LAMINADO MELAMÍNICO</v>
          </cell>
          <cell r="C492" t="str">
            <v>M2</v>
          </cell>
          <cell r="D492">
            <v>0</v>
          </cell>
          <cell r="E492">
            <v>0</v>
          </cell>
          <cell r="F492">
            <v>0</v>
          </cell>
        </row>
        <row r="493">
          <cell r="A493">
            <v>70912</v>
          </cell>
          <cell r="B493" t="str">
            <v>ARMÁRIO COM PORTAS, SEM REVESTIMENTO</v>
          </cell>
          <cell r="C493" t="str">
            <v>M2</v>
          </cell>
          <cell r="D493">
            <v>0</v>
          </cell>
          <cell r="E493">
            <v>0</v>
          </cell>
          <cell r="F493">
            <v>0</v>
          </cell>
        </row>
        <row r="494">
          <cell r="A494">
            <v>70914</v>
          </cell>
          <cell r="B494" t="str">
            <v>ARMÁRIO COM PORTAS, REVESTIMENTO EXTERNO E INTERNO EM LAMINADO MELAMÍNICO</v>
          </cell>
          <cell r="C494" t="str">
            <v>M2</v>
          </cell>
          <cell r="D494">
            <v>0</v>
          </cell>
          <cell r="E494">
            <v>0</v>
          </cell>
          <cell r="F494">
            <v>0</v>
          </cell>
        </row>
        <row r="495">
          <cell r="A495">
            <v>70918</v>
          </cell>
          <cell r="B495" t="str">
            <v>PORTAS PARA ARMÁRIO SEM REVESTIMENTO</v>
          </cell>
          <cell r="C495" t="str">
            <v>M2</v>
          </cell>
          <cell r="D495">
            <v>0</v>
          </cell>
          <cell r="E495">
            <v>0</v>
          </cell>
          <cell r="F495">
            <v>0</v>
          </cell>
        </row>
        <row r="496">
          <cell r="A496">
            <v>70919</v>
          </cell>
          <cell r="B496" t="str">
            <v>PORTAS PARA ARMÁRIO COM REVESTIMENTO EXTERNO EM LAMINADO MELAMÍNICO</v>
          </cell>
          <cell r="C496" t="str">
            <v>M2</v>
          </cell>
          <cell r="D496">
            <v>0</v>
          </cell>
          <cell r="E496">
            <v>0</v>
          </cell>
          <cell r="F496">
            <v>0</v>
          </cell>
        </row>
        <row r="497">
          <cell r="A497">
            <v>70920</v>
          </cell>
          <cell r="B497" t="str">
            <v>PORTAS PARA ARMÁRIO COM REVESTIMENTO EXTERNO E INTERNO EM LAMINADO MELAMÍNICO</v>
          </cell>
          <cell r="C497" t="str">
            <v>M2</v>
          </cell>
          <cell r="D497">
            <v>0</v>
          </cell>
          <cell r="E497">
            <v>0</v>
          </cell>
          <cell r="F497">
            <v>0</v>
          </cell>
        </row>
        <row r="498">
          <cell r="A498">
            <v>70925</v>
          </cell>
          <cell r="B498" t="str">
            <v>PRATELEIRA PARA ARMÁRIO SEM REVESTIMENTO</v>
          </cell>
          <cell r="C498" t="str">
            <v>M2</v>
          </cell>
          <cell r="D498">
            <v>0</v>
          </cell>
          <cell r="E498">
            <v>0</v>
          </cell>
          <cell r="F498">
            <v>0</v>
          </cell>
        </row>
        <row r="499">
          <cell r="A499">
            <v>70926</v>
          </cell>
          <cell r="B499" t="str">
            <v>PRATELEIRA PARA ARMÁRIO, REVESTIDA EM 1 FACE EM LAMINADO MELAMÍNICO</v>
          </cell>
          <cell r="C499" t="str">
            <v>M2</v>
          </cell>
          <cell r="D499">
            <v>0</v>
          </cell>
          <cell r="E499">
            <v>0</v>
          </cell>
          <cell r="F499">
            <v>0</v>
          </cell>
        </row>
        <row r="500">
          <cell r="A500">
            <v>70927</v>
          </cell>
          <cell r="B500" t="str">
            <v>PRATELEIRA PARA ARMÁRIO, REVESTIDA EM 2 FACES, EM LAMINADO MELAMÍNICO</v>
          </cell>
          <cell r="C500" t="str">
            <v>M2</v>
          </cell>
          <cell r="D500">
            <v>0</v>
          </cell>
          <cell r="E500">
            <v>0</v>
          </cell>
          <cell r="F500">
            <v>0</v>
          </cell>
        </row>
        <row r="501">
          <cell r="A501">
            <v>70930</v>
          </cell>
          <cell r="B501" t="str">
            <v>GAVETA PARA ARMÁRIO SEM REVESTIMENTO</v>
          </cell>
          <cell r="C501" t="str">
            <v>UN</v>
          </cell>
          <cell r="D501">
            <v>0</v>
          </cell>
          <cell r="E501">
            <v>0</v>
          </cell>
          <cell r="F501">
            <v>0</v>
          </cell>
        </row>
        <row r="502">
          <cell r="A502">
            <v>70931</v>
          </cell>
          <cell r="B502" t="str">
            <v>GAVETA PARA ARMÁRIO,REVESTIMENTO EXTERNO EM LAMINADO MELAMÍNICO</v>
          </cell>
          <cell r="C502" t="str">
            <v>UN</v>
          </cell>
          <cell r="D502">
            <v>0</v>
          </cell>
          <cell r="E502">
            <v>0</v>
          </cell>
          <cell r="F502">
            <v>0</v>
          </cell>
        </row>
        <row r="503">
          <cell r="A503">
            <v>70932</v>
          </cell>
          <cell r="B503" t="str">
            <v>GAVETA PARA ARMÁRIO, REVESTIMENTO EXTERNO E INTERNO EM LAMINADO MELAMÍNICO</v>
          </cell>
          <cell r="C503" t="str">
            <v>UN</v>
          </cell>
          <cell r="D503">
            <v>0</v>
          </cell>
          <cell r="E503">
            <v>0</v>
          </cell>
          <cell r="F503">
            <v>0</v>
          </cell>
        </row>
        <row r="504">
          <cell r="A504">
            <v>71000</v>
          </cell>
          <cell r="B504" t="str">
            <v>ARMÁRIOS</v>
          </cell>
          <cell r="C504" t="str">
            <v>.</v>
          </cell>
          <cell r="D504">
            <v>0</v>
          </cell>
          <cell r="E504">
            <v>0</v>
          </cell>
          <cell r="F504">
            <v>0</v>
          </cell>
        </row>
        <row r="505">
          <cell r="A505">
            <v>71013</v>
          </cell>
          <cell r="B505" t="str">
            <v>MM.13 -  ARMÁRIO PARA CUMBUCAS</v>
          </cell>
          <cell r="C505" t="str">
            <v>UN</v>
          </cell>
          <cell r="D505">
            <v>0</v>
          </cell>
          <cell r="E505">
            <v>0</v>
          </cell>
          <cell r="F505">
            <v>0</v>
          </cell>
        </row>
        <row r="506">
          <cell r="A506">
            <v>71014</v>
          </cell>
          <cell r="B506" t="str">
            <v>MM.14 -  ARMÁRIO PARA CANECAS</v>
          </cell>
          <cell r="C506" t="str">
            <v>UN</v>
          </cell>
          <cell r="D506">
            <v>0</v>
          </cell>
          <cell r="E506">
            <v>0</v>
          </cell>
          <cell r="F506">
            <v>0</v>
          </cell>
        </row>
        <row r="507">
          <cell r="A507">
            <v>71015</v>
          </cell>
          <cell r="B507" t="str">
            <v>MM.15 -  ARMÁRIO PARA PRATOS</v>
          </cell>
          <cell r="C507" t="str">
            <v>UN</v>
          </cell>
          <cell r="D507">
            <v>0</v>
          </cell>
          <cell r="E507">
            <v>0</v>
          </cell>
          <cell r="F507">
            <v>0</v>
          </cell>
        </row>
        <row r="508">
          <cell r="A508">
            <v>71020</v>
          </cell>
          <cell r="B508" t="str">
            <v>MM.20 - CABIDE DE MADEIRA PARA SACOLAS</v>
          </cell>
          <cell r="C508" t="str">
            <v>M</v>
          </cell>
          <cell r="D508">
            <v>0</v>
          </cell>
          <cell r="E508">
            <v>0</v>
          </cell>
          <cell r="F508">
            <v>0</v>
          </cell>
        </row>
        <row r="509">
          <cell r="A509">
            <v>72010</v>
          </cell>
          <cell r="B509" t="str">
            <v>PEITORIL DE MADEIRA</v>
          </cell>
          <cell r="C509" t="str">
            <v>M</v>
          </cell>
          <cell r="D509">
            <v>0</v>
          </cell>
          <cell r="E509">
            <v>0</v>
          </cell>
          <cell r="F509">
            <v>0</v>
          </cell>
        </row>
        <row r="510">
          <cell r="A510">
            <v>76000</v>
          </cell>
          <cell r="B510" t="str">
            <v>RETIRADAS</v>
          </cell>
          <cell r="C510" t="str">
            <v>.</v>
          </cell>
          <cell r="D510">
            <v>0</v>
          </cell>
          <cell r="E510">
            <v>0</v>
          </cell>
          <cell r="F510">
            <v>0</v>
          </cell>
        </row>
        <row r="511">
          <cell r="A511">
            <v>76001</v>
          </cell>
          <cell r="B511" t="str">
            <v>RETIRADA DE FOLHAS DE PORTA DE PASSAGEM OU JANELA</v>
          </cell>
          <cell r="C511" t="str">
            <v>UN</v>
          </cell>
          <cell r="D511">
            <v>0</v>
          </cell>
          <cell r="E511">
            <v>0</v>
          </cell>
          <cell r="F511">
            <v>0</v>
          </cell>
        </row>
        <row r="512">
          <cell r="A512">
            <v>76002</v>
          </cell>
          <cell r="B512" t="str">
            <v>RETIRADA DE BATENTES DE MADEIRA</v>
          </cell>
          <cell r="C512" t="str">
            <v>UN</v>
          </cell>
          <cell r="D512">
            <v>0</v>
          </cell>
          <cell r="E512">
            <v>0</v>
          </cell>
          <cell r="F512">
            <v>0</v>
          </cell>
        </row>
        <row r="513">
          <cell r="A513">
            <v>76008</v>
          </cell>
          <cell r="B513" t="str">
            <v>RETIRADA DE GUARNIÇÕES OU MOLDURAS DE MADEIRA</v>
          </cell>
          <cell r="C513" t="str">
            <v>M</v>
          </cell>
          <cell r="D513">
            <v>0</v>
          </cell>
          <cell r="E513">
            <v>0</v>
          </cell>
          <cell r="F513">
            <v>0</v>
          </cell>
        </row>
        <row r="514">
          <cell r="A514">
            <v>76010</v>
          </cell>
          <cell r="B514" t="str">
            <v>RETIRADA DE GUICHÊS, INCLUSIVE BATENTE E FERRAGENS</v>
          </cell>
          <cell r="C514" t="str">
            <v>UN</v>
          </cell>
          <cell r="D514">
            <v>0</v>
          </cell>
          <cell r="E514">
            <v>0</v>
          </cell>
          <cell r="F514">
            <v>0</v>
          </cell>
        </row>
        <row r="515">
          <cell r="A515">
            <v>76050</v>
          </cell>
          <cell r="B515" t="str">
            <v>RETIRADA DE FECHADURAS DE EMBUTIR, COMPLETAS</v>
          </cell>
          <cell r="C515" t="str">
            <v>UN</v>
          </cell>
          <cell r="D515">
            <v>0</v>
          </cell>
          <cell r="E515">
            <v>0</v>
          </cell>
          <cell r="F515">
            <v>0</v>
          </cell>
        </row>
        <row r="516">
          <cell r="A516">
            <v>76051</v>
          </cell>
          <cell r="B516" t="str">
            <v>RETIRADA DE FECHADURAS, FECHOS OU TARGETAS DE SOBREPOR</v>
          </cell>
          <cell r="C516" t="str">
            <v>UN</v>
          </cell>
          <cell r="D516">
            <v>0</v>
          </cell>
          <cell r="E516">
            <v>0</v>
          </cell>
          <cell r="F516">
            <v>0</v>
          </cell>
        </row>
        <row r="517">
          <cell r="A517">
            <v>76065</v>
          </cell>
          <cell r="B517" t="str">
            <v>RETIRADA DE MAÇANETAS</v>
          </cell>
          <cell r="C517" t="str">
            <v>PAR</v>
          </cell>
          <cell r="D517">
            <v>0</v>
          </cell>
          <cell r="E517">
            <v>0</v>
          </cell>
          <cell r="F517">
            <v>0</v>
          </cell>
        </row>
        <row r="518">
          <cell r="A518">
            <v>76066</v>
          </cell>
          <cell r="B518" t="str">
            <v>RETIRADA DE ESPELHOS</v>
          </cell>
          <cell r="C518" t="str">
            <v>PAR</v>
          </cell>
          <cell r="D518">
            <v>0</v>
          </cell>
          <cell r="E518">
            <v>0</v>
          </cell>
          <cell r="F518">
            <v>0</v>
          </cell>
        </row>
        <row r="519">
          <cell r="A519">
            <v>76067</v>
          </cell>
          <cell r="B519" t="str">
            <v>RETIRADA DE ROSETAS OU ENTRADAS DE CHAVE GORGE</v>
          </cell>
          <cell r="C519" t="str">
            <v>PAR</v>
          </cell>
          <cell r="D519">
            <v>0</v>
          </cell>
          <cell r="E519">
            <v>0</v>
          </cell>
          <cell r="F519">
            <v>0</v>
          </cell>
        </row>
        <row r="520">
          <cell r="A520">
            <v>76068</v>
          </cell>
          <cell r="B520" t="str">
            <v>RETIRADA DE BORBOLETAS OU LEVANTADORES TIPO "UNHA"</v>
          </cell>
          <cell r="C520" t="str">
            <v>UN</v>
          </cell>
          <cell r="D520">
            <v>0</v>
          </cell>
          <cell r="E520">
            <v>0</v>
          </cell>
          <cell r="F520">
            <v>0</v>
          </cell>
        </row>
        <row r="521">
          <cell r="A521">
            <v>76070</v>
          </cell>
          <cell r="B521" t="str">
            <v>RETIRADA DE DOBRADIÇAS</v>
          </cell>
          <cell r="C521" t="str">
            <v>UN</v>
          </cell>
          <cell r="D521">
            <v>0</v>
          </cell>
          <cell r="E521">
            <v>0</v>
          </cell>
          <cell r="F521">
            <v>0</v>
          </cell>
        </row>
        <row r="522">
          <cell r="A522">
            <v>77000</v>
          </cell>
          <cell r="B522" t="str">
            <v>RECOLOCAÇÕES</v>
          </cell>
          <cell r="C522" t="str">
            <v>.</v>
          </cell>
          <cell r="D522">
            <v>0</v>
          </cell>
          <cell r="E522">
            <v>0</v>
          </cell>
          <cell r="F522">
            <v>0</v>
          </cell>
        </row>
        <row r="523">
          <cell r="A523">
            <v>77001</v>
          </cell>
          <cell r="B523" t="str">
            <v>RECOLOCAÇÃO DE FOLHAS DE PORTA DE PASSAGEM OU JANELA</v>
          </cell>
          <cell r="C523" t="str">
            <v>UN</v>
          </cell>
          <cell r="D523">
            <v>0</v>
          </cell>
          <cell r="E523">
            <v>0</v>
          </cell>
          <cell r="F523">
            <v>0</v>
          </cell>
        </row>
        <row r="524">
          <cell r="A524">
            <v>77002</v>
          </cell>
          <cell r="B524" t="str">
            <v>RECOLOCAÇÃO DE BATENTES MADEIRA</v>
          </cell>
          <cell r="C524" t="str">
            <v>UN</v>
          </cell>
          <cell r="D524">
            <v>0</v>
          </cell>
          <cell r="E524">
            <v>0</v>
          </cell>
          <cell r="F524">
            <v>0</v>
          </cell>
        </row>
        <row r="525">
          <cell r="A525">
            <v>77008</v>
          </cell>
          <cell r="B525" t="str">
            <v>RECOLOCAÇÃO DE GUARNIÇÕES OU MOLDURAS DE MADEIRA</v>
          </cell>
          <cell r="C525" t="str">
            <v>M</v>
          </cell>
          <cell r="D525">
            <v>0</v>
          </cell>
          <cell r="E525">
            <v>0</v>
          </cell>
          <cell r="F525">
            <v>0</v>
          </cell>
        </row>
        <row r="526">
          <cell r="A526">
            <v>77010</v>
          </cell>
          <cell r="B526" t="str">
            <v>RECOLOCAÇÃO DE GUICHÊS, INCLUSIVE BATENTE E FERRAGENS</v>
          </cell>
          <cell r="C526" t="str">
            <v>UN</v>
          </cell>
          <cell r="D526">
            <v>0</v>
          </cell>
          <cell r="E526">
            <v>0</v>
          </cell>
          <cell r="F526">
            <v>0</v>
          </cell>
        </row>
        <row r="527">
          <cell r="A527">
            <v>77050</v>
          </cell>
          <cell r="B527" t="str">
            <v>RECOLOCAÇÃO DE FECHADURAS DE EMBUTIR, COMPLETAS</v>
          </cell>
          <cell r="C527" t="str">
            <v>UN</v>
          </cell>
          <cell r="D527">
            <v>0</v>
          </cell>
          <cell r="E527">
            <v>0</v>
          </cell>
          <cell r="F527">
            <v>0</v>
          </cell>
        </row>
        <row r="528">
          <cell r="A528">
            <v>77051</v>
          </cell>
          <cell r="B528" t="str">
            <v>RECOLOCAÇÃO DE FECHADURAS, FECHOS OU TARGETAS DE SOBREPOR</v>
          </cell>
          <cell r="C528" t="str">
            <v>UN</v>
          </cell>
          <cell r="D528">
            <v>0</v>
          </cell>
          <cell r="E528">
            <v>0</v>
          </cell>
          <cell r="F528">
            <v>0</v>
          </cell>
        </row>
        <row r="529">
          <cell r="A529">
            <v>77065</v>
          </cell>
          <cell r="B529" t="str">
            <v>RECOLOCAÇÃO DE MAÇANETAS</v>
          </cell>
          <cell r="C529" t="str">
            <v>PAR</v>
          </cell>
          <cell r="D529">
            <v>0</v>
          </cell>
          <cell r="E529">
            <v>0</v>
          </cell>
          <cell r="F529">
            <v>0</v>
          </cell>
        </row>
        <row r="530">
          <cell r="A530">
            <v>77066</v>
          </cell>
          <cell r="B530" t="str">
            <v>RECOLOCAÇÃO DE ESPELHOS</v>
          </cell>
          <cell r="C530" t="str">
            <v>PAR</v>
          </cell>
          <cell r="D530">
            <v>0</v>
          </cell>
          <cell r="E530">
            <v>0</v>
          </cell>
          <cell r="F530">
            <v>0</v>
          </cell>
        </row>
        <row r="531">
          <cell r="A531">
            <v>77067</v>
          </cell>
          <cell r="B531" t="str">
            <v>RECOLOCAÇÃO DE ROSETAS OU ENTRADAS DE CHAVE GORGE</v>
          </cell>
          <cell r="C531" t="str">
            <v>PAR</v>
          </cell>
          <cell r="D531">
            <v>0</v>
          </cell>
          <cell r="E531">
            <v>0</v>
          </cell>
          <cell r="F531">
            <v>0</v>
          </cell>
        </row>
        <row r="532">
          <cell r="A532">
            <v>77068</v>
          </cell>
          <cell r="B532" t="str">
            <v>RECOLOCAÇÃO DE BORBOLETAS OU LEVANTADORES TIPO "UNHA"</v>
          </cell>
          <cell r="C532" t="str">
            <v>UN</v>
          </cell>
          <cell r="D532">
            <v>0</v>
          </cell>
          <cell r="E532">
            <v>0</v>
          </cell>
          <cell r="F532">
            <v>0</v>
          </cell>
        </row>
        <row r="533">
          <cell r="A533">
            <v>77070</v>
          </cell>
          <cell r="B533" t="str">
            <v>RECOLOCAÇÃO DE DOBRADIÇAS</v>
          </cell>
          <cell r="C533" t="str">
            <v>UN</v>
          </cell>
          <cell r="D533">
            <v>0</v>
          </cell>
          <cell r="E533">
            <v>0</v>
          </cell>
          <cell r="F533">
            <v>0</v>
          </cell>
        </row>
        <row r="534">
          <cell r="A534">
            <v>78000</v>
          </cell>
          <cell r="B534" t="str">
            <v>SERVIÇOS PARCIAIS</v>
          </cell>
          <cell r="C534" t="str">
            <v>.</v>
          </cell>
          <cell r="D534">
            <v>0</v>
          </cell>
          <cell r="E534">
            <v>0</v>
          </cell>
          <cell r="F534">
            <v>0</v>
          </cell>
        </row>
        <row r="535">
          <cell r="A535">
            <v>78001</v>
          </cell>
          <cell r="B535" t="str">
            <v>GUARNIÇÃO OU MOLDURA DE MADEIRA - 4,5CM</v>
          </cell>
          <cell r="C535" t="str">
            <v>M</v>
          </cell>
          <cell r="D535">
            <v>0</v>
          </cell>
          <cell r="E535">
            <v>0</v>
          </cell>
          <cell r="F535">
            <v>0</v>
          </cell>
        </row>
        <row r="536">
          <cell r="A536">
            <v>78002</v>
          </cell>
          <cell r="B536" t="str">
            <v>GUARNIÇÃO OU MOLDURA DE MADEIRA - 7,5CM</v>
          </cell>
          <cell r="C536" t="str">
            <v>M</v>
          </cell>
          <cell r="D536">
            <v>0</v>
          </cell>
          <cell r="E536">
            <v>0</v>
          </cell>
          <cell r="F536">
            <v>0</v>
          </cell>
        </row>
        <row r="537">
          <cell r="A537">
            <v>78003</v>
          </cell>
          <cell r="B537" t="str">
            <v>GUARNIÇÃO OU MOLDURA DE MADEIRA - 10,0CM</v>
          </cell>
          <cell r="C537" t="str">
            <v>M</v>
          </cell>
          <cell r="D537">
            <v>0</v>
          </cell>
          <cell r="E537">
            <v>0</v>
          </cell>
          <cell r="F537">
            <v>0</v>
          </cell>
        </row>
        <row r="538">
          <cell r="A538">
            <v>78004</v>
          </cell>
          <cell r="B538" t="str">
            <v>GUARNIÇÃO OU MOLDURA DE MADEIRA - 15,0CM</v>
          </cell>
          <cell r="C538" t="str">
            <v>M</v>
          </cell>
          <cell r="D538">
            <v>0</v>
          </cell>
          <cell r="E538">
            <v>0</v>
          </cell>
          <cell r="F538">
            <v>0</v>
          </cell>
        </row>
        <row r="539">
          <cell r="A539">
            <v>78010</v>
          </cell>
          <cell r="B539" t="str">
            <v>CONJUNTO DE FECHADURA DE CILINDRO (55MM) - TRÁFEGO INTENSO, MAÇANETA EM ZAMAC, GUARNIÇÕES EM AÇO, ACABAMENTO CROMADO BRILHANTE - INCLUSIVE ADAPTAÇÃO DA FURAÇÃO</v>
          </cell>
          <cell r="C539" t="str">
            <v>UN</v>
          </cell>
          <cell r="D539">
            <v>0</v>
          </cell>
          <cell r="E539">
            <v>0</v>
          </cell>
          <cell r="F539">
            <v>0</v>
          </cell>
        </row>
        <row r="540">
          <cell r="A540">
            <v>78012</v>
          </cell>
          <cell r="B540" t="str">
            <v>CONJUNTO DE FECHADURA DE CILINDRO, CAIXA RASA (22MM) - PORTA COM MONTANTE ESTREITO - INCLUSIVE ADAPTAÇÃO DA FURAÇÃO</v>
          </cell>
          <cell r="C540" t="str">
            <v>UN</v>
          </cell>
          <cell r="D540">
            <v>0</v>
          </cell>
          <cell r="E540">
            <v>0</v>
          </cell>
          <cell r="F540">
            <v>0</v>
          </cell>
        </row>
        <row r="541">
          <cell r="A541">
            <v>78013</v>
          </cell>
          <cell r="B541" t="str">
            <v>CONJUNTO DE FECHADURA DE CILINDRO, SÓ LINGUETA (55MM) - TRÁFEGO INTENSO - PORTA DE ABRIR -  INCLUSIVE ADAPTAÇÃO DA FURAÇÃO</v>
          </cell>
          <cell r="C541" t="str">
            <v>UN</v>
          </cell>
          <cell r="D541">
            <v>0</v>
          </cell>
          <cell r="E541">
            <v>0</v>
          </cell>
          <cell r="F541">
            <v>0</v>
          </cell>
        </row>
        <row r="542">
          <cell r="A542">
            <v>78014</v>
          </cell>
          <cell r="B542" t="str">
            <v>CONJUNTO DE FECHADURA DE CILINDRO, BICO DE PAPAGAIO (22MM) - PORTA DE CORRER - INCUSIVE ADAPTAÇÃO DA FURAÇÃO</v>
          </cell>
          <cell r="C542" t="str">
            <v>UN</v>
          </cell>
          <cell r="D542">
            <v>0</v>
          </cell>
          <cell r="E542">
            <v>0</v>
          </cell>
          <cell r="F542">
            <v>0</v>
          </cell>
        </row>
        <row r="543">
          <cell r="A543">
            <v>78015</v>
          </cell>
          <cell r="B543" t="str">
            <v>FECHADURA TIPO GORGE, 55MM, TRÁFEGO INTENSO, MAÇANETA EM ZAMAC, GUARNIÇÕES EM AÇO, ACABAMENTO CROMADO BRILHANTE - INCLUSIVE ADAPTAÇÃO DA FURAÇÃO</v>
          </cell>
          <cell r="C543" t="str">
            <v>UN</v>
          </cell>
          <cell r="D543">
            <v>0</v>
          </cell>
          <cell r="E543">
            <v>0</v>
          </cell>
          <cell r="F543">
            <v>0</v>
          </cell>
        </row>
        <row r="544">
          <cell r="A544">
            <v>78016</v>
          </cell>
          <cell r="B544" t="str">
            <v>FECHADURA TIPO GORGE, SÓ LINGUETA, 55MM, TRÁFEGO INTENSO - INCLUSIVE ADAPTAÇÃO DA FURAÇÃO</v>
          </cell>
          <cell r="C544" t="str">
            <v>UN</v>
          </cell>
          <cell r="D544">
            <v>0</v>
          </cell>
          <cell r="E544">
            <v>0</v>
          </cell>
          <cell r="F544">
            <v>0</v>
          </cell>
        </row>
        <row r="545">
          <cell r="A545">
            <v>78022</v>
          </cell>
          <cell r="B545" t="str">
            <v>TARGETA DE SOBREPOR, TIPO "LIVRE-OCUPADO" - 60X65MM - INCLUSIVE ADAPTAÇÃO E FURAÇÃO</v>
          </cell>
          <cell r="C545" t="str">
            <v>UN</v>
          </cell>
          <cell r="D545">
            <v>0</v>
          </cell>
          <cell r="E545">
            <v>0</v>
          </cell>
          <cell r="F545">
            <v>0</v>
          </cell>
        </row>
        <row r="546">
          <cell r="A546">
            <v>78035</v>
          </cell>
          <cell r="B546" t="str">
            <v>MAÇANETA EM ZAMAC</v>
          </cell>
          <cell r="C546" t="str">
            <v>UN</v>
          </cell>
          <cell r="D546">
            <v>0</v>
          </cell>
          <cell r="E546">
            <v>0</v>
          </cell>
          <cell r="F546">
            <v>0</v>
          </cell>
        </row>
        <row r="547">
          <cell r="A547">
            <v>78036</v>
          </cell>
          <cell r="B547" t="str">
            <v>ESPELHO RETANGULAR EM AÇO CROMADO BRILHANTE</v>
          </cell>
          <cell r="C547" t="str">
            <v>PAR</v>
          </cell>
          <cell r="D547">
            <v>0</v>
          </cell>
          <cell r="E547">
            <v>0</v>
          </cell>
          <cell r="F547">
            <v>0</v>
          </cell>
        </row>
        <row r="548">
          <cell r="A548">
            <v>78037</v>
          </cell>
          <cell r="B548" t="str">
            <v>ROSETA OU ENTRADA DE CILINDRO COM CHAVE GORGE EM AÇO CROMADO BRILHANTE</v>
          </cell>
          <cell r="C548" t="str">
            <v>PAR</v>
          </cell>
          <cell r="D548">
            <v>0</v>
          </cell>
          <cell r="E548">
            <v>0</v>
          </cell>
          <cell r="F548">
            <v>0</v>
          </cell>
        </row>
        <row r="549">
          <cell r="A549">
            <v>78050</v>
          </cell>
          <cell r="B549" t="str">
            <v>DOBRADIÇA EM AÇO LAMINADO, CROMADA - 3 1/2"X3"</v>
          </cell>
          <cell r="C549" t="str">
            <v>UN</v>
          </cell>
          <cell r="D549">
            <v>0</v>
          </cell>
          <cell r="E549">
            <v>0</v>
          </cell>
          <cell r="F549">
            <v>0</v>
          </cell>
        </row>
        <row r="550">
          <cell r="A550">
            <v>80000</v>
          </cell>
          <cell r="B550" t="str">
            <v>ESQUADRIAS METALICAS</v>
          </cell>
          <cell r="D550">
            <v>0</v>
          </cell>
          <cell r="E550">
            <v>0</v>
          </cell>
          <cell r="F550">
            <v>0</v>
          </cell>
        </row>
        <row r="551">
          <cell r="A551">
            <v>80100</v>
          </cell>
          <cell r="B551" t="str">
            <v>PORTAS</v>
          </cell>
          <cell r="C551" t="str">
            <v>.</v>
          </cell>
          <cell r="D551">
            <v>0</v>
          </cell>
          <cell r="E551">
            <v>0</v>
          </cell>
          <cell r="F551">
            <v>0</v>
          </cell>
        </row>
        <row r="552">
          <cell r="A552">
            <v>80101</v>
          </cell>
          <cell r="B552" t="str">
            <v>PP.01 - PORTA EM FERRO PERFILADO, DUPLA ALMOFADADA - ABRIR, 1 FOLHA</v>
          </cell>
          <cell r="C552" t="str">
            <v>M2</v>
          </cell>
          <cell r="D552">
            <v>0</v>
          </cell>
          <cell r="E552">
            <v>0</v>
          </cell>
          <cell r="F552">
            <v>0</v>
          </cell>
        </row>
        <row r="553">
          <cell r="A553">
            <v>80102</v>
          </cell>
          <cell r="B553" t="str">
            <v>PP.02 - PORTA EM FERRO PERFILADO, DUPLA ALMOFADADA - ABRIR, 2 FOLHA</v>
          </cell>
          <cell r="C553" t="str">
            <v>M2</v>
          </cell>
          <cell r="D553">
            <v>0</v>
          </cell>
          <cell r="E553">
            <v>0</v>
          </cell>
          <cell r="F553">
            <v>0</v>
          </cell>
        </row>
        <row r="554">
          <cell r="A554">
            <v>80104</v>
          </cell>
          <cell r="B554" t="str">
            <v>PP.04 - PORTA EM FERRO PERFILADO, MEIO VIDRO COM SUBDIVISÕES - ABRIR, 1 FOLHA</v>
          </cell>
          <cell r="C554" t="str">
            <v>M2</v>
          </cell>
          <cell r="D554">
            <v>0</v>
          </cell>
          <cell r="E554">
            <v>0</v>
          </cell>
          <cell r="F554">
            <v>0</v>
          </cell>
        </row>
        <row r="555">
          <cell r="A555">
            <v>80105</v>
          </cell>
          <cell r="B555" t="str">
            <v>PP.05 - PORTA EM FERRO PERFILADO, MEIO VIDRO COM SUBDIVISÕES - ABRIR, 2 FOLHAS</v>
          </cell>
          <cell r="C555" t="str">
            <v>M2</v>
          </cell>
          <cell r="D555">
            <v>0</v>
          </cell>
          <cell r="E555">
            <v>0</v>
          </cell>
          <cell r="F555">
            <v>0</v>
          </cell>
        </row>
        <row r="556">
          <cell r="A556">
            <v>80106</v>
          </cell>
          <cell r="B556" t="str">
            <v>PP.06 - PORTA EM FERRO PERFILADO, MEIO VIDRO COM SUBDIVISÕES - CORRER</v>
          </cell>
          <cell r="C556" t="str">
            <v>M2</v>
          </cell>
          <cell r="D556">
            <v>0</v>
          </cell>
          <cell r="E556">
            <v>0</v>
          </cell>
          <cell r="F556">
            <v>0</v>
          </cell>
        </row>
        <row r="557">
          <cell r="A557">
            <v>80110</v>
          </cell>
          <cell r="B557" t="str">
            <v>PP.01 - PORTA EM FERRO PERFILADO - INSTALAÇÃO SANITÁRIA PARA PORTADORES DE DEFICIÊNCIA - 90 X 210CM</v>
          </cell>
          <cell r="C557" t="str">
            <v>UN</v>
          </cell>
          <cell r="D557">
            <v>0</v>
          </cell>
          <cell r="E557">
            <v>0</v>
          </cell>
          <cell r="F557">
            <v>0</v>
          </cell>
        </row>
        <row r="558">
          <cell r="A558">
            <v>80119</v>
          </cell>
          <cell r="B558" t="str">
            <v>PF.10 - PORTA EM PERFIL DE CHAPA DOBRADA, MEIO VIDRO - ABRIR, 1 FOLHA</v>
          </cell>
          <cell r="C558" t="str">
            <v>M2</v>
          </cell>
          <cell r="D558">
            <v>0</v>
          </cell>
          <cell r="E558">
            <v>0</v>
          </cell>
          <cell r="F558">
            <v>0</v>
          </cell>
        </row>
        <row r="559">
          <cell r="A559">
            <v>80125</v>
          </cell>
          <cell r="B559" t="str">
            <v>PF-23 - PORTA EM PERFIL DE CHAPA DOBRADA, VENEZIANA, ABRIR 1 FOLHA</v>
          </cell>
          <cell r="C559" t="str">
            <v>M2</v>
          </cell>
          <cell r="D559">
            <v>0</v>
          </cell>
          <cell r="E559">
            <v>0</v>
          </cell>
          <cell r="F559">
            <v>0</v>
          </cell>
        </row>
        <row r="560">
          <cell r="A560">
            <v>80126</v>
          </cell>
          <cell r="B560" t="str">
            <v>PF-28 - PORTA EM PERFIL DE CHAPA DOBRADA, VENEZIANA, ABRIR 2 FOLHAS</v>
          </cell>
          <cell r="C560" t="str">
            <v>M2</v>
          </cell>
          <cell r="D560">
            <v>0</v>
          </cell>
          <cell r="E560">
            <v>0</v>
          </cell>
          <cell r="F560">
            <v>0</v>
          </cell>
        </row>
        <row r="561">
          <cell r="A561">
            <v>80139</v>
          </cell>
          <cell r="B561" t="str">
            <v>PA.10 - PORTA EM ALUMÍNIO ANODIZADO, MEIO VIDRO - ABRIR, 1 FOLHA</v>
          </cell>
          <cell r="C561" t="str">
            <v>M2</v>
          </cell>
          <cell r="D561">
            <v>0</v>
          </cell>
          <cell r="E561">
            <v>0</v>
          </cell>
          <cell r="F561">
            <v>0</v>
          </cell>
        </row>
        <row r="562">
          <cell r="A562">
            <v>80140</v>
          </cell>
          <cell r="B562" t="str">
            <v>PA.11 - PORTA EM ALUMÍNIO ANODIZADO, MEIO VIDRO, DE ABRIR, 2 FOLHAS</v>
          </cell>
          <cell r="C562" t="str">
            <v>M2</v>
          </cell>
          <cell r="D562">
            <v>0</v>
          </cell>
          <cell r="E562">
            <v>0</v>
          </cell>
          <cell r="F562">
            <v>0</v>
          </cell>
        </row>
        <row r="563">
          <cell r="A563">
            <v>80141</v>
          </cell>
          <cell r="B563" t="str">
            <v>PA.12 - PORTA EM ALUMÍNIO ANODIZADO,MEIO VIDRO - CORRER</v>
          </cell>
          <cell r="C563" t="str">
            <v>M2</v>
          </cell>
          <cell r="D563">
            <v>0</v>
          </cell>
          <cell r="E563">
            <v>0</v>
          </cell>
          <cell r="F563">
            <v>0</v>
          </cell>
        </row>
        <row r="564">
          <cell r="A564">
            <v>80145</v>
          </cell>
          <cell r="B564" t="str">
            <v>PA.16 - PORTA EM ALUMÍNIO ANODIZADO, VENEZIANA - ABRIR, 1 FOLHA</v>
          </cell>
          <cell r="C564" t="str">
            <v>M2</v>
          </cell>
          <cell r="D564">
            <v>0</v>
          </cell>
          <cell r="E564">
            <v>0</v>
          </cell>
          <cell r="F564">
            <v>0</v>
          </cell>
        </row>
        <row r="565">
          <cell r="A565">
            <v>80150</v>
          </cell>
          <cell r="B565" t="str">
            <v>PORTA DE ENROLAR, EM CHAPA ONDULADA N.22</v>
          </cell>
          <cell r="C565" t="str">
            <v>M2</v>
          </cell>
          <cell r="D565">
            <v>0</v>
          </cell>
          <cell r="E565">
            <v>0</v>
          </cell>
          <cell r="F565">
            <v>0</v>
          </cell>
        </row>
        <row r="566">
          <cell r="A566">
            <v>80151</v>
          </cell>
          <cell r="B566" t="str">
            <v>PORTA DE ENROLAR, EM TIRAS ARTICULADAS E RAIADAS DE CHAPA N.22</v>
          </cell>
          <cell r="C566" t="str">
            <v>M2</v>
          </cell>
          <cell r="D566">
            <v>0</v>
          </cell>
          <cell r="E566">
            <v>0</v>
          </cell>
          <cell r="F566">
            <v>0</v>
          </cell>
        </row>
        <row r="567">
          <cell r="A567">
            <v>80159</v>
          </cell>
          <cell r="B567" t="str">
            <v>COLUNA FIXA OU MÓVEL PARA PORTAS OU GRADES DE ENROLAR</v>
          </cell>
          <cell r="C567" t="str">
            <v>M</v>
          </cell>
          <cell r="D567">
            <v>0</v>
          </cell>
          <cell r="E567">
            <v>0</v>
          </cell>
          <cell r="F567">
            <v>0</v>
          </cell>
        </row>
        <row r="568">
          <cell r="A568">
            <v>80161</v>
          </cell>
          <cell r="B568" t="str">
            <v>CAVALETE CENTRAL - PARA COLUNA MÓVEL DE PORTA DE ENROLAR</v>
          </cell>
          <cell r="C568" t="str">
            <v>UN</v>
          </cell>
          <cell r="D568">
            <v>0</v>
          </cell>
          <cell r="E568">
            <v>0</v>
          </cell>
          <cell r="F568">
            <v>0</v>
          </cell>
        </row>
        <row r="569">
          <cell r="A569">
            <v>80170</v>
          </cell>
          <cell r="B569" t="str">
            <v>EF.01 - BATENTE ESPECIAL EM PERFIL DE CHAPA DOBRADA N. 14</v>
          </cell>
          <cell r="C569" t="str">
            <v>M</v>
          </cell>
          <cell r="D569">
            <v>0</v>
          </cell>
          <cell r="E569">
            <v>0</v>
          </cell>
          <cell r="F569">
            <v>0</v>
          </cell>
        </row>
        <row r="570">
          <cell r="A570">
            <v>80171</v>
          </cell>
          <cell r="B570" t="str">
            <v>EF.02 - BATENTE ESPECIAL EM PERFIL DE CHAPA DOBRADA N. 14</v>
          </cell>
          <cell r="C570" t="str">
            <v>M</v>
          </cell>
          <cell r="D570">
            <v>0</v>
          </cell>
          <cell r="E570">
            <v>0</v>
          </cell>
          <cell r="F570">
            <v>0</v>
          </cell>
        </row>
        <row r="571">
          <cell r="A571">
            <v>80174</v>
          </cell>
          <cell r="B571" t="str">
            <v>EF.03 - BATENTE EM PERFIL DE CHAPA DOBRADA Nº20,1 FOLHA, SEM BANDEIRA</v>
          </cell>
          <cell r="C571" t="str">
            <v>JG</v>
          </cell>
          <cell r="D571">
            <v>0</v>
          </cell>
          <cell r="E571">
            <v>0</v>
          </cell>
          <cell r="F571">
            <v>0</v>
          </cell>
        </row>
        <row r="572">
          <cell r="A572">
            <v>80175</v>
          </cell>
          <cell r="B572" t="str">
            <v>EF.04 - BATENTE EM PERFIL DE CHAPA DOBRADA NÚMERO 20, 2 FOLHAS, SEM BANDEIRA</v>
          </cell>
          <cell r="C572" t="str">
            <v>JG</v>
          </cell>
          <cell r="D572">
            <v>0</v>
          </cell>
          <cell r="E572">
            <v>0</v>
          </cell>
          <cell r="F572">
            <v>0</v>
          </cell>
        </row>
        <row r="573">
          <cell r="A573">
            <v>80180</v>
          </cell>
          <cell r="B573" t="str">
            <v>BATENTE DE ALUMÍNIO PARA DIVISÓRIA DE GRANILITE</v>
          </cell>
          <cell r="C573" t="str">
            <v>JG</v>
          </cell>
          <cell r="D573">
            <v>0</v>
          </cell>
          <cell r="E573">
            <v>0</v>
          </cell>
          <cell r="F573">
            <v>0</v>
          </cell>
        </row>
        <row r="574">
          <cell r="A574">
            <v>80186</v>
          </cell>
          <cell r="B574" t="str">
            <v>EP.14/16 - BANDEIRA FIXA EM FERRO PERFILADO COM SUBDIVISÕES PARA VIDRO</v>
          </cell>
          <cell r="C574" t="str">
            <v>M2</v>
          </cell>
          <cell r="D574">
            <v>0</v>
          </cell>
          <cell r="E574">
            <v>0</v>
          </cell>
          <cell r="F574">
            <v>0</v>
          </cell>
        </row>
        <row r="575">
          <cell r="A575">
            <v>80200</v>
          </cell>
          <cell r="B575" t="str">
            <v>CAIXILHOS</v>
          </cell>
          <cell r="C575" t="str">
            <v>.</v>
          </cell>
          <cell r="D575">
            <v>0</v>
          </cell>
          <cell r="E575">
            <v>0</v>
          </cell>
          <cell r="F575">
            <v>0</v>
          </cell>
        </row>
        <row r="576">
          <cell r="A576">
            <v>80201</v>
          </cell>
          <cell r="B576" t="str">
            <v>CP.01 - CAIXILHO EM FERRO PERFILADO - FIXO, SEM VENTILAÇÃO PERMANENTE</v>
          </cell>
          <cell r="C576" t="str">
            <v>M2</v>
          </cell>
          <cell r="D576">
            <v>0</v>
          </cell>
          <cell r="E576">
            <v>0</v>
          </cell>
          <cell r="F576">
            <v>0</v>
          </cell>
        </row>
        <row r="577">
          <cell r="A577">
            <v>80203</v>
          </cell>
          <cell r="B577" t="str">
            <v>CP.03/20/21 - CAIXILHO EM FERRO PERFILADO - FIXO, COM VENTILAÇÃO PERMANENTE</v>
          </cell>
          <cell r="C577" t="str">
            <v>M2</v>
          </cell>
          <cell r="D577">
            <v>0</v>
          </cell>
          <cell r="E577">
            <v>0</v>
          </cell>
          <cell r="F577">
            <v>0</v>
          </cell>
        </row>
        <row r="578">
          <cell r="A578">
            <v>80205</v>
          </cell>
          <cell r="B578" t="str">
            <v>CP.05 - CAIXILHO EM FERRO PERFILADO - PIVOTANTE</v>
          </cell>
          <cell r="C578" t="str">
            <v>M2</v>
          </cell>
          <cell r="D578">
            <v>0</v>
          </cell>
          <cell r="E578">
            <v>0</v>
          </cell>
          <cell r="F578">
            <v>0</v>
          </cell>
        </row>
        <row r="579">
          <cell r="A579">
            <v>80209</v>
          </cell>
          <cell r="B579" t="str">
            <v>CP.09 - CAIXILHO EM FERRO PERFILADO - MAXIMAR</v>
          </cell>
          <cell r="C579" t="str">
            <v>M2</v>
          </cell>
          <cell r="D579">
            <v>0</v>
          </cell>
          <cell r="E579">
            <v>0</v>
          </cell>
          <cell r="F579">
            <v>0</v>
          </cell>
        </row>
        <row r="580">
          <cell r="A580">
            <v>80213</v>
          </cell>
          <cell r="B580" t="str">
            <v>CP.13/22/23 - CAIXILHO EM FERRO PERFILADO - BASCULANTE</v>
          </cell>
          <cell r="C580" t="str">
            <v>M2</v>
          </cell>
          <cell r="D580">
            <v>0</v>
          </cell>
          <cell r="E580">
            <v>0</v>
          </cell>
          <cell r="F580">
            <v>0</v>
          </cell>
        </row>
        <row r="581">
          <cell r="A581">
            <v>80217</v>
          </cell>
          <cell r="B581" t="str">
            <v>CP.17 - CAIXILHO EM FERRO PERFILADO - DE CORRER</v>
          </cell>
          <cell r="C581" t="str">
            <v>M2</v>
          </cell>
          <cell r="D581">
            <v>0</v>
          </cell>
          <cell r="E581">
            <v>0</v>
          </cell>
          <cell r="F581">
            <v>0</v>
          </cell>
        </row>
        <row r="582">
          <cell r="A582">
            <v>80237</v>
          </cell>
          <cell r="B582" t="str">
            <v>CF.13 - CAIXILHO EM PERFIL DE CHAPA DOBRADA - BASCULANTE</v>
          </cell>
          <cell r="C582" t="str">
            <v>M2</v>
          </cell>
          <cell r="D582">
            <v>0</v>
          </cell>
          <cell r="E582">
            <v>0</v>
          </cell>
          <cell r="F582">
            <v>0</v>
          </cell>
        </row>
        <row r="583">
          <cell r="A583">
            <v>80243</v>
          </cell>
          <cell r="B583" t="str">
            <v>CF.19 - CAIXILHO EM PERFIL DE CHAPA DOBRADA, VENEZIANA, FIXO COM VENTILAÇÃO PERMANENTE</v>
          </cell>
          <cell r="C583" t="str">
            <v>M2</v>
          </cell>
          <cell r="D583">
            <v>0</v>
          </cell>
          <cell r="E583">
            <v>0</v>
          </cell>
          <cell r="F583">
            <v>0</v>
          </cell>
        </row>
        <row r="584">
          <cell r="A584">
            <v>80251</v>
          </cell>
          <cell r="B584" t="str">
            <v>CA.02 - CAIXILHO EM ALUMÍNIO ANODIZADO, FIXO, SEM VENTILAÇÃO PERMANENTE</v>
          </cell>
          <cell r="C584" t="str">
            <v>M2</v>
          </cell>
          <cell r="D584">
            <v>0</v>
          </cell>
          <cell r="E584">
            <v>0</v>
          </cell>
          <cell r="F584">
            <v>0</v>
          </cell>
        </row>
        <row r="585">
          <cell r="A585">
            <v>80253</v>
          </cell>
          <cell r="B585" t="str">
            <v>CA.04 - CAIXILHO EM ALUMÍNIO ANODIZADO, FIXO, COM VENTILAÇÃO PERMANENTE</v>
          </cell>
          <cell r="C585" t="str">
            <v>M2</v>
          </cell>
          <cell r="D585">
            <v>0</v>
          </cell>
          <cell r="E585">
            <v>0</v>
          </cell>
          <cell r="F585">
            <v>0</v>
          </cell>
        </row>
        <row r="586">
          <cell r="A586">
            <v>80254</v>
          </cell>
          <cell r="B586" t="str">
            <v>CA.05 - CAIXILHO EM ALUMÍNIO ANODIZADO - PIVOTANTE</v>
          </cell>
          <cell r="C586" t="str">
            <v>M2</v>
          </cell>
          <cell r="D586">
            <v>0</v>
          </cell>
          <cell r="E586">
            <v>0</v>
          </cell>
          <cell r="F586">
            <v>0</v>
          </cell>
        </row>
        <row r="587">
          <cell r="A587">
            <v>80258</v>
          </cell>
          <cell r="B587" t="str">
            <v>CA.09 - CAIXILHO EM ALUMÍNIO ANODIZADO - MAXIMAR</v>
          </cell>
          <cell r="C587" t="str">
            <v>M2</v>
          </cell>
          <cell r="D587">
            <v>0</v>
          </cell>
          <cell r="E587">
            <v>0</v>
          </cell>
          <cell r="F587">
            <v>0</v>
          </cell>
        </row>
        <row r="588">
          <cell r="A588">
            <v>80262</v>
          </cell>
          <cell r="B588" t="str">
            <v>CA.13 - CAIXILHO EM ALUMÍNIO ANODIZADO - BASCULANTE</v>
          </cell>
          <cell r="C588" t="str">
            <v>M2</v>
          </cell>
          <cell r="D588">
            <v>0</v>
          </cell>
          <cell r="E588">
            <v>0</v>
          </cell>
          <cell r="F588">
            <v>0</v>
          </cell>
        </row>
        <row r="589">
          <cell r="A589">
            <v>80266</v>
          </cell>
          <cell r="B589" t="str">
            <v>CA.17 - CAIXILHO EM ALUMÍNIO ANODIZADO - DE CORRER</v>
          </cell>
          <cell r="C589" t="str">
            <v>M2</v>
          </cell>
          <cell r="D589">
            <v>0</v>
          </cell>
          <cell r="E589">
            <v>0</v>
          </cell>
          <cell r="F589">
            <v>0</v>
          </cell>
        </row>
        <row r="590">
          <cell r="A590">
            <v>80274</v>
          </cell>
          <cell r="B590" t="str">
            <v>EP.06 - GRADE DE PROTEÇÃO EM FERRO REDONDO</v>
          </cell>
          <cell r="C590" t="str">
            <v>M2</v>
          </cell>
          <cell r="D590">
            <v>0</v>
          </cell>
          <cell r="E590">
            <v>0</v>
          </cell>
          <cell r="F590">
            <v>0</v>
          </cell>
        </row>
        <row r="591">
          <cell r="A591">
            <v>80275</v>
          </cell>
          <cell r="B591" t="str">
            <v>EP.07 - GRADE DE PROTEÇÃO EM FERRO CHATO</v>
          </cell>
          <cell r="C591" t="str">
            <v>M2</v>
          </cell>
          <cell r="D591">
            <v>0</v>
          </cell>
          <cell r="E591">
            <v>0</v>
          </cell>
          <cell r="F591">
            <v>0</v>
          </cell>
        </row>
        <row r="592">
          <cell r="A592">
            <v>80276</v>
          </cell>
          <cell r="B592" t="str">
            <v>GRADE DE PROTEÇÃO EM FERRO GALVANIZADO ELETROFUNDIDO - BARRA 25X2MM, MALHA 65X132MM</v>
          </cell>
          <cell r="C592" t="str">
            <v>M2</v>
          </cell>
          <cell r="D592">
            <v>0</v>
          </cell>
          <cell r="E592">
            <v>0</v>
          </cell>
          <cell r="F592">
            <v>0</v>
          </cell>
        </row>
        <row r="593">
          <cell r="A593">
            <v>80280</v>
          </cell>
          <cell r="B593" t="str">
            <v>TELA DE PROTEÇÃO EM ARAME N.12, MALHA DE 1/2" - INCLUSIVE REQUADRO</v>
          </cell>
          <cell r="C593" t="str">
            <v>M2</v>
          </cell>
          <cell r="D593">
            <v>0</v>
          </cell>
          <cell r="E593">
            <v>0</v>
          </cell>
          <cell r="F593">
            <v>0</v>
          </cell>
        </row>
        <row r="594">
          <cell r="A594">
            <v>80281</v>
          </cell>
          <cell r="B594" t="str">
            <v>EP.11 - TELA MOSQUITEIRO EM ARAME GALVANIZADO MALHA 14, FIO 28 INCLUSIVE  REQUADRO</v>
          </cell>
          <cell r="C594" t="str">
            <v>M2</v>
          </cell>
          <cell r="D594">
            <v>0</v>
          </cell>
          <cell r="E594">
            <v>0</v>
          </cell>
          <cell r="F594">
            <v>0</v>
          </cell>
        </row>
        <row r="595">
          <cell r="A595">
            <v>80300</v>
          </cell>
          <cell r="B595" t="str">
            <v>PORTAS ESPECIAIS</v>
          </cell>
          <cell r="C595" t="str">
            <v>.</v>
          </cell>
          <cell r="D595">
            <v>0</v>
          </cell>
          <cell r="E595">
            <v>0</v>
          </cell>
          <cell r="F595">
            <v>0</v>
          </cell>
        </row>
        <row r="596">
          <cell r="A596">
            <v>80301</v>
          </cell>
          <cell r="B596" t="str">
            <v>PP.47 - PORTA EM FERRO PERFILADO COM CHAPA PARA ENTRADA DE ÁGUA OU GÁS ENCANADO</v>
          </cell>
          <cell r="C596" t="str">
            <v>M2</v>
          </cell>
          <cell r="D596">
            <v>0</v>
          </cell>
          <cell r="E596">
            <v>0</v>
          </cell>
          <cell r="F596">
            <v>0</v>
          </cell>
        </row>
        <row r="597">
          <cell r="A597">
            <v>80305</v>
          </cell>
          <cell r="B597" t="str">
            <v>PP.35 - PORTA EM FERRO PERFILADO COM CHAPA PARA ABRIGO DE LIXO</v>
          </cell>
          <cell r="C597" t="str">
            <v>M2</v>
          </cell>
          <cell r="D597">
            <v>0</v>
          </cell>
          <cell r="E597">
            <v>0</v>
          </cell>
          <cell r="F597">
            <v>0</v>
          </cell>
        </row>
        <row r="598">
          <cell r="A598">
            <v>80306</v>
          </cell>
          <cell r="B598" t="str">
            <v>PP.36 - PORTA EM FERRO PERFILADO COM TELA PARA ABRIGO DE GÁS</v>
          </cell>
          <cell r="C598" t="str">
            <v>M2</v>
          </cell>
          <cell r="D598">
            <v>0</v>
          </cell>
          <cell r="E598">
            <v>0</v>
          </cell>
          <cell r="F598">
            <v>0</v>
          </cell>
        </row>
        <row r="599">
          <cell r="A599">
            <v>80311</v>
          </cell>
          <cell r="B599" t="str">
            <v>PP.48 - PORTA EM FERRO PERFILADO COM CHAPA PARA PASSA-PRATOS</v>
          </cell>
          <cell r="C599" t="str">
            <v>M2</v>
          </cell>
          <cell r="D599">
            <v>0</v>
          </cell>
          <cell r="E599">
            <v>0</v>
          </cell>
          <cell r="F599">
            <v>0</v>
          </cell>
        </row>
        <row r="600">
          <cell r="A600">
            <v>80320</v>
          </cell>
          <cell r="B600" t="str">
            <v>PP.50 - ALÇAPÃO EM FERRO PERFILADO COM CHAPA</v>
          </cell>
          <cell r="C600" t="str">
            <v>M2</v>
          </cell>
          <cell r="D600">
            <v>0</v>
          </cell>
          <cell r="E600">
            <v>0</v>
          </cell>
          <cell r="F600">
            <v>0</v>
          </cell>
        </row>
        <row r="601">
          <cell r="A601">
            <v>86000</v>
          </cell>
          <cell r="B601" t="str">
            <v>RETIRADAS</v>
          </cell>
          <cell r="C601" t="str">
            <v>.</v>
          </cell>
          <cell r="D601">
            <v>0</v>
          </cell>
          <cell r="E601">
            <v>0</v>
          </cell>
          <cell r="F601">
            <v>0</v>
          </cell>
        </row>
        <row r="602">
          <cell r="A602">
            <v>86001</v>
          </cell>
          <cell r="B602" t="str">
            <v>RETIRADA DE ESQUADRIAS METÁLICAS EM GERAL, PORTAS OU CAIXILHOS</v>
          </cell>
          <cell r="C602" t="str">
            <v>M2</v>
          </cell>
          <cell r="D602">
            <v>0</v>
          </cell>
          <cell r="E602">
            <v>0</v>
          </cell>
          <cell r="F602">
            <v>0</v>
          </cell>
        </row>
        <row r="603">
          <cell r="A603">
            <v>86005</v>
          </cell>
          <cell r="B603" t="str">
            <v>RETIRADA DE BATENTES METÁLICOS</v>
          </cell>
          <cell r="C603" t="str">
            <v>UN</v>
          </cell>
          <cell r="D603">
            <v>0</v>
          </cell>
          <cell r="E603">
            <v>0</v>
          </cell>
          <cell r="F603">
            <v>0</v>
          </cell>
        </row>
        <row r="604">
          <cell r="A604">
            <v>86020</v>
          </cell>
          <cell r="B604" t="str">
            <v>RETIRADA DE BRAÇO DE ALAVANCA</v>
          </cell>
          <cell r="C604" t="str">
            <v>UN</v>
          </cell>
          <cell r="D604">
            <v>0</v>
          </cell>
          <cell r="E604">
            <v>0</v>
          </cell>
          <cell r="F604">
            <v>0</v>
          </cell>
        </row>
        <row r="605">
          <cell r="A605">
            <v>86021</v>
          </cell>
          <cell r="B605" t="str">
            <v>RETIRADA DE ALAVANCA</v>
          </cell>
          <cell r="C605" t="str">
            <v>UN</v>
          </cell>
          <cell r="D605">
            <v>0</v>
          </cell>
          <cell r="E605">
            <v>0</v>
          </cell>
          <cell r="F605">
            <v>0</v>
          </cell>
        </row>
        <row r="606">
          <cell r="A606">
            <v>86022</v>
          </cell>
          <cell r="B606" t="str">
            <v>RETIRADA DE PUXADOR DE ENGATE, PARA CAIXILHOS DE CORRER</v>
          </cell>
          <cell r="C606" t="str">
            <v>UN</v>
          </cell>
          <cell r="D606">
            <v>0</v>
          </cell>
          <cell r="E606">
            <v>0</v>
          </cell>
          <cell r="F606">
            <v>0</v>
          </cell>
        </row>
        <row r="607">
          <cell r="A607">
            <v>87000</v>
          </cell>
          <cell r="B607" t="str">
            <v>RECOLOCAÇÕES</v>
          </cell>
          <cell r="C607" t="str">
            <v>.</v>
          </cell>
          <cell r="D607">
            <v>0</v>
          </cell>
          <cell r="E607">
            <v>0</v>
          </cell>
          <cell r="F607">
            <v>0</v>
          </cell>
        </row>
        <row r="608">
          <cell r="A608">
            <v>87001</v>
          </cell>
          <cell r="B608" t="str">
            <v>RECOLOCAÇÃO DE ESQUADRIAS METÁLICAS EM GERAL, PORTAS OU CAIXILHOS</v>
          </cell>
          <cell r="C608" t="str">
            <v>M2</v>
          </cell>
          <cell r="D608">
            <v>0</v>
          </cell>
          <cell r="E608">
            <v>0</v>
          </cell>
          <cell r="F608">
            <v>0</v>
          </cell>
        </row>
        <row r="609">
          <cell r="A609">
            <v>87005</v>
          </cell>
          <cell r="B609" t="str">
            <v>RECOLOCAÇÃO DE BATENTES METÁLICOS</v>
          </cell>
          <cell r="C609" t="str">
            <v>UN</v>
          </cell>
          <cell r="D609">
            <v>0</v>
          </cell>
          <cell r="E609">
            <v>0</v>
          </cell>
          <cell r="F609">
            <v>0</v>
          </cell>
        </row>
        <row r="610">
          <cell r="A610">
            <v>87020</v>
          </cell>
          <cell r="B610" t="str">
            <v>RECOLOCAÇÃO DE BRAÇO DE ALAVANCA</v>
          </cell>
          <cell r="C610" t="str">
            <v>M</v>
          </cell>
          <cell r="D610">
            <v>0</v>
          </cell>
          <cell r="E610">
            <v>0</v>
          </cell>
          <cell r="F610">
            <v>0</v>
          </cell>
        </row>
        <row r="611">
          <cell r="A611">
            <v>87021</v>
          </cell>
          <cell r="B611" t="str">
            <v>RECOLOCAÇÃO DE ALAVANCA</v>
          </cell>
          <cell r="C611" t="str">
            <v>UN</v>
          </cell>
          <cell r="D611">
            <v>0</v>
          </cell>
          <cell r="E611">
            <v>0</v>
          </cell>
          <cell r="F611">
            <v>0</v>
          </cell>
        </row>
        <row r="612">
          <cell r="A612">
            <v>87022</v>
          </cell>
          <cell r="B612" t="str">
            <v>RECOLOCAÇÃO DE PUXADOR DE ENGATE, PARA CAIXILHOS DE CORRER</v>
          </cell>
          <cell r="C612" t="str">
            <v>UN</v>
          </cell>
          <cell r="D612">
            <v>0</v>
          </cell>
          <cell r="E612">
            <v>0</v>
          </cell>
          <cell r="F612">
            <v>0</v>
          </cell>
        </row>
        <row r="613">
          <cell r="A613">
            <v>88000</v>
          </cell>
          <cell r="B613" t="str">
            <v>SERVIÇOS PARCIAIS</v>
          </cell>
          <cell r="C613" t="str">
            <v>.</v>
          </cell>
          <cell r="D613">
            <v>0</v>
          </cell>
          <cell r="E613">
            <v>0</v>
          </cell>
          <cell r="F613">
            <v>0</v>
          </cell>
        </row>
        <row r="614">
          <cell r="A614">
            <v>88020</v>
          </cell>
          <cell r="B614" t="str">
            <v>BRAÇO DE ALAVANCA EM FERRO CHATO</v>
          </cell>
          <cell r="C614" t="str">
            <v>M</v>
          </cell>
          <cell r="D614">
            <v>0</v>
          </cell>
          <cell r="E614">
            <v>0</v>
          </cell>
          <cell r="F614">
            <v>0</v>
          </cell>
        </row>
        <row r="615">
          <cell r="A615">
            <v>88021</v>
          </cell>
          <cell r="B615" t="str">
            <v>ALAVANCA EM METAL CROMADO, PARA CAIXILHOS BASCULANTES</v>
          </cell>
          <cell r="C615" t="str">
            <v>UN</v>
          </cell>
          <cell r="D615">
            <v>0</v>
          </cell>
          <cell r="E615">
            <v>0</v>
          </cell>
          <cell r="F615">
            <v>0</v>
          </cell>
        </row>
        <row r="616">
          <cell r="A616">
            <v>88049</v>
          </cell>
          <cell r="B616" t="str">
            <v>CAIXILHOS E TROCA DE REBITES</v>
          </cell>
          <cell r="C616" t="str">
            <v>M2</v>
          </cell>
          <cell r="D616">
            <v>0</v>
          </cell>
          <cell r="E616">
            <v>0</v>
          </cell>
          <cell r="F616">
            <v>0</v>
          </cell>
        </row>
        <row r="617">
          <cell r="A617">
            <v>88050</v>
          </cell>
          <cell r="B617" t="str">
            <v>FERRO TRABALHADO - CAIXILHOS E PEQUENAS PEÇAS DE SERRALHERIA</v>
          </cell>
          <cell r="C617" t="str">
            <v>KG</v>
          </cell>
          <cell r="D617">
            <v>0</v>
          </cell>
          <cell r="E617">
            <v>0</v>
          </cell>
          <cell r="F617">
            <v>0</v>
          </cell>
        </row>
        <row r="618">
          <cell r="A618">
            <v>88051</v>
          </cell>
          <cell r="B618" t="str">
            <v>ALUMÍNIO EXTRUDADO TRABALHADO - CAIXILHOS E PEQUENAS PEÇAS DE SERRALHERIA</v>
          </cell>
          <cell r="C618" t="str">
            <v>KG</v>
          </cell>
          <cell r="D618">
            <v>0</v>
          </cell>
          <cell r="E618">
            <v>0</v>
          </cell>
          <cell r="F618">
            <v>0</v>
          </cell>
        </row>
        <row r="619">
          <cell r="A619">
            <v>90000</v>
          </cell>
          <cell r="B619" t="str">
            <v>INSTALACOES ELETRICAS</v>
          </cell>
          <cell r="D619">
            <v>0</v>
          </cell>
          <cell r="E619">
            <v>0</v>
          </cell>
          <cell r="F619">
            <v>0</v>
          </cell>
        </row>
        <row r="620">
          <cell r="A620">
            <v>90100</v>
          </cell>
          <cell r="B620" t="str">
            <v>ENTRADA DE ENERGIA E TELEFONE</v>
          </cell>
          <cell r="C620" t="str">
            <v>.</v>
          </cell>
          <cell r="D620">
            <v>0</v>
          </cell>
          <cell r="E620">
            <v>0</v>
          </cell>
          <cell r="F620">
            <v>0</v>
          </cell>
        </row>
        <row r="621">
          <cell r="A621">
            <v>90153</v>
          </cell>
          <cell r="B621" t="str">
            <v>ENTRADA AÉREA DE ENERGIA E TELEFONE - 13 À 16KVA</v>
          </cell>
          <cell r="C621" t="str">
            <v>UN</v>
          </cell>
          <cell r="D621">
            <v>0</v>
          </cell>
          <cell r="E621">
            <v>0</v>
          </cell>
          <cell r="F621">
            <v>0</v>
          </cell>
        </row>
        <row r="622">
          <cell r="A622">
            <v>90154</v>
          </cell>
          <cell r="B622" t="str">
            <v>ENTRADA AÉREA DE ENERGIA E TELEFONE - 17 À 20KVA</v>
          </cell>
          <cell r="C622" t="str">
            <v>UN</v>
          </cell>
          <cell r="D622">
            <v>0</v>
          </cell>
          <cell r="E622">
            <v>0</v>
          </cell>
          <cell r="F622">
            <v>0</v>
          </cell>
        </row>
        <row r="623">
          <cell r="A623">
            <v>90155</v>
          </cell>
          <cell r="B623" t="str">
            <v>ENTRADA AÉREA DE ENERGIA E TELEFONE - 21 À 23KVA</v>
          </cell>
          <cell r="C623" t="str">
            <v>UN</v>
          </cell>
          <cell r="D623">
            <v>0</v>
          </cell>
          <cell r="E623">
            <v>0</v>
          </cell>
          <cell r="F623">
            <v>0</v>
          </cell>
        </row>
        <row r="624">
          <cell r="A624">
            <v>90156</v>
          </cell>
          <cell r="B624" t="str">
            <v>ENTRADA AÉREA DE ENERGIA E TELEFONE - 24 À 30KVA</v>
          </cell>
          <cell r="C624" t="str">
            <v>UN</v>
          </cell>
          <cell r="D624">
            <v>0</v>
          </cell>
          <cell r="E624">
            <v>0</v>
          </cell>
          <cell r="F624">
            <v>0</v>
          </cell>
        </row>
        <row r="625">
          <cell r="A625">
            <v>90157</v>
          </cell>
          <cell r="B625" t="str">
            <v>ENTRADA AÉREA DE ENERGIA E TELEFONE - 31 À 39KVA</v>
          </cell>
          <cell r="C625" t="str">
            <v>UN</v>
          </cell>
          <cell r="D625">
            <v>0</v>
          </cell>
          <cell r="E625">
            <v>0</v>
          </cell>
          <cell r="F625">
            <v>0</v>
          </cell>
        </row>
        <row r="626">
          <cell r="A626">
            <v>90158</v>
          </cell>
          <cell r="B626" t="str">
            <v>ENTRADA AÉREA DE ENERGIA E TELEFONE - 40 À 47KVA</v>
          </cell>
          <cell r="C626" t="str">
            <v>UN</v>
          </cell>
          <cell r="D626">
            <v>0</v>
          </cell>
          <cell r="E626">
            <v>0</v>
          </cell>
          <cell r="F626">
            <v>0</v>
          </cell>
        </row>
        <row r="627">
          <cell r="A627">
            <v>90159</v>
          </cell>
          <cell r="B627" t="str">
            <v>ENTRADA AÉREA DE ENERGIA E TELEFONE - 48 À 54KVA</v>
          </cell>
          <cell r="C627" t="str">
            <v>UN</v>
          </cell>
          <cell r="D627">
            <v>0</v>
          </cell>
          <cell r="E627">
            <v>0</v>
          </cell>
          <cell r="F627">
            <v>0</v>
          </cell>
        </row>
        <row r="628">
          <cell r="A628">
            <v>90160</v>
          </cell>
          <cell r="B628" t="str">
            <v>ENTRADA AÉREA DE ENERGIA E TELEFONE - 55 À 62KVA</v>
          </cell>
          <cell r="C628" t="str">
            <v>UN</v>
          </cell>
          <cell r="D628">
            <v>0</v>
          </cell>
          <cell r="E628">
            <v>0</v>
          </cell>
          <cell r="F628">
            <v>0</v>
          </cell>
        </row>
        <row r="629">
          <cell r="A629">
            <v>90161</v>
          </cell>
          <cell r="B629" t="str">
            <v>ENTRADA AÉREA DE ENERGIA E TELEFONE - 63 À 70KVA</v>
          </cell>
          <cell r="C629" t="str">
            <v>UN</v>
          </cell>
          <cell r="D629">
            <v>0</v>
          </cell>
          <cell r="E629">
            <v>0</v>
          </cell>
          <cell r="F629">
            <v>0</v>
          </cell>
        </row>
        <row r="630">
          <cell r="A630">
            <v>90162</v>
          </cell>
          <cell r="B630" t="str">
            <v>ENTRADA AÉREA DE ENERGIA E TELEFONE - 71 À 75KVA</v>
          </cell>
          <cell r="C630" t="str">
            <v>UN</v>
          </cell>
          <cell r="D630">
            <v>0</v>
          </cell>
          <cell r="E630">
            <v>0</v>
          </cell>
          <cell r="F630">
            <v>0</v>
          </cell>
        </row>
        <row r="631">
          <cell r="A631">
            <v>90190</v>
          </cell>
          <cell r="B631" t="str">
            <v>ENTRADA AÉREA DE TELEFONE</v>
          </cell>
          <cell r="C631" t="str">
            <v>UN</v>
          </cell>
          <cell r="D631">
            <v>0</v>
          </cell>
          <cell r="E631">
            <v>0</v>
          </cell>
          <cell r="F631">
            <v>0</v>
          </cell>
        </row>
        <row r="632">
          <cell r="A632">
            <v>90200</v>
          </cell>
          <cell r="B632" t="str">
            <v>ELETRODUTOS - BT</v>
          </cell>
          <cell r="C632" t="str">
            <v>.</v>
          </cell>
          <cell r="D632">
            <v>0</v>
          </cell>
          <cell r="E632">
            <v>0</v>
          </cell>
          <cell r="F632">
            <v>0</v>
          </cell>
        </row>
        <row r="633">
          <cell r="A633">
            <v>90201</v>
          </cell>
          <cell r="B633" t="str">
            <v>ELETRODUTO DE PVC RÍGIDO, ROSCÁVEL - 20MM (1/2")</v>
          </cell>
          <cell r="C633" t="str">
            <v>M</v>
          </cell>
          <cell r="D633">
            <v>0</v>
          </cell>
          <cell r="E633">
            <v>0</v>
          </cell>
          <cell r="F633">
            <v>0</v>
          </cell>
        </row>
        <row r="634">
          <cell r="A634">
            <v>90202</v>
          </cell>
          <cell r="B634" t="str">
            <v>ELETRODUTO DE PVC RÍGIDO, ROSCÁVEL - 25MM (3/4")</v>
          </cell>
          <cell r="C634" t="str">
            <v>M</v>
          </cell>
          <cell r="D634">
            <v>5.67</v>
          </cell>
          <cell r="E634">
            <v>12.52</v>
          </cell>
          <cell r="F634">
            <v>0</v>
          </cell>
        </row>
        <row r="635">
          <cell r="A635">
            <v>90203</v>
          </cell>
          <cell r="B635" t="str">
            <v>ELETRODUTO DE PVC RÍGIDO, ROSCÁVEL - 32MM (1")</v>
          </cell>
          <cell r="C635" t="str">
            <v>M</v>
          </cell>
          <cell r="D635">
            <v>5.67</v>
          </cell>
          <cell r="E635">
            <v>12.52</v>
          </cell>
          <cell r="F635">
            <v>0</v>
          </cell>
        </row>
        <row r="636">
          <cell r="A636">
            <v>90204</v>
          </cell>
          <cell r="B636" t="str">
            <v>ELETRODUTO DE PVC RÍGIDO, ROSCÁVEL - 40MM (1 1/4")</v>
          </cell>
          <cell r="C636" t="str">
            <v>M</v>
          </cell>
          <cell r="D636">
            <v>0</v>
          </cell>
          <cell r="E636">
            <v>0</v>
          </cell>
          <cell r="F636">
            <v>0</v>
          </cell>
        </row>
        <row r="637">
          <cell r="A637">
            <v>90205</v>
          </cell>
          <cell r="B637" t="str">
            <v>ELETRODUTO DE PVC RÍGIDO, ROSCÁVEL - 50MM (1 1/2")</v>
          </cell>
          <cell r="C637" t="str">
            <v>M</v>
          </cell>
          <cell r="D637">
            <v>9.2100000000000009</v>
          </cell>
          <cell r="E637">
            <v>18.79</v>
          </cell>
          <cell r="F637">
            <v>0</v>
          </cell>
        </row>
        <row r="638">
          <cell r="A638">
            <v>90206</v>
          </cell>
          <cell r="B638" t="str">
            <v>ELETRODUTO DE PVC RÍGIDO, ROSCÁVEL - 60MM (2")</v>
          </cell>
          <cell r="C638" t="str">
            <v>M</v>
          </cell>
          <cell r="D638">
            <v>12.1</v>
          </cell>
          <cell r="E638">
            <v>18.79</v>
          </cell>
          <cell r="F638">
            <v>0</v>
          </cell>
        </row>
        <row r="639">
          <cell r="A639">
            <v>90207</v>
          </cell>
          <cell r="B639" t="str">
            <v>ELETRODUTO DE PVC RÍGIDO, ROSCÁVEL - 75MM (2 1/2")</v>
          </cell>
          <cell r="C639" t="str">
            <v>M</v>
          </cell>
          <cell r="D639">
            <v>0</v>
          </cell>
          <cell r="E639">
            <v>0</v>
          </cell>
          <cell r="F639">
            <v>0</v>
          </cell>
        </row>
        <row r="640">
          <cell r="A640">
            <v>90208</v>
          </cell>
          <cell r="B640" t="str">
            <v>ELETRODUTO DE PVC RÍGIDO, ROSCÁVEL - 85MM (3")</v>
          </cell>
          <cell r="C640" t="str">
            <v>M</v>
          </cell>
          <cell r="D640">
            <v>27.76</v>
          </cell>
          <cell r="E640">
            <v>25.060000000000002</v>
          </cell>
          <cell r="F640">
            <v>0</v>
          </cell>
        </row>
        <row r="641">
          <cell r="A641">
            <v>90209</v>
          </cell>
          <cell r="B641" t="str">
            <v>ELETRODUTO DE PVC RÍGIDO, ROSCÁVEL - 110MM (4")</v>
          </cell>
          <cell r="C641" t="str">
            <v>M</v>
          </cell>
          <cell r="D641">
            <v>42.73</v>
          </cell>
          <cell r="E641">
            <v>25.060000000000002</v>
          </cell>
          <cell r="F641">
            <v>0</v>
          </cell>
        </row>
        <row r="642">
          <cell r="A642">
            <v>90211</v>
          </cell>
          <cell r="B642" t="str">
            <v>ELETRODUTO DE AÇO GALVANIZADO ELETROLÍTICO, TIPO LEVE I - 3/4"</v>
          </cell>
          <cell r="C642" t="str">
            <v>M</v>
          </cell>
          <cell r="D642">
            <v>0</v>
          </cell>
          <cell r="E642">
            <v>0</v>
          </cell>
          <cell r="F642">
            <v>0</v>
          </cell>
        </row>
        <row r="643">
          <cell r="A643">
            <v>90212</v>
          </cell>
          <cell r="B643" t="str">
            <v>ELETRODUTO DE AÇO GALVANIZADO ELETROLÍTICO, TIPO LEVE I - 1"</v>
          </cell>
          <cell r="C643" t="str">
            <v>M</v>
          </cell>
          <cell r="D643">
            <v>9.18</v>
          </cell>
          <cell r="E643">
            <v>20.89</v>
          </cell>
          <cell r="F643">
            <v>0</v>
          </cell>
        </row>
        <row r="644">
          <cell r="A644">
            <v>90213</v>
          </cell>
          <cell r="B644" t="str">
            <v>ELETRODUTO DE AÇO GALVANIZADO ELETROLÍTICO, TIPO LEVE I - 1 1/4"</v>
          </cell>
          <cell r="C644" t="str">
            <v>M</v>
          </cell>
          <cell r="D644">
            <v>0</v>
          </cell>
          <cell r="E644">
            <v>0</v>
          </cell>
          <cell r="F644">
            <v>0</v>
          </cell>
        </row>
        <row r="645">
          <cell r="A645">
            <v>90214</v>
          </cell>
          <cell r="B645" t="str">
            <v>ELETRODUTO DE AÇO GALVANIZADO ELETROLÍTICO, TIPO LEVE I - 1 1/2"</v>
          </cell>
          <cell r="C645" t="str">
            <v>M</v>
          </cell>
          <cell r="D645">
            <v>0</v>
          </cell>
          <cell r="E645">
            <v>0</v>
          </cell>
          <cell r="F645">
            <v>0</v>
          </cell>
        </row>
        <row r="646">
          <cell r="A646">
            <v>90215</v>
          </cell>
          <cell r="B646" t="str">
            <v>ELETRODUTO DE AÇO GALVANIZADO ELETROLÍTICO, TIPO LEVE I - 2"</v>
          </cell>
          <cell r="C646" t="str">
            <v>M</v>
          </cell>
          <cell r="D646">
            <v>0</v>
          </cell>
          <cell r="E646">
            <v>0</v>
          </cell>
          <cell r="F646">
            <v>0</v>
          </cell>
        </row>
        <row r="647">
          <cell r="A647">
            <v>90216</v>
          </cell>
          <cell r="B647" t="str">
            <v>ELETRODUTO DE AÇO GALVANIZADO ELETROLÍTICO, TIPO LEVE I - 2 1/2"</v>
          </cell>
          <cell r="C647" t="str">
            <v>M</v>
          </cell>
          <cell r="D647">
            <v>0</v>
          </cell>
          <cell r="E647">
            <v>0</v>
          </cell>
          <cell r="F647">
            <v>0</v>
          </cell>
        </row>
        <row r="648">
          <cell r="A648">
            <v>90217</v>
          </cell>
          <cell r="B648" t="str">
            <v>ELETRODUTO DE AÇO GALVANIZADO ELETROLÍTICO, TIPO LEVE I - 3"</v>
          </cell>
          <cell r="C648" t="str">
            <v>M</v>
          </cell>
          <cell r="D648">
            <v>0</v>
          </cell>
          <cell r="E648">
            <v>0</v>
          </cell>
          <cell r="F648">
            <v>0</v>
          </cell>
        </row>
        <row r="649">
          <cell r="A649">
            <v>90219</v>
          </cell>
          <cell r="B649" t="str">
            <v>ELETRODUTO DE AÇO GALVANIZADO ELETROLÍTICO, TIPO LEVE I - 4"</v>
          </cell>
          <cell r="C649" t="str">
            <v>M</v>
          </cell>
          <cell r="D649">
            <v>0</v>
          </cell>
          <cell r="E649">
            <v>0</v>
          </cell>
          <cell r="F649">
            <v>0</v>
          </cell>
        </row>
        <row r="650">
          <cell r="A650">
            <v>90220</v>
          </cell>
          <cell r="B650" t="str">
            <v>ELETRODUTO DE AÇO GALVANIZADO A FOGO, TIPO SEMI-PESADO/ MÉDIO - 1/2"</v>
          </cell>
          <cell r="C650" t="str">
            <v>M</v>
          </cell>
          <cell r="D650">
            <v>0</v>
          </cell>
          <cell r="E650">
            <v>0</v>
          </cell>
          <cell r="F650">
            <v>0</v>
          </cell>
        </row>
        <row r="651">
          <cell r="A651">
            <v>90221</v>
          </cell>
          <cell r="B651" t="str">
            <v>ELETRODUTO DE AÇO GALVANIZADO A FOGO, TIPO SEMI-PESADO/ MÉDIO - 3/4"</v>
          </cell>
          <cell r="C651" t="str">
            <v>M</v>
          </cell>
          <cell r="D651">
            <v>12.76</v>
          </cell>
          <cell r="E651">
            <v>20.89</v>
          </cell>
          <cell r="F651">
            <v>0</v>
          </cell>
        </row>
        <row r="652">
          <cell r="A652">
            <v>90223</v>
          </cell>
          <cell r="B652" t="str">
            <v>ELETRODUTO DE AÇO GALVANIZADO A FOGO, TIPO SEMI-PESADO/ MÉDIO - 1 1/4"</v>
          </cell>
          <cell r="C652" t="str">
            <v>M</v>
          </cell>
          <cell r="D652">
            <v>19</v>
          </cell>
          <cell r="E652">
            <v>31.33</v>
          </cell>
          <cell r="F652">
            <v>0</v>
          </cell>
        </row>
        <row r="653">
          <cell r="A653">
            <v>90224</v>
          </cell>
          <cell r="B653" t="str">
            <v>ELETRODUTO DE AÇO GALVANIZADO A FOGO, TIPO SEMI-PESADO/ MÉDIO - 1 1/2"</v>
          </cell>
          <cell r="C653" t="str">
            <v>M</v>
          </cell>
          <cell r="D653">
            <v>19</v>
          </cell>
          <cell r="E653">
            <v>31.33</v>
          </cell>
          <cell r="F653">
            <v>0</v>
          </cell>
        </row>
        <row r="654">
          <cell r="A654">
            <v>90225</v>
          </cell>
          <cell r="B654" t="str">
            <v>ELETRODUTO DE AÇO GALVANIZADO A FOGO, TIPO SEMI-PESADO/ MÉDIO - 2"</v>
          </cell>
          <cell r="C654" t="str">
            <v>M</v>
          </cell>
          <cell r="D654">
            <v>24.06</v>
          </cell>
          <cell r="E654">
            <v>31.33</v>
          </cell>
          <cell r="F654">
            <v>0</v>
          </cell>
        </row>
        <row r="655">
          <cell r="A655">
            <v>90226</v>
          </cell>
          <cell r="B655" t="str">
            <v>ELETRODUTO DE AÇO GALVANIZADO A FOGO, TIPO SEMI-PESADO/ MÉDIO - 2 1/2"</v>
          </cell>
          <cell r="C655" t="str">
            <v>M</v>
          </cell>
          <cell r="D655">
            <v>0</v>
          </cell>
          <cell r="E655">
            <v>0</v>
          </cell>
          <cell r="F655">
            <v>0</v>
          </cell>
        </row>
        <row r="656">
          <cell r="A656">
            <v>90227</v>
          </cell>
          <cell r="B656" t="str">
            <v>ELETRODUTO DE AÇO GALVANIZADO A FOGO, TIPO SEMI-PESADO/ MÉDIO - 3"</v>
          </cell>
          <cell r="C656" t="str">
            <v>M</v>
          </cell>
          <cell r="D656">
            <v>0</v>
          </cell>
          <cell r="E656">
            <v>0</v>
          </cell>
          <cell r="F656">
            <v>0</v>
          </cell>
        </row>
        <row r="657">
          <cell r="A657">
            <v>90229</v>
          </cell>
          <cell r="B657" t="str">
            <v>ELETRODUTO DE AÇO GALVANIZADO A FOGO, TIPO SEMI-PESADO/ MÉDIO - 4"</v>
          </cell>
          <cell r="C657" t="str">
            <v>M</v>
          </cell>
          <cell r="D657">
            <v>0</v>
          </cell>
          <cell r="E657">
            <v>0</v>
          </cell>
          <cell r="F657">
            <v>0</v>
          </cell>
        </row>
        <row r="658">
          <cell r="A658">
            <v>90251</v>
          </cell>
          <cell r="B658" t="str">
            <v>ELETRODUTO DE POLIETILENO FLEXÍVEL, ALTA RESISTÊNCIA - 3"</v>
          </cell>
          <cell r="C658" t="str">
            <v>M</v>
          </cell>
          <cell r="D658">
            <v>0</v>
          </cell>
          <cell r="E658">
            <v>0</v>
          </cell>
          <cell r="F658">
            <v>0</v>
          </cell>
        </row>
        <row r="659">
          <cell r="A659">
            <v>90252</v>
          </cell>
          <cell r="B659" t="str">
            <v>ELETRODUTO DE POLIETILENO FLEXÍVEL, ALTA RESISTÊNCIA - 4"</v>
          </cell>
          <cell r="C659" t="str">
            <v>M</v>
          </cell>
          <cell r="D659">
            <v>0</v>
          </cell>
          <cell r="E659">
            <v>0</v>
          </cell>
          <cell r="F659">
            <v>0</v>
          </cell>
        </row>
        <row r="660">
          <cell r="A660">
            <v>90253</v>
          </cell>
          <cell r="B660" t="str">
            <v>ELETRODUTO DE POLIETILENO FLEXÍVEL, ALTA RESISTÊNCIA - 2"</v>
          </cell>
          <cell r="C660" t="str">
            <v>M</v>
          </cell>
          <cell r="D660">
            <v>0</v>
          </cell>
          <cell r="E660">
            <v>0</v>
          </cell>
          <cell r="F660">
            <v>0</v>
          </cell>
        </row>
        <row r="661">
          <cell r="A661">
            <v>90254</v>
          </cell>
          <cell r="B661" t="str">
            <v>ELETRODUTO DE PVC CORRUGADO REFORÇADO, ANTICHAMA - 20MM (1/2")</v>
          </cell>
          <cell r="C661" t="str">
            <v>M</v>
          </cell>
          <cell r="D661">
            <v>0</v>
          </cell>
          <cell r="E661">
            <v>0</v>
          </cell>
          <cell r="F661">
            <v>0</v>
          </cell>
        </row>
        <row r="662">
          <cell r="A662">
            <v>90255</v>
          </cell>
          <cell r="B662" t="str">
            <v>ELETRODUTO DE PVC CORRUGADO REFORÇADO, ANTICHAMA - 25MM (3/4")</v>
          </cell>
          <cell r="C662" t="str">
            <v>M</v>
          </cell>
          <cell r="D662">
            <v>0</v>
          </cell>
          <cell r="E662">
            <v>0</v>
          </cell>
          <cell r="F662">
            <v>0</v>
          </cell>
        </row>
        <row r="663">
          <cell r="A663">
            <v>90261</v>
          </cell>
          <cell r="B663" t="str">
            <v>TUBO METÁLICO FLEXÍVEL REVESTIDO COM PVC-3/4"</v>
          </cell>
          <cell r="C663" t="str">
            <v>M</v>
          </cell>
          <cell r="D663">
            <v>0</v>
          </cell>
          <cell r="E663">
            <v>0</v>
          </cell>
          <cell r="F663">
            <v>0</v>
          </cell>
        </row>
        <row r="664">
          <cell r="A664">
            <v>90262</v>
          </cell>
          <cell r="B664" t="str">
            <v>TUBO METÁLICO FLEXÍVEL REVESTIDO COM PVC-1"</v>
          </cell>
          <cell r="C664" t="str">
            <v>M</v>
          </cell>
          <cell r="D664">
            <v>0</v>
          </cell>
          <cell r="E664">
            <v>0</v>
          </cell>
          <cell r="F664">
            <v>0</v>
          </cell>
        </row>
        <row r="665">
          <cell r="A665">
            <v>90263</v>
          </cell>
          <cell r="B665" t="str">
            <v>TUBO METÁLICO FLEXÍVEL REVESTIDO COM PVC-1 1/2"</v>
          </cell>
          <cell r="C665" t="str">
            <v>M</v>
          </cell>
          <cell r="D665">
            <v>0</v>
          </cell>
          <cell r="E665">
            <v>0</v>
          </cell>
          <cell r="F665">
            <v>0</v>
          </cell>
        </row>
        <row r="666">
          <cell r="A666">
            <v>90298</v>
          </cell>
          <cell r="B666" t="str">
            <v>ENVELOPAMENTO DE ELETRODUTO ENTERRADO, COM CONCRETO</v>
          </cell>
          <cell r="C666" t="str">
            <v>M</v>
          </cell>
          <cell r="D666">
            <v>0</v>
          </cell>
          <cell r="E666">
            <v>0</v>
          </cell>
          <cell r="F666">
            <v>0</v>
          </cell>
        </row>
        <row r="667">
          <cell r="A667">
            <v>90299</v>
          </cell>
          <cell r="B667" t="str">
            <v>ENVELOPAMENTO DE ELETRODUTO ENTERRADO COM CONCRETO E AGREGADO RECICLADO</v>
          </cell>
          <cell r="C667" t="str">
            <v>M</v>
          </cell>
          <cell r="D667">
            <v>0</v>
          </cell>
          <cell r="E667">
            <v>0</v>
          </cell>
          <cell r="F667">
            <v>0</v>
          </cell>
        </row>
        <row r="668">
          <cell r="A668">
            <v>90300</v>
          </cell>
          <cell r="B668" t="str">
            <v>CONDUTORES - BT</v>
          </cell>
          <cell r="C668" t="str">
            <v>.</v>
          </cell>
          <cell r="D668">
            <v>0</v>
          </cell>
          <cell r="E668">
            <v>0</v>
          </cell>
          <cell r="F668">
            <v>0</v>
          </cell>
        </row>
        <row r="669">
          <cell r="A669">
            <v>90303</v>
          </cell>
          <cell r="B669" t="str">
            <v>CABO 1,00MM2 - ISOLAMENTO PARA 0,7KV - CLASSE 4 - FLEXÍVEL</v>
          </cell>
          <cell r="C669" t="str">
            <v>M</v>
          </cell>
          <cell r="D669">
            <v>0</v>
          </cell>
          <cell r="E669">
            <v>0</v>
          </cell>
          <cell r="F669">
            <v>0</v>
          </cell>
        </row>
        <row r="670">
          <cell r="A670">
            <v>90304</v>
          </cell>
          <cell r="B670" t="str">
            <v>CABO 1,50MM2 - ISOLAMENTO PARA 0,7KV - CLASSE 4 - FLEXÍVEL</v>
          </cell>
          <cell r="C670" t="str">
            <v>M</v>
          </cell>
          <cell r="D670">
            <v>0.66</v>
          </cell>
          <cell r="E670">
            <v>1.66</v>
          </cell>
          <cell r="F670">
            <v>0</v>
          </cell>
        </row>
        <row r="671">
          <cell r="A671">
            <v>90305</v>
          </cell>
          <cell r="B671" t="str">
            <v>CABO 2,50MM2 - ISOLAMENTO PARA 0,7KV - CLASSE 4 - FLEXÍVEL</v>
          </cell>
          <cell r="C671" t="str">
            <v>M</v>
          </cell>
          <cell r="D671">
            <v>1.08</v>
          </cell>
          <cell r="E671">
            <v>2.08</v>
          </cell>
          <cell r="F671">
            <v>0</v>
          </cell>
        </row>
        <row r="672">
          <cell r="A672">
            <v>90306</v>
          </cell>
          <cell r="B672" t="str">
            <v>CABO 4,00MM2 - ISOLAMENTO PARA 0,7KV - CLASSE 4 - FLEXÍVEL</v>
          </cell>
          <cell r="C672" t="str">
            <v>M</v>
          </cell>
          <cell r="D672">
            <v>1.73</v>
          </cell>
          <cell r="E672">
            <v>2.54</v>
          </cell>
          <cell r="F672">
            <v>0</v>
          </cell>
        </row>
        <row r="673">
          <cell r="A673">
            <v>90307</v>
          </cell>
          <cell r="B673" t="str">
            <v>CABO 6,00MM2 - ISOLAMENTO PARA 0,7KV - CLASSE 4 - FLEXÍVEL</v>
          </cell>
          <cell r="C673" t="str">
            <v>M</v>
          </cell>
          <cell r="D673">
            <v>2.85</v>
          </cell>
          <cell r="E673">
            <v>2.92</v>
          </cell>
          <cell r="F673">
            <v>0</v>
          </cell>
        </row>
        <row r="674">
          <cell r="A674">
            <v>90308</v>
          </cell>
          <cell r="B674" t="str">
            <v>CABO 10,00MM2 - ISOLAMENTO PARA 0,7KV - CLASSE 4 - FLEXÍVEL</v>
          </cell>
          <cell r="C674" t="str">
            <v>M</v>
          </cell>
          <cell r="D674">
            <v>4.5199999999999996</v>
          </cell>
          <cell r="E674">
            <v>3.33</v>
          </cell>
          <cell r="F674">
            <v>0</v>
          </cell>
        </row>
        <row r="675">
          <cell r="A675">
            <v>90309</v>
          </cell>
          <cell r="B675" t="str">
            <v>CABO 16,00MM2 - ISOLAMENTO PARA 0,7KV - CLASSE 4 - FLEXÍVEL</v>
          </cell>
          <cell r="C675" t="str">
            <v>M</v>
          </cell>
          <cell r="D675">
            <v>7.71</v>
          </cell>
          <cell r="E675">
            <v>3.75</v>
          </cell>
          <cell r="F675">
            <v>0</v>
          </cell>
        </row>
        <row r="676">
          <cell r="A676">
            <v>90310</v>
          </cell>
          <cell r="B676" t="str">
            <v>CABO 25,00MM2 - ISOLAMENTO PARA 0,7KV - CLASSE 4 - FLEXÍVEL</v>
          </cell>
          <cell r="C676" t="str">
            <v>M</v>
          </cell>
          <cell r="D676">
            <v>12.24</v>
          </cell>
          <cell r="E676">
            <v>4.17</v>
          </cell>
          <cell r="F676">
            <v>0</v>
          </cell>
        </row>
        <row r="677">
          <cell r="A677">
            <v>90311</v>
          </cell>
          <cell r="B677" t="str">
            <v>CABO 35,00MM2 - ISOLAMENTO PARA 0,7KV - CLASSE 4 - FLEXÍVEL</v>
          </cell>
          <cell r="C677" t="str">
            <v>M</v>
          </cell>
          <cell r="D677">
            <v>15.86</v>
          </cell>
          <cell r="E677">
            <v>6.25</v>
          </cell>
          <cell r="F677">
            <v>0</v>
          </cell>
        </row>
        <row r="678">
          <cell r="A678">
            <v>90312</v>
          </cell>
          <cell r="B678" t="str">
            <v>CABO 50,00MM2 - ISOLAMENTO PARA 0,7KV - CLASSE 4 - FLEXÍVEL</v>
          </cell>
          <cell r="C678" t="str">
            <v>M</v>
          </cell>
          <cell r="D678">
            <v>24.16</v>
          </cell>
          <cell r="E678">
            <v>8.35</v>
          </cell>
          <cell r="F678">
            <v>0</v>
          </cell>
        </row>
        <row r="679">
          <cell r="A679">
            <v>90313</v>
          </cell>
          <cell r="B679" t="str">
            <v>CABO 70,00MM2 - ISOLAMENTO PARA 0,7KV - CLASSE 4 - FLEXÍVEL</v>
          </cell>
          <cell r="C679" t="str">
            <v>M</v>
          </cell>
          <cell r="D679">
            <v>24.16</v>
          </cell>
          <cell r="E679">
            <v>8.35</v>
          </cell>
          <cell r="F679">
            <v>0</v>
          </cell>
        </row>
        <row r="680">
          <cell r="A680">
            <v>90314</v>
          </cell>
          <cell r="B680" t="str">
            <v>CABO 95,00MM2 - ISOLAMENTO PARA 0,7KV - CLASSE 4 - FLEXÍVEL</v>
          </cell>
          <cell r="C680" t="str">
            <v>M</v>
          </cell>
          <cell r="D680">
            <v>24.16</v>
          </cell>
          <cell r="E680">
            <v>8.35</v>
          </cell>
          <cell r="F680">
            <v>0</v>
          </cell>
        </row>
        <row r="681">
          <cell r="A681">
            <v>90315</v>
          </cell>
          <cell r="B681" t="str">
            <v>CABO 120,00MM2 - ISOLAMENTO PARA 0,7KV - CLASSE 4 - FLEXÍVEL</v>
          </cell>
          <cell r="C681" t="str">
            <v>M</v>
          </cell>
          <cell r="D681">
            <v>0</v>
          </cell>
          <cell r="E681">
            <v>0</v>
          </cell>
          <cell r="F681">
            <v>0</v>
          </cell>
        </row>
        <row r="682">
          <cell r="A682">
            <v>90316</v>
          </cell>
          <cell r="B682" t="str">
            <v>CABO 150,00MM2 - ISOLAMENTO PARA 0,7KV - CLASSE 4 - FLEXÍVEL</v>
          </cell>
          <cell r="C682" t="str">
            <v>M</v>
          </cell>
          <cell r="D682">
            <v>24.16</v>
          </cell>
          <cell r="E682">
            <v>8.35</v>
          </cell>
          <cell r="F682">
            <v>0</v>
          </cell>
        </row>
        <row r="683">
          <cell r="A683">
            <v>90317</v>
          </cell>
          <cell r="B683" t="str">
            <v>CABO 185,00MM2 - ISOLAMENTO PARA 0,7KV - CLASSE 4 - FLEXÍVEL</v>
          </cell>
          <cell r="C683" t="str">
            <v>M</v>
          </cell>
          <cell r="D683">
            <v>24.16</v>
          </cell>
          <cell r="E683">
            <v>8.35</v>
          </cell>
          <cell r="F683">
            <v>0</v>
          </cell>
        </row>
        <row r="684">
          <cell r="A684">
            <v>90318</v>
          </cell>
          <cell r="B684" t="str">
            <v>CABO 240,00MM2 - ISOLAMENTO PARA 0,7KV - CLASSE 4 - FLEXÍVEL</v>
          </cell>
          <cell r="C684" t="str">
            <v>M</v>
          </cell>
          <cell r="D684">
            <v>0</v>
          </cell>
          <cell r="E684">
            <v>0</v>
          </cell>
          <cell r="F684">
            <v>0</v>
          </cell>
        </row>
        <row r="685">
          <cell r="A685">
            <v>90319</v>
          </cell>
          <cell r="B685" t="str">
            <v>CABO 300.00 MM2 - ISOLAMENTO PARA 0.7KV - CLASSE 4 - FLEXÍVEL</v>
          </cell>
          <cell r="C685" t="str">
            <v>M</v>
          </cell>
          <cell r="D685">
            <v>0</v>
          </cell>
          <cell r="E685">
            <v>0</v>
          </cell>
          <cell r="F685">
            <v>0</v>
          </cell>
        </row>
        <row r="686">
          <cell r="A686">
            <v>90320</v>
          </cell>
          <cell r="B686" t="str">
            <v>CABO COBRE FLEXÍVEL, ISOL. 750V NÃO HALOGENADO - ANTICHAMA - 1,5MM2</v>
          </cell>
          <cell r="C686" t="str">
            <v>M</v>
          </cell>
          <cell r="D686">
            <v>0</v>
          </cell>
          <cell r="E686">
            <v>0</v>
          </cell>
          <cell r="F686">
            <v>0</v>
          </cell>
        </row>
        <row r="687">
          <cell r="A687">
            <v>90321</v>
          </cell>
          <cell r="B687" t="str">
            <v>CABO COBRE FLEXÍVEL, ISOL. 750V NÃO HALOGENADO, ATICHAMA - 2,5MM2</v>
          </cell>
          <cell r="C687" t="str">
            <v>M</v>
          </cell>
          <cell r="D687">
            <v>0</v>
          </cell>
          <cell r="E687">
            <v>0</v>
          </cell>
          <cell r="F687">
            <v>0</v>
          </cell>
        </row>
        <row r="688">
          <cell r="A688">
            <v>90322</v>
          </cell>
          <cell r="B688" t="str">
            <v>CABO COBRE FLEXÍVEL, ISOL. 750V NÃO HALOGENADO, ANTICHAMA - 4,0MM2</v>
          </cell>
          <cell r="C688" t="str">
            <v>M</v>
          </cell>
          <cell r="D688">
            <v>0</v>
          </cell>
          <cell r="E688">
            <v>0</v>
          </cell>
          <cell r="F688">
            <v>0</v>
          </cell>
        </row>
        <row r="689">
          <cell r="A689">
            <v>90323</v>
          </cell>
          <cell r="B689" t="str">
            <v>CABO COBRE FLEXÍVEL, ISOL. 750V NÃO HALOGENADO, ANTICHAMA 6,0MM2</v>
          </cell>
          <cell r="C689" t="str">
            <v>M</v>
          </cell>
          <cell r="D689">
            <v>0</v>
          </cell>
          <cell r="E689">
            <v>0</v>
          </cell>
          <cell r="F689">
            <v>0</v>
          </cell>
        </row>
        <row r="690">
          <cell r="A690">
            <v>90328</v>
          </cell>
          <cell r="B690" t="str">
            <v>CABO 1,50MM2 - ISOLAMENTO PARA 1,0KV - CLASSE 4 - FLEXÍVEL</v>
          </cell>
          <cell r="C690" t="str">
            <v>M</v>
          </cell>
          <cell r="D690">
            <v>0</v>
          </cell>
          <cell r="E690">
            <v>0</v>
          </cell>
          <cell r="F690">
            <v>0</v>
          </cell>
        </row>
        <row r="691">
          <cell r="A691">
            <v>90329</v>
          </cell>
          <cell r="B691" t="str">
            <v>CABO 2,50MM2 - ISOLAMENTO PARA 1,0KV - CLASSE 4 - FLEXÍVEL</v>
          </cell>
          <cell r="C691" t="str">
            <v>M</v>
          </cell>
          <cell r="D691">
            <v>0</v>
          </cell>
          <cell r="E691">
            <v>0</v>
          </cell>
          <cell r="F691">
            <v>0</v>
          </cell>
        </row>
        <row r="692">
          <cell r="A692">
            <v>90330</v>
          </cell>
          <cell r="B692" t="str">
            <v>CABO 4,00MM2 - ISOLAMENTO PARA 1,0KV - CLASSE 4 - FLEXÍVEL</v>
          </cell>
          <cell r="C692" t="str">
            <v>M</v>
          </cell>
          <cell r="D692">
            <v>0</v>
          </cell>
          <cell r="E692">
            <v>0</v>
          </cell>
          <cell r="F692">
            <v>0</v>
          </cell>
        </row>
        <row r="693">
          <cell r="A693">
            <v>90331</v>
          </cell>
          <cell r="B693" t="str">
            <v>CABO 6,00MM2 - ISOLAMENTO PARA 1,0KV - CLASSE 4 - FLEXÍVEL</v>
          </cell>
          <cell r="C693" t="str">
            <v>M</v>
          </cell>
          <cell r="D693">
            <v>0</v>
          </cell>
          <cell r="E693">
            <v>0</v>
          </cell>
          <cell r="F693">
            <v>0</v>
          </cell>
        </row>
        <row r="694">
          <cell r="A694">
            <v>90332</v>
          </cell>
          <cell r="B694" t="str">
            <v>CABO 10,00MM2 - ISOLAMENTO PARA 1,0KV - CLASSE 4 - FLEXÍVEL</v>
          </cell>
          <cell r="C694" t="str">
            <v>M</v>
          </cell>
          <cell r="D694">
            <v>0</v>
          </cell>
          <cell r="E694">
            <v>0</v>
          </cell>
          <cell r="F694">
            <v>0</v>
          </cell>
        </row>
        <row r="695">
          <cell r="A695">
            <v>90333</v>
          </cell>
          <cell r="B695" t="str">
            <v>CABO 16,00MM2 - ISOLAMENTO PARA 1,0KV - CLASSE 4 - FLEXÍVEL</v>
          </cell>
          <cell r="C695" t="str">
            <v>M</v>
          </cell>
          <cell r="D695">
            <v>0</v>
          </cell>
          <cell r="E695">
            <v>0</v>
          </cell>
          <cell r="F695">
            <v>0</v>
          </cell>
        </row>
        <row r="696">
          <cell r="A696">
            <v>90334</v>
          </cell>
          <cell r="B696" t="str">
            <v>CABO 25,00MM2 - ISOLAMENTO PARA 1,0KV - CLASSE 4 - FLEXÍVEL</v>
          </cell>
          <cell r="C696" t="str">
            <v>M</v>
          </cell>
          <cell r="D696">
            <v>0</v>
          </cell>
          <cell r="E696">
            <v>0</v>
          </cell>
          <cell r="F696">
            <v>0</v>
          </cell>
        </row>
        <row r="697">
          <cell r="A697">
            <v>90335</v>
          </cell>
          <cell r="B697" t="str">
            <v>CABO 35,00MM2 - ISOLAMENTO PARA 1,0KV - CLASSE 4 - FLEXÍVEL</v>
          </cell>
          <cell r="C697" t="str">
            <v>M</v>
          </cell>
          <cell r="D697">
            <v>15.19</v>
          </cell>
          <cell r="E697">
            <v>6.25</v>
          </cell>
          <cell r="F697">
            <v>0</v>
          </cell>
        </row>
        <row r="698">
          <cell r="A698">
            <v>90336</v>
          </cell>
          <cell r="B698" t="str">
            <v>CABO 50,00MM2 - ISOLAMENTO PARA 1,0KV - CLASSE 4 - FLEXÍVEL</v>
          </cell>
          <cell r="C698" t="str">
            <v>M</v>
          </cell>
          <cell r="D698">
            <v>0</v>
          </cell>
          <cell r="E698">
            <v>0</v>
          </cell>
          <cell r="F698">
            <v>0</v>
          </cell>
        </row>
        <row r="699">
          <cell r="A699">
            <v>90337</v>
          </cell>
          <cell r="B699" t="str">
            <v>CABO 70,00MM2 - ISOLAMENTO PARA 1,0KV - CLASSE 4 - FLEXÍVEL</v>
          </cell>
          <cell r="C699" t="str">
            <v>M</v>
          </cell>
          <cell r="D699">
            <v>30.4</v>
          </cell>
          <cell r="E699">
            <v>10.440000000000001</v>
          </cell>
          <cell r="F699">
            <v>0</v>
          </cell>
        </row>
        <row r="700">
          <cell r="A700">
            <v>90338</v>
          </cell>
          <cell r="B700" t="str">
            <v>CABO 95,00MM2 - ISOLAMENTO PARA 1,0KV - CLASSE 4 - FLEXÍVEL</v>
          </cell>
          <cell r="C700" t="str">
            <v>M</v>
          </cell>
          <cell r="D700">
            <v>0</v>
          </cell>
          <cell r="E700">
            <v>0</v>
          </cell>
          <cell r="F700">
            <v>0</v>
          </cell>
        </row>
        <row r="701">
          <cell r="A701">
            <v>90339</v>
          </cell>
          <cell r="B701" t="str">
            <v>CABO 120,00MM2 - ISOLAMENTO PARA 1,0KV - CLASSE 4 - FLEXÍVEL</v>
          </cell>
          <cell r="C701" t="str">
            <v>M</v>
          </cell>
          <cell r="D701">
            <v>59.01</v>
          </cell>
          <cell r="E701">
            <v>14.620000000000001</v>
          </cell>
          <cell r="F701">
            <v>0</v>
          </cell>
        </row>
        <row r="702">
          <cell r="A702">
            <v>90340</v>
          </cell>
          <cell r="B702" t="str">
            <v>CABO 150,00MM2 - ISOLAMENTO PARA 1,0KV - CLASSE 4 - FLEXÍVEL</v>
          </cell>
          <cell r="C702" t="str">
            <v>M</v>
          </cell>
          <cell r="D702">
            <v>0</v>
          </cell>
          <cell r="E702">
            <v>0</v>
          </cell>
          <cell r="F702">
            <v>0</v>
          </cell>
        </row>
        <row r="703">
          <cell r="A703">
            <v>90341</v>
          </cell>
          <cell r="B703" t="str">
            <v>CABO 185,00MM2 - ISOLAMENTO PARA 1,0KV - CLASSE 4 - FLEXÍVEL</v>
          </cell>
          <cell r="C703" t="str">
            <v>M</v>
          </cell>
          <cell r="D703">
            <v>0</v>
          </cell>
          <cell r="E703">
            <v>0</v>
          </cell>
          <cell r="F703">
            <v>0</v>
          </cell>
        </row>
        <row r="704">
          <cell r="A704">
            <v>90342</v>
          </cell>
          <cell r="B704" t="str">
            <v>CABO 240,00MM2 - ISOLAMENTO PARA 1,0KV - CLASSE 4 - FLEXÍVEL</v>
          </cell>
          <cell r="C704" t="str">
            <v>M</v>
          </cell>
          <cell r="D704">
            <v>117.51</v>
          </cell>
          <cell r="E704">
            <v>20.89</v>
          </cell>
          <cell r="F704">
            <v>0</v>
          </cell>
        </row>
        <row r="705">
          <cell r="A705">
            <v>90343</v>
          </cell>
          <cell r="B705" t="str">
            <v>CABO 300.00 MM2 - ISOLAMENTO PARA 1.0KV - CLASSE 4 - FLEXÍVEL</v>
          </cell>
          <cell r="C705" t="str">
            <v>M</v>
          </cell>
          <cell r="D705">
            <v>0</v>
          </cell>
          <cell r="E705">
            <v>0</v>
          </cell>
          <cell r="F705">
            <v>0</v>
          </cell>
        </row>
        <row r="706">
          <cell r="A706">
            <v>90360</v>
          </cell>
          <cell r="B706" t="str">
            <v>FIO TELEFÔNICO INTERNO TIPO FI-60 PAR TRANCADO</v>
          </cell>
          <cell r="C706" t="str">
            <v>M</v>
          </cell>
          <cell r="D706">
            <v>0</v>
          </cell>
          <cell r="E706">
            <v>0</v>
          </cell>
          <cell r="F706">
            <v>0</v>
          </cell>
        </row>
        <row r="707">
          <cell r="A707">
            <v>90361</v>
          </cell>
          <cell r="B707" t="str">
            <v>FIO TELEFÔNICO EXTERNO TIPO FE-100 PAR PARALELO</v>
          </cell>
          <cell r="C707" t="str">
            <v>M</v>
          </cell>
          <cell r="D707">
            <v>0</v>
          </cell>
          <cell r="E707">
            <v>0</v>
          </cell>
          <cell r="F707">
            <v>0</v>
          </cell>
        </row>
        <row r="708">
          <cell r="A708">
            <v>90370</v>
          </cell>
          <cell r="B708" t="str">
            <v>CABO FLEXÍVEL PVC-750V - 2 CONDUTORES - 1,5MM2</v>
          </cell>
          <cell r="C708" t="str">
            <v>M</v>
          </cell>
          <cell r="D708">
            <v>0</v>
          </cell>
          <cell r="E708">
            <v>0</v>
          </cell>
          <cell r="F708">
            <v>0</v>
          </cell>
        </row>
        <row r="709">
          <cell r="A709">
            <v>90372</v>
          </cell>
          <cell r="B709" t="str">
            <v>CABO FLEXÍVEL PVC - 750V - 2 CONDUTORES - 4,00MM2</v>
          </cell>
          <cell r="C709" t="str">
            <v>M</v>
          </cell>
          <cell r="D709">
            <v>0</v>
          </cell>
          <cell r="E709">
            <v>0</v>
          </cell>
          <cell r="F709">
            <v>0</v>
          </cell>
        </row>
        <row r="710">
          <cell r="A710">
            <v>90375</v>
          </cell>
          <cell r="B710" t="str">
            <v>CABO FLEXÍVEL PVC-750V - 3 CONDUTORES - 1,5MM2</v>
          </cell>
          <cell r="C710" t="str">
            <v>M</v>
          </cell>
          <cell r="D710">
            <v>2.81</v>
          </cell>
          <cell r="E710">
            <v>1.66</v>
          </cell>
          <cell r="F710">
            <v>0</v>
          </cell>
        </row>
        <row r="711">
          <cell r="A711">
            <v>90376</v>
          </cell>
          <cell r="B711" t="str">
            <v>CABO FLEXÍVEL PVC - 750V - 3 CONDUTORES - 2,50MM2</v>
          </cell>
          <cell r="C711" t="str">
            <v>M</v>
          </cell>
          <cell r="D711">
            <v>0</v>
          </cell>
          <cell r="E711">
            <v>0</v>
          </cell>
          <cell r="F711">
            <v>0</v>
          </cell>
        </row>
        <row r="712">
          <cell r="A712">
            <v>90380</v>
          </cell>
          <cell r="B712" t="str">
            <v>CABO FLEXÍVEL PVC-750V - 4 CONDUTORES - 1,5MM2</v>
          </cell>
          <cell r="C712" t="str">
            <v>M</v>
          </cell>
          <cell r="D712">
            <v>0</v>
          </cell>
          <cell r="E712">
            <v>0</v>
          </cell>
          <cell r="F712">
            <v>0</v>
          </cell>
        </row>
        <row r="713">
          <cell r="A713">
            <v>90400</v>
          </cell>
          <cell r="B713" t="str">
            <v>COMPONENTES DE QUADROS ELÉTRICOS</v>
          </cell>
          <cell r="C713" t="str">
            <v>.</v>
          </cell>
          <cell r="D713">
            <v>0</v>
          </cell>
          <cell r="E713">
            <v>0</v>
          </cell>
          <cell r="F713">
            <v>0</v>
          </cell>
        </row>
        <row r="714">
          <cell r="A714">
            <v>90402</v>
          </cell>
          <cell r="B714" t="str">
            <v>SINALIZADOR LUMINOSO DIÂMETRO 22MM, COM LÂMPADA</v>
          </cell>
          <cell r="C714" t="str">
            <v>UN</v>
          </cell>
          <cell r="D714">
            <v>0</v>
          </cell>
          <cell r="E714">
            <v>0</v>
          </cell>
          <cell r="F714">
            <v>0</v>
          </cell>
        </row>
        <row r="715">
          <cell r="A715">
            <v>90403</v>
          </cell>
          <cell r="B715" t="str">
            <v>SINALIZADOR LUMINOSO DIÂMETRO 30 MM, COM LÂMPADA</v>
          </cell>
          <cell r="C715" t="str">
            <v>UN</v>
          </cell>
          <cell r="D715">
            <v>94.94</v>
          </cell>
          <cell r="E715">
            <v>12.52</v>
          </cell>
          <cell r="F715">
            <v>0</v>
          </cell>
        </row>
        <row r="716">
          <cell r="A716">
            <v>90411</v>
          </cell>
          <cell r="B716" t="str">
            <v>VOLTÍMETRO 96X96MM 250V</v>
          </cell>
          <cell r="C716" t="str">
            <v>UN</v>
          </cell>
          <cell r="D716">
            <v>0</v>
          </cell>
          <cell r="E716">
            <v>0</v>
          </cell>
          <cell r="F716">
            <v>0</v>
          </cell>
        </row>
        <row r="717">
          <cell r="A717">
            <v>90430</v>
          </cell>
          <cell r="B717" t="str">
            <v>CONTATOR TRIPOLAR I NOMINAL 12A</v>
          </cell>
          <cell r="C717" t="str">
            <v>UN</v>
          </cell>
          <cell r="D717">
            <v>0</v>
          </cell>
          <cell r="E717">
            <v>0</v>
          </cell>
          <cell r="F717">
            <v>0</v>
          </cell>
        </row>
        <row r="718">
          <cell r="A718">
            <v>90431</v>
          </cell>
          <cell r="B718" t="str">
            <v>CONTATOR TRIPOLAR I NOMINAL 22A</v>
          </cell>
          <cell r="C718" t="str">
            <v>UN</v>
          </cell>
          <cell r="D718">
            <v>0</v>
          </cell>
          <cell r="E718">
            <v>0</v>
          </cell>
          <cell r="F718">
            <v>0</v>
          </cell>
        </row>
        <row r="719">
          <cell r="A719">
            <v>90432</v>
          </cell>
          <cell r="B719" t="str">
            <v>CONTATOR TRIPOLAR I NOMINAL 40A</v>
          </cell>
          <cell r="C719" t="str">
            <v>UN</v>
          </cell>
          <cell r="D719">
            <v>0</v>
          </cell>
          <cell r="E719">
            <v>0</v>
          </cell>
          <cell r="F719">
            <v>0</v>
          </cell>
        </row>
        <row r="720">
          <cell r="A720">
            <v>90433</v>
          </cell>
          <cell r="B720" t="str">
            <v>CONTATOR TRIPOLAR I NOMINAL 55A</v>
          </cell>
          <cell r="C720" t="str">
            <v>UN</v>
          </cell>
          <cell r="D720">
            <v>0</v>
          </cell>
          <cell r="E720">
            <v>0</v>
          </cell>
          <cell r="F720">
            <v>0</v>
          </cell>
        </row>
        <row r="721">
          <cell r="A721">
            <v>90440</v>
          </cell>
          <cell r="B721" t="str">
            <v>RELÊ BIMETÁLICO DE SOBRECARGA AJUSTE DE 6 ATÉ 12.5A</v>
          </cell>
          <cell r="C721" t="str">
            <v>UN</v>
          </cell>
          <cell r="D721">
            <v>0</v>
          </cell>
          <cell r="E721">
            <v>0</v>
          </cell>
          <cell r="F721">
            <v>0</v>
          </cell>
        </row>
        <row r="722">
          <cell r="A722">
            <v>90441</v>
          </cell>
          <cell r="B722" t="str">
            <v>RELÊ BIMETÁLICO DE SOBRECARGA AJUSTE DE 16 ATÉ 25A</v>
          </cell>
          <cell r="C722" t="str">
            <v>UN</v>
          </cell>
          <cell r="D722">
            <v>0</v>
          </cell>
          <cell r="E722">
            <v>0</v>
          </cell>
          <cell r="F722">
            <v>0</v>
          </cell>
        </row>
        <row r="723">
          <cell r="A723">
            <v>90442</v>
          </cell>
          <cell r="B723" t="str">
            <v>RELÊ BIMETÁLICO DE SOBRECARGA AJUSTE DE 25 ATÉ 40A</v>
          </cell>
          <cell r="C723" t="str">
            <v>UN</v>
          </cell>
          <cell r="D723">
            <v>0</v>
          </cell>
          <cell r="E723">
            <v>0</v>
          </cell>
          <cell r="F723">
            <v>0</v>
          </cell>
        </row>
        <row r="724">
          <cell r="A724">
            <v>90448</v>
          </cell>
          <cell r="B724" t="str">
            <v>RELÊ DE TEMPO ELETRÔNICO AJUSTE DE 6 ATÉ 60S</v>
          </cell>
          <cell r="C724" t="str">
            <v>UN</v>
          </cell>
          <cell r="D724">
            <v>0</v>
          </cell>
          <cell r="E724">
            <v>0</v>
          </cell>
          <cell r="F724">
            <v>0</v>
          </cell>
        </row>
        <row r="725">
          <cell r="A725">
            <v>90460</v>
          </cell>
          <cell r="B725" t="str">
            <v>DISPOSITIVO DE PROTEÇÃO CONTRA SURTOS 275V - 15KA</v>
          </cell>
          <cell r="C725" t="str">
            <v>UN</v>
          </cell>
          <cell r="D725">
            <v>0</v>
          </cell>
          <cell r="E725">
            <v>0</v>
          </cell>
          <cell r="F725">
            <v>0</v>
          </cell>
        </row>
        <row r="726">
          <cell r="A726">
            <v>90468</v>
          </cell>
          <cell r="B726" t="str">
            <v>INTERRUPTOR DIFERENCIAL RESIDUAL BIPOLAR 25A - SENSIBILIDADE 30MA - 220V</v>
          </cell>
          <cell r="C726" t="str">
            <v>UN</v>
          </cell>
          <cell r="D726">
            <v>0</v>
          </cell>
          <cell r="E726">
            <v>0</v>
          </cell>
          <cell r="F726">
            <v>0</v>
          </cell>
        </row>
        <row r="727">
          <cell r="A727">
            <v>90469</v>
          </cell>
          <cell r="B727" t="str">
            <v>INTERRUPTOR DIFERENCIAL RESIDUAL BIPOLAR 40A - SENSIBILIDADE 30MA - 220V</v>
          </cell>
          <cell r="C727" t="str">
            <v>UN</v>
          </cell>
          <cell r="D727">
            <v>0</v>
          </cell>
          <cell r="E727">
            <v>0</v>
          </cell>
          <cell r="F727">
            <v>0</v>
          </cell>
        </row>
        <row r="728">
          <cell r="A728">
            <v>90470</v>
          </cell>
          <cell r="B728" t="str">
            <v>INTERRUPTOR DIFERENCIAL RESIDUAL BIPOLAR 63A, SENSIBILIDADE 30MA - 220V</v>
          </cell>
          <cell r="C728" t="str">
            <v>UN</v>
          </cell>
          <cell r="D728">
            <v>0</v>
          </cell>
          <cell r="E728">
            <v>0</v>
          </cell>
          <cell r="F728">
            <v>0</v>
          </cell>
        </row>
        <row r="729">
          <cell r="A729">
            <v>90472</v>
          </cell>
          <cell r="B729" t="str">
            <v>INTERRUPTOR DIFERENCIAL TETRAPOLAR - 40A - SENSIBILIDADE 30MA - 380V</v>
          </cell>
          <cell r="C729" t="str">
            <v>UN</v>
          </cell>
          <cell r="D729">
            <v>0</v>
          </cell>
          <cell r="E729">
            <v>0</v>
          </cell>
          <cell r="F729">
            <v>0</v>
          </cell>
        </row>
        <row r="730">
          <cell r="A730">
            <v>90475</v>
          </cell>
          <cell r="B730" t="str">
            <v>INTERRUPTOR DIFERENCIAL TETRAPOLAR - 63A SENSIBILIDADE 30MA - 380V</v>
          </cell>
          <cell r="C730" t="str">
            <v>UN</v>
          </cell>
          <cell r="D730">
            <v>0</v>
          </cell>
          <cell r="E730">
            <v>0</v>
          </cell>
          <cell r="F730">
            <v>0</v>
          </cell>
        </row>
        <row r="731">
          <cell r="A731">
            <v>90476</v>
          </cell>
          <cell r="B731" t="str">
            <v>INTERRUPTOR DIFERENCIAL TETRAPOLAR - 80A SENSIBILIDADE 30MA - 380V</v>
          </cell>
          <cell r="C731" t="str">
            <v>UN</v>
          </cell>
          <cell r="D731">
            <v>0</v>
          </cell>
          <cell r="E731">
            <v>0</v>
          </cell>
          <cell r="F731">
            <v>0</v>
          </cell>
        </row>
        <row r="732">
          <cell r="A732">
            <v>90477</v>
          </cell>
          <cell r="B732" t="str">
            <v>INTERRUPTOR DIFERENCIAL TETRAPOLAR - 100A SENSIBILIDADE 30MA - 380V</v>
          </cell>
          <cell r="C732" t="str">
            <v>UN</v>
          </cell>
          <cell r="D732">
            <v>0</v>
          </cell>
          <cell r="E732">
            <v>0</v>
          </cell>
          <cell r="F732">
            <v>0</v>
          </cell>
        </row>
        <row r="733">
          <cell r="A733">
            <v>90478</v>
          </cell>
          <cell r="B733" t="str">
            <v>INTERRUPTOR DIFERENCIAL TETRAPOLAR - 125A SENSIBILIDADE 30MA - 380V</v>
          </cell>
          <cell r="C733" t="str">
            <v>UN</v>
          </cell>
          <cell r="D733">
            <v>0</v>
          </cell>
          <cell r="E733">
            <v>0</v>
          </cell>
          <cell r="F733">
            <v>0</v>
          </cell>
        </row>
        <row r="734">
          <cell r="A734">
            <v>90487</v>
          </cell>
          <cell r="B734" t="str">
            <v>INTERRUPTOR DIFERENCIAL TETRAPOLAR - 63A SENSIBILIDADE 300MA - 380V</v>
          </cell>
          <cell r="C734" t="str">
            <v>UN</v>
          </cell>
          <cell r="D734">
            <v>0</v>
          </cell>
          <cell r="E734">
            <v>0</v>
          </cell>
          <cell r="F734">
            <v>0</v>
          </cell>
        </row>
        <row r="735">
          <cell r="A735">
            <v>90488</v>
          </cell>
          <cell r="B735" t="str">
            <v>INTERRUPTOR DIFERENCIAL TETRAPOLAR - 80A SENSIBILIDADE 300MA - 380V</v>
          </cell>
          <cell r="C735" t="str">
            <v>UN</v>
          </cell>
          <cell r="D735">
            <v>0</v>
          </cell>
          <cell r="E735">
            <v>0</v>
          </cell>
          <cell r="F735">
            <v>0</v>
          </cell>
        </row>
        <row r="736">
          <cell r="A736">
            <v>90489</v>
          </cell>
          <cell r="B736" t="str">
            <v>INTERRUPTOR DIFERENCIAL TETRAPOLAR - 100A SENSIBIL. 300MA - 380V</v>
          </cell>
          <cell r="C736" t="str">
            <v>UN</v>
          </cell>
          <cell r="D736">
            <v>0</v>
          </cell>
          <cell r="E736">
            <v>0</v>
          </cell>
          <cell r="F736">
            <v>0</v>
          </cell>
        </row>
        <row r="737">
          <cell r="A737">
            <v>90490</v>
          </cell>
          <cell r="B737" t="str">
            <v>INTERRUPTOR DIFERENCIAL TETRAPOLAR - 125A SENSIBILIDADE 300MA - 380V</v>
          </cell>
          <cell r="C737" t="str">
            <v>UN</v>
          </cell>
          <cell r="D737">
            <v>0</v>
          </cell>
          <cell r="E737">
            <v>0</v>
          </cell>
          <cell r="F737">
            <v>0</v>
          </cell>
        </row>
        <row r="738">
          <cell r="A738">
            <v>90500</v>
          </cell>
          <cell r="B738" t="str">
            <v>QUADROS E CAIXAS</v>
          </cell>
          <cell r="C738" t="str">
            <v>.</v>
          </cell>
          <cell r="D738">
            <v>0</v>
          </cell>
          <cell r="E738">
            <v>0</v>
          </cell>
          <cell r="F738">
            <v>0</v>
          </cell>
        </row>
        <row r="739">
          <cell r="A739">
            <v>90506</v>
          </cell>
          <cell r="B739" t="str">
            <v>QUADRO DE DISTRIBUIÇÃO EM CHAPA METÁLICA - PARA ATÉ 16 DISJUNTORES</v>
          </cell>
          <cell r="C739" t="str">
            <v>UN</v>
          </cell>
          <cell r="D739">
            <v>0</v>
          </cell>
          <cell r="E739">
            <v>0</v>
          </cell>
          <cell r="F739">
            <v>0</v>
          </cell>
        </row>
        <row r="740">
          <cell r="A740">
            <v>90510</v>
          </cell>
          <cell r="B740" t="str">
            <v>QUADRO DE DISTRIBUIÇÃO EM CHAPA METÁLICA - PARA ATÉ 24 DISJUNTORES</v>
          </cell>
          <cell r="C740" t="str">
            <v>un</v>
          </cell>
          <cell r="D740">
            <v>0</v>
          </cell>
          <cell r="E740">
            <v>0</v>
          </cell>
          <cell r="F740">
            <v>0</v>
          </cell>
        </row>
        <row r="741">
          <cell r="A741">
            <v>90512</v>
          </cell>
          <cell r="B741" t="str">
            <v>QUADRO DE DISTRIBUIÇÃO EM CHAPA METÁLICA - PARA ATÉ 28 DISJUNTORES</v>
          </cell>
          <cell r="C741" t="str">
            <v>UN</v>
          </cell>
          <cell r="D741">
            <v>0</v>
          </cell>
          <cell r="E741">
            <v>0</v>
          </cell>
          <cell r="F741">
            <v>0</v>
          </cell>
        </row>
        <row r="742">
          <cell r="A742">
            <v>90514</v>
          </cell>
          <cell r="B742" t="str">
            <v>QUADRO DE DISTRIBUIÇÃO EM CHAPA METÁLICA - PARA ATÉ 34 DISJUNTORES</v>
          </cell>
          <cell r="C742" t="str">
            <v>UN</v>
          </cell>
          <cell r="D742">
            <v>0</v>
          </cell>
          <cell r="E742">
            <v>0</v>
          </cell>
          <cell r="F742">
            <v>0</v>
          </cell>
        </row>
        <row r="743">
          <cell r="A743">
            <v>90517</v>
          </cell>
          <cell r="B743" t="str">
            <v>QUADRO DE DISTRIBUIÇÃO EM CHAPA METÁLICA - PARA ATÉ 44 DISJUNTORES</v>
          </cell>
          <cell r="C743" t="str">
            <v>UN</v>
          </cell>
          <cell r="D743">
            <v>0</v>
          </cell>
          <cell r="E743">
            <v>0</v>
          </cell>
          <cell r="F743">
            <v>0</v>
          </cell>
        </row>
        <row r="744">
          <cell r="A744">
            <v>90519</v>
          </cell>
          <cell r="B744" t="str">
            <v>QUADRO DE DISTRIBUIÇÃO EM CHAPA METÁLICA - PARA ATÉ 70 DISJUNTORES</v>
          </cell>
          <cell r="C744" t="str">
            <v>UN</v>
          </cell>
          <cell r="D744">
            <v>0</v>
          </cell>
          <cell r="E744">
            <v>0</v>
          </cell>
          <cell r="F744">
            <v>0</v>
          </cell>
        </row>
        <row r="745">
          <cell r="A745">
            <v>90520</v>
          </cell>
          <cell r="B745" t="str">
            <v>CAIXA DE PASSAGEM E LIGAÇÃO EM PVC OCTOGONAL FUNDO MOVEL 10X10CM, INCLUSIVE ESPELHO</v>
          </cell>
          <cell r="C745" t="str">
            <v>UN</v>
          </cell>
          <cell r="D745">
            <v>0</v>
          </cell>
          <cell r="E745">
            <v>0</v>
          </cell>
          <cell r="F745">
            <v>0</v>
          </cell>
        </row>
        <row r="746">
          <cell r="A746">
            <v>90521</v>
          </cell>
          <cell r="B746" t="str">
            <v>CAIXA DE PASSAGEM E LIGAÇÃO EM PVC 7,5X7,5X5,0CM (3"X3"), INCLUSIVE ESPELHO</v>
          </cell>
          <cell r="C746" t="str">
            <v>UN</v>
          </cell>
          <cell r="D746">
            <v>0</v>
          </cell>
          <cell r="E746">
            <v>0</v>
          </cell>
          <cell r="F746">
            <v>0</v>
          </cell>
        </row>
        <row r="747">
          <cell r="A747">
            <v>90522</v>
          </cell>
          <cell r="B747" t="str">
            <v>CAIXA DE PVC 10X5X5CM, INCLUSIVE ESPELHO</v>
          </cell>
          <cell r="C747" t="str">
            <v>UN</v>
          </cell>
          <cell r="D747">
            <v>0</v>
          </cell>
          <cell r="E747">
            <v>0</v>
          </cell>
          <cell r="F747">
            <v>0</v>
          </cell>
        </row>
        <row r="748">
          <cell r="A748">
            <v>90523</v>
          </cell>
          <cell r="B748" t="str">
            <v>CAIXA E PVC 10X10X5CM, INCLUSIVE ESPELHO</v>
          </cell>
          <cell r="C748" t="str">
            <v>UN</v>
          </cell>
          <cell r="D748">
            <v>0</v>
          </cell>
          <cell r="E748">
            <v>0</v>
          </cell>
          <cell r="F748">
            <v>0</v>
          </cell>
        </row>
        <row r="749">
          <cell r="A749">
            <v>90524</v>
          </cell>
          <cell r="B749" t="str">
            <v>CAIXA DE PASSAGEM EM FERRO ESTAMPADO - 3"X3", INCLUSIVE ESPELHO</v>
          </cell>
          <cell r="C749" t="str">
            <v>UN</v>
          </cell>
          <cell r="D749">
            <v>0</v>
          </cell>
          <cell r="E749">
            <v>0</v>
          </cell>
          <cell r="F749">
            <v>0</v>
          </cell>
        </row>
        <row r="750">
          <cell r="A750">
            <v>90525</v>
          </cell>
          <cell r="B750" t="str">
            <v>CAIXA DE PASSAGEM EM FERRO ESTAMPADO - 4"X2", INCLUSIVE ESPELHO</v>
          </cell>
          <cell r="C750" t="str">
            <v>UN</v>
          </cell>
          <cell r="D750">
            <v>0</v>
          </cell>
          <cell r="E750">
            <v>0</v>
          </cell>
          <cell r="F750">
            <v>0</v>
          </cell>
        </row>
        <row r="751">
          <cell r="A751">
            <v>90526</v>
          </cell>
          <cell r="B751" t="str">
            <v>CAIXA DE PASSAGEM EM FERRO ESTAMPADO - 4"X4", INCLUSIVE ESPELHO</v>
          </cell>
          <cell r="C751" t="str">
            <v>UN</v>
          </cell>
          <cell r="D751">
            <v>0</v>
          </cell>
          <cell r="E751">
            <v>0</v>
          </cell>
          <cell r="F751">
            <v>0</v>
          </cell>
        </row>
        <row r="752">
          <cell r="A752">
            <v>90527</v>
          </cell>
          <cell r="B752" t="str">
            <v>CAIXA DE PASSAGEM EM FERRO ESTAMPADO COM FUNDO MÓVEL</v>
          </cell>
          <cell r="C752" t="str">
            <v>UN</v>
          </cell>
          <cell r="D752">
            <v>0</v>
          </cell>
          <cell r="E752">
            <v>0</v>
          </cell>
          <cell r="F752">
            <v>0</v>
          </cell>
        </row>
        <row r="753">
          <cell r="A753">
            <v>90528</v>
          </cell>
          <cell r="B753" t="str">
            <v>CAIXA DE PASSAGEM TIPO CONDULETE - 1/2"</v>
          </cell>
          <cell r="C753" t="str">
            <v>UN</v>
          </cell>
          <cell r="D753">
            <v>0</v>
          </cell>
          <cell r="E753">
            <v>0</v>
          </cell>
          <cell r="F753">
            <v>0</v>
          </cell>
        </row>
        <row r="754">
          <cell r="A754">
            <v>90529</v>
          </cell>
          <cell r="B754" t="str">
            <v>CAIXA DE PASSAGEM TIPO CONDULETE - 3/4"</v>
          </cell>
          <cell r="C754" t="str">
            <v>UN</v>
          </cell>
          <cell r="D754">
            <v>0</v>
          </cell>
          <cell r="E754">
            <v>0</v>
          </cell>
          <cell r="F754">
            <v>0</v>
          </cell>
        </row>
        <row r="755">
          <cell r="A755">
            <v>90530</v>
          </cell>
          <cell r="B755" t="str">
            <v>CAIXA DE PASSAGEM TIPO CONDULETE - 1"</v>
          </cell>
          <cell r="C755" t="str">
            <v>UN</v>
          </cell>
          <cell r="D755">
            <v>0</v>
          </cell>
          <cell r="E755">
            <v>0</v>
          </cell>
          <cell r="F755">
            <v>0</v>
          </cell>
        </row>
        <row r="756">
          <cell r="A756">
            <v>90531</v>
          </cell>
          <cell r="B756" t="str">
            <v>CAIXA DE PASSAGEM TIPO CONDULETE - 1 1/4"</v>
          </cell>
          <cell r="C756" t="str">
            <v>UN</v>
          </cell>
          <cell r="D756">
            <v>0</v>
          </cell>
          <cell r="E756">
            <v>0</v>
          </cell>
          <cell r="F756">
            <v>0</v>
          </cell>
        </row>
        <row r="757">
          <cell r="A757">
            <v>90532</v>
          </cell>
          <cell r="B757" t="str">
            <v>CAIXA DE PASSAGEM TIPO CONDULETE - 1 1/2"</v>
          </cell>
          <cell r="C757" t="str">
            <v>UN</v>
          </cell>
          <cell r="D757">
            <v>0</v>
          </cell>
          <cell r="E757">
            <v>0</v>
          </cell>
          <cell r="F757">
            <v>0</v>
          </cell>
        </row>
        <row r="758">
          <cell r="A758">
            <v>90533</v>
          </cell>
          <cell r="B758" t="str">
            <v>CAIXA DE PASSAGEM TIPO CONDULETE - 2"</v>
          </cell>
          <cell r="C758" t="str">
            <v>UN</v>
          </cell>
          <cell r="D758">
            <v>0</v>
          </cell>
          <cell r="E758">
            <v>0</v>
          </cell>
          <cell r="F758">
            <v>0</v>
          </cell>
        </row>
        <row r="759">
          <cell r="A759">
            <v>90534</v>
          </cell>
          <cell r="B759" t="str">
            <v>CAIXA DE PASSAGEM TIPO CONDULETE - 2 1/2"</v>
          </cell>
          <cell r="C759" t="str">
            <v>UN</v>
          </cell>
          <cell r="D759">
            <v>0</v>
          </cell>
          <cell r="E759">
            <v>0</v>
          </cell>
          <cell r="F759">
            <v>0</v>
          </cell>
        </row>
        <row r="760">
          <cell r="A760">
            <v>90535</v>
          </cell>
          <cell r="B760" t="str">
            <v>CAIXA DE PASSAGEM TIPO CONDULETE - 3"</v>
          </cell>
          <cell r="C760" t="str">
            <v>UN</v>
          </cell>
          <cell r="D760">
            <v>0</v>
          </cell>
          <cell r="E760">
            <v>0</v>
          </cell>
          <cell r="F760">
            <v>0</v>
          </cell>
        </row>
        <row r="761">
          <cell r="A761">
            <v>90537</v>
          </cell>
          <cell r="B761" t="str">
            <v>CAIXA DE PASSAGEM TIPO CONDULETE - 4"</v>
          </cell>
          <cell r="C761" t="str">
            <v>UN</v>
          </cell>
          <cell r="D761">
            <v>0</v>
          </cell>
          <cell r="E761">
            <v>0</v>
          </cell>
          <cell r="F761">
            <v>0</v>
          </cell>
        </row>
        <row r="762">
          <cell r="A762">
            <v>90539</v>
          </cell>
          <cell r="B762" t="str">
            <v>CAIXA DE PASSAGEM EM CHAPA METÁLICA COM TAMPA PARAFUSADA - 10X10X8CM</v>
          </cell>
          <cell r="C762" t="str">
            <v>UN</v>
          </cell>
          <cell r="D762">
            <v>0</v>
          </cell>
          <cell r="E762">
            <v>0</v>
          </cell>
          <cell r="F762">
            <v>0</v>
          </cell>
        </row>
        <row r="763">
          <cell r="A763">
            <v>90540</v>
          </cell>
          <cell r="B763" t="str">
            <v>CAIXA DE PASSAGEM EM CHAPA METÁLICA COM TAMPA PARAFUSADA - 20X20X10CM</v>
          </cell>
          <cell r="C763" t="str">
            <v>UN</v>
          </cell>
          <cell r="D763">
            <v>0</v>
          </cell>
          <cell r="E763">
            <v>0</v>
          </cell>
          <cell r="F763">
            <v>0</v>
          </cell>
        </row>
        <row r="764">
          <cell r="A764">
            <v>90541</v>
          </cell>
          <cell r="B764" t="str">
            <v>CAIXA DE PASSAGEM EM CHAPA METÁLICA COM TAMPA PARAFUSADA - 30X30X12CM</v>
          </cell>
          <cell r="C764" t="str">
            <v>UN</v>
          </cell>
          <cell r="D764">
            <v>0</v>
          </cell>
          <cell r="E764">
            <v>0</v>
          </cell>
          <cell r="F764">
            <v>0</v>
          </cell>
        </row>
        <row r="765">
          <cell r="A765">
            <v>90542</v>
          </cell>
          <cell r="B765" t="str">
            <v>CAIXA DE PASSAGEM EM CHAPA METÁLICA COM TAMPA PARAFUSADA - 40X40X15CM</v>
          </cell>
          <cell r="C765" t="str">
            <v>UN</v>
          </cell>
          <cell r="D765">
            <v>0</v>
          </cell>
          <cell r="E765">
            <v>0</v>
          </cell>
          <cell r="F765">
            <v>0</v>
          </cell>
        </row>
        <row r="766">
          <cell r="A766">
            <v>90543</v>
          </cell>
          <cell r="B766" t="str">
            <v>CAIXA DE PASSAGEM EM ALUMÍNIO COM TAMPA E VEDAÇÃO 20X20CM</v>
          </cell>
          <cell r="C766" t="str">
            <v>UN</v>
          </cell>
          <cell r="D766">
            <v>0</v>
          </cell>
          <cell r="E766">
            <v>0</v>
          </cell>
          <cell r="F766">
            <v>0</v>
          </cell>
        </row>
        <row r="767">
          <cell r="A767">
            <v>90544</v>
          </cell>
          <cell r="B767" t="str">
            <v>CAIXA DE PASSAGEM EM ALUMÍNIO COM TAMPA E VEDAÇÃO 30X30CM</v>
          </cell>
          <cell r="C767" t="str">
            <v>UN</v>
          </cell>
          <cell r="D767">
            <v>0</v>
          </cell>
          <cell r="E767">
            <v>0</v>
          </cell>
          <cell r="F767">
            <v>0</v>
          </cell>
        </row>
        <row r="768">
          <cell r="A768">
            <v>90545</v>
          </cell>
          <cell r="B768" t="str">
            <v>CAIXA DE PASSAGEM EM ALUMÍNIO COM TAMPA E VEDAÇÃO 40X40CM</v>
          </cell>
          <cell r="C768" t="str">
            <v>UN</v>
          </cell>
          <cell r="D768">
            <v>0</v>
          </cell>
          <cell r="E768">
            <v>0</v>
          </cell>
          <cell r="F768">
            <v>0</v>
          </cell>
        </row>
        <row r="769">
          <cell r="A769">
            <v>90550</v>
          </cell>
          <cell r="B769" t="str">
            <v>CAIXA DE PASSAGEM EM CHAPA METÁLICA COM PORTA E FECHADURA - 40X40X15CM - USO PARA TELEFONIA</v>
          </cell>
          <cell r="C769" t="str">
            <v>UN</v>
          </cell>
          <cell r="D769">
            <v>0</v>
          </cell>
          <cell r="E769">
            <v>0</v>
          </cell>
          <cell r="F769">
            <v>0</v>
          </cell>
        </row>
        <row r="770">
          <cell r="A770">
            <v>90551</v>
          </cell>
          <cell r="B770" t="str">
            <v>CAIXA DE PASSAGEM EM CHAPA METÁLICA COM PORTA E FECHADURA - 50X50X15CM - USO PARA TELEFONIA</v>
          </cell>
          <cell r="C770" t="str">
            <v>UN</v>
          </cell>
          <cell r="D770">
            <v>0</v>
          </cell>
          <cell r="E770">
            <v>0</v>
          </cell>
          <cell r="F770">
            <v>0</v>
          </cell>
        </row>
        <row r="771">
          <cell r="A771">
            <v>90555</v>
          </cell>
          <cell r="B771" t="str">
            <v>CAIXA DE PASSAGEM EM ALVENARIA - ESCAVAÇÃO E APILOAMENTO</v>
          </cell>
          <cell r="C771" t="str">
            <v>M3</v>
          </cell>
          <cell r="D771">
            <v>0</v>
          </cell>
          <cell r="E771">
            <v>0</v>
          </cell>
          <cell r="F771">
            <v>0</v>
          </cell>
        </row>
        <row r="772">
          <cell r="A772">
            <v>90556</v>
          </cell>
          <cell r="B772" t="str">
            <v>CAIXA DE PASSAGEM EM ALVENARIA - LASTRO DE BRITA (FUNDO)</v>
          </cell>
          <cell r="C772" t="str">
            <v>M3</v>
          </cell>
          <cell r="D772">
            <v>0</v>
          </cell>
          <cell r="E772">
            <v>0</v>
          </cell>
          <cell r="F772">
            <v>0</v>
          </cell>
        </row>
        <row r="773">
          <cell r="A773">
            <v>90557</v>
          </cell>
          <cell r="B773" t="str">
            <v>CAIXA DE PASSAGEM EM ALVENARIA - LASTRO DE CONCRETO (FUNDO)</v>
          </cell>
          <cell r="C773" t="str">
            <v>M3</v>
          </cell>
          <cell r="D773">
            <v>0</v>
          </cell>
          <cell r="E773">
            <v>0</v>
          </cell>
          <cell r="F773">
            <v>0</v>
          </cell>
        </row>
        <row r="774">
          <cell r="A774">
            <v>90558</v>
          </cell>
          <cell r="B774" t="str">
            <v>CAIXA DE PASSAGEM EM ALVENARIA - PAREDE DE 1/2 TIJOLO, REVESTIDA</v>
          </cell>
          <cell r="C774" t="str">
            <v>M2</v>
          </cell>
          <cell r="D774">
            <v>0</v>
          </cell>
          <cell r="E774">
            <v>0</v>
          </cell>
          <cell r="F774">
            <v>0</v>
          </cell>
        </row>
        <row r="775">
          <cell r="A775">
            <v>90559</v>
          </cell>
          <cell r="B775" t="str">
            <v>CAIXA DE PASSAGEM EM ALVENARIA - PAREDE DE 1 TIJOLO, REVESTIDA</v>
          </cell>
          <cell r="C775" t="str">
            <v>M2</v>
          </cell>
          <cell r="D775">
            <v>0</v>
          </cell>
          <cell r="E775">
            <v>0</v>
          </cell>
          <cell r="F775">
            <v>0</v>
          </cell>
        </row>
        <row r="776">
          <cell r="A776">
            <v>90560</v>
          </cell>
          <cell r="B776" t="str">
            <v>CAIXA DE PASSAGEM EM ALVENARIA - TAMPA DE CONCRETO</v>
          </cell>
          <cell r="C776" t="str">
            <v>M2</v>
          </cell>
          <cell r="D776">
            <v>0</v>
          </cell>
          <cell r="E776">
            <v>0</v>
          </cell>
          <cell r="F776">
            <v>0</v>
          </cell>
        </row>
        <row r="777">
          <cell r="A777">
            <v>90562</v>
          </cell>
          <cell r="B777" t="str">
            <v>CAIXA TELEFÔNICA INTERNA PADRÃO TELESP N.2 20X20X12CM</v>
          </cell>
          <cell r="C777" t="str">
            <v>UN</v>
          </cell>
          <cell r="D777">
            <v>0</v>
          </cell>
          <cell r="E777">
            <v>0</v>
          </cell>
          <cell r="F777">
            <v>0</v>
          </cell>
        </row>
        <row r="778">
          <cell r="A778">
            <v>90563</v>
          </cell>
          <cell r="B778" t="str">
            <v>CAIXA TELEFÔNICA INTERNA PADRÃO TELESP N.3 40X40X13,5CM</v>
          </cell>
          <cell r="C778" t="str">
            <v>UN</v>
          </cell>
          <cell r="D778">
            <v>0</v>
          </cell>
          <cell r="E778">
            <v>0</v>
          </cell>
          <cell r="F778">
            <v>0</v>
          </cell>
        </row>
        <row r="779">
          <cell r="A779">
            <v>90564</v>
          </cell>
          <cell r="B779" t="str">
            <v>CAIXA TELEFÔNICA INTERNA PADRÃO TELESP N. 4 60X60X13,5CM</v>
          </cell>
          <cell r="C779" t="str">
            <v>UN</v>
          </cell>
          <cell r="D779">
            <v>0</v>
          </cell>
          <cell r="E779">
            <v>0</v>
          </cell>
          <cell r="F779">
            <v>0</v>
          </cell>
        </row>
        <row r="780">
          <cell r="A780">
            <v>90565</v>
          </cell>
          <cell r="B780" t="str">
            <v>CAIXA TELEFÔNICA INTERNA PADRÃO TELESP N. 5 80X80X13,5CM</v>
          </cell>
          <cell r="C780" t="str">
            <v>UN</v>
          </cell>
          <cell r="D780">
            <v>0</v>
          </cell>
          <cell r="E780">
            <v>0</v>
          </cell>
          <cell r="F780">
            <v>0</v>
          </cell>
        </row>
        <row r="781">
          <cell r="A781">
            <v>90566</v>
          </cell>
          <cell r="B781" t="str">
            <v>CAIXA TELEFÔNICA INTERNA PADRÃO TELESP N.6 120X120X13,5CM</v>
          </cell>
          <cell r="C781" t="str">
            <v>UN</v>
          </cell>
          <cell r="D781">
            <v>0</v>
          </cell>
          <cell r="E781">
            <v>0</v>
          </cell>
          <cell r="F781">
            <v>0</v>
          </cell>
        </row>
        <row r="782">
          <cell r="A782">
            <v>90567</v>
          </cell>
          <cell r="B782" t="str">
            <v>CAIXA TELEFÔNICA INTERNA PADRÃO TELESP N.7 150X150X17CM</v>
          </cell>
          <cell r="C782" t="str">
            <v>UN</v>
          </cell>
          <cell r="D782">
            <v>0</v>
          </cell>
          <cell r="E782">
            <v>0</v>
          </cell>
          <cell r="F782">
            <v>0</v>
          </cell>
        </row>
        <row r="783">
          <cell r="A783">
            <v>90568</v>
          </cell>
          <cell r="B783" t="str">
            <v>CAIXA DE PASSAGEM E TAMPA PRÉ-MOLDADAS EM CONCRETO, SEM FUNDO, 20X20CM</v>
          </cell>
          <cell r="C783" t="str">
            <v>UN</v>
          </cell>
          <cell r="D783">
            <v>0</v>
          </cell>
          <cell r="E783">
            <v>0</v>
          </cell>
          <cell r="F783">
            <v>0</v>
          </cell>
        </row>
        <row r="784">
          <cell r="A784">
            <v>90569</v>
          </cell>
          <cell r="B784" t="str">
            <v>CAIXA DE PASSAGEM E TAMPA PRÉ-MOLDADAS EM CONCRETO, SEM FUNDO, 30X30CM</v>
          </cell>
          <cell r="C784" t="str">
            <v>UN</v>
          </cell>
          <cell r="D784">
            <v>0</v>
          </cell>
          <cell r="E784">
            <v>0</v>
          </cell>
          <cell r="F784">
            <v>0</v>
          </cell>
        </row>
        <row r="785">
          <cell r="A785">
            <v>90570</v>
          </cell>
          <cell r="B785" t="str">
            <v>CAIXA DE PASSAGEM E TAMPA PRÉ-MOLDADAS EM CONCRETO, SEM FUNDO, 40X40CM</v>
          </cell>
          <cell r="C785" t="str">
            <v>UN</v>
          </cell>
          <cell r="D785">
            <v>0</v>
          </cell>
          <cell r="E785">
            <v>0</v>
          </cell>
          <cell r="F785">
            <v>0</v>
          </cell>
        </row>
        <row r="786">
          <cell r="A786">
            <v>90571</v>
          </cell>
          <cell r="B786" t="str">
            <v>CAIXA DE PASSAGEM E TAMPA PRÉ-MOLDADAS EM CONCRETO, SEM FUNDO, 50X50CM</v>
          </cell>
          <cell r="C786" t="str">
            <v>UN</v>
          </cell>
          <cell r="D786">
            <v>0</v>
          </cell>
          <cell r="E786">
            <v>0</v>
          </cell>
          <cell r="F786">
            <v>0</v>
          </cell>
        </row>
        <row r="787">
          <cell r="A787">
            <v>90572</v>
          </cell>
          <cell r="B787" t="str">
            <v>CAIXA DE PASSAGEM E TAMPA PRÉ-MOLDADAS EM CONCRETO, SEM FUNDO, 60X60CM</v>
          </cell>
          <cell r="C787" t="str">
            <v>UN</v>
          </cell>
          <cell r="D787">
            <v>0</v>
          </cell>
          <cell r="E787">
            <v>0</v>
          </cell>
          <cell r="F787">
            <v>0</v>
          </cell>
        </row>
        <row r="788">
          <cell r="A788">
            <v>90573</v>
          </cell>
          <cell r="B788" t="str">
            <v>CAIXA DE PASSAGEM E TAMPA PRÉ-MOLDADAS EM CONCRETO, SEM FUNDO, 100X100</v>
          </cell>
          <cell r="C788" t="str">
            <v>UN</v>
          </cell>
          <cell r="D788">
            <v>0</v>
          </cell>
          <cell r="E788">
            <v>0</v>
          </cell>
          <cell r="F788">
            <v>0</v>
          </cell>
        </row>
        <row r="789">
          <cell r="A789">
            <v>90590</v>
          </cell>
          <cell r="B789" t="str">
            <v>CAIXA DE ALUMÍNIO 10X10CM, ALTA COM TAMPA DE LATÃO PARA TOMADAS</v>
          </cell>
          <cell r="C789" t="str">
            <v>UN</v>
          </cell>
          <cell r="D789">
            <v>0</v>
          </cell>
          <cell r="E789">
            <v>0</v>
          </cell>
          <cell r="F789">
            <v>0</v>
          </cell>
        </row>
        <row r="790">
          <cell r="A790">
            <v>90598</v>
          </cell>
          <cell r="B790" t="str">
            <v>QUADRO GERAL OU DE DISTRIBUIÇÃO, EM CHAPA METÁLICA N.14 ESMALTADA</v>
          </cell>
          <cell r="C790" t="str">
            <v>M2</v>
          </cell>
          <cell r="D790">
            <v>0</v>
          </cell>
          <cell r="E790">
            <v>0</v>
          </cell>
          <cell r="F790">
            <v>0</v>
          </cell>
        </row>
        <row r="791">
          <cell r="A791">
            <v>90600</v>
          </cell>
          <cell r="B791" t="str">
            <v>CHAVES, FUSÍVEIS E ATERRAMENTO</v>
          </cell>
          <cell r="C791" t="str">
            <v>.</v>
          </cell>
          <cell r="D791">
            <v>0</v>
          </cell>
          <cell r="E791">
            <v>0</v>
          </cell>
          <cell r="F791">
            <v>0</v>
          </cell>
        </row>
        <row r="792">
          <cell r="A792">
            <v>90618</v>
          </cell>
          <cell r="B792" t="str">
            <v>CHAVE SECCIONADORA TRIPOLAR, ABERTURA SOB CARGA - SECA 250A/600V</v>
          </cell>
          <cell r="C792" t="str">
            <v>UN</v>
          </cell>
          <cell r="D792">
            <v>0</v>
          </cell>
          <cell r="E792">
            <v>0</v>
          </cell>
          <cell r="F792">
            <v>0</v>
          </cell>
        </row>
        <row r="793">
          <cell r="A793">
            <v>90619</v>
          </cell>
          <cell r="B793" t="str">
            <v>CHAVE SECCIONADORA TRIPOLAR, ABERTURA SOB CARGA - SECA 400A/600V</v>
          </cell>
          <cell r="C793" t="str">
            <v>UN</v>
          </cell>
          <cell r="D793">
            <v>0</v>
          </cell>
          <cell r="E793">
            <v>0</v>
          </cell>
          <cell r="F793">
            <v>0</v>
          </cell>
        </row>
        <row r="794">
          <cell r="A794">
            <v>90620</v>
          </cell>
          <cell r="B794" t="str">
            <v>CHAVE SECCIONADORA TRIPOLAR, ABERTURA SOB CARGA - SECA 630A/600V</v>
          </cell>
          <cell r="C794" t="str">
            <v>UN</v>
          </cell>
          <cell r="D794">
            <v>0</v>
          </cell>
          <cell r="E794">
            <v>0</v>
          </cell>
          <cell r="F794">
            <v>0</v>
          </cell>
        </row>
        <row r="795">
          <cell r="A795">
            <v>90623</v>
          </cell>
          <cell r="B795" t="str">
            <v>CHAVE SECCIONADORA TIPO NH, COM BASE E FUSÍVEIS - 125A (ABERTURA SEM CARGA)</v>
          </cell>
          <cell r="C795" t="str">
            <v>UN</v>
          </cell>
          <cell r="D795">
            <v>0</v>
          </cell>
          <cell r="E795">
            <v>0</v>
          </cell>
          <cell r="F795">
            <v>0</v>
          </cell>
        </row>
        <row r="796">
          <cell r="A796">
            <v>90624</v>
          </cell>
          <cell r="B796" t="str">
            <v>CHAVE SECCIONADORA TIPO NH, COM BASE E FUSÍVEIS - 250A (ABERTURA SEM CARGA)</v>
          </cell>
          <cell r="C796" t="str">
            <v>UN</v>
          </cell>
          <cell r="D796">
            <v>0</v>
          </cell>
          <cell r="E796">
            <v>0</v>
          </cell>
          <cell r="F796">
            <v>0</v>
          </cell>
        </row>
        <row r="797">
          <cell r="A797">
            <v>90625</v>
          </cell>
          <cell r="B797" t="str">
            <v>CHAVE SECCIONADORA TIPO NH, COM BASE E FUSÍVEIS - 400A (ABERTURA SEM CARGA)</v>
          </cell>
          <cell r="C797" t="str">
            <v>UN</v>
          </cell>
          <cell r="D797">
            <v>0</v>
          </cell>
          <cell r="E797">
            <v>0</v>
          </cell>
          <cell r="F797">
            <v>0</v>
          </cell>
        </row>
        <row r="798">
          <cell r="A798">
            <v>90626</v>
          </cell>
          <cell r="B798" t="str">
            <v>CHAVE SECCIONADORA TIPO NH, COM BASE E FUSÍVEIS - 630A (ABERTURA SEM CARGA)</v>
          </cell>
          <cell r="C798" t="str">
            <v>UN</v>
          </cell>
          <cell r="D798">
            <v>0</v>
          </cell>
          <cell r="E798">
            <v>0</v>
          </cell>
          <cell r="F798">
            <v>0</v>
          </cell>
        </row>
        <row r="799">
          <cell r="A799">
            <v>90627</v>
          </cell>
          <cell r="B799" t="str">
            <v>CHAVE SECCIONADORA TRIPOLAR, ABERTURA SOB CARGA, COM FUSÍVEIS NH00 - 125A/500V</v>
          </cell>
          <cell r="C799" t="str">
            <v>UN</v>
          </cell>
          <cell r="D799">
            <v>0</v>
          </cell>
          <cell r="E799">
            <v>0</v>
          </cell>
          <cell r="F799">
            <v>0</v>
          </cell>
        </row>
        <row r="800">
          <cell r="A800">
            <v>90628</v>
          </cell>
          <cell r="B800" t="str">
            <v>CHAVE SECCIONADORA TRIPOLAR, ABERTURA SOB CARGA, COM FUSÍVEIS NH1 - 250A/500V</v>
          </cell>
          <cell r="C800" t="str">
            <v>UN</v>
          </cell>
          <cell r="D800">
            <v>0</v>
          </cell>
          <cell r="E800">
            <v>0</v>
          </cell>
          <cell r="F800">
            <v>0</v>
          </cell>
        </row>
        <row r="801">
          <cell r="A801">
            <v>90629</v>
          </cell>
          <cell r="B801" t="str">
            <v>CHAVE SECCIONADORA TRIPOLAR, ABERTURA SOB CARGA, COM FUSÍVEIS NH2 - 400A/500V</v>
          </cell>
          <cell r="C801" t="str">
            <v>UN</v>
          </cell>
          <cell r="D801">
            <v>0</v>
          </cell>
          <cell r="E801">
            <v>0</v>
          </cell>
          <cell r="F801">
            <v>0</v>
          </cell>
        </row>
        <row r="802">
          <cell r="A802">
            <v>90630</v>
          </cell>
          <cell r="B802" t="str">
            <v>CHAVE SECCIONADORA TRIPOLAR, ABERTURA SOB CARGA, COM FUSÍVEIS NH3 -630A/600V</v>
          </cell>
          <cell r="C802" t="str">
            <v>UN</v>
          </cell>
          <cell r="D802">
            <v>0</v>
          </cell>
          <cell r="E802">
            <v>0</v>
          </cell>
          <cell r="F802">
            <v>0</v>
          </cell>
        </row>
        <row r="803">
          <cell r="A803">
            <v>90633</v>
          </cell>
          <cell r="B803" t="str">
            <v>CHAVE SECCIONADORA ROTATIVA ABERT. SOB CARGA TP (PACCO) - 3X16A</v>
          </cell>
          <cell r="C803" t="str">
            <v>UN</v>
          </cell>
          <cell r="D803">
            <v>0</v>
          </cell>
          <cell r="E803">
            <v>0</v>
          </cell>
          <cell r="F803">
            <v>0</v>
          </cell>
        </row>
        <row r="804">
          <cell r="A804">
            <v>90636</v>
          </cell>
          <cell r="B804" t="str">
            <v>CHAVE SECCIONADORA ROTATIVA ABERTURA SOB CARGA TIPO (PACCO) - 3X63A</v>
          </cell>
          <cell r="C804" t="str">
            <v>UN</v>
          </cell>
          <cell r="D804">
            <v>0</v>
          </cell>
          <cell r="E804">
            <v>0</v>
          </cell>
          <cell r="F804">
            <v>0</v>
          </cell>
        </row>
        <row r="805">
          <cell r="A805">
            <v>90649</v>
          </cell>
          <cell r="B805" t="str">
            <v>FUSÍVEL TIPO "DIAZED", TIPO RÁPIDO OU RETARDADO - 2/25A</v>
          </cell>
          <cell r="C805" t="str">
            <v>UN</v>
          </cell>
          <cell r="D805">
            <v>0</v>
          </cell>
          <cell r="E805">
            <v>0</v>
          </cell>
          <cell r="F805">
            <v>0</v>
          </cell>
        </row>
        <row r="806">
          <cell r="A806">
            <v>90658</v>
          </cell>
          <cell r="B806" t="str">
            <v>FUSÍVEL TIPO NH - 100/200A</v>
          </cell>
          <cell r="C806" t="str">
            <v>UN</v>
          </cell>
          <cell r="D806">
            <v>0</v>
          </cell>
          <cell r="E806">
            <v>0</v>
          </cell>
          <cell r="F806">
            <v>0</v>
          </cell>
        </row>
        <row r="807">
          <cell r="A807">
            <v>90659</v>
          </cell>
          <cell r="B807" t="str">
            <v>FUSÍVEL TIPO NH - 224/355A</v>
          </cell>
          <cell r="C807" t="str">
            <v>UN</v>
          </cell>
          <cell r="D807">
            <v>0</v>
          </cell>
          <cell r="E807">
            <v>0</v>
          </cell>
          <cell r="F807">
            <v>0</v>
          </cell>
        </row>
        <row r="808">
          <cell r="A808">
            <v>90660</v>
          </cell>
          <cell r="B808" t="str">
            <v>FUSÍVEL TIPO NH - 425/630A</v>
          </cell>
          <cell r="C808" t="str">
            <v>UN</v>
          </cell>
          <cell r="D808">
            <v>0</v>
          </cell>
          <cell r="E808">
            <v>0</v>
          </cell>
          <cell r="F808">
            <v>0</v>
          </cell>
        </row>
        <row r="809">
          <cell r="A809">
            <v>90661</v>
          </cell>
          <cell r="B809" t="str">
            <v>FUSÍVEL TIPO NH TAMANHO 04 DE 800-1250A</v>
          </cell>
          <cell r="C809" t="str">
            <v>UN</v>
          </cell>
          <cell r="D809">
            <v>0</v>
          </cell>
          <cell r="E809">
            <v>0</v>
          </cell>
          <cell r="F809">
            <v>0</v>
          </cell>
        </row>
        <row r="810">
          <cell r="A810">
            <v>90662</v>
          </cell>
          <cell r="B810" t="str">
            <v>BASE PARA FUSÍVEIS TIPO "DIAZED" - 2/25A</v>
          </cell>
          <cell r="C810" t="str">
            <v>UN</v>
          </cell>
          <cell r="D810">
            <v>0</v>
          </cell>
          <cell r="E810">
            <v>0</v>
          </cell>
          <cell r="F810">
            <v>0</v>
          </cell>
        </row>
        <row r="811">
          <cell r="A811">
            <v>90663</v>
          </cell>
          <cell r="B811" t="str">
            <v>BASE PARA FUSÍVEIS TIPO "DIAZED" - 35/63A</v>
          </cell>
          <cell r="C811" t="str">
            <v>UN</v>
          </cell>
          <cell r="D811">
            <v>0</v>
          </cell>
          <cell r="E811">
            <v>0</v>
          </cell>
          <cell r="F811">
            <v>0</v>
          </cell>
        </row>
        <row r="812">
          <cell r="A812">
            <v>90664</v>
          </cell>
          <cell r="B812" t="str">
            <v>BASE COM FUSÍVEIS TIPO NH - ATÉ 125A</v>
          </cell>
          <cell r="C812" t="str">
            <v>UN</v>
          </cell>
          <cell r="D812">
            <v>0</v>
          </cell>
          <cell r="E812">
            <v>0</v>
          </cell>
          <cell r="F812">
            <v>0</v>
          </cell>
        </row>
        <row r="813">
          <cell r="A813">
            <v>90665</v>
          </cell>
          <cell r="B813" t="str">
            <v>BASE COM FUSÍVEIS TIPO NH - ATÉ 250A</v>
          </cell>
          <cell r="C813" t="str">
            <v>UN</v>
          </cell>
          <cell r="D813">
            <v>0</v>
          </cell>
          <cell r="E813">
            <v>0</v>
          </cell>
          <cell r="F813">
            <v>0</v>
          </cell>
        </row>
        <row r="814">
          <cell r="A814">
            <v>90666</v>
          </cell>
          <cell r="B814" t="str">
            <v>BASE COM FUSÍVEIS TIPO NH - ATÉ 400A</v>
          </cell>
          <cell r="C814" t="str">
            <v>UN</v>
          </cell>
          <cell r="D814">
            <v>0</v>
          </cell>
          <cell r="E814">
            <v>0</v>
          </cell>
          <cell r="F814">
            <v>0</v>
          </cell>
        </row>
        <row r="815">
          <cell r="A815">
            <v>90667</v>
          </cell>
          <cell r="B815" t="str">
            <v>BASE COM FUSÍVEIS TIPO NH - TAMANHO 03 DE 425 - 630A</v>
          </cell>
          <cell r="C815" t="str">
            <v>UN</v>
          </cell>
          <cell r="D815">
            <v>0</v>
          </cell>
          <cell r="E815">
            <v>0</v>
          </cell>
          <cell r="F815">
            <v>0</v>
          </cell>
        </row>
        <row r="816">
          <cell r="A816">
            <v>90668</v>
          </cell>
          <cell r="B816" t="str">
            <v>BASE COM FUSÍVEIS TIPO NH - TAMANHO 04 DE 800 - 1250A</v>
          </cell>
          <cell r="C816" t="str">
            <v>UN</v>
          </cell>
          <cell r="D816">
            <v>0</v>
          </cell>
          <cell r="E816">
            <v>0</v>
          </cell>
          <cell r="F816">
            <v>0</v>
          </cell>
        </row>
        <row r="817">
          <cell r="A817">
            <v>90669</v>
          </cell>
          <cell r="B817" t="str">
            <v>ISOLADOR DE POLIÉSTER TIPO TONEL B.T. USO INTERNO - 15X20MM</v>
          </cell>
          <cell r="C817" t="str">
            <v>UN</v>
          </cell>
          <cell r="D817">
            <v>0</v>
          </cell>
          <cell r="E817">
            <v>0</v>
          </cell>
          <cell r="F817">
            <v>0</v>
          </cell>
        </row>
        <row r="818">
          <cell r="A818">
            <v>90670</v>
          </cell>
          <cell r="B818" t="str">
            <v>ISOLADOR DE POLIÉSTER TIPO TONEL B.T. USO INTERNO - 40X50MM</v>
          </cell>
          <cell r="C818" t="str">
            <v>UN</v>
          </cell>
          <cell r="D818">
            <v>0</v>
          </cell>
          <cell r="E818">
            <v>0</v>
          </cell>
          <cell r="F818">
            <v>0</v>
          </cell>
        </row>
        <row r="819">
          <cell r="A819">
            <v>90671</v>
          </cell>
          <cell r="B819" t="str">
            <v>ISOLADOR DE POLIÉSTER TIPO TONEL B.T. USO INTERNO - 60X60MM</v>
          </cell>
          <cell r="C819" t="str">
            <v>UN</v>
          </cell>
          <cell r="D819">
            <v>0</v>
          </cell>
          <cell r="E819">
            <v>0</v>
          </cell>
          <cell r="F819">
            <v>0</v>
          </cell>
        </row>
        <row r="820">
          <cell r="A820">
            <v>90672</v>
          </cell>
          <cell r="B820" t="str">
            <v>ISOLADOR DE POLIÉSTER TIPO TONEL B.T. USO INTERNO - 60X75MM</v>
          </cell>
          <cell r="C820" t="str">
            <v>UN</v>
          </cell>
          <cell r="D820">
            <v>0</v>
          </cell>
          <cell r="E820">
            <v>0</v>
          </cell>
          <cell r="F820">
            <v>0</v>
          </cell>
        </row>
        <row r="821">
          <cell r="A821">
            <v>90673</v>
          </cell>
          <cell r="B821" t="str">
            <v>BARRAMENTO DE COBRE PARA 30A - 6,35X1,58MM</v>
          </cell>
          <cell r="C821" t="str">
            <v>M</v>
          </cell>
          <cell r="D821">
            <v>0</v>
          </cell>
          <cell r="E821">
            <v>0</v>
          </cell>
          <cell r="F821">
            <v>0</v>
          </cell>
        </row>
        <row r="822">
          <cell r="A822">
            <v>90674</v>
          </cell>
          <cell r="B822" t="str">
            <v>BARRAMENTO DE COBRE PARA 60A - 9,52X2,38MM</v>
          </cell>
          <cell r="C822" t="str">
            <v>M</v>
          </cell>
          <cell r="D822">
            <v>0</v>
          </cell>
          <cell r="E822">
            <v>0</v>
          </cell>
          <cell r="F822">
            <v>0</v>
          </cell>
        </row>
        <row r="823">
          <cell r="A823">
            <v>90675</v>
          </cell>
          <cell r="B823" t="str">
            <v>BARRAMENTO DE COBRE PARA 100A - 15X3MM</v>
          </cell>
          <cell r="C823" t="str">
            <v>M</v>
          </cell>
          <cell r="D823">
            <v>0</v>
          </cell>
          <cell r="E823">
            <v>0</v>
          </cell>
          <cell r="F823">
            <v>0</v>
          </cell>
        </row>
        <row r="824">
          <cell r="A824">
            <v>90676</v>
          </cell>
          <cell r="B824" t="str">
            <v>BARRAMENTO DE COBRE PARA 150A - 20X4MM</v>
          </cell>
          <cell r="C824" t="str">
            <v>M</v>
          </cell>
          <cell r="D824">
            <v>0</v>
          </cell>
          <cell r="E824">
            <v>0</v>
          </cell>
          <cell r="F824">
            <v>0</v>
          </cell>
        </row>
        <row r="825">
          <cell r="A825">
            <v>90677</v>
          </cell>
          <cell r="B825" t="str">
            <v>BARRAMENTO DE COBRE PARA 200A - 25X4MM</v>
          </cell>
          <cell r="C825" t="str">
            <v>M</v>
          </cell>
          <cell r="D825">
            <v>0</v>
          </cell>
          <cell r="E825">
            <v>0</v>
          </cell>
          <cell r="F825">
            <v>0</v>
          </cell>
        </row>
        <row r="826">
          <cell r="A826">
            <v>90678</v>
          </cell>
          <cell r="B826" t="str">
            <v>BARRAMENTO DE COBRE PARA 400A - 40X7MM</v>
          </cell>
          <cell r="C826" t="str">
            <v>M</v>
          </cell>
          <cell r="D826">
            <v>0</v>
          </cell>
          <cell r="E826">
            <v>0</v>
          </cell>
          <cell r="F826">
            <v>0</v>
          </cell>
        </row>
        <row r="827">
          <cell r="A827">
            <v>90679</v>
          </cell>
          <cell r="B827" t="str">
            <v>BARRAMENTO DE COBRE PARA 600A - 7X60MM</v>
          </cell>
          <cell r="C827" t="str">
            <v>M</v>
          </cell>
          <cell r="D827">
            <v>0</v>
          </cell>
          <cell r="E827">
            <v>0</v>
          </cell>
          <cell r="F827">
            <v>0</v>
          </cell>
        </row>
        <row r="828">
          <cell r="A828">
            <v>90680</v>
          </cell>
          <cell r="B828" t="str">
            <v>BARRAMENTO DE COBRE PARA 800A - 10X80MM</v>
          </cell>
          <cell r="C828" t="str">
            <v>M</v>
          </cell>
          <cell r="D828">
            <v>0</v>
          </cell>
          <cell r="E828">
            <v>0</v>
          </cell>
          <cell r="F828">
            <v>0</v>
          </cell>
        </row>
        <row r="829">
          <cell r="A829">
            <v>90681</v>
          </cell>
          <cell r="B829" t="str">
            <v>BARRAMENTO DE COBRE PARA 1000A - 10X100MM</v>
          </cell>
          <cell r="C829" t="str">
            <v>M</v>
          </cell>
          <cell r="D829">
            <v>0</v>
          </cell>
          <cell r="E829">
            <v>0</v>
          </cell>
          <cell r="F829">
            <v>0</v>
          </cell>
        </row>
        <row r="830">
          <cell r="A830">
            <v>90682</v>
          </cell>
          <cell r="B830" t="str">
            <v>BARRAMENTO DE COBRE PARA 1200A - 9,5X127MM</v>
          </cell>
          <cell r="C830" t="str">
            <v>M</v>
          </cell>
          <cell r="D830">
            <v>0</v>
          </cell>
          <cell r="E830">
            <v>0</v>
          </cell>
          <cell r="F830">
            <v>0</v>
          </cell>
        </row>
        <row r="831">
          <cell r="A831">
            <v>90683</v>
          </cell>
          <cell r="B831" t="str">
            <v>BARRAMENTO DE COBRE PARA 1400A - 9,52X152MM</v>
          </cell>
          <cell r="C831" t="str">
            <v>M</v>
          </cell>
          <cell r="D831">
            <v>0</v>
          </cell>
          <cell r="E831">
            <v>0</v>
          </cell>
          <cell r="F831">
            <v>0</v>
          </cell>
        </row>
        <row r="832">
          <cell r="A832">
            <v>90688</v>
          </cell>
          <cell r="B832" t="str">
            <v>PROTEÇÃO PARA BARRAMENTO DE QUADROS EM POLICARBONATO COMPACTO 4MM</v>
          </cell>
          <cell r="C832" t="str">
            <v>M2</v>
          </cell>
          <cell r="D832">
            <v>0</v>
          </cell>
          <cell r="E832">
            <v>0</v>
          </cell>
          <cell r="F832">
            <v>0</v>
          </cell>
        </row>
        <row r="833">
          <cell r="A833">
            <v>90690</v>
          </cell>
          <cell r="B833" t="str">
            <v>CABO DE COBRE NÚ, PARA ATERRAMENTO - 6,00MM2</v>
          </cell>
          <cell r="C833" t="str">
            <v>M</v>
          </cell>
          <cell r="D833">
            <v>0</v>
          </cell>
          <cell r="E833">
            <v>0</v>
          </cell>
          <cell r="F833">
            <v>0</v>
          </cell>
        </row>
        <row r="834">
          <cell r="A834">
            <v>90691</v>
          </cell>
          <cell r="B834" t="str">
            <v>CABO DE COBRE NÚ, PARA ATERRAMENTO - 10,00MM2</v>
          </cell>
          <cell r="C834" t="str">
            <v>M</v>
          </cell>
          <cell r="D834">
            <v>0</v>
          </cell>
          <cell r="E834">
            <v>0</v>
          </cell>
          <cell r="F834">
            <v>0</v>
          </cell>
        </row>
        <row r="835">
          <cell r="A835">
            <v>90692</v>
          </cell>
          <cell r="B835" t="str">
            <v>CABO DE COBRE NÚ, PARA ATERRAMENTO - 16,00MM2</v>
          </cell>
          <cell r="C835" t="str">
            <v>M</v>
          </cell>
          <cell r="D835">
            <v>0</v>
          </cell>
          <cell r="E835">
            <v>0</v>
          </cell>
          <cell r="F835">
            <v>0</v>
          </cell>
        </row>
        <row r="836">
          <cell r="A836">
            <v>90693</v>
          </cell>
          <cell r="B836" t="str">
            <v>CABO DE COBRE NÚ, PARA ATERRAMENTO - 25,00MM2</v>
          </cell>
          <cell r="C836" t="str">
            <v>M</v>
          </cell>
          <cell r="D836">
            <v>0</v>
          </cell>
          <cell r="E836">
            <v>0</v>
          </cell>
          <cell r="F836">
            <v>0</v>
          </cell>
        </row>
        <row r="837">
          <cell r="A837">
            <v>90694</v>
          </cell>
          <cell r="B837" t="str">
            <v>CABO DE COBRE NÚ, PARA ATERRAMENTO - 35,00MM2</v>
          </cell>
          <cell r="C837" t="str">
            <v>M</v>
          </cell>
          <cell r="D837">
            <v>0</v>
          </cell>
          <cell r="E837">
            <v>0</v>
          </cell>
          <cell r="F837">
            <v>0</v>
          </cell>
        </row>
        <row r="838">
          <cell r="A838">
            <v>90695</v>
          </cell>
          <cell r="B838" t="str">
            <v>CABO DE COBRE NÚ, PARA ATERRAMENTO - 50,00MM2</v>
          </cell>
          <cell r="C838" t="str">
            <v>M</v>
          </cell>
          <cell r="D838">
            <v>25.84</v>
          </cell>
          <cell r="E838">
            <v>12.940000000000001</v>
          </cell>
          <cell r="F838">
            <v>0</v>
          </cell>
        </row>
        <row r="839">
          <cell r="A839">
            <v>90696</v>
          </cell>
          <cell r="B839" t="str">
            <v>CABO DE COBRE NÚ, PARA ATERRAMENTO - 70.00MM2</v>
          </cell>
          <cell r="C839" t="str">
            <v>M</v>
          </cell>
          <cell r="D839">
            <v>0</v>
          </cell>
          <cell r="E839">
            <v>0</v>
          </cell>
          <cell r="F839">
            <v>0</v>
          </cell>
        </row>
        <row r="840">
          <cell r="A840">
            <v>90697</v>
          </cell>
          <cell r="B840" t="str">
            <v>CABO DE COBRE NÚ, PARA ATERRAMENTO - 95,00MM2</v>
          </cell>
          <cell r="C840" t="str">
            <v>M</v>
          </cell>
          <cell r="D840">
            <v>0</v>
          </cell>
          <cell r="E840">
            <v>0</v>
          </cell>
          <cell r="F840">
            <v>0</v>
          </cell>
        </row>
        <row r="841">
          <cell r="A841">
            <v>90698</v>
          </cell>
          <cell r="B841" t="str">
            <v>CABO DE COBRE NÚ, PARA ATERRAMENTO - 120,00MM2</v>
          </cell>
          <cell r="C841" t="str">
            <v>M</v>
          </cell>
          <cell r="D841">
            <v>0</v>
          </cell>
          <cell r="E841">
            <v>0</v>
          </cell>
          <cell r="F841">
            <v>0</v>
          </cell>
        </row>
        <row r="842">
          <cell r="A842">
            <v>90699</v>
          </cell>
          <cell r="B842" t="str">
            <v>ATERRAMENTO DE QUADROS, EXCLUSIVE CABO</v>
          </cell>
          <cell r="C842" t="str">
            <v>UN</v>
          </cell>
          <cell r="D842">
            <v>0</v>
          </cell>
          <cell r="E842">
            <v>0</v>
          </cell>
          <cell r="F842">
            <v>0</v>
          </cell>
        </row>
        <row r="843">
          <cell r="A843">
            <v>90700</v>
          </cell>
          <cell r="B843" t="str">
            <v>PONTOS DE ENERGIA</v>
          </cell>
          <cell r="C843" t="str">
            <v>.</v>
          </cell>
          <cell r="D843">
            <v>0</v>
          </cell>
          <cell r="E843">
            <v>0</v>
          </cell>
          <cell r="F843">
            <v>0</v>
          </cell>
        </row>
        <row r="844">
          <cell r="A844">
            <v>90701</v>
          </cell>
          <cell r="B844" t="str">
            <v>PONTO COM INTERRUPTOR SIMPLES - 1 TECLA, EM CAIXA 4"X2"</v>
          </cell>
          <cell r="C844" t="str">
            <v>UN</v>
          </cell>
          <cell r="D844">
            <v>0</v>
          </cell>
          <cell r="E844">
            <v>0</v>
          </cell>
          <cell r="F844">
            <v>0</v>
          </cell>
        </row>
        <row r="845">
          <cell r="A845">
            <v>90702</v>
          </cell>
          <cell r="B845" t="str">
            <v>PONTO COM INTERRUPTOR SIMPLES - 2 TECLAS, EM CAIXA 4"X2"</v>
          </cell>
          <cell r="C845" t="str">
            <v>UN</v>
          </cell>
          <cell r="D845">
            <v>0</v>
          </cell>
          <cell r="E845">
            <v>0</v>
          </cell>
          <cell r="F845">
            <v>0</v>
          </cell>
        </row>
        <row r="846">
          <cell r="A846">
            <v>90703</v>
          </cell>
          <cell r="B846" t="str">
            <v>PONTO COM INTERRUPTOR SIMPLES - 3 TECLAS, EM CAIXA 4"X2"</v>
          </cell>
          <cell r="C846" t="str">
            <v>UN</v>
          </cell>
          <cell r="D846">
            <v>0</v>
          </cell>
          <cell r="E846">
            <v>0</v>
          </cell>
          <cell r="F846">
            <v>0</v>
          </cell>
        </row>
        <row r="847">
          <cell r="A847">
            <v>90705</v>
          </cell>
          <cell r="B847" t="str">
            <v>PONTO COM INTERRUPTOR SIMPLES - 2 TECLAS, EM CAIXA 4"X4"</v>
          </cell>
          <cell r="C847" t="str">
            <v>UN</v>
          </cell>
          <cell r="D847">
            <v>0</v>
          </cell>
          <cell r="E847">
            <v>0</v>
          </cell>
          <cell r="F847">
            <v>0</v>
          </cell>
        </row>
        <row r="848">
          <cell r="A848">
            <v>90706</v>
          </cell>
          <cell r="B848" t="str">
            <v>PONTO COM INTERRUPTOR SIMPLES - 3 TECLAS, EM CAIXA 4"X4"</v>
          </cell>
          <cell r="C848" t="str">
            <v>UN</v>
          </cell>
          <cell r="D848">
            <v>0</v>
          </cell>
          <cell r="E848">
            <v>0</v>
          </cell>
          <cell r="F848">
            <v>0</v>
          </cell>
        </row>
        <row r="849">
          <cell r="A849">
            <v>90707</v>
          </cell>
          <cell r="B849" t="str">
            <v>PONTO COM INTERRUPTOR SIMPLES - 4 TECLAS, EM CAIXA 4"X4"</v>
          </cell>
          <cell r="C849" t="str">
            <v>UN</v>
          </cell>
          <cell r="D849">
            <v>0</v>
          </cell>
          <cell r="E849">
            <v>0</v>
          </cell>
          <cell r="F849">
            <v>0</v>
          </cell>
        </row>
        <row r="850">
          <cell r="A850">
            <v>90708</v>
          </cell>
          <cell r="B850" t="str">
            <v>PONTO COM INTERRUPTOR SIMPLES E TOMADA 110V - EM CAIXA 4"X4"</v>
          </cell>
          <cell r="C850" t="str">
            <v>UN</v>
          </cell>
          <cell r="D850">
            <v>0</v>
          </cell>
          <cell r="E850">
            <v>0</v>
          </cell>
          <cell r="F850">
            <v>0</v>
          </cell>
        </row>
        <row r="851">
          <cell r="A851">
            <v>90710</v>
          </cell>
          <cell r="B851" t="str">
            <v>PONTO COM INTERRUPTOR PARALELO - 1 TECLA, EM CAIXA 4"X2"</v>
          </cell>
          <cell r="C851" t="str">
            <v>UN</v>
          </cell>
          <cell r="D851">
            <v>0</v>
          </cell>
          <cell r="E851">
            <v>0</v>
          </cell>
          <cell r="F851">
            <v>0</v>
          </cell>
        </row>
        <row r="852">
          <cell r="A852">
            <v>90715</v>
          </cell>
          <cell r="B852" t="str">
            <v>PONTO COM INTERRUPTOR SIMPLES BIPOLAR - EM CAIXA 4"X2"</v>
          </cell>
          <cell r="C852" t="str">
            <v>UN</v>
          </cell>
          <cell r="D852">
            <v>0</v>
          </cell>
          <cell r="E852">
            <v>0</v>
          </cell>
          <cell r="F852">
            <v>0</v>
          </cell>
        </row>
        <row r="853">
          <cell r="A853">
            <v>90718</v>
          </cell>
          <cell r="B853" t="str">
            <v>PONTO COM INTERRUPTOR PARALELO BIPOLAR - EM CAIXA 4"X2"</v>
          </cell>
          <cell r="C853" t="str">
            <v>UN</v>
          </cell>
          <cell r="D853">
            <v>0</v>
          </cell>
          <cell r="E853">
            <v>0</v>
          </cell>
          <cell r="F853">
            <v>0</v>
          </cell>
        </row>
        <row r="854">
          <cell r="A854">
            <v>90730</v>
          </cell>
          <cell r="B854" t="str">
            <v>PONTO COM DOIS INTERRUPTORES SIMPLES BIPOLAR - EM CAIXA 4"X4"</v>
          </cell>
          <cell r="C854" t="str">
            <v>UN</v>
          </cell>
          <cell r="D854">
            <v>0</v>
          </cell>
          <cell r="E854">
            <v>0</v>
          </cell>
          <cell r="F854">
            <v>0</v>
          </cell>
        </row>
        <row r="855">
          <cell r="A855">
            <v>90735</v>
          </cell>
          <cell r="B855" t="str">
            <v>PONTO COM INTERRUPTOR SIMPLES - 1 TECLA, EM CONDULETE 3/4"</v>
          </cell>
          <cell r="C855" t="str">
            <v>UN</v>
          </cell>
          <cell r="D855">
            <v>0</v>
          </cell>
          <cell r="E855">
            <v>0</v>
          </cell>
          <cell r="F855">
            <v>0</v>
          </cell>
        </row>
        <row r="856">
          <cell r="A856">
            <v>90736</v>
          </cell>
          <cell r="B856" t="str">
            <v>PONTO COM INTERRUPTOR SIMPLES - 2 TECLAS, EM CONDULETE 3/4"</v>
          </cell>
          <cell r="C856" t="str">
            <v>UN</v>
          </cell>
          <cell r="D856">
            <v>0</v>
          </cell>
          <cell r="E856">
            <v>0</v>
          </cell>
          <cell r="F856">
            <v>0</v>
          </cell>
        </row>
        <row r="857">
          <cell r="A857">
            <v>90737</v>
          </cell>
          <cell r="B857" t="str">
            <v>PONTO COM INTERRUPTOR SIMPLES - 3 TECLAS, EM CONDULETE 3/4"</v>
          </cell>
          <cell r="C857" t="str">
            <v>UN</v>
          </cell>
          <cell r="D857">
            <v>0</v>
          </cell>
          <cell r="E857">
            <v>0</v>
          </cell>
          <cell r="F857">
            <v>0</v>
          </cell>
        </row>
        <row r="858">
          <cell r="A858">
            <v>90738</v>
          </cell>
          <cell r="B858" t="str">
            <v>PONTO COM INTERRUPTOR SIMPLES - 4 TECLAS, EM CONDULETE 3/4" CORPO DUPLO</v>
          </cell>
          <cell r="C858" t="str">
            <v>UN</v>
          </cell>
          <cell r="D858">
            <v>0</v>
          </cell>
          <cell r="E858">
            <v>0</v>
          </cell>
          <cell r="F858">
            <v>0</v>
          </cell>
        </row>
        <row r="859">
          <cell r="A859">
            <v>90740</v>
          </cell>
          <cell r="B859" t="str">
            <v>PONTO COM INTERRUPTOR PARALELO - 1 TECLA, EM CONDULETE 3/4"</v>
          </cell>
          <cell r="C859" t="str">
            <v>UN</v>
          </cell>
          <cell r="D859">
            <v>0</v>
          </cell>
          <cell r="E859">
            <v>0</v>
          </cell>
          <cell r="F859">
            <v>0</v>
          </cell>
        </row>
        <row r="860">
          <cell r="A860">
            <v>90741</v>
          </cell>
          <cell r="B860" t="str">
            <v>PONTO COM INTERRUPTOR SIMPLES E TOMADA 110V - EM CONDULETE 3/4" CORPO DUPLO</v>
          </cell>
          <cell r="C860" t="str">
            <v>UN</v>
          </cell>
          <cell r="D860">
            <v>0</v>
          </cell>
          <cell r="E860">
            <v>0</v>
          </cell>
          <cell r="F860">
            <v>0</v>
          </cell>
        </row>
        <row r="861">
          <cell r="A861">
            <v>90745</v>
          </cell>
          <cell r="B861" t="str">
            <v>PONTO COM INTERRUPTOR SIMPLES BIPOLAR - EM CONDULETE 3/4"</v>
          </cell>
          <cell r="C861" t="str">
            <v>UN</v>
          </cell>
          <cell r="D861">
            <v>0</v>
          </cell>
          <cell r="E861">
            <v>0</v>
          </cell>
          <cell r="F861">
            <v>0</v>
          </cell>
        </row>
        <row r="862">
          <cell r="A862">
            <v>90750</v>
          </cell>
          <cell r="B862" t="str">
            <v>PONTO COM INTERRUPTOR PARALELO BIPOLAR - EM CONDULETE 3/4"</v>
          </cell>
          <cell r="C862" t="str">
            <v>UN</v>
          </cell>
          <cell r="D862">
            <v>0</v>
          </cell>
          <cell r="E862">
            <v>0</v>
          </cell>
          <cell r="F862">
            <v>0</v>
          </cell>
        </row>
        <row r="863">
          <cell r="A863">
            <v>90755</v>
          </cell>
          <cell r="B863" t="str">
            <v>PONTO COM DOIS INTERRUPTORES SIMPLES BIPOLAR - EM CONDULETE 3/4"</v>
          </cell>
          <cell r="C863" t="str">
            <v>UN</v>
          </cell>
          <cell r="D863">
            <v>0</v>
          </cell>
          <cell r="E863">
            <v>0</v>
          </cell>
          <cell r="F863">
            <v>0</v>
          </cell>
        </row>
        <row r="864">
          <cell r="A864">
            <v>90756</v>
          </cell>
          <cell r="B864" t="str">
            <v>PONTO COM TRÊS INTERRUPTORES SIMPLES BIPOLAR - EM CONDULETE 3/4" CORPO DUPLO</v>
          </cell>
          <cell r="C864" t="str">
            <v>UN</v>
          </cell>
          <cell r="D864">
            <v>0</v>
          </cell>
          <cell r="E864">
            <v>0</v>
          </cell>
          <cell r="F864">
            <v>0</v>
          </cell>
        </row>
        <row r="865">
          <cell r="A865">
            <v>90760</v>
          </cell>
          <cell r="B865" t="str">
            <v>PONTO COM TOMADA SIMPLES DE EMBUTIR - 110/220V CAIXA 4"X2"</v>
          </cell>
          <cell r="C865" t="str">
            <v>UN</v>
          </cell>
          <cell r="D865">
            <v>0</v>
          </cell>
          <cell r="E865">
            <v>0</v>
          </cell>
          <cell r="F865">
            <v>0</v>
          </cell>
        </row>
        <row r="866">
          <cell r="A866">
            <v>90761</v>
          </cell>
          <cell r="B866" t="str">
            <v>PONTO COM TOMADA SIMPLES 110/220V - EM CONDULETE 3/4"</v>
          </cell>
          <cell r="C866" t="str">
            <v>UN</v>
          </cell>
          <cell r="D866">
            <v>0</v>
          </cell>
          <cell r="E866">
            <v>0</v>
          </cell>
          <cell r="F866">
            <v>0</v>
          </cell>
        </row>
        <row r="867">
          <cell r="A867">
            <v>90770</v>
          </cell>
          <cell r="B867" t="str">
            <v>PONTO COM TOMADA SIMPLES DE EMBUTIR - PARA PISO</v>
          </cell>
          <cell r="C867" t="str">
            <v>UN</v>
          </cell>
          <cell r="D867">
            <v>0</v>
          </cell>
          <cell r="E867">
            <v>0</v>
          </cell>
          <cell r="F867">
            <v>0</v>
          </cell>
        </row>
        <row r="868">
          <cell r="A868">
            <v>90775</v>
          </cell>
          <cell r="B868" t="str">
            <v>PONTO SECO PARA TELEFONE - CAIXA 4"X4"</v>
          </cell>
          <cell r="C868" t="str">
            <v>UN</v>
          </cell>
          <cell r="D868">
            <v>0</v>
          </cell>
          <cell r="E868">
            <v>0</v>
          </cell>
          <cell r="F868">
            <v>0</v>
          </cell>
        </row>
        <row r="869">
          <cell r="A869">
            <v>90776</v>
          </cell>
          <cell r="B869" t="str">
            <v>PONTO SECO PARA TELEFONE EM CONDULETE</v>
          </cell>
          <cell r="C869" t="str">
            <v>UN</v>
          </cell>
          <cell r="D869">
            <v>0</v>
          </cell>
          <cell r="E869">
            <v>0</v>
          </cell>
          <cell r="F869">
            <v>0</v>
          </cell>
        </row>
        <row r="870">
          <cell r="A870">
            <v>90780</v>
          </cell>
          <cell r="B870" t="str">
            <v>PONTO COM BOTÃO PARA CAMPAINHA - USO AO TEMPO - CAIXA 4"X2"</v>
          </cell>
          <cell r="C870" t="str">
            <v>UN</v>
          </cell>
          <cell r="D870">
            <v>0</v>
          </cell>
          <cell r="E870">
            <v>0</v>
          </cell>
          <cell r="F870">
            <v>0</v>
          </cell>
        </row>
        <row r="871">
          <cell r="A871">
            <v>90785</v>
          </cell>
          <cell r="B871" t="str">
            <v>PONTO COM CIGARRA DE SOBREPOR, TIPO COLEGIAL - CAIXA 3"X3"</v>
          </cell>
          <cell r="C871" t="str">
            <v>UN</v>
          </cell>
          <cell r="D871">
            <v>0</v>
          </cell>
          <cell r="E871">
            <v>0</v>
          </cell>
          <cell r="F871">
            <v>0</v>
          </cell>
        </row>
        <row r="872">
          <cell r="A872">
            <v>90790</v>
          </cell>
          <cell r="B872" t="str">
            <v>PONTO DE LUZ - CAIXA FUNDO MÓVEL</v>
          </cell>
          <cell r="C872" t="str">
            <v>UN</v>
          </cell>
          <cell r="D872">
            <v>0</v>
          </cell>
          <cell r="E872">
            <v>0</v>
          </cell>
          <cell r="F872">
            <v>0</v>
          </cell>
        </row>
        <row r="873">
          <cell r="A873">
            <v>90795</v>
          </cell>
          <cell r="B873" t="str">
            <v>PONTO DE LUZ - CONDULETE 3/4"</v>
          </cell>
          <cell r="C873" t="str">
            <v>UN</v>
          </cell>
          <cell r="D873">
            <v>0</v>
          </cell>
          <cell r="E873">
            <v>0</v>
          </cell>
          <cell r="F873">
            <v>0</v>
          </cell>
        </row>
        <row r="874">
          <cell r="A874">
            <v>90800</v>
          </cell>
          <cell r="B874" t="str">
            <v>DISJUNTORES</v>
          </cell>
          <cell r="C874" t="str">
            <v>.</v>
          </cell>
          <cell r="D874">
            <v>0</v>
          </cell>
          <cell r="E874">
            <v>0</v>
          </cell>
          <cell r="F874">
            <v>0</v>
          </cell>
        </row>
        <row r="875">
          <cell r="A875">
            <v>90810</v>
          </cell>
          <cell r="B875" t="str">
            <v>MINI DISJUNTOR - TIPO EUROPEU (IEC) - UNIPOLAR 6/25A</v>
          </cell>
          <cell r="C875" t="str">
            <v>UN</v>
          </cell>
          <cell r="D875">
            <v>0</v>
          </cell>
          <cell r="E875">
            <v>0</v>
          </cell>
          <cell r="F875">
            <v>0</v>
          </cell>
        </row>
        <row r="876">
          <cell r="A876">
            <v>90811</v>
          </cell>
          <cell r="B876" t="str">
            <v>MINI DISJUNTOR - TIPO EUROPEU (IEC) - UNIPOLAR 32/50A</v>
          </cell>
          <cell r="C876" t="str">
            <v>UN</v>
          </cell>
          <cell r="D876">
            <v>0</v>
          </cell>
          <cell r="E876">
            <v>0</v>
          </cell>
          <cell r="F876">
            <v>0</v>
          </cell>
        </row>
        <row r="877">
          <cell r="A877">
            <v>90812</v>
          </cell>
          <cell r="B877" t="str">
            <v>MINI DISJUNTOR - TIPO EUROPEU (IEC) - BIPOLAR 6/25A</v>
          </cell>
          <cell r="C877" t="str">
            <v>UN</v>
          </cell>
          <cell r="D877">
            <v>0</v>
          </cell>
          <cell r="E877">
            <v>0</v>
          </cell>
          <cell r="F877">
            <v>0</v>
          </cell>
        </row>
        <row r="878">
          <cell r="A878">
            <v>90813</v>
          </cell>
          <cell r="B878" t="str">
            <v>MINI DISJUNTOR - TIPO EUROPEU (IEC) -  BIPOLAR 32/50A</v>
          </cell>
          <cell r="C878" t="str">
            <v>UN</v>
          </cell>
          <cell r="D878">
            <v>0</v>
          </cell>
          <cell r="E878">
            <v>0</v>
          </cell>
          <cell r="F878">
            <v>0</v>
          </cell>
        </row>
        <row r="879">
          <cell r="A879">
            <v>90814</v>
          </cell>
          <cell r="B879" t="str">
            <v>MINI DISJUNTOR - TIPO EUROPEU (IEC) - TRIPOLAR 6/25A</v>
          </cell>
          <cell r="C879" t="str">
            <v>UN</v>
          </cell>
          <cell r="D879">
            <v>0</v>
          </cell>
          <cell r="E879">
            <v>0</v>
          </cell>
          <cell r="F879">
            <v>0</v>
          </cell>
        </row>
        <row r="880">
          <cell r="A880">
            <v>90815</v>
          </cell>
          <cell r="B880" t="str">
            <v>MINI DISJUNTOR - TIPO EUROPEU (IEC) - TRIPOLAR 32/50A</v>
          </cell>
          <cell r="C880" t="str">
            <v>UN</v>
          </cell>
          <cell r="D880">
            <v>0</v>
          </cell>
          <cell r="E880">
            <v>0</v>
          </cell>
          <cell r="F880">
            <v>0</v>
          </cell>
        </row>
        <row r="881">
          <cell r="A881">
            <v>90816</v>
          </cell>
          <cell r="B881" t="str">
            <v>MINI DISJUNTOR - TIPO EUROPEU (IEC) - TRIPOLAR 63A</v>
          </cell>
          <cell r="C881" t="str">
            <v>UN</v>
          </cell>
          <cell r="D881">
            <v>0</v>
          </cell>
          <cell r="E881">
            <v>0</v>
          </cell>
          <cell r="F881">
            <v>0</v>
          </cell>
        </row>
        <row r="882">
          <cell r="A882">
            <v>90817</v>
          </cell>
          <cell r="B882" t="str">
            <v>MINI DISJUNTOR - TIPO EUROPEU (IEC) - TRIPOLAR 80A</v>
          </cell>
          <cell r="C882" t="str">
            <v>UN</v>
          </cell>
          <cell r="D882">
            <v>0</v>
          </cell>
          <cell r="E882">
            <v>0</v>
          </cell>
          <cell r="F882">
            <v>0</v>
          </cell>
        </row>
        <row r="883">
          <cell r="A883">
            <v>90818</v>
          </cell>
          <cell r="B883" t="str">
            <v>MINI DISJUNTOR - TIPO EUROPEU (IEC) - TRIPOLAR 100A</v>
          </cell>
          <cell r="C883" t="str">
            <v>UN</v>
          </cell>
          <cell r="D883">
            <v>0</v>
          </cell>
          <cell r="E883">
            <v>0</v>
          </cell>
          <cell r="F883">
            <v>0</v>
          </cell>
        </row>
        <row r="884">
          <cell r="A884">
            <v>90819</v>
          </cell>
          <cell r="B884" t="str">
            <v>MINI DISJUNTOR - TIPO EUROPEU (IEC) - BIPOLAR 63A</v>
          </cell>
          <cell r="C884" t="str">
            <v>UN</v>
          </cell>
          <cell r="D884">
            <v>0</v>
          </cell>
          <cell r="E884">
            <v>0</v>
          </cell>
          <cell r="F884">
            <v>0</v>
          </cell>
        </row>
        <row r="885">
          <cell r="A885">
            <v>90820</v>
          </cell>
          <cell r="B885" t="str">
            <v>MINI DISJUNTOR - TIPO EUROPEU (IEC) - BIPOLAR 80A</v>
          </cell>
          <cell r="C885" t="str">
            <v>UN</v>
          </cell>
          <cell r="D885">
            <v>0</v>
          </cell>
          <cell r="E885">
            <v>0</v>
          </cell>
          <cell r="F885">
            <v>0</v>
          </cell>
        </row>
        <row r="886">
          <cell r="A886">
            <v>90821</v>
          </cell>
          <cell r="B886" t="str">
            <v>DISJUNTOR AUTOMÁTICO TRIPOLAR A SECO  800A/600V</v>
          </cell>
          <cell r="C886" t="str">
            <v>UN</v>
          </cell>
          <cell r="D886">
            <v>0</v>
          </cell>
          <cell r="E886">
            <v>0</v>
          </cell>
          <cell r="F886">
            <v>0</v>
          </cell>
        </row>
        <row r="887">
          <cell r="A887">
            <v>90822</v>
          </cell>
          <cell r="B887" t="str">
            <v>DISJUNTOR AUTOMÁTICO TRIPOLAR A SECO 1000A/600V</v>
          </cell>
          <cell r="C887" t="str">
            <v>UN</v>
          </cell>
          <cell r="D887">
            <v>0</v>
          </cell>
          <cell r="E887">
            <v>0</v>
          </cell>
          <cell r="F887">
            <v>0</v>
          </cell>
        </row>
        <row r="888">
          <cell r="A888">
            <v>90823</v>
          </cell>
          <cell r="B888" t="str">
            <v>DISJUNTOR AUTOMÁTICO TRIPOLAR A SECO 1250A/600V</v>
          </cell>
          <cell r="C888" t="str">
            <v>UN</v>
          </cell>
          <cell r="D888">
            <v>0</v>
          </cell>
          <cell r="E888">
            <v>0</v>
          </cell>
          <cell r="F888">
            <v>0</v>
          </cell>
        </row>
        <row r="889">
          <cell r="A889">
            <v>90824</v>
          </cell>
          <cell r="B889" t="str">
            <v>DISJUNTOR AUTOMÁTICO TRIPOLAR A SECO 1600A/600V</v>
          </cell>
          <cell r="C889" t="str">
            <v>UN</v>
          </cell>
          <cell r="D889">
            <v>0</v>
          </cell>
          <cell r="E889">
            <v>0</v>
          </cell>
          <cell r="F889">
            <v>0</v>
          </cell>
        </row>
        <row r="890">
          <cell r="A890">
            <v>90825</v>
          </cell>
          <cell r="B890" t="str">
            <v>DISJUNTOR AUTOMÁTICO TRIPOLAR A SECO 2000A/600V</v>
          </cell>
          <cell r="C890" t="str">
            <v>UN</v>
          </cell>
          <cell r="D890">
            <v>0</v>
          </cell>
          <cell r="E890">
            <v>0</v>
          </cell>
          <cell r="F890">
            <v>0</v>
          </cell>
        </row>
        <row r="891">
          <cell r="A891">
            <v>90826</v>
          </cell>
          <cell r="B891" t="str">
            <v>DISJUNTOR AUTOMÁTICO TRIPOLAR A SECO 2500A/600V</v>
          </cell>
          <cell r="C891" t="str">
            <v>UN</v>
          </cell>
          <cell r="D891">
            <v>0</v>
          </cell>
          <cell r="E891">
            <v>0</v>
          </cell>
          <cell r="F891">
            <v>0</v>
          </cell>
        </row>
        <row r="892">
          <cell r="A892">
            <v>90827</v>
          </cell>
          <cell r="B892" t="str">
            <v>DISJUNTOR AUTOMÁTICO TRIPOLAR A SECO 3200A/600V</v>
          </cell>
          <cell r="C892" t="str">
            <v>UN</v>
          </cell>
          <cell r="D892">
            <v>0</v>
          </cell>
          <cell r="E892">
            <v>0</v>
          </cell>
          <cell r="F892">
            <v>0</v>
          </cell>
        </row>
        <row r="893">
          <cell r="A893">
            <v>90828</v>
          </cell>
          <cell r="B893" t="str">
            <v>MINI DISJUNTOR - TIPO EUROPEU (IEC) - BIPOLAR 100A</v>
          </cell>
          <cell r="C893" t="str">
            <v>UN</v>
          </cell>
          <cell r="D893">
            <v>0</v>
          </cell>
          <cell r="E893">
            <v>0</v>
          </cell>
          <cell r="F893">
            <v>0</v>
          </cell>
        </row>
        <row r="894">
          <cell r="A894">
            <v>90829</v>
          </cell>
          <cell r="B894" t="str">
            <v>MINI DISJUNTOR - TIPO EUROPEU (IEC) - BIPOLAR 125A</v>
          </cell>
          <cell r="C894" t="str">
            <v>UN</v>
          </cell>
          <cell r="D894">
            <v>0</v>
          </cell>
          <cell r="E894">
            <v>0</v>
          </cell>
          <cell r="F894">
            <v>0</v>
          </cell>
        </row>
        <row r="895">
          <cell r="A895">
            <v>90831</v>
          </cell>
          <cell r="B895" t="str">
            <v>DISJUNTOR CAIXA MOLDADA BIPOLAR 100A COM DISPARADOR TERMOMAGNÉTICO AJUSTÁVEL</v>
          </cell>
          <cell r="C895" t="str">
            <v>UN</v>
          </cell>
          <cell r="D895">
            <v>0</v>
          </cell>
          <cell r="E895">
            <v>0</v>
          </cell>
          <cell r="F895">
            <v>0</v>
          </cell>
        </row>
        <row r="896">
          <cell r="A896">
            <v>90833</v>
          </cell>
          <cell r="B896" t="str">
            <v>DISJUNTOR CAIXA MOLDADA BIPOLAR 150A COM DISPARADOR TERMOMAGNÉTICO AJUSTÁVEL</v>
          </cell>
          <cell r="C896" t="str">
            <v>UN</v>
          </cell>
          <cell r="D896">
            <v>0</v>
          </cell>
          <cell r="E896">
            <v>0</v>
          </cell>
          <cell r="F896">
            <v>0</v>
          </cell>
        </row>
        <row r="897">
          <cell r="A897">
            <v>90835</v>
          </cell>
          <cell r="B897" t="str">
            <v>DISJUNTOR CAIXA MOLDADA BIPOLAR 200A COM DISPARADOR TERMOMAGNÉTICO AJUSTÁVEL</v>
          </cell>
          <cell r="C897" t="str">
            <v>UN</v>
          </cell>
          <cell r="D897">
            <v>0</v>
          </cell>
          <cell r="E897">
            <v>0</v>
          </cell>
          <cell r="F897">
            <v>0</v>
          </cell>
        </row>
        <row r="898">
          <cell r="A898">
            <v>90837</v>
          </cell>
          <cell r="B898" t="str">
            <v>DISJUNTOR CX MOLDADA BIPOLAR 250A C/ DISPARADOR TERM/MAGNET. AJUSTÁVEL</v>
          </cell>
          <cell r="C898" t="str">
            <v>UN</v>
          </cell>
          <cell r="D898">
            <v>0</v>
          </cell>
          <cell r="E898">
            <v>0</v>
          </cell>
          <cell r="F898">
            <v>0</v>
          </cell>
        </row>
        <row r="899">
          <cell r="A899">
            <v>90846</v>
          </cell>
          <cell r="B899" t="str">
            <v>DISJUNTOR CAIXA MOLDADA TRIPOLAR 100A COM DISPARADOR TERMOMAGNÉTICO AJUSTÁVEL</v>
          </cell>
          <cell r="C899" t="str">
            <v>UN</v>
          </cell>
          <cell r="D899">
            <v>736.12</v>
          </cell>
          <cell r="E899">
            <v>100.22000000000001</v>
          </cell>
          <cell r="F899">
            <v>0</v>
          </cell>
        </row>
        <row r="900">
          <cell r="A900">
            <v>90847</v>
          </cell>
          <cell r="B900" t="str">
            <v>DISJUNTOR CAIXA MOLDADA TRIPOLAR 125A COM DISPARADOR TERMOMAGNÉTICO AJUSTÁVEL</v>
          </cell>
          <cell r="C900" t="str">
            <v>UN</v>
          </cell>
          <cell r="D900">
            <v>0</v>
          </cell>
          <cell r="E900">
            <v>0</v>
          </cell>
          <cell r="F900">
            <v>0</v>
          </cell>
        </row>
        <row r="901">
          <cell r="A901">
            <v>90848</v>
          </cell>
          <cell r="B901" t="str">
            <v>DISJUNTOR CAIXA MOLDADA TRIPOLAR 150A COM DISPARADOR TERMOMAGNÉTICO AJUSTÁVEL</v>
          </cell>
          <cell r="C901" t="str">
            <v>UN</v>
          </cell>
          <cell r="D901">
            <v>0</v>
          </cell>
          <cell r="E901">
            <v>0</v>
          </cell>
          <cell r="F901">
            <v>0</v>
          </cell>
        </row>
        <row r="902">
          <cell r="A902">
            <v>90850</v>
          </cell>
          <cell r="B902" t="str">
            <v>DISJUNTOR CAIXA MOLDADA TRIPOLAR 200A COM DISPARADOR TERMOMAGNÉTICO AJUSTÁVEL</v>
          </cell>
          <cell r="C902" t="str">
            <v>UN</v>
          </cell>
          <cell r="D902">
            <v>1478.35</v>
          </cell>
          <cell r="E902">
            <v>112.75999999999999</v>
          </cell>
          <cell r="F902">
            <v>0</v>
          </cell>
        </row>
        <row r="903">
          <cell r="A903">
            <v>90852</v>
          </cell>
          <cell r="B903" t="str">
            <v>DISJUNTOR CAIXA MOLDADA TRIPOLAR 250A COM DISPARADOR TERMOMAGNÉTICO AJUSTÁVEL</v>
          </cell>
          <cell r="C903" t="str">
            <v>UN</v>
          </cell>
          <cell r="D903">
            <v>1461.14</v>
          </cell>
          <cell r="E903">
            <v>112.75999999999999</v>
          </cell>
          <cell r="F903">
            <v>0</v>
          </cell>
        </row>
        <row r="904">
          <cell r="A904">
            <v>90853</v>
          </cell>
          <cell r="B904" t="str">
            <v>DISJUNTOR CAIXA MOLDADA TRIPOLAR 300A COM DISPARADOR TERMOMAGNÉTICO AJUSTÁVEL</v>
          </cell>
          <cell r="C904" t="str">
            <v>UN</v>
          </cell>
          <cell r="D904">
            <v>0</v>
          </cell>
          <cell r="E904">
            <v>0</v>
          </cell>
          <cell r="F904">
            <v>0</v>
          </cell>
        </row>
        <row r="905">
          <cell r="A905">
            <v>90855</v>
          </cell>
          <cell r="B905" t="str">
            <v>DISJUNTOR CAIXA MOLDADA TRIPOLAR 400A COM DISPARADOR TERMOMAGNÉTICO AJUSTÁVEL</v>
          </cell>
          <cell r="C905" t="str">
            <v>UN</v>
          </cell>
          <cell r="D905">
            <v>1835.28</v>
          </cell>
          <cell r="E905">
            <v>121.11</v>
          </cell>
          <cell r="F905">
            <v>0</v>
          </cell>
        </row>
        <row r="906">
          <cell r="A906">
            <v>90856</v>
          </cell>
          <cell r="B906" t="str">
            <v>DISJUNTOR CAIXA MOLDADA TRIPOLAR 450A COM DISPARADOR TERMOMAGNÉTICO AJUSTÁVEL</v>
          </cell>
          <cell r="C906" t="str">
            <v>UN</v>
          </cell>
          <cell r="D906">
            <v>0</v>
          </cell>
          <cell r="E906">
            <v>0</v>
          </cell>
          <cell r="F906">
            <v>0</v>
          </cell>
        </row>
        <row r="907">
          <cell r="A907">
            <v>90858</v>
          </cell>
          <cell r="B907" t="str">
            <v>DISJUNTOR CAIXA MOLDADA TRIPOLAR 630A COM DISPARADOR TERMOMAGNÉTICO AJUSTÁVEL</v>
          </cell>
          <cell r="C907" t="str">
            <v>UN</v>
          </cell>
          <cell r="D907">
            <v>0</v>
          </cell>
          <cell r="E907">
            <v>0</v>
          </cell>
          <cell r="F907">
            <v>0</v>
          </cell>
        </row>
        <row r="908">
          <cell r="A908">
            <v>90880</v>
          </cell>
          <cell r="B908" t="str">
            <v>DISJUNTOR TERMOMAGNÉTICO DIFERENCIAL BIPOLAR - 16A - SENSIBILIDADE 30MA - 230V</v>
          </cell>
          <cell r="C908" t="str">
            <v>UN</v>
          </cell>
          <cell r="D908">
            <v>0</v>
          </cell>
          <cell r="E908">
            <v>0</v>
          </cell>
          <cell r="F908">
            <v>0</v>
          </cell>
        </row>
        <row r="909">
          <cell r="A909">
            <v>90881</v>
          </cell>
          <cell r="B909" t="str">
            <v>DISJUNTOR TERMOMAGNÉTICO DIFERENCIAL BIPOLAR - 20A - SENSIBILIDADE 30MA - 230V</v>
          </cell>
          <cell r="C909" t="str">
            <v>UN</v>
          </cell>
          <cell r="D909">
            <v>0</v>
          </cell>
          <cell r="E909">
            <v>0</v>
          </cell>
          <cell r="F909">
            <v>0</v>
          </cell>
        </row>
        <row r="910">
          <cell r="A910">
            <v>90882</v>
          </cell>
          <cell r="B910" t="str">
            <v>DISJUNTOR TERMOMAGNÉTICO DIFERENCIAL BIPOLAR - 25A - SENSIBILIDADE 30MA - 240V</v>
          </cell>
          <cell r="C910" t="str">
            <v>UN</v>
          </cell>
          <cell r="D910">
            <v>0</v>
          </cell>
          <cell r="E910">
            <v>0</v>
          </cell>
          <cell r="F910">
            <v>0</v>
          </cell>
        </row>
        <row r="911">
          <cell r="A911">
            <v>90883</v>
          </cell>
          <cell r="B911" t="str">
            <v>DISJUNTOR TERMOMAGNÉTICO DIFERENCIAL BIPOLAR - 32A - SENSIBILIDADE 30MA - 230V</v>
          </cell>
          <cell r="C911" t="str">
            <v>UN</v>
          </cell>
          <cell r="D911">
            <v>0</v>
          </cell>
          <cell r="E911">
            <v>0</v>
          </cell>
          <cell r="F911">
            <v>0</v>
          </cell>
        </row>
        <row r="912">
          <cell r="A912">
            <v>90885</v>
          </cell>
          <cell r="B912" t="str">
            <v>DISJUNTOR TERMOMAGNÉTICO DIFERENCIAL BIPOLAR - 40A - SENSIBILIDADE 30MA - 240V</v>
          </cell>
          <cell r="C912" t="str">
            <v>UN</v>
          </cell>
          <cell r="D912">
            <v>0</v>
          </cell>
          <cell r="E912">
            <v>0</v>
          </cell>
          <cell r="F912">
            <v>0</v>
          </cell>
        </row>
        <row r="913">
          <cell r="A913">
            <v>90886</v>
          </cell>
          <cell r="B913" t="str">
            <v>DISJUNTOR TERMOMAGNÉTICO DIFERENCIAL BIPOLAR - 63A - SENSIBILIDADE 30MA - 240V</v>
          </cell>
          <cell r="C913" t="str">
            <v>UN</v>
          </cell>
          <cell r="D913">
            <v>0</v>
          </cell>
          <cell r="E913">
            <v>0</v>
          </cell>
          <cell r="F913">
            <v>0</v>
          </cell>
        </row>
        <row r="914">
          <cell r="A914">
            <v>90890</v>
          </cell>
          <cell r="B914" t="str">
            <v>DISJUNTOR TERMOMAGNÉTICO DIFERENCIAL TRIPOLAR - 63A - SENSIBILIDADE 30MA - 240V</v>
          </cell>
          <cell r="C914" t="str">
            <v>UN</v>
          </cell>
          <cell r="D914">
            <v>0</v>
          </cell>
          <cell r="E914">
            <v>0</v>
          </cell>
          <cell r="F914">
            <v>0</v>
          </cell>
        </row>
        <row r="915">
          <cell r="A915">
            <v>90900</v>
          </cell>
          <cell r="B915" t="str">
            <v>APARELHOS DE ILUMINAÇÃO</v>
          </cell>
          <cell r="C915" t="str">
            <v>.</v>
          </cell>
          <cell r="D915">
            <v>0</v>
          </cell>
          <cell r="E915">
            <v>0</v>
          </cell>
          <cell r="F915">
            <v>0</v>
          </cell>
        </row>
        <row r="916">
          <cell r="A916">
            <v>90932</v>
          </cell>
          <cell r="B916" t="str">
            <v>LUMINÁRIA INDUSTRIAL, CORPO REFLETOR REPUXADO EM CHAPA DE ALUMÍNIO ANODIZADO E SELADO - FLANGE DE FIXAÇÃO EM LIGA DE ALUMÍNIO FUNDIDO  PARA LÂMPADA DE VAPOR DE MERCÚRIO ATÉ 400W</v>
          </cell>
          <cell r="C916" t="str">
            <v>UN</v>
          </cell>
          <cell r="D916">
            <v>0</v>
          </cell>
          <cell r="E916">
            <v>0</v>
          </cell>
          <cell r="F916">
            <v>0</v>
          </cell>
        </row>
        <row r="917">
          <cell r="A917">
            <v>90935</v>
          </cell>
          <cell r="B917" t="str">
            <v>PROJETOR DE ALUMÍNIO FUNDIDO COM VIDRO PARA LÂMPADA ATÉ 500W</v>
          </cell>
          <cell r="C917" t="str">
            <v>UN</v>
          </cell>
          <cell r="D917">
            <v>0</v>
          </cell>
          <cell r="E917">
            <v>0</v>
          </cell>
          <cell r="F917">
            <v>0</v>
          </cell>
        </row>
        <row r="918">
          <cell r="A918">
            <v>90936</v>
          </cell>
          <cell r="B918" t="str">
            <v>PROJETOR DE ALUMÍNIO FUNDIDO COM VIDRO PARA LÂMPADA ATÉ 1000W</v>
          </cell>
          <cell r="C918" t="str">
            <v>UN</v>
          </cell>
          <cell r="D918">
            <v>0</v>
          </cell>
          <cell r="E918">
            <v>0</v>
          </cell>
          <cell r="F918">
            <v>0</v>
          </cell>
        </row>
        <row r="919">
          <cell r="A919">
            <v>90937</v>
          </cell>
          <cell r="B919" t="str">
            <v>PROJETOR DE ALUMÍNIO REPUXADO COM VIDRO PARA LÂMPADA ATÉ 400W</v>
          </cell>
          <cell r="C919" t="str">
            <v>UN</v>
          </cell>
          <cell r="D919">
            <v>0</v>
          </cell>
          <cell r="E919">
            <v>0</v>
          </cell>
          <cell r="F919">
            <v>0</v>
          </cell>
        </row>
        <row r="920">
          <cell r="A920">
            <v>90938</v>
          </cell>
          <cell r="B920" t="str">
            <v>PROJETOR PARA USO EXTERNO COM LÂMPADA LED DE 100W - COMPLETA</v>
          </cell>
          <cell r="C920" t="str">
            <v>UN</v>
          </cell>
          <cell r="D920">
            <v>0</v>
          </cell>
          <cell r="E920">
            <v>0</v>
          </cell>
          <cell r="F920">
            <v>0</v>
          </cell>
        </row>
        <row r="921">
          <cell r="A921">
            <v>90939</v>
          </cell>
          <cell r="B921" t="str">
            <v>PROJETOR PARA USO EXTERNO COM LÂMPADA LED DE 150W - COMPLETA</v>
          </cell>
          <cell r="C921" t="str">
            <v>UN</v>
          </cell>
          <cell r="D921">
            <v>0</v>
          </cell>
          <cell r="E921">
            <v>0</v>
          </cell>
          <cell r="F921">
            <v>0</v>
          </cell>
        </row>
        <row r="922">
          <cell r="A922">
            <v>90943</v>
          </cell>
          <cell r="B922" t="str">
            <v>LUMINÁRIA BLINDADA EM ALUMÍNIO FUNDIDO DE EMBUTIR ATÉ 200W</v>
          </cell>
          <cell r="C922" t="str">
            <v>UN</v>
          </cell>
          <cell r="D922">
            <v>0</v>
          </cell>
          <cell r="E922">
            <v>0</v>
          </cell>
          <cell r="F922">
            <v>0</v>
          </cell>
        </row>
        <row r="923">
          <cell r="A923">
            <v>90944</v>
          </cell>
          <cell r="B923" t="str">
            <v>LUMINÁRIA BLINDADA EM ALUMÍNIO FUNDIDO, DE SOBREPOR, TIPO "TARTARUGA" PARA 1 LÂMPADA DE ATÉ 200W</v>
          </cell>
          <cell r="C923" t="str">
            <v>UN</v>
          </cell>
          <cell r="D923">
            <v>0</v>
          </cell>
          <cell r="E923">
            <v>0</v>
          </cell>
          <cell r="F923">
            <v>0</v>
          </cell>
        </row>
        <row r="924">
          <cell r="A924">
            <v>90950</v>
          </cell>
          <cell r="B924" t="str">
            <v>LUMINÁRIA COMERCIAL DE SOBREPOR COM DIFUSOR TRANSPARENTE OU FOSCO PARA 2 LÂMPADAS TUBULARES DE LED 9/10W - COMPLETA</v>
          </cell>
          <cell r="C924" t="str">
            <v>UN</v>
          </cell>
          <cell r="D924">
            <v>0</v>
          </cell>
          <cell r="E924">
            <v>0</v>
          </cell>
          <cell r="F924">
            <v>0</v>
          </cell>
        </row>
        <row r="925">
          <cell r="A925">
            <v>90951</v>
          </cell>
          <cell r="B925" t="str">
            <v>LUMINÁRIA COMERCIAL DE SOBREPOR COM DIFUSOR TRANSPARENTE OU FOSCO PARA 2 LÂMPADAS TUBULARES DE LED 18/20W - COMPLETA</v>
          </cell>
          <cell r="C925" t="str">
            <v>UN</v>
          </cell>
          <cell r="D925">
            <v>0</v>
          </cell>
          <cell r="E925">
            <v>0</v>
          </cell>
          <cell r="F925">
            <v>0</v>
          </cell>
        </row>
        <row r="926">
          <cell r="A926">
            <v>90952</v>
          </cell>
          <cell r="B926" t="str">
            <v>LUMINÁRIA COMERCIAL DE EMBUTIR COM DIFUSOR TRANSPARENTE OU FOSCO PARA 2 LÂMPADAS TUBULARES T8 DE 10W - BASE G13-IRC&gt;=80 - COMPLETA</v>
          </cell>
          <cell r="C926" t="str">
            <v>UN</v>
          </cell>
          <cell r="D926">
            <v>0</v>
          </cell>
          <cell r="E926">
            <v>0</v>
          </cell>
          <cell r="F926">
            <v>0</v>
          </cell>
        </row>
        <row r="927">
          <cell r="A927">
            <v>90953</v>
          </cell>
          <cell r="B927" t="str">
            <v>LUMINÁRIA COMERCIAL DE EMBUTIR COM DIFUSOR TRANSPARENTE OU FOSCO PARA 2 LÂMPADAS TUBULARES DE LED 18/20W - COMPLETA</v>
          </cell>
          <cell r="C927" t="str">
            <v>UN</v>
          </cell>
          <cell r="D927">
            <v>0</v>
          </cell>
          <cell r="E927">
            <v>0</v>
          </cell>
          <cell r="F927">
            <v>0</v>
          </cell>
        </row>
        <row r="928">
          <cell r="A928">
            <v>90954</v>
          </cell>
          <cell r="B928" t="str">
            <v>LUMINÁRIA COMERCIAL DE EMBUTIR COM CORPO, ALETAS PLANAS, TAMPA PORTA LÂMPADAS EM CHAPA DE AÇO TRATADA E PINTADA NA COR BRANCA, REFLETOR COM ACABAMENTO ESPECULAR DE ALTO BRILHO PARA 2 LÂMPADAS FLUORESCENTES DE 16/20W - COMPLETA</v>
          </cell>
          <cell r="C928" t="str">
            <v>UN</v>
          </cell>
          <cell r="D928">
            <v>0</v>
          </cell>
          <cell r="E928">
            <v>0</v>
          </cell>
          <cell r="F928">
            <v>0</v>
          </cell>
        </row>
        <row r="929">
          <cell r="A929">
            <v>90955</v>
          </cell>
          <cell r="B929" t="str">
            <v>LUMINÁRIA COMERCIAL DE EMBUTIR COM CORPO, ALETAS PLANAS, TAMPA PORTA LÂMPADAS EM CHAPA DE AÇO TRATADA E PINTADA NA COR BRANCA, REFLETOR COM ACABAMENTO ESPECULAR DE ALTO BRILHO PARA 2 LÂMPADAS FLUORESCENTES DE 32/40W - COMPLETA</v>
          </cell>
          <cell r="C929" t="str">
            <v>UN</v>
          </cell>
          <cell r="D929">
            <v>0</v>
          </cell>
          <cell r="E929">
            <v>0</v>
          </cell>
          <cell r="F929">
            <v>0</v>
          </cell>
        </row>
        <row r="930">
          <cell r="A930">
            <v>90957</v>
          </cell>
          <cell r="B930" t="str">
            <v>LUMINÁRIA HERMÉTICA EM ALUMÍNIO FUNDIDO PARA LÂMPADA ATÉ 250W - COM APROVAÇÃO DE ILUME/ PMSP</v>
          </cell>
          <cell r="C930" t="str">
            <v>UN</v>
          </cell>
          <cell r="D930">
            <v>0</v>
          </cell>
          <cell r="E930">
            <v>0</v>
          </cell>
          <cell r="F930">
            <v>0</v>
          </cell>
        </row>
        <row r="931">
          <cell r="A931">
            <v>90967</v>
          </cell>
          <cell r="B931" t="str">
            <v>LUMINÁRIA INDUSTRIAL, CORPO EM CHAPA DE AÇO TRATADA, PINTADA E REFLETOR EM ALUMÍNIO ANODIZADO DE ALTO BRILHO - 1XT 14W</v>
          </cell>
          <cell r="C931" t="str">
            <v>UN</v>
          </cell>
          <cell r="D931">
            <v>0</v>
          </cell>
          <cell r="E931">
            <v>0</v>
          </cell>
          <cell r="F931">
            <v>0</v>
          </cell>
        </row>
        <row r="932">
          <cell r="A932">
            <v>90969</v>
          </cell>
          <cell r="B932" t="str">
            <v>LUMINÁRIA INDUSTRIAL CORPO EM CHAPA DE AÇO TRATADA, PINTADA E REFLETOR EM ALUMÍNIO ANODIZADO E ALTO BRILHO - 2XT 14W</v>
          </cell>
          <cell r="C932" t="str">
            <v>UN</v>
          </cell>
          <cell r="D932">
            <v>0</v>
          </cell>
          <cell r="E932">
            <v>0</v>
          </cell>
          <cell r="F932">
            <v>0</v>
          </cell>
        </row>
        <row r="933">
          <cell r="A933">
            <v>90971</v>
          </cell>
          <cell r="B933" t="str">
            <v>LUMINÁRIA INDUSTRIAL - 1 LÂMPADA FLUORESCENTE 16W</v>
          </cell>
          <cell r="C933" t="str">
            <v>UN</v>
          </cell>
          <cell r="D933">
            <v>0</v>
          </cell>
          <cell r="E933">
            <v>0</v>
          </cell>
          <cell r="F933">
            <v>0</v>
          </cell>
        </row>
        <row r="934">
          <cell r="A934">
            <v>90972</v>
          </cell>
          <cell r="B934" t="str">
            <v>LUMINÁRIA INDUSTRIAL - 2 LÂMPADAS FLUORESCENTES 16/20W</v>
          </cell>
          <cell r="C934" t="str">
            <v>UN</v>
          </cell>
          <cell r="D934">
            <v>0</v>
          </cell>
          <cell r="E934">
            <v>0</v>
          </cell>
          <cell r="F934">
            <v>0</v>
          </cell>
        </row>
        <row r="935">
          <cell r="A935">
            <v>90974</v>
          </cell>
          <cell r="B935" t="str">
            <v>LUMINÁRIA INDUSTRIAL - 1 LÂMPADA FLUORESCENTE 32W</v>
          </cell>
          <cell r="C935" t="str">
            <v>UN</v>
          </cell>
          <cell r="D935">
            <v>0</v>
          </cell>
          <cell r="E935">
            <v>0</v>
          </cell>
          <cell r="F935">
            <v>0</v>
          </cell>
        </row>
        <row r="936">
          <cell r="A936">
            <v>90975</v>
          </cell>
          <cell r="B936" t="str">
            <v>LUMINÁRIA INDUSTRIAL - 2 LÂMPADAS FLUORESCENTE 32/40W</v>
          </cell>
          <cell r="C936" t="str">
            <v>UN</v>
          </cell>
          <cell r="D936">
            <v>0</v>
          </cell>
          <cell r="E936">
            <v>0</v>
          </cell>
          <cell r="F936">
            <v>0</v>
          </cell>
        </row>
        <row r="937">
          <cell r="A937">
            <v>90976</v>
          </cell>
          <cell r="B937" t="str">
            <v>LUMINÁRIA TIPO PLAFONIER BRANCA PARA LÂMPADA FLUORESCENTE 2X32W, COM DIFUSOR EM POLIESTIRENO TRANSPARENTE E SOQUETES (REF. COVISA)</v>
          </cell>
          <cell r="C937" t="str">
            <v>UN</v>
          </cell>
          <cell r="D937">
            <v>0</v>
          </cell>
          <cell r="E937">
            <v>0</v>
          </cell>
          <cell r="F937">
            <v>0</v>
          </cell>
        </row>
        <row r="938">
          <cell r="A938">
            <v>90978</v>
          </cell>
          <cell r="B938" t="str">
            <v>LUMINÁRIA INDUSTRIAL CORPO EM CHAPA DE AÇO TRATADA, PINTADA E REFLETOR EM ALUMÍNIO ANODIZADO DE ALTO BRILHO - 1XT 28W</v>
          </cell>
          <cell r="C938" t="str">
            <v>UN</v>
          </cell>
          <cell r="D938">
            <v>0</v>
          </cell>
          <cell r="E938">
            <v>0</v>
          </cell>
          <cell r="F938">
            <v>0</v>
          </cell>
        </row>
        <row r="939">
          <cell r="A939">
            <v>90979</v>
          </cell>
          <cell r="B939" t="str">
            <v>LUMINÁRIA INDUSTRIAL CORPO EM CHAPA DE AÇO TRATADA, PINTADA E REFLETOR EM ALUMÍNIO ANODIZADO DE ALTO BRILHO - 2XT 28W</v>
          </cell>
          <cell r="C939" t="str">
            <v>UN</v>
          </cell>
          <cell r="D939">
            <v>0</v>
          </cell>
          <cell r="E939">
            <v>0</v>
          </cell>
          <cell r="F939">
            <v>0</v>
          </cell>
        </row>
        <row r="940">
          <cell r="A940">
            <v>90987</v>
          </cell>
          <cell r="B940" t="str">
            <v>LUMINÁRIA COMERCIAL DE SOBREPOR, COM CORPO, ALETAS PLANAS E TAMPA PORTA LÂMPADAS EM CHAPA DE AÇO TRATADO E PINTURA NA COR BRANCA, REFLETOR COM ACABAMENTO ESPECULAR DE ALTO BRILHO - 2 LÂMPADAS FLUORESCENTES 16/20W</v>
          </cell>
          <cell r="C940" t="str">
            <v>UN</v>
          </cell>
          <cell r="D940">
            <v>0</v>
          </cell>
          <cell r="E940">
            <v>0</v>
          </cell>
          <cell r="F940">
            <v>0</v>
          </cell>
        </row>
        <row r="941">
          <cell r="A941">
            <v>90988</v>
          </cell>
          <cell r="B941" t="str">
            <v>LUMINÁRIA COMERCIAL DE SOBREPOR, COM CORPO, ALETAS PLANAS E TAMPA PORTA LÂMPADAS EM CHAPA DE AÇO TRATADA E PINTURA NA COR BRANCA, REFLETOR COM ACABAMENTO ESPECULAR DE ALTO BRILHO - 2 LÂMPADAS FLUORESCENTES 32/40W</v>
          </cell>
          <cell r="C941" t="str">
            <v>UN</v>
          </cell>
          <cell r="D941">
            <v>0</v>
          </cell>
          <cell r="E941">
            <v>0</v>
          </cell>
          <cell r="F941">
            <v>0</v>
          </cell>
        </row>
        <row r="942">
          <cell r="A942">
            <v>90991</v>
          </cell>
          <cell r="B942" t="str">
            <v>LUMINÁRIA COMERCIAL - 1 LÂMPADA FLUORESCENTE 54W</v>
          </cell>
          <cell r="C942" t="str">
            <v>UN</v>
          </cell>
          <cell r="D942">
            <v>0</v>
          </cell>
          <cell r="E942">
            <v>0</v>
          </cell>
          <cell r="F942">
            <v>0</v>
          </cell>
        </row>
        <row r="943">
          <cell r="A943">
            <v>90992</v>
          </cell>
          <cell r="B943" t="str">
            <v>LUMINÁRIA COMERCIAL - 2 LÂMPADAS FLUORESCENTES 54W</v>
          </cell>
          <cell r="C943" t="str">
            <v>UN</v>
          </cell>
          <cell r="D943">
            <v>0</v>
          </cell>
          <cell r="E943">
            <v>0</v>
          </cell>
          <cell r="F943">
            <v>0</v>
          </cell>
        </row>
        <row r="944">
          <cell r="A944">
            <v>90993</v>
          </cell>
          <cell r="B944" t="str">
            <v>LUMINÁRIA COMERCIAL - 1 LÂMPADA FLUORESCENTE DE 14W</v>
          </cell>
          <cell r="C944" t="str">
            <v>UN</v>
          </cell>
          <cell r="D944">
            <v>0</v>
          </cell>
          <cell r="E944">
            <v>0</v>
          </cell>
          <cell r="F944">
            <v>0</v>
          </cell>
        </row>
        <row r="945">
          <cell r="A945">
            <v>90994</v>
          </cell>
          <cell r="B945" t="str">
            <v>LUMINÁRIA COMERCIAL - 1 LÂMPADA FLUORESCENTE DE 28W</v>
          </cell>
          <cell r="C945" t="str">
            <v>UN</v>
          </cell>
          <cell r="D945">
            <v>0</v>
          </cell>
          <cell r="E945">
            <v>0</v>
          </cell>
          <cell r="F945">
            <v>0</v>
          </cell>
        </row>
        <row r="946">
          <cell r="A946">
            <v>90995</v>
          </cell>
          <cell r="B946" t="str">
            <v>LUMINÁRIA COMERCIAL - 2 LÂMPADAS FLUORESCENTES 14W</v>
          </cell>
          <cell r="C946" t="str">
            <v>UN</v>
          </cell>
          <cell r="D946">
            <v>0</v>
          </cell>
          <cell r="E946">
            <v>0</v>
          </cell>
          <cell r="F946">
            <v>0</v>
          </cell>
        </row>
        <row r="947">
          <cell r="A947">
            <v>90996</v>
          </cell>
          <cell r="B947" t="str">
            <v>LUMINÁRIA COMERCIAL - 2 LÂMPADAS FLUORESCENTES 28W</v>
          </cell>
          <cell r="C947" t="str">
            <v>UN</v>
          </cell>
          <cell r="D947">
            <v>0</v>
          </cell>
          <cell r="E947">
            <v>0</v>
          </cell>
          <cell r="F947">
            <v>0</v>
          </cell>
        </row>
        <row r="948">
          <cell r="A948">
            <v>91000</v>
          </cell>
          <cell r="B948" t="str">
            <v>EQUIPAMENTOS DE EMERGÊNCIA E SEGURANÇA</v>
          </cell>
          <cell r="C948" t="str">
            <v>.</v>
          </cell>
          <cell r="D948">
            <v>0</v>
          </cell>
          <cell r="E948">
            <v>0</v>
          </cell>
          <cell r="F948">
            <v>0</v>
          </cell>
        </row>
        <row r="949">
          <cell r="A949">
            <v>91023</v>
          </cell>
          <cell r="B949" t="str">
            <v>LUMINÁRIA DE EMERGÊNCIA AUTÔNOMA COM LÂMPADA FLUORESCENTE 15W</v>
          </cell>
          <cell r="C949" t="str">
            <v>UN</v>
          </cell>
          <cell r="D949">
            <v>0</v>
          </cell>
          <cell r="E949">
            <v>0</v>
          </cell>
          <cell r="F949">
            <v>0</v>
          </cell>
        </row>
        <row r="950">
          <cell r="A950">
            <v>91024</v>
          </cell>
          <cell r="B950" t="str">
            <v>LUMINÁRIA DE EMERGÊNCIA AUTÔNOMA COM 2 PROJETORES 55W/12VCC</v>
          </cell>
          <cell r="C950" t="str">
            <v>UN</v>
          </cell>
          <cell r="D950">
            <v>0</v>
          </cell>
          <cell r="E950">
            <v>0</v>
          </cell>
          <cell r="F950">
            <v>0</v>
          </cell>
        </row>
        <row r="951">
          <cell r="A951">
            <v>91027</v>
          </cell>
          <cell r="B951" t="str">
            <v>LUMINÁRIA DE EMERGÊNCIA AUTÔNOMA COM LÂMPADA FLUORESCENTE 9W</v>
          </cell>
          <cell r="C951" t="str">
            <v>UN</v>
          </cell>
          <cell r="D951">
            <v>0</v>
          </cell>
          <cell r="E951">
            <v>0</v>
          </cell>
          <cell r="F951">
            <v>0</v>
          </cell>
        </row>
        <row r="952">
          <cell r="A952">
            <v>91028</v>
          </cell>
          <cell r="B952" t="str">
            <v>LUMINÁRIA DE EMERGÊNCIA AUTÔNOMA COM 30 LEDS - 2W - AUTONOMIA MIN. 3H - COMPLETA</v>
          </cell>
          <cell r="C952" t="str">
            <v>UN</v>
          </cell>
          <cell r="D952">
            <v>0</v>
          </cell>
          <cell r="E952">
            <v>0</v>
          </cell>
          <cell r="F952">
            <v>0</v>
          </cell>
        </row>
        <row r="953">
          <cell r="A953">
            <v>91031</v>
          </cell>
          <cell r="B953" t="str">
            <v>BATERIA AUTOMOTIVA SELADA SEM COMPLEMENTAÇÃO DE NÍVEL 40AH-12V</v>
          </cell>
          <cell r="C953" t="str">
            <v>UN</v>
          </cell>
          <cell r="D953">
            <v>207.45</v>
          </cell>
          <cell r="E953">
            <v>20.89</v>
          </cell>
          <cell r="F953">
            <v>0</v>
          </cell>
        </row>
        <row r="954">
          <cell r="A954">
            <v>91050</v>
          </cell>
          <cell r="B954" t="str">
            <v>CENTRAL DE ALARME DE INCÊNDIO ATÉ 12 LAÇOS</v>
          </cell>
          <cell r="C954" t="str">
            <v>UN</v>
          </cell>
          <cell r="D954">
            <v>0</v>
          </cell>
          <cell r="E954">
            <v>0</v>
          </cell>
          <cell r="F954">
            <v>0</v>
          </cell>
        </row>
        <row r="955">
          <cell r="A955">
            <v>91053</v>
          </cell>
          <cell r="B955" t="str">
            <v>CENTRAL DE ALARME DE INCÊNDIO ATÉ 24 LAÇOS</v>
          </cell>
          <cell r="C955" t="str">
            <v>UN</v>
          </cell>
          <cell r="D955">
            <v>516.67999999999995</v>
          </cell>
          <cell r="E955">
            <v>751.59</v>
          </cell>
          <cell r="F955">
            <v>0</v>
          </cell>
        </row>
        <row r="956">
          <cell r="A956">
            <v>91054</v>
          </cell>
          <cell r="B956" t="str">
            <v>ACIONADOR LIGA-DESLIGA PARA BOMBA COM MARTELO QUEBRA VIDRO</v>
          </cell>
          <cell r="C956" t="str">
            <v>UN</v>
          </cell>
          <cell r="D956">
            <v>0</v>
          </cell>
          <cell r="E956">
            <v>0</v>
          </cell>
          <cell r="F956">
            <v>0</v>
          </cell>
        </row>
        <row r="957">
          <cell r="A957">
            <v>91055</v>
          </cell>
          <cell r="B957" t="str">
            <v>ACIONADOR MANUAL TIPO "QUEBRE O VIDRO"</v>
          </cell>
          <cell r="C957" t="str">
            <v>UN</v>
          </cell>
          <cell r="D957">
            <v>61.73</v>
          </cell>
          <cell r="E957">
            <v>20.89</v>
          </cell>
          <cell r="F957">
            <v>0</v>
          </cell>
        </row>
        <row r="958">
          <cell r="A958">
            <v>91058</v>
          </cell>
          <cell r="B958" t="str">
            <v>CAMPAINHA DE TIMBRE (SINO) 24V-95DB</v>
          </cell>
          <cell r="C958" t="str">
            <v>UN</v>
          </cell>
          <cell r="D958">
            <v>0</v>
          </cell>
          <cell r="E958">
            <v>0</v>
          </cell>
          <cell r="F958">
            <v>0</v>
          </cell>
        </row>
        <row r="959">
          <cell r="A959">
            <v>91062</v>
          </cell>
          <cell r="B959" t="str">
            <v>SIRENE ELETRÔNICA SOM AGUDO ONDULANTE 24V-100 À 120DB, COM FLASH</v>
          </cell>
          <cell r="C959" t="str">
            <v>UN</v>
          </cell>
          <cell r="D959">
            <v>115.74</v>
          </cell>
          <cell r="E959">
            <v>20.89</v>
          </cell>
          <cell r="F959">
            <v>0</v>
          </cell>
        </row>
        <row r="960">
          <cell r="A960">
            <v>91063</v>
          </cell>
          <cell r="B960" t="str">
            <v>SIRENE ELETRÔNICA BITONAL 24V-100 À 120DB, COM FLASH</v>
          </cell>
          <cell r="C960" t="str">
            <v>UN</v>
          </cell>
          <cell r="D960">
            <v>0</v>
          </cell>
          <cell r="E960">
            <v>0</v>
          </cell>
          <cell r="F960">
            <v>0</v>
          </cell>
        </row>
        <row r="961">
          <cell r="A961">
            <v>91066</v>
          </cell>
          <cell r="B961" t="str">
            <v>DETECTOR ÓPTICO DE FUMAÇA PARA SISTEMAS ENDEREÇÁVEIS</v>
          </cell>
          <cell r="C961" t="str">
            <v>UN</v>
          </cell>
          <cell r="D961">
            <v>145.38999999999999</v>
          </cell>
          <cell r="E961">
            <v>20.89</v>
          </cell>
          <cell r="F961">
            <v>0</v>
          </cell>
        </row>
        <row r="962">
          <cell r="A962">
            <v>91071</v>
          </cell>
          <cell r="B962" t="str">
            <v>DETECTOR DE PRESENÇA TIPO INFRAVERMELHO PASSIVO - 110VCA</v>
          </cell>
          <cell r="C962" t="str">
            <v>UN</v>
          </cell>
          <cell r="D962">
            <v>0</v>
          </cell>
          <cell r="E962">
            <v>0</v>
          </cell>
          <cell r="F962">
            <v>0</v>
          </cell>
        </row>
        <row r="963">
          <cell r="A963">
            <v>91074</v>
          </cell>
          <cell r="B963" t="str">
            <v>NO-BREAK TRIFÁSICO - 15 KVA - AUTONOMIA DE 15MIN.</v>
          </cell>
          <cell r="C963" t="str">
            <v>UN</v>
          </cell>
          <cell r="D963">
            <v>0</v>
          </cell>
          <cell r="E963">
            <v>0</v>
          </cell>
          <cell r="F963">
            <v>0</v>
          </cell>
        </row>
        <row r="964">
          <cell r="A964">
            <v>91075</v>
          </cell>
          <cell r="B964" t="str">
            <v>NO BREAK BIFÁSICO 10 KVA - AUTONOMIA DE 15 MINUTOS</v>
          </cell>
          <cell r="C964" t="str">
            <v>UN</v>
          </cell>
          <cell r="D964">
            <v>0</v>
          </cell>
          <cell r="E964">
            <v>0</v>
          </cell>
          <cell r="F964">
            <v>0</v>
          </cell>
        </row>
        <row r="965">
          <cell r="A965">
            <v>91077</v>
          </cell>
          <cell r="B965" t="str">
            <v>ESTABILIZADOR ELETRÔNICO TRIFÁSICO - 15KVA</v>
          </cell>
          <cell r="C965" t="str">
            <v>UN</v>
          </cell>
          <cell r="D965">
            <v>0</v>
          </cell>
          <cell r="E965">
            <v>0</v>
          </cell>
          <cell r="F965">
            <v>0</v>
          </cell>
        </row>
        <row r="966">
          <cell r="A966">
            <v>91085</v>
          </cell>
          <cell r="B966" t="str">
            <v>GRUPO GERADOR 110KVA EXCITAÇÃO BRUSHLESS C/ QUADRO TRANSF. AUTOMÁTICA</v>
          </cell>
          <cell r="C966" t="str">
            <v>UN</v>
          </cell>
          <cell r="D966">
            <v>0</v>
          </cell>
          <cell r="E966">
            <v>0</v>
          </cell>
          <cell r="F966">
            <v>0</v>
          </cell>
        </row>
        <row r="967">
          <cell r="A967">
            <v>91086</v>
          </cell>
          <cell r="B967" t="str">
            <v>GRUPO GERADOR 150KVA EXCITAÇÃO BRUSHLESS C/ QUADRO TRANSF. AUTOMÁTICA</v>
          </cell>
          <cell r="C967" t="str">
            <v>UN</v>
          </cell>
          <cell r="D967">
            <v>0</v>
          </cell>
          <cell r="E967">
            <v>0</v>
          </cell>
          <cell r="F967">
            <v>0</v>
          </cell>
        </row>
        <row r="968">
          <cell r="A968">
            <v>91089</v>
          </cell>
          <cell r="B968" t="str">
            <v>GRUPO GERADOR 275KVA EXCITAÇÃO BRUSHLESS C/ QUADRO TRANSF. AUTOMÁTICA</v>
          </cell>
          <cell r="C968" t="str">
            <v>UN</v>
          </cell>
          <cell r="D968">
            <v>0</v>
          </cell>
          <cell r="E968">
            <v>0</v>
          </cell>
          <cell r="F968">
            <v>0</v>
          </cell>
        </row>
        <row r="969">
          <cell r="A969">
            <v>91100</v>
          </cell>
          <cell r="B969" t="str">
            <v>PÁRA-RAIOS</v>
          </cell>
          <cell r="C969" t="str">
            <v>.</v>
          </cell>
          <cell r="D969">
            <v>0</v>
          </cell>
          <cell r="E969">
            <v>0</v>
          </cell>
          <cell r="F969">
            <v>0</v>
          </cell>
        </row>
        <row r="970">
          <cell r="A970">
            <v>91105</v>
          </cell>
          <cell r="B970" t="str">
            <v>PÁRA-RAIOS TIPO "FRANKLIN", EXCLUSIVE DESCIDA E ATERRAMENTO</v>
          </cell>
          <cell r="C970" t="str">
            <v>UN</v>
          </cell>
          <cell r="D970">
            <v>0</v>
          </cell>
          <cell r="E970">
            <v>0</v>
          </cell>
          <cell r="F970">
            <v>0</v>
          </cell>
        </row>
        <row r="971">
          <cell r="A971">
            <v>91114</v>
          </cell>
          <cell r="B971" t="str">
            <v>CAIXA DE INSPEÇÃO DE ATERRAMENTO TIPO EMBUTIR COM TAMPA E ALÇA</v>
          </cell>
          <cell r="C971" t="str">
            <v>UN</v>
          </cell>
          <cell r="D971">
            <v>58.94</v>
          </cell>
          <cell r="E971">
            <v>75.19</v>
          </cell>
          <cell r="F971">
            <v>0</v>
          </cell>
        </row>
        <row r="972">
          <cell r="A972">
            <v>91115</v>
          </cell>
          <cell r="B972" t="str">
            <v>CAIXA DE INSPEÇÃO DE ATERRAMENTO TIPO SUSPENSA EM PVC OU POLIPROPILENO</v>
          </cell>
          <cell r="C972" t="str">
            <v>UN</v>
          </cell>
          <cell r="D972">
            <v>0</v>
          </cell>
          <cell r="E972">
            <v>0</v>
          </cell>
          <cell r="F972">
            <v>0</v>
          </cell>
        </row>
        <row r="973">
          <cell r="A973">
            <v>91117</v>
          </cell>
          <cell r="B973" t="str">
            <v>LUZ DE OBSTÁCULO SIMPLES COM FOTOCELULA SOLAR</v>
          </cell>
          <cell r="C973" t="str">
            <v>UN</v>
          </cell>
          <cell r="D973">
            <v>0</v>
          </cell>
          <cell r="E973">
            <v>0</v>
          </cell>
          <cell r="F973">
            <v>0</v>
          </cell>
        </row>
        <row r="974">
          <cell r="A974">
            <v>91118</v>
          </cell>
          <cell r="B974" t="str">
            <v>LUZ DE OBSTÁCULO DUPLA COM FOTOCELULA SOLAR</v>
          </cell>
          <cell r="C974" t="str">
            <v>UN</v>
          </cell>
          <cell r="D974">
            <v>0</v>
          </cell>
          <cell r="E974">
            <v>0</v>
          </cell>
          <cell r="F974">
            <v>0</v>
          </cell>
        </row>
        <row r="975">
          <cell r="A975">
            <v>91140</v>
          </cell>
          <cell r="B975" t="str">
            <v>CONDUTOR EM AÇO CA - 25 - 1/2" P/ PARA-RAIO</v>
          </cell>
          <cell r="C975" t="str">
            <v>M</v>
          </cell>
          <cell r="D975">
            <v>0</v>
          </cell>
          <cell r="E975">
            <v>0</v>
          </cell>
          <cell r="F975">
            <v>0</v>
          </cell>
        </row>
        <row r="976">
          <cell r="A976">
            <v>91150</v>
          </cell>
          <cell r="B976" t="str">
            <v>HASTE DE AÇO GALVANIZADO, INCLUSIVE BASE E ESTAIS - 2"/3M</v>
          </cell>
          <cell r="C976" t="str">
            <v>UN</v>
          </cell>
          <cell r="D976">
            <v>0</v>
          </cell>
          <cell r="E976">
            <v>0</v>
          </cell>
          <cell r="F976">
            <v>0</v>
          </cell>
        </row>
        <row r="977">
          <cell r="A977">
            <v>91151</v>
          </cell>
          <cell r="B977" t="str">
            <v>CORDOALHA DE COBRE NÚ, INCLUSIVE ISOLADORES - 16,00MM2</v>
          </cell>
          <cell r="C977" t="str">
            <v>M</v>
          </cell>
          <cell r="D977">
            <v>0</v>
          </cell>
          <cell r="E977">
            <v>0</v>
          </cell>
          <cell r="F977">
            <v>0</v>
          </cell>
        </row>
        <row r="978">
          <cell r="A978">
            <v>91153</v>
          </cell>
          <cell r="B978" t="str">
            <v>CORDOALHA DE COBRE NÚ, INCLUSIVE ISOLADORES - 35,00MM2</v>
          </cell>
          <cell r="C978" t="str">
            <v>M</v>
          </cell>
          <cell r="D978">
            <v>0</v>
          </cell>
          <cell r="E978">
            <v>0</v>
          </cell>
          <cell r="F978">
            <v>0</v>
          </cell>
        </row>
        <row r="979">
          <cell r="A979">
            <v>91154</v>
          </cell>
          <cell r="B979" t="str">
            <v>CORDOALHA DE COBRE NÚ, INCLUSIVE ISOLADORES - 50,00MM2</v>
          </cell>
          <cell r="C979" t="str">
            <v>M</v>
          </cell>
          <cell r="D979">
            <v>0</v>
          </cell>
          <cell r="E979">
            <v>0</v>
          </cell>
          <cell r="F979">
            <v>0</v>
          </cell>
        </row>
        <row r="980">
          <cell r="A980">
            <v>91161</v>
          </cell>
          <cell r="B980" t="str">
            <v>TUBO DE PVC PARA PROTEÇÃO DE CORDOALHA - 2"X3M</v>
          </cell>
          <cell r="C980" t="str">
            <v>UN</v>
          </cell>
          <cell r="D980">
            <v>0</v>
          </cell>
          <cell r="E980">
            <v>0</v>
          </cell>
          <cell r="F980">
            <v>0</v>
          </cell>
        </row>
        <row r="981">
          <cell r="A981">
            <v>91190</v>
          </cell>
          <cell r="B981" t="str">
            <v>TOMADA DE TERRA COMPLETA</v>
          </cell>
          <cell r="C981" t="str">
            <v>UN</v>
          </cell>
          <cell r="D981">
            <v>0</v>
          </cell>
          <cell r="E981">
            <v>0</v>
          </cell>
          <cell r="F981">
            <v>0</v>
          </cell>
        </row>
        <row r="982">
          <cell r="A982">
            <v>91191</v>
          </cell>
          <cell r="B982" t="str">
            <v>TOMADA DE TERRA COMPLETA PARA 1 HASTE</v>
          </cell>
          <cell r="C982" t="str">
            <v>UN</v>
          </cell>
          <cell r="D982">
            <v>0</v>
          </cell>
          <cell r="E982">
            <v>0</v>
          </cell>
          <cell r="F982">
            <v>0</v>
          </cell>
        </row>
        <row r="983">
          <cell r="A983">
            <v>91194</v>
          </cell>
          <cell r="B983" t="str">
            <v>BARRA CHATA DE ALUMÍNIO TIPO FITA 1/4" X 3/4"</v>
          </cell>
          <cell r="C983" t="str">
            <v>M</v>
          </cell>
          <cell r="D983">
            <v>0</v>
          </cell>
          <cell r="E983">
            <v>0</v>
          </cell>
          <cell r="F983">
            <v>0</v>
          </cell>
        </row>
        <row r="984">
          <cell r="A984">
            <v>91195</v>
          </cell>
          <cell r="B984" t="str">
            <v>BARRA CHATA DE ALUMÍNIO TIPO FITA 1/8" X 7/8"</v>
          </cell>
          <cell r="C984" t="str">
            <v>M</v>
          </cell>
          <cell r="D984">
            <v>4.5199999999999996</v>
          </cell>
          <cell r="E984">
            <v>13.92</v>
          </cell>
          <cell r="F984">
            <v>0</v>
          </cell>
        </row>
        <row r="985">
          <cell r="A985">
            <v>91200</v>
          </cell>
          <cell r="B985" t="str">
            <v>DIVERSOS</v>
          </cell>
          <cell r="C985" t="str">
            <v>.</v>
          </cell>
          <cell r="D985">
            <v>0</v>
          </cell>
          <cell r="E985">
            <v>0</v>
          </cell>
          <cell r="F985">
            <v>0</v>
          </cell>
        </row>
        <row r="986">
          <cell r="A986">
            <v>91250</v>
          </cell>
          <cell r="B986" t="str">
            <v>QUADRO COMANDO PARA CONJUNTO MOTOR-BOMBA, MONOFÁSICO - ATÉ 5HP</v>
          </cell>
          <cell r="C986" t="str">
            <v>UN</v>
          </cell>
          <cell r="D986">
            <v>0</v>
          </cell>
          <cell r="E986">
            <v>0</v>
          </cell>
          <cell r="F986">
            <v>0</v>
          </cell>
        </row>
        <row r="987">
          <cell r="A987">
            <v>91251</v>
          </cell>
          <cell r="B987" t="str">
            <v>QUADRO COMANDO PARA CONJUNTO MOTOR-BOMBA, TRIFÁSICO - ATÉ 5HP</v>
          </cell>
          <cell r="C987" t="str">
            <v>UN</v>
          </cell>
          <cell r="D987">
            <v>0</v>
          </cell>
          <cell r="E987">
            <v>0</v>
          </cell>
          <cell r="F987">
            <v>0</v>
          </cell>
        </row>
        <row r="988">
          <cell r="A988">
            <v>91252</v>
          </cell>
          <cell r="B988" t="str">
            <v>QUADRO DE ÁGUA DE REUSO</v>
          </cell>
          <cell r="C988" t="str">
            <v>UN</v>
          </cell>
          <cell r="D988">
            <v>0</v>
          </cell>
          <cell r="E988">
            <v>0</v>
          </cell>
          <cell r="F988">
            <v>0</v>
          </cell>
        </row>
        <row r="989">
          <cell r="A989">
            <v>91253</v>
          </cell>
          <cell r="B989" t="str">
            <v>QUADRO DE BOMBA DE INCÊNDIO</v>
          </cell>
          <cell r="C989" t="str">
            <v>UN</v>
          </cell>
          <cell r="D989">
            <v>0</v>
          </cell>
          <cell r="E989">
            <v>0</v>
          </cell>
          <cell r="F989">
            <v>0</v>
          </cell>
        </row>
        <row r="990">
          <cell r="A990">
            <v>91254</v>
          </cell>
          <cell r="B990" t="str">
            <v>QUADRO DE BOMBA DE RECALQUE</v>
          </cell>
          <cell r="C990" t="str">
            <v>UN</v>
          </cell>
          <cell r="D990">
            <v>0</v>
          </cell>
          <cell r="E990">
            <v>0</v>
          </cell>
          <cell r="F990">
            <v>0</v>
          </cell>
        </row>
        <row r="991">
          <cell r="A991">
            <v>91300</v>
          </cell>
          <cell r="B991" t="str">
            <v>ELETROFERRAGENS</v>
          </cell>
          <cell r="C991" t="str">
            <v>.</v>
          </cell>
          <cell r="D991">
            <v>0</v>
          </cell>
          <cell r="E991">
            <v>0</v>
          </cell>
          <cell r="F991">
            <v>0</v>
          </cell>
        </row>
        <row r="992">
          <cell r="A992">
            <v>91305</v>
          </cell>
          <cell r="B992" t="str">
            <v>PERFILADO LISO CHAPA 14-GE-MED. 19X38MM COM TAMPA E INSTALAÇÃO</v>
          </cell>
          <cell r="C992" t="str">
            <v>M</v>
          </cell>
          <cell r="D992">
            <v>0</v>
          </cell>
          <cell r="E992">
            <v>0</v>
          </cell>
          <cell r="F992">
            <v>0</v>
          </cell>
        </row>
        <row r="993">
          <cell r="A993">
            <v>91307</v>
          </cell>
          <cell r="B993" t="str">
            <v>PERFILADO LISO CHAPA 14-GE-MED. 38X38MM COM TAMPA E INSTALAÇÃO</v>
          </cell>
          <cell r="C993" t="str">
            <v>M</v>
          </cell>
          <cell r="D993">
            <v>24.61</v>
          </cell>
          <cell r="E993">
            <v>35.51</v>
          </cell>
          <cell r="F993">
            <v>0</v>
          </cell>
        </row>
        <row r="994">
          <cell r="A994">
            <v>91308</v>
          </cell>
          <cell r="B994" t="str">
            <v>PERFILADO LISO CHAPA 14-GE-MED. 38X76MM COM TAMPA E INSTALAÇÃO.</v>
          </cell>
          <cell r="C994" t="str">
            <v>M</v>
          </cell>
          <cell r="D994">
            <v>0</v>
          </cell>
          <cell r="E994">
            <v>0</v>
          </cell>
          <cell r="F994">
            <v>0</v>
          </cell>
        </row>
        <row r="995">
          <cell r="A995">
            <v>91311</v>
          </cell>
          <cell r="B995" t="str">
            <v>PERFILADO PERFURADO CHAPA 14-GE-MED. 19X38MM COM TAMPA E INSTALAÇÃO</v>
          </cell>
          <cell r="C995" t="str">
            <v>M</v>
          </cell>
          <cell r="D995">
            <v>0</v>
          </cell>
          <cell r="E995">
            <v>0</v>
          </cell>
          <cell r="F995">
            <v>0</v>
          </cell>
        </row>
        <row r="996">
          <cell r="A996">
            <v>91313</v>
          </cell>
          <cell r="B996" t="str">
            <v>PERFILADO PERFURADO CHAPA 14-GE-MED. 38X38MM COM TAMPA E INSTALAÇÃO</v>
          </cell>
          <cell r="C996" t="str">
            <v>M</v>
          </cell>
          <cell r="D996">
            <v>0</v>
          </cell>
          <cell r="E996">
            <v>0</v>
          </cell>
          <cell r="F996">
            <v>0</v>
          </cell>
        </row>
        <row r="997">
          <cell r="A997">
            <v>91314</v>
          </cell>
          <cell r="B997" t="str">
            <v>PERFILADO PERFURADO CHAPA 14-GE-MED. 38X76MM COM TAMPA E INSTALAÇÃO</v>
          </cell>
          <cell r="C997" t="str">
            <v>M</v>
          </cell>
          <cell r="D997">
            <v>0</v>
          </cell>
          <cell r="E997">
            <v>0</v>
          </cell>
          <cell r="F997">
            <v>0</v>
          </cell>
        </row>
        <row r="998">
          <cell r="A998">
            <v>91321</v>
          </cell>
          <cell r="B998" t="str">
            <v>ELETROCALHA LISA GALVANIZADA ELETROLÍTICA CHAPA 14 - 100X50MM  COM TAMPA E INSTALAÇÃO</v>
          </cell>
          <cell r="C998" t="str">
            <v>M</v>
          </cell>
          <cell r="D998">
            <v>0</v>
          </cell>
          <cell r="E998">
            <v>0</v>
          </cell>
          <cell r="F998">
            <v>0</v>
          </cell>
        </row>
        <row r="999">
          <cell r="A999">
            <v>91322</v>
          </cell>
          <cell r="B999" t="str">
            <v>ELETROCALHA LISA GALVANIZADA ELETROLÍTICA CHAPA 14 - 125X50MM  COM TAMPA E INSTALAÇÃO</v>
          </cell>
          <cell r="C999" t="str">
            <v>M</v>
          </cell>
          <cell r="D999">
            <v>0</v>
          </cell>
          <cell r="E999">
            <v>0</v>
          </cell>
          <cell r="F999">
            <v>0</v>
          </cell>
        </row>
        <row r="1000">
          <cell r="A1000">
            <v>91323</v>
          </cell>
          <cell r="B1000" t="str">
            <v>ELETROCALHA LISA GALVANIZADA ELETROLÍTICA CHAPA 14 - 150X50MM  COM TAMPA E INSTALAÇÃO</v>
          </cell>
          <cell r="C1000" t="str">
            <v>M</v>
          </cell>
          <cell r="D1000">
            <v>0</v>
          </cell>
          <cell r="E1000">
            <v>0</v>
          </cell>
          <cell r="F1000">
            <v>0</v>
          </cell>
        </row>
        <row r="1001">
          <cell r="A1001">
            <v>91324</v>
          </cell>
          <cell r="B1001" t="str">
            <v>ELETROCALHA LISA GALV. ELETROLÍTICA CHAPA 14 - 175X50MM C/ TAMPA E INST.</v>
          </cell>
          <cell r="C1001" t="str">
            <v>M</v>
          </cell>
          <cell r="D1001">
            <v>0</v>
          </cell>
          <cell r="E1001">
            <v>0</v>
          </cell>
          <cell r="F1001">
            <v>0</v>
          </cell>
        </row>
        <row r="1002">
          <cell r="A1002">
            <v>91325</v>
          </cell>
          <cell r="B1002" t="str">
            <v>ELETROCALHA LISA GALVANIZADA ELETROLÍTICA CHAPA 14 - 200X50MM  COM TAMPA E INSTALAÇÃO</v>
          </cell>
          <cell r="C1002" t="str">
            <v>M</v>
          </cell>
          <cell r="D1002">
            <v>0</v>
          </cell>
          <cell r="E1002">
            <v>0</v>
          </cell>
          <cell r="F1002">
            <v>0</v>
          </cell>
        </row>
        <row r="1003">
          <cell r="A1003">
            <v>91326</v>
          </cell>
          <cell r="B1003" t="str">
            <v>ELETROCALHA LISA GALV. ELETROL. CHAPA 14 - 250X50MM C/ TAMPA E INST.</v>
          </cell>
          <cell r="C1003" t="str">
            <v>M</v>
          </cell>
          <cell r="D1003">
            <v>0</v>
          </cell>
          <cell r="E1003">
            <v>0</v>
          </cell>
          <cell r="F1003">
            <v>0</v>
          </cell>
        </row>
        <row r="1004">
          <cell r="A1004">
            <v>91327</v>
          </cell>
          <cell r="B1004" t="str">
            <v>ELETROCALHA LISA GALVANIZADA ELETROLÍTICA CHAPA 14 - 300X50MM  COM TAMPA E INSTALAÇÃO</v>
          </cell>
          <cell r="C1004" t="str">
            <v>M</v>
          </cell>
          <cell r="D1004">
            <v>0</v>
          </cell>
          <cell r="E1004">
            <v>0</v>
          </cell>
          <cell r="F1004">
            <v>0</v>
          </cell>
        </row>
        <row r="1005">
          <cell r="A1005">
            <v>91331</v>
          </cell>
          <cell r="B1005" t="str">
            <v>ELETROCALHA LISA GALV. ELETROL. CHAPA 14 - 150X100MM C/ TAMPA E INST.</v>
          </cell>
          <cell r="C1005" t="str">
            <v>M</v>
          </cell>
          <cell r="D1005">
            <v>0</v>
          </cell>
          <cell r="E1005">
            <v>0</v>
          </cell>
          <cell r="F1005">
            <v>0</v>
          </cell>
        </row>
        <row r="1006">
          <cell r="A1006">
            <v>91332</v>
          </cell>
          <cell r="B1006" t="str">
            <v>ELETROCALHA LISA GALVANIZADA ELETROLÍTICA CHAPA 14 - 200X100MM COM TAMPA E INSTALAÇÃO</v>
          </cell>
          <cell r="C1006" t="str">
            <v>M</v>
          </cell>
          <cell r="D1006">
            <v>0</v>
          </cell>
          <cell r="E1006">
            <v>0</v>
          </cell>
          <cell r="F1006">
            <v>0</v>
          </cell>
        </row>
        <row r="1007">
          <cell r="A1007">
            <v>91333</v>
          </cell>
          <cell r="B1007" t="str">
            <v>ELETROCALHA LISA GALV. ELETROL. CHAPA 14 - 250X100MM C/ TAMPA E INST.</v>
          </cell>
          <cell r="C1007" t="str">
            <v>M</v>
          </cell>
          <cell r="D1007">
            <v>0</v>
          </cell>
          <cell r="E1007">
            <v>0</v>
          </cell>
          <cell r="F1007">
            <v>0</v>
          </cell>
        </row>
        <row r="1008">
          <cell r="A1008">
            <v>91334</v>
          </cell>
          <cell r="B1008" t="str">
            <v>ELETROCALHA LISA GALVANIZADA ELETROLÍTICA CHAPA 14 - 300X100MM COM TAMPA E INSTALAÇÃO</v>
          </cell>
          <cell r="C1008" t="str">
            <v>M</v>
          </cell>
          <cell r="D1008">
            <v>0</v>
          </cell>
          <cell r="E1008">
            <v>0</v>
          </cell>
          <cell r="F1008">
            <v>0</v>
          </cell>
        </row>
        <row r="1009">
          <cell r="A1009">
            <v>91335</v>
          </cell>
          <cell r="B1009" t="str">
            <v>ELETROCALHA LISA GALV. ELETROL. CHAPA 14 - 400X100MM C/ TAMPA E INST.</v>
          </cell>
          <cell r="C1009" t="str">
            <v>M</v>
          </cell>
          <cell r="D1009">
            <v>0</v>
          </cell>
          <cell r="E1009">
            <v>0</v>
          </cell>
          <cell r="F1009">
            <v>0</v>
          </cell>
        </row>
        <row r="1010">
          <cell r="A1010">
            <v>91338</v>
          </cell>
          <cell r="B1010" t="str">
            <v>ELETROCALHA PERF. GALV. ELETROL. CHAPA 14 - 100X50MM C/ TAMPA E INST.</v>
          </cell>
          <cell r="C1010" t="str">
            <v>M</v>
          </cell>
          <cell r="D1010">
            <v>35.730000000000004</v>
          </cell>
          <cell r="E1010">
            <v>41.78</v>
          </cell>
          <cell r="F1010">
            <v>0</v>
          </cell>
        </row>
        <row r="1011">
          <cell r="A1011">
            <v>91339</v>
          </cell>
          <cell r="B1011" t="str">
            <v>ELETROCALHA PERF. GALV. ELETROL. CHAPA 14 - 125X50MM C/ TAMPA E INST.</v>
          </cell>
          <cell r="C1011" t="str">
            <v>M</v>
          </cell>
          <cell r="D1011">
            <v>0</v>
          </cell>
          <cell r="E1011">
            <v>0</v>
          </cell>
          <cell r="F1011">
            <v>0</v>
          </cell>
        </row>
        <row r="1012">
          <cell r="A1012">
            <v>91340</v>
          </cell>
          <cell r="B1012" t="str">
            <v>ELETROCALHA PERF. GALV. ELETROL. CHAPA 14 - 150X50MM C/ TAMPA E INST.</v>
          </cell>
          <cell r="C1012" t="str">
            <v>M</v>
          </cell>
          <cell r="D1012">
            <v>52.23</v>
          </cell>
          <cell r="E1012">
            <v>50.13</v>
          </cell>
          <cell r="F1012">
            <v>0</v>
          </cell>
        </row>
        <row r="1013">
          <cell r="A1013">
            <v>91341</v>
          </cell>
          <cell r="B1013" t="str">
            <v>ELETROCALHA PERF. GALV. ELETROL. CHAPA 14 - 175X50MM C/ TAMPA E INST.</v>
          </cell>
          <cell r="C1013" t="str">
            <v>M</v>
          </cell>
          <cell r="D1013">
            <v>0</v>
          </cell>
          <cell r="E1013">
            <v>0</v>
          </cell>
          <cell r="F1013">
            <v>0</v>
          </cell>
        </row>
        <row r="1014">
          <cell r="A1014">
            <v>91342</v>
          </cell>
          <cell r="B1014" t="str">
            <v>ELETROCALHA PERF. GALV. ELETROL. CHAPA 14 - 200X50MM C/ TAMPA E INST.</v>
          </cell>
          <cell r="C1014" t="str">
            <v>M</v>
          </cell>
          <cell r="D1014">
            <v>63.33</v>
          </cell>
          <cell r="E1014">
            <v>58.480000000000004</v>
          </cell>
          <cell r="F1014">
            <v>0</v>
          </cell>
        </row>
        <row r="1015">
          <cell r="A1015">
            <v>91343</v>
          </cell>
          <cell r="B1015" t="str">
            <v>ELETROCALHA PERF. GALV. ELETROL. CHAPA 14 - 250X50MM C/ TAMPA E INST.</v>
          </cell>
          <cell r="C1015" t="str">
            <v>M</v>
          </cell>
          <cell r="D1015">
            <v>0</v>
          </cell>
          <cell r="E1015">
            <v>0</v>
          </cell>
          <cell r="F1015">
            <v>0</v>
          </cell>
        </row>
        <row r="1016">
          <cell r="A1016">
            <v>91344</v>
          </cell>
          <cell r="B1016" t="str">
            <v>ELETROCALHA PERF. GALV. ELETROL. CHAPA 14 - 300X50MM C/ TAMPA E INST.</v>
          </cell>
          <cell r="C1016" t="str">
            <v>M</v>
          </cell>
          <cell r="D1016">
            <v>85.699999999999989</v>
          </cell>
          <cell r="E1016">
            <v>62.67</v>
          </cell>
          <cell r="F1016">
            <v>0</v>
          </cell>
        </row>
        <row r="1017">
          <cell r="A1017">
            <v>91346</v>
          </cell>
          <cell r="B1017" t="str">
            <v>ELETROCALHA PERF. GALV. ELETROL. CHAPA 14 - 150X100MM C/ TAMPA E INST.</v>
          </cell>
          <cell r="C1017" t="str">
            <v>M</v>
          </cell>
          <cell r="D1017">
            <v>68.349999999999994</v>
          </cell>
          <cell r="E1017">
            <v>66.84</v>
          </cell>
          <cell r="F1017">
            <v>0</v>
          </cell>
        </row>
        <row r="1018">
          <cell r="A1018">
            <v>91347</v>
          </cell>
          <cell r="B1018" t="str">
            <v>ELETROCALHA PERF. GALV. ELETROL. CHAPA 14 - 200X100MM C/ TAMPA E INST.</v>
          </cell>
          <cell r="C1018" t="str">
            <v>M</v>
          </cell>
          <cell r="D1018">
            <v>71.97</v>
          </cell>
          <cell r="E1018">
            <v>71.02</v>
          </cell>
          <cell r="F1018">
            <v>0</v>
          </cell>
        </row>
        <row r="1019">
          <cell r="A1019">
            <v>91348</v>
          </cell>
          <cell r="B1019" t="str">
            <v>ELETROCALHA PERF. GALV. CHAPA 14 - 250X100MM C/ TAMPA E INST.</v>
          </cell>
          <cell r="C1019" t="str">
            <v>M</v>
          </cell>
          <cell r="D1019">
            <v>0</v>
          </cell>
          <cell r="E1019">
            <v>0</v>
          </cell>
          <cell r="F1019">
            <v>0</v>
          </cell>
        </row>
        <row r="1020">
          <cell r="A1020">
            <v>91350</v>
          </cell>
          <cell r="B1020" t="str">
            <v>ELETROCALHA PERF. GALV. ELETROL. CHAPA 14 - 400X100MM C/ TAMPA E INST.</v>
          </cell>
          <cell r="C1020" t="str">
            <v>M</v>
          </cell>
          <cell r="D1020">
            <v>125.57</v>
          </cell>
          <cell r="E1020">
            <v>83.56</v>
          </cell>
          <cell r="F1020">
            <v>0</v>
          </cell>
        </row>
        <row r="1021">
          <cell r="A1021">
            <v>91400</v>
          </cell>
          <cell r="B1021" t="str">
            <v>ALTA TENSÃO</v>
          </cell>
          <cell r="C1021" t="str">
            <v>.</v>
          </cell>
          <cell r="D1021">
            <v>0</v>
          </cell>
          <cell r="E1021">
            <v>0</v>
          </cell>
          <cell r="F1021">
            <v>0</v>
          </cell>
        </row>
        <row r="1022">
          <cell r="A1022">
            <v>91401</v>
          </cell>
          <cell r="B1022" t="str">
            <v>ÓLEO ISOLANTE PARA TRANSFORMADOR/ DISJUNTOR 30KV/CM</v>
          </cell>
          <cell r="C1022" t="str">
            <v>L</v>
          </cell>
          <cell r="D1022">
            <v>0</v>
          </cell>
          <cell r="E1022">
            <v>0</v>
          </cell>
          <cell r="F1022">
            <v>0</v>
          </cell>
        </row>
        <row r="1023">
          <cell r="A1023">
            <v>91406</v>
          </cell>
          <cell r="B1023" t="str">
            <v>ISOLADOR SUPORTE TIPO PEDESTAL EM PORCELANA - 15KV</v>
          </cell>
          <cell r="C1023" t="str">
            <v>UN</v>
          </cell>
          <cell r="D1023">
            <v>0</v>
          </cell>
          <cell r="E1023">
            <v>0</v>
          </cell>
          <cell r="F1023">
            <v>0</v>
          </cell>
        </row>
        <row r="1024">
          <cell r="A1024">
            <v>91407</v>
          </cell>
          <cell r="B1024" t="str">
            <v>ISOLADOR SUPORTE TIPO PEDESTAL EM PORCELANA - 1KV</v>
          </cell>
          <cell r="C1024" t="str">
            <v>UN</v>
          </cell>
          <cell r="D1024">
            <v>0</v>
          </cell>
          <cell r="E1024">
            <v>0</v>
          </cell>
          <cell r="F1024">
            <v>0</v>
          </cell>
        </row>
        <row r="1025">
          <cell r="A1025">
            <v>91408</v>
          </cell>
          <cell r="B1025" t="str">
            <v>ISOLADOR SUPORTE TIPO PEDESTAL EM EPOXI - 15KV</v>
          </cell>
          <cell r="C1025" t="str">
            <v>UN</v>
          </cell>
          <cell r="D1025">
            <v>0</v>
          </cell>
          <cell r="E1025">
            <v>0</v>
          </cell>
          <cell r="F1025">
            <v>0</v>
          </cell>
        </row>
        <row r="1026">
          <cell r="A1026">
            <v>91409</v>
          </cell>
          <cell r="B1026" t="str">
            <v>ISOLADOR SUPORTE TIPO PEDESTAL EPOXI - 1KV</v>
          </cell>
          <cell r="C1026" t="str">
            <v>UN</v>
          </cell>
          <cell r="D1026">
            <v>0</v>
          </cell>
          <cell r="E1026">
            <v>0</v>
          </cell>
          <cell r="F1026">
            <v>0</v>
          </cell>
        </row>
        <row r="1027">
          <cell r="A1027">
            <v>91413</v>
          </cell>
          <cell r="B1027" t="str">
            <v>VERGALHÃO DE COBRE 3/8" (10MM)</v>
          </cell>
          <cell r="C1027" t="str">
            <v>M</v>
          </cell>
          <cell r="D1027">
            <v>0</v>
          </cell>
          <cell r="E1027">
            <v>0</v>
          </cell>
          <cell r="F1027">
            <v>0</v>
          </cell>
        </row>
        <row r="1028">
          <cell r="A1028">
            <v>91414</v>
          </cell>
          <cell r="B1028" t="str">
            <v>TERMINAL OU CONECTOR PARA VERGALHÃO DE COBRE 3/8" (10MM)</v>
          </cell>
          <cell r="C1028" t="str">
            <v>UN</v>
          </cell>
          <cell r="D1028">
            <v>0</v>
          </cell>
          <cell r="E1028">
            <v>0</v>
          </cell>
          <cell r="F1028">
            <v>0</v>
          </cell>
        </row>
        <row r="1029">
          <cell r="A1029">
            <v>91417</v>
          </cell>
          <cell r="B1029" t="str">
            <v>CABO DE MÉDIA TENSÃO PARA 12/20KV - 1 X 35MM2 UNIPOLAR</v>
          </cell>
          <cell r="C1029" t="str">
            <v>M</v>
          </cell>
          <cell r="D1029">
            <v>0</v>
          </cell>
          <cell r="E1029">
            <v>0</v>
          </cell>
          <cell r="F1029">
            <v>0</v>
          </cell>
        </row>
        <row r="1030">
          <cell r="A1030">
            <v>91421</v>
          </cell>
          <cell r="B1030" t="str">
            <v>MUFLA UNIPOLAR INTERNA PARA CABO ATÉ 35MM2 - 15KV</v>
          </cell>
          <cell r="C1030" t="str">
            <v>UN</v>
          </cell>
          <cell r="D1030">
            <v>0</v>
          </cell>
          <cell r="E1030">
            <v>0</v>
          </cell>
          <cell r="F1030">
            <v>0</v>
          </cell>
        </row>
        <row r="1031">
          <cell r="A1031">
            <v>91422</v>
          </cell>
          <cell r="B1031" t="str">
            <v>MUFLA UNIPOLAR EXTERNA PARA CABO ATÉ 35MM2 - 15KV</v>
          </cell>
          <cell r="C1031" t="str">
            <v>UN</v>
          </cell>
          <cell r="D1031">
            <v>0</v>
          </cell>
          <cell r="E1031">
            <v>0</v>
          </cell>
          <cell r="F1031">
            <v>0</v>
          </cell>
        </row>
        <row r="1032">
          <cell r="A1032">
            <v>91423</v>
          </cell>
          <cell r="B1032" t="str">
            <v>MUFLA TRIPOLAR INTERNA PARA CABO ATÉ 35MM2 - 15KV</v>
          </cell>
          <cell r="C1032" t="str">
            <v>UN</v>
          </cell>
          <cell r="D1032">
            <v>0</v>
          </cell>
          <cell r="E1032">
            <v>0</v>
          </cell>
          <cell r="F1032">
            <v>0</v>
          </cell>
        </row>
        <row r="1033">
          <cell r="A1033">
            <v>91424</v>
          </cell>
          <cell r="B1033" t="str">
            <v>MUFLA TRIPOLAR EXTERNA PARA CABO ATÉ 35MM2 - 15KV</v>
          </cell>
          <cell r="C1033" t="str">
            <v>UN</v>
          </cell>
          <cell r="D1033">
            <v>0</v>
          </cell>
          <cell r="E1033">
            <v>0</v>
          </cell>
          <cell r="F1033">
            <v>0</v>
          </cell>
        </row>
        <row r="1034">
          <cell r="A1034">
            <v>91425</v>
          </cell>
          <cell r="B1034" t="str">
            <v>BUCHA D PASSAGEM INTERNA/ EXTERNA - 15KV</v>
          </cell>
          <cell r="C1034" t="str">
            <v>UN</v>
          </cell>
          <cell r="D1034">
            <v>0</v>
          </cell>
          <cell r="E1034">
            <v>0</v>
          </cell>
          <cell r="F1034">
            <v>0</v>
          </cell>
        </row>
        <row r="1035">
          <cell r="A1035">
            <v>91426</v>
          </cell>
          <cell r="B1035" t="str">
            <v>BUCHA DE PASSAGEM PARA NEUTRO - 1KV</v>
          </cell>
          <cell r="C1035" t="str">
            <v>UN</v>
          </cell>
          <cell r="D1035">
            <v>0</v>
          </cell>
          <cell r="E1035">
            <v>0</v>
          </cell>
          <cell r="F1035">
            <v>0</v>
          </cell>
        </row>
        <row r="1036">
          <cell r="A1036">
            <v>91427</v>
          </cell>
          <cell r="B1036" t="str">
            <v>CHAPA DE FERRO 150X0,50X1/4" PARA BUCHAS DE PASSAGEM</v>
          </cell>
          <cell r="C1036" t="str">
            <v>UN</v>
          </cell>
          <cell r="D1036">
            <v>0</v>
          </cell>
          <cell r="E1036">
            <v>0</v>
          </cell>
          <cell r="F1036">
            <v>0</v>
          </cell>
        </row>
        <row r="1037">
          <cell r="A1037">
            <v>91428</v>
          </cell>
          <cell r="B1037" t="str">
            <v>BUCHA DE PASSAGEM COM ROSCA PARA CUBICULO BLINDADO</v>
          </cell>
          <cell r="C1037" t="str">
            <v>UN</v>
          </cell>
          <cell r="D1037">
            <v>0</v>
          </cell>
          <cell r="E1037">
            <v>0</v>
          </cell>
          <cell r="F1037">
            <v>0</v>
          </cell>
        </row>
        <row r="1038">
          <cell r="A1038">
            <v>91429</v>
          </cell>
          <cell r="B1038" t="str">
            <v>FUSIVEL HH PARA 40A/ 15KV</v>
          </cell>
          <cell r="C1038" t="str">
            <v>UN</v>
          </cell>
          <cell r="D1038">
            <v>0</v>
          </cell>
          <cell r="E1038">
            <v>0</v>
          </cell>
          <cell r="F1038">
            <v>0</v>
          </cell>
        </row>
        <row r="1039">
          <cell r="A1039">
            <v>91430</v>
          </cell>
          <cell r="B1039" t="str">
            <v>BASE TRIPOLAR PARA FUSIVEL LIMITADOR HH - 15KV/ 200A</v>
          </cell>
          <cell r="C1039" t="str">
            <v>UN</v>
          </cell>
          <cell r="D1039">
            <v>0</v>
          </cell>
          <cell r="E1039">
            <v>0</v>
          </cell>
          <cell r="F1039">
            <v>0</v>
          </cell>
        </row>
        <row r="1040">
          <cell r="A1040">
            <v>91434</v>
          </cell>
          <cell r="B1040" t="str">
            <v>TRANSFORMADOR POTENCIAL A ÓLEO 500VA - 13.2KV/220V</v>
          </cell>
          <cell r="C1040" t="str">
            <v>UN</v>
          </cell>
          <cell r="D1040">
            <v>0</v>
          </cell>
          <cell r="E1040">
            <v>0</v>
          </cell>
          <cell r="F1040">
            <v>0</v>
          </cell>
        </row>
        <row r="1041">
          <cell r="A1041">
            <v>91436</v>
          </cell>
          <cell r="B1041" t="str">
            <v>FUSIVEL PARA TRANSFORMADOR DE POTENCIAL</v>
          </cell>
          <cell r="C1041" t="str">
            <v>UN</v>
          </cell>
          <cell r="D1041">
            <v>0</v>
          </cell>
          <cell r="E1041">
            <v>0</v>
          </cell>
          <cell r="F1041">
            <v>0</v>
          </cell>
        </row>
        <row r="1042">
          <cell r="A1042">
            <v>91438</v>
          </cell>
          <cell r="B1042" t="str">
            <v>DISJUNTOR PVO 15KV/ 350MVA - COMPLETO</v>
          </cell>
          <cell r="C1042" t="str">
            <v>UN</v>
          </cell>
          <cell r="D1042">
            <v>0</v>
          </cell>
          <cell r="E1042">
            <v>0</v>
          </cell>
          <cell r="F1042">
            <v>0</v>
          </cell>
        </row>
        <row r="1043">
          <cell r="A1043">
            <v>91440</v>
          </cell>
          <cell r="B1043" t="str">
            <v>BOBINA D MÍNIMA TENSÃO DO DISJUNTOR VOL. NORMAL DE ÓLEO</v>
          </cell>
          <cell r="C1043" t="str">
            <v>UN</v>
          </cell>
          <cell r="D1043">
            <v>0</v>
          </cell>
          <cell r="E1043">
            <v>0</v>
          </cell>
          <cell r="F1043">
            <v>0</v>
          </cell>
        </row>
        <row r="1044">
          <cell r="A1044">
            <v>91442</v>
          </cell>
          <cell r="B1044" t="str">
            <v>RELE DE FALTA DE FASE E MÍNIMA TENSÃO TRIFÁSICO</v>
          </cell>
          <cell r="C1044" t="str">
            <v>UN</v>
          </cell>
          <cell r="D1044">
            <v>0</v>
          </cell>
          <cell r="E1044">
            <v>0</v>
          </cell>
          <cell r="F1044">
            <v>0</v>
          </cell>
        </row>
        <row r="1045">
          <cell r="A1045">
            <v>91445</v>
          </cell>
          <cell r="B1045" t="str">
            <v>ESTRADO DE MADEIRA 100X100CM</v>
          </cell>
          <cell r="C1045" t="str">
            <v>UN</v>
          </cell>
          <cell r="D1045">
            <v>0</v>
          </cell>
          <cell r="E1045">
            <v>0</v>
          </cell>
          <cell r="F1045">
            <v>0</v>
          </cell>
        </row>
        <row r="1046">
          <cell r="A1046">
            <v>91446</v>
          </cell>
          <cell r="B1046" t="str">
            <v>VARA DE MANOBRA DE FIBRA DE VIDRO, 3,00M/ 15KV</v>
          </cell>
          <cell r="C1046" t="str">
            <v>UN</v>
          </cell>
          <cell r="D1046">
            <v>0</v>
          </cell>
          <cell r="E1046">
            <v>0</v>
          </cell>
          <cell r="F1046">
            <v>0</v>
          </cell>
        </row>
        <row r="1047">
          <cell r="A1047">
            <v>91447</v>
          </cell>
          <cell r="B1047" t="str">
            <v>CAIXA DE MEDIÇÃO A3 PADRÃO ELETROPAULO</v>
          </cell>
          <cell r="C1047" t="str">
            <v>UN</v>
          </cell>
          <cell r="D1047">
            <v>0</v>
          </cell>
          <cell r="E1047">
            <v>0</v>
          </cell>
          <cell r="F1047">
            <v>0</v>
          </cell>
        </row>
        <row r="1048">
          <cell r="A1048">
            <v>91448</v>
          </cell>
          <cell r="B1048" t="str">
            <v>JANELA PARA VENTILAÇÃO PERMANENTE TIPO CHICANA - INCLUSIVE TELA</v>
          </cell>
          <cell r="C1048" t="str">
            <v>M2</v>
          </cell>
          <cell r="D1048">
            <v>0</v>
          </cell>
          <cell r="E1048">
            <v>0</v>
          </cell>
          <cell r="F1048">
            <v>0</v>
          </cell>
        </row>
        <row r="1049">
          <cell r="A1049">
            <v>91449</v>
          </cell>
          <cell r="B1049" t="str">
            <v>PLACA DE AVISO EM ALUMÍNIO PARA CABINE PRIMÁRIA COM MED 16X23CM (VARIAÇÃO DE +OU- 2CM)</v>
          </cell>
          <cell r="C1049" t="str">
            <v>UN</v>
          </cell>
          <cell r="D1049">
            <v>0</v>
          </cell>
          <cell r="E1049">
            <v>0</v>
          </cell>
          <cell r="F1049">
            <v>0</v>
          </cell>
        </row>
        <row r="1050">
          <cell r="A1050">
            <v>91450</v>
          </cell>
          <cell r="B1050" t="str">
            <v>PLAQUETA INDICATIVADE PVC 8 X 12CM</v>
          </cell>
          <cell r="C1050" t="str">
            <v>UN</v>
          </cell>
          <cell r="D1050">
            <v>0</v>
          </cell>
          <cell r="E1050">
            <v>0</v>
          </cell>
          <cell r="F1050">
            <v>0</v>
          </cell>
        </row>
        <row r="1051">
          <cell r="A1051">
            <v>91451</v>
          </cell>
          <cell r="B1051" t="str">
            <v>MUDANÇA DOS TAP'S DO TRANSFORMADOR DE FORÇA</v>
          </cell>
          <cell r="C1051" t="str">
            <v>UN</v>
          </cell>
          <cell r="D1051">
            <v>0</v>
          </cell>
          <cell r="E1051">
            <v>0</v>
          </cell>
          <cell r="F1051">
            <v>0</v>
          </cell>
        </row>
        <row r="1052">
          <cell r="A1052">
            <v>91453</v>
          </cell>
          <cell r="B1052" t="str">
            <v>LIMPEZA DO POSTO PRIMÁRIO E PINTURA DOS BARRAMENTOS</v>
          </cell>
          <cell r="C1052" t="str">
            <v>UN</v>
          </cell>
          <cell r="D1052">
            <v>0</v>
          </cell>
          <cell r="E1052">
            <v>0</v>
          </cell>
          <cell r="F1052">
            <v>0</v>
          </cell>
        </row>
        <row r="1053">
          <cell r="A1053">
            <v>91457</v>
          </cell>
          <cell r="B1053" t="str">
            <v>BRAÇADEIRA PARA ELETRODUTO EM POSTE</v>
          </cell>
          <cell r="C1053" t="str">
            <v>UN</v>
          </cell>
          <cell r="D1053">
            <v>0</v>
          </cell>
          <cell r="E1053">
            <v>0</v>
          </cell>
          <cell r="F1053">
            <v>0</v>
          </cell>
        </row>
        <row r="1054">
          <cell r="A1054">
            <v>91459</v>
          </cell>
          <cell r="B1054" t="str">
            <v>LUVA DE BORRACHA ISOLAÇÃO 20KV</v>
          </cell>
          <cell r="C1054" t="str">
            <v>PAR</v>
          </cell>
          <cell r="D1054">
            <v>0</v>
          </cell>
          <cell r="E1054">
            <v>0</v>
          </cell>
          <cell r="F1054">
            <v>0</v>
          </cell>
        </row>
        <row r="1055">
          <cell r="A1055">
            <v>91460</v>
          </cell>
          <cell r="B1055" t="str">
            <v>CHAVE SECCIONADORA TRIP SECA INTERNA 200A/ 15KV</v>
          </cell>
          <cell r="C1055" t="str">
            <v>UN</v>
          </cell>
          <cell r="D1055">
            <v>0</v>
          </cell>
          <cell r="E1055">
            <v>0</v>
          </cell>
          <cell r="F1055">
            <v>0</v>
          </cell>
        </row>
        <row r="1056">
          <cell r="A1056">
            <v>91461</v>
          </cell>
          <cell r="B1056" t="str">
            <v>CHAVE SECCIONADORA TRIP SECA INTERNA 400A/15KV</v>
          </cell>
          <cell r="C1056" t="str">
            <v>UN</v>
          </cell>
          <cell r="D1056">
            <v>0</v>
          </cell>
          <cell r="E1056">
            <v>0</v>
          </cell>
          <cell r="F1056">
            <v>0</v>
          </cell>
        </row>
        <row r="1057">
          <cell r="A1057">
            <v>91462</v>
          </cell>
          <cell r="B1057" t="str">
            <v>CHAVE SECIONADORA TRIP INTERNA C/ BASE FUS HH 400A/15KV</v>
          </cell>
          <cell r="C1057" t="str">
            <v>UN</v>
          </cell>
          <cell r="D1057">
            <v>0</v>
          </cell>
          <cell r="E1057">
            <v>0</v>
          </cell>
          <cell r="F1057">
            <v>0</v>
          </cell>
        </row>
        <row r="1058">
          <cell r="A1058">
            <v>91463</v>
          </cell>
          <cell r="B1058" t="str">
            <v>INSTALAÇÃO DE CONJUNTO DE ACIONAMENTO PARA CHAVE SECCIONADORA</v>
          </cell>
          <cell r="C1058" t="str">
            <v>UN</v>
          </cell>
          <cell r="D1058">
            <v>0</v>
          </cell>
          <cell r="E1058">
            <v>0</v>
          </cell>
          <cell r="F1058">
            <v>0</v>
          </cell>
        </row>
        <row r="1059">
          <cell r="A1059">
            <v>91502</v>
          </cell>
          <cell r="B1059" t="str">
            <v>TRANSFORMADOR ISOLADOR BIFÁSICO 10KVA</v>
          </cell>
          <cell r="C1059" t="str">
            <v>UN</v>
          </cell>
          <cell r="D1059">
            <v>0</v>
          </cell>
          <cell r="E1059">
            <v>0</v>
          </cell>
          <cell r="F1059">
            <v>0</v>
          </cell>
        </row>
        <row r="1060">
          <cell r="A1060">
            <v>91505</v>
          </cell>
          <cell r="B1060" t="str">
            <v>TRANSFORMADOR TRIFÁSICO 15KV - 13,2KV/ 220V/ 127V - 112,5KVA</v>
          </cell>
          <cell r="C1060" t="str">
            <v>UN</v>
          </cell>
          <cell r="D1060">
            <v>0</v>
          </cell>
          <cell r="E1060">
            <v>0</v>
          </cell>
          <cell r="F1060">
            <v>0</v>
          </cell>
        </row>
        <row r="1061">
          <cell r="A1061">
            <v>91506</v>
          </cell>
          <cell r="B1061" t="str">
            <v>TRANSFORMADOR TRIFÁSICO 15KV - 13,2KV/ 220V/ 127V - 150KVA</v>
          </cell>
          <cell r="C1061" t="str">
            <v>UN</v>
          </cell>
          <cell r="D1061">
            <v>0</v>
          </cell>
          <cell r="E1061">
            <v>0</v>
          </cell>
          <cell r="F1061">
            <v>0</v>
          </cell>
        </row>
        <row r="1062">
          <cell r="A1062">
            <v>91507</v>
          </cell>
          <cell r="B1062" t="str">
            <v>TRANSFORMADOR TRIFÁSICO 15KV - 13,2KV/ 220V/ 127V - 225KVA</v>
          </cell>
          <cell r="C1062" t="str">
            <v>UN</v>
          </cell>
          <cell r="D1062">
            <v>0</v>
          </cell>
          <cell r="E1062">
            <v>0</v>
          </cell>
          <cell r="F1062">
            <v>0</v>
          </cell>
        </row>
        <row r="1063">
          <cell r="A1063">
            <v>91508</v>
          </cell>
          <cell r="B1063" t="str">
            <v>TRANSFORMADOR TRIFÁSICO 15KV - 13,2KV/ 220V/ 127V - 300KVA</v>
          </cell>
          <cell r="C1063" t="str">
            <v>UN</v>
          </cell>
          <cell r="D1063">
            <v>0</v>
          </cell>
          <cell r="E1063">
            <v>0</v>
          </cell>
          <cell r="F1063">
            <v>0</v>
          </cell>
        </row>
        <row r="1064">
          <cell r="A1064">
            <v>91520</v>
          </cell>
          <cell r="B1064" t="str">
            <v>TRANSFORMADOR DE POTENCIAL A SELO 13,2/ 0,11 - 0,22KV - 1000VA</v>
          </cell>
          <cell r="C1064" t="str">
            <v>UN</v>
          </cell>
          <cell r="D1064">
            <v>0</v>
          </cell>
          <cell r="E1064">
            <v>0</v>
          </cell>
          <cell r="F1064">
            <v>0</v>
          </cell>
        </row>
        <row r="1065">
          <cell r="A1065">
            <v>91525</v>
          </cell>
          <cell r="B1065" t="str">
            <v>TRANSFORMADOR DE POTENCIAL A SECO 15KV - 220V - 1000VA</v>
          </cell>
          <cell r="C1065" t="str">
            <v>UN</v>
          </cell>
          <cell r="D1065">
            <v>0</v>
          </cell>
          <cell r="E1065">
            <v>0</v>
          </cell>
          <cell r="F1065">
            <v>0</v>
          </cell>
        </row>
        <row r="1066">
          <cell r="A1066">
            <v>91540</v>
          </cell>
          <cell r="B1066" t="str">
            <v>TRANSFORMADOR TRIFÁSICO À SECO 500KVA - 13,8/13,2/12,6 KV - 220/127V</v>
          </cell>
          <cell r="C1066" t="str">
            <v>UN</v>
          </cell>
          <cell r="D1066">
            <v>0</v>
          </cell>
          <cell r="E1066">
            <v>0</v>
          </cell>
          <cell r="F1066">
            <v>0</v>
          </cell>
        </row>
        <row r="1067">
          <cell r="A1067">
            <v>91541</v>
          </cell>
          <cell r="B1067" t="str">
            <v>TRANSFORMADOR TRIFÁSICO, À SECO, 300 KVA, 13,8/ 13,2/ 12,6 KV - 220V, CLASSE 15 KV</v>
          </cell>
          <cell r="C1067" t="str">
            <v>UN</v>
          </cell>
          <cell r="D1067">
            <v>0</v>
          </cell>
          <cell r="E1067">
            <v>0</v>
          </cell>
          <cell r="F1067">
            <v>0</v>
          </cell>
        </row>
        <row r="1068">
          <cell r="A1068">
            <v>91602</v>
          </cell>
          <cell r="B1068" t="str">
            <v>CAPACITOR PARA CORREÇÃO DO FATOR DE POTÊNCIA - 220V - 5,0KVA</v>
          </cell>
          <cell r="C1068" t="str">
            <v>UN</v>
          </cell>
          <cell r="D1068">
            <v>0</v>
          </cell>
          <cell r="E1068">
            <v>0</v>
          </cell>
          <cell r="F1068">
            <v>0</v>
          </cell>
        </row>
        <row r="1069">
          <cell r="A1069">
            <v>91604</v>
          </cell>
          <cell r="B1069" t="str">
            <v>CAPACITOR PARA CORREÇÃO DO FATOR DE POTÊNCIA - 220V - 10,0KVA</v>
          </cell>
          <cell r="C1069" t="str">
            <v>UN</v>
          </cell>
          <cell r="D1069">
            <v>0</v>
          </cell>
          <cell r="E1069">
            <v>0</v>
          </cell>
          <cell r="F1069">
            <v>0</v>
          </cell>
        </row>
        <row r="1070">
          <cell r="A1070">
            <v>91606</v>
          </cell>
          <cell r="B1070" t="str">
            <v>CAPACITOR PARA CORREÇÃO DO FATOR DE POTÊNCIA - 220V - 15KVA</v>
          </cell>
          <cell r="C1070" t="str">
            <v>UN</v>
          </cell>
          <cell r="D1070">
            <v>0</v>
          </cell>
          <cell r="E1070">
            <v>0</v>
          </cell>
          <cell r="F1070">
            <v>0</v>
          </cell>
        </row>
        <row r="1071">
          <cell r="A1071">
            <v>91608</v>
          </cell>
          <cell r="B1071" t="str">
            <v>CAPACITOR PARA CORREÇÃO DO FATOR DE POTÊNCIA - 220V - 20,0KVA</v>
          </cell>
          <cell r="C1071" t="str">
            <v>UN</v>
          </cell>
          <cell r="D1071">
            <v>0</v>
          </cell>
          <cell r="E1071">
            <v>0</v>
          </cell>
          <cell r="F1071">
            <v>0</v>
          </cell>
        </row>
        <row r="1072">
          <cell r="A1072">
            <v>91611</v>
          </cell>
          <cell r="B1072" t="str">
            <v>CAPACITOR PARA CORREÇÃO DO FATOR DE POTÊNCIA - 220V - 30,0KVA</v>
          </cell>
          <cell r="C1072" t="str">
            <v>UN</v>
          </cell>
          <cell r="D1072">
            <v>0</v>
          </cell>
          <cell r="E1072">
            <v>0</v>
          </cell>
          <cell r="F1072">
            <v>0</v>
          </cell>
        </row>
        <row r="1073">
          <cell r="A1073">
            <v>91613</v>
          </cell>
          <cell r="B1073" t="str">
            <v>CAPACITOR PARA CORREÇÃO DO FATOR DE POTÊNCIA - 220V - 40,0KVA</v>
          </cell>
          <cell r="C1073" t="str">
            <v>UN</v>
          </cell>
          <cell r="D1073">
            <v>0</v>
          </cell>
          <cell r="E1073">
            <v>0</v>
          </cell>
          <cell r="F1073">
            <v>0</v>
          </cell>
        </row>
        <row r="1074">
          <cell r="A1074">
            <v>91615</v>
          </cell>
          <cell r="B1074" t="str">
            <v>CAPACITOR PARA CORREÇÃO DP FATOR DE POTÊNCIA - 220V - 50,0KVA</v>
          </cell>
          <cell r="C1074" t="str">
            <v>UN</v>
          </cell>
          <cell r="D1074">
            <v>0</v>
          </cell>
          <cell r="E1074">
            <v>0</v>
          </cell>
          <cell r="F1074">
            <v>0</v>
          </cell>
        </row>
        <row r="1075">
          <cell r="A1075">
            <v>91616</v>
          </cell>
          <cell r="B1075" t="str">
            <v>BANCO AUTOMÁTICO DE CAPACITORES, 15 KVAR, 220V, TRIFÁSICO, MONTADO EM PAINEL PARA CORREÇÃO DE FATOR DE POTÊNCIA</v>
          </cell>
          <cell r="C1075" t="str">
            <v>UN</v>
          </cell>
          <cell r="D1075">
            <v>0</v>
          </cell>
          <cell r="E1075">
            <v>0</v>
          </cell>
          <cell r="F1075">
            <v>0</v>
          </cell>
        </row>
        <row r="1076">
          <cell r="A1076">
            <v>91617</v>
          </cell>
          <cell r="B1076" t="str">
            <v>BANCO AUTOMÁTICO DE CAPACITORES, 30 KVAR, 220V, TRIFÁSICO, MONTADO EM PAINEL PARA CORREÇÃO DE FATOR DE POTÊNCIA</v>
          </cell>
          <cell r="C1076" t="str">
            <v>UN</v>
          </cell>
          <cell r="D1076">
            <v>0</v>
          </cell>
          <cell r="E1076">
            <v>0</v>
          </cell>
          <cell r="F1076">
            <v>0</v>
          </cell>
        </row>
        <row r="1077">
          <cell r="A1077">
            <v>91618</v>
          </cell>
          <cell r="B1077" t="str">
            <v>BANCO AUTOMÁTICO DE CAPACITORES, 50 KVAR, 220V, TRIFÁSICO, MONTADO EM PAINEL PARA CORREÇÃO DE FATOR DE POTÊNCIA</v>
          </cell>
          <cell r="C1077" t="str">
            <v>UN</v>
          </cell>
          <cell r="D1077">
            <v>0</v>
          </cell>
          <cell r="E1077">
            <v>0</v>
          </cell>
          <cell r="F1077">
            <v>0</v>
          </cell>
        </row>
        <row r="1078">
          <cell r="A1078">
            <v>91701</v>
          </cell>
          <cell r="B1078" t="str">
            <v>DPS - DISPOSITIVO PROTEÇÃO CONTRA SURTOS 275V - 40KA</v>
          </cell>
          <cell r="C1078" t="str">
            <v>UN</v>
          </cell>
          <cell r="D1078">
            <v>0</v>
          </cell>
          <cell r="E1078">
            <v>0</v>
          </cell>
          <cell r="F1078">
            <v>0</v>
          </cell>
        </row>
        <row r="1079">
          <cell r="A1079">
            <v>91702</v>
          </cell>
          <cell r="B1079" t="str">
            <v>DISPOSITIVO DE PROTEÇÃO CONTRA SURTOS - DPS - 500 VCC - 45 KA - CLASSE II</v>
          </cell>
          <cell r="C1079" t="str">
            <v>UN</v>
          </cell>
          <cell r="D1079">
            <v>0</v>
          </cell>
          <cell r="E1079">
            <v>0</v>
          </cell>
          <cell r="F1079">
            <v>0</v>
          </cell>
        </row>
        <row r="1080">
          <cell r="A1080">
            <v>91703</v>
          </cell>
          <cell r="B1080" t="str">
            <v>DISPOSITIVO DE PROTEÇÃO CONTRA SURTOS - DPS - 1000 VCC - 45 KA - CLASSE I</v>
          </cell>
          <cell r="C1080" t="str">
            <v>UN</v>
          </cell>
          <cell r="D1080">
            <v>0</v>
          </cell>
          <cell r="E1080">
            <v>0</v>
          </cell>
          <cell r="F1080">
            <v>0</v>
          </cell>
        </row>
        <row r="1081">
          <cell r="A1081">
            <v>91706</v>
          </cell>
          <cell r="B1081" t="str">
            <v>BARRAMENTO DE COBRE TIPO DIN BIPOLAR PARA 63A</v>
          </cell>
          <cell r="C1081" t="str">
            <v>M</v>
          </cell>
          <cell r="D1081">
            <v>0</v>
          </cell>
          <cell r="E1081">
            <v>0</v>
          </cell>
          <cell r="F1081">
            <v>0</v>
          </cell>
        </row>
        <row r="1082">
          <cell r="A1082">
            <v>91707</v>
          </cell>
          <cell r="B1082" t="str">
            <v>BARRAMENTO DE COBRE TIPO DIN TRIPOLAR PARA 80A</v>
          </cell>
          <cell r="C1082" t="str">
            <v>M</v>
          </cell>
          <cell r="D1082">
            <v>0</v>
          </cell>
          <cell r="E1082">
            <v>0</v>
          </cell>
          <cell r="F1082">
            <v>0</v>
          </cell>
        </row>
        <row r="1083">
          <cell r="A1083">
            <v>91710</v>
          </cell>
          <cell r="B1083" t="str">
            <v>EMENDA PARA CABO DE MÉDIA TENSÃO 12/20KV - 1X25/ 1X35MM2 - UNIPOLAR</v>
          </cell>
          <cell r="C1083" t="str">
            <v>UN</v>
          </cell>
          <cell r="D1083">
            <v>0</v>
          </cell>
          <cell r="E1083">
            <v>0</v>
          </cell>
          <cell r="F1083">
            <v>0</v>
          </cell>
        </row>
        <row r="1084">
          <cell r="A1084">
            <v>91712</v>
          </cell>
          <cell r="B1084" t="str">
            <v>BASE PARA FUSIVEL DE TRANSFORMADOR DE POTENCIAL</v>
          </cell>
          <cell r="C1084" t="str">
            <v>UN</v>
          </cell>
          <cell r="D1084">
            <v>0</v>
          </cell>
          <cell r="E1084">
            <v>0</v>
          </cell>
          <cell r="F1084">
            <v>0</v>
          </cell>
        </row>
        <row r="1085">
          <cell r="A1085">
            <v>91713</v>
          </cell>
          <cell r="B1085" t="str">
            <v>FUSIVEL HH PARA 7,5A/ 15KV</v>
          </cell>
          <cell r="C1085" t="str">
            <v>UN</v>
          </cell>
          <cell r="D1085">
            <v>0</v>
          </cell>
          <cell r="E1085">
            <v>0</v>
          </cell>
          <cell r="F1085">
            <v>0</v>
          </cell>
        </row>
        <row r="1086">
          <cell r="A1086">
            <v>91714</v>
          </cell>
          <cell r="B1086" t="str">
            <v>FUSIVEL HH PARA 10A/ 15KV</v>
          </cell>
          <cell r="C1086" t="str">
            <v>UN</v>
          </cell>
          <cell r="D1086">
            <v>0</v>
          </cell>
          <cell r="E1086">
            <v>0</v>
          </cell>
          <cell r="F1086">
            <v>0</v>
          </cell>
        </row>
        <row r="1087">
          <cell r="A1087">
            <v>91715</v>
          </cell>
          <cell r="B1087" t="str">
            <v>FUSIVEL HH PARA 20A/ 15KV</v>
          </cell>
          <cell r="C1087" t="str">
            <v>UN</v>
          </cell>
          <cell r="D1087">
            <v>0</v>
          </cell>
          <cell r="E1087">
            <v>0</v>
          </cell>
          <cell r="F1087">
            <v>0</v>
          </cell>
        </row>
        <row r="1088">
          <cell r="A1088">
            <v>91716</v>
          </cell>
          <cell r="B1088" t="str">
            <v>DISJUNTOR A VÁCUO 15KV/ 350MVA - COMPLETO - CARREGAM. MANUAL</v>
          </cell>
          <cell r="C1088" t="str">
            <v>UN</v>
          </cell>
          <cell r="D1088">
            <v>0</v>
          </cell>
          <cell r="E1088">
            <v>0</v>
          </cell>
          <cell r="F1088">
            <v>0</v>
          </cell>
        </row>
        <row r="1089">
          <cell r="A1089">
            <v>91717</v>
          </cell>
          <cell r="B1089" t="str">
            <v>DISJUNTOR A VÁCUO 15KV/ 350MVA - MOTORIZADO - COMPLETO</v>
          </cell>
          <cell r="C1089" t="str">
            <v>UN</v>
          </cell>
          <cell r="D1089">
            <v>0</v>
          </cell>
          <cell r="E1089">
            <v>0</v>
          </cell>
          <cell r="F1089">
            <v>0</v>
          </cell>
        </row>
        <row r="1090">
          <cell r="A1090">
            <v>91718</v>
          </cell>
          <cell r="B1090" t="str">
            <v>PARA-RAIO TIPO POLIMERICO CLASSE 15KV</v>
          </cell>
          <cell r="C1090" t="str">
            <v>UN</v>
          </cell>
          <cell r="D1090">
            <v>0</v>
          </cell>
          <cell r="E1090">
            <v>0</v>
          </cell>
          <cell r="F1090">
            <v>0</v>
          </cell>
        </row>
        <row r="1091">
          <cell r="A1091">
            <v>91719</v>
          </cell>
          <cell r="B1091" t="str">
            <v>ESTRADO DE BORRACHA ISOLANTE 100X100X2,5CM</v>
          </cell>
          <cell r="C1091" t="str">
            <v>UN</v>
          </cell>
          <cell r="D1091">
            <v>0</v>
          </cell>
          <cell r="E1091">
            <v>0</v>
          </cell>
          <cell r="F1091">
            <v>0</v>
          </cell>
        </row>
        <row r="1092">
          <cell r="A1092">
            <v>91720</v>
          </cell>
          <cell r="B1092" t="str">
            <v>LUVA DE SOBREPOSIÇÃO PARA LUVA ISOLANTE EM COURO DE VAQUETA</v>
          </cell>
          <cell r="C1092" t="str">
            <v>PAR</v>
          </cell>
          <cell r="D1092">
            <v>0</v>
          </cell>
          <cell r="E1092">
            <v>0</v>
          </cell>
          <cell r="F1092">
            <v>0</v>
          </cell>
        </row>
        <row r="1093">
          <cell r="A1093">
            <v>91721</v>
          </cell>
          <cell r="B1093" t="str">
            <v>TRANSFORMADOR TRIFÁSICO A SECO 150KVA - 13,8/ 13,2/ 12,6KV - 220/ 127V</v>
          </cell>
          <cell r="C1093" t="str">
            <v>UN</v>
          </cell>
          <cell r="D1093">
            <v>0</v>
          </cell>
          <cell r="E1093">
            <v>0</v>
          </cell>
          <cell r="F1093">
            <v>0</v>
          </cell>
        </row>
        <row r="1094">
          <cell r="A1094">
            <v>91722</v>
          </cell>
          <cell r="B1094" t="str">
            <v>TRANSFORMADOR TRIFÁSICO A SECO 225KVA - 13,8/ 13,2/ 12,6KV - 220/ 127V</v>
          </cell>
          <cell r="C1094" t="str">
            <v>UN</v>
          </cell>
          <cell r="D1094">
            <v>0</v>
          </cell>
          <cell r="E1094">
            <v>0</v>
          </cell>
          <cell r="F1094">
            <v>0</v>
          </cell>
        </row>
        <row r="1095">
          <cell r="A1095">
            <v>91723</v>
          </cell>
          <cell r="B1095" t="str">
            <v>TRANSFORMADOR DE CORRENTE PARA PROTEÇÃO RELAÇÃO 20:5A</v>
          </cell>
          <cell r="C1095" t="str">
            <v>UN</v>
          </cell>
          <cell r="D1095">
            <v>0</v>
          </cell>
          <cell r="E1095">
            <v>0</v>
          </cell>
          <cell r="F1095">
            <v>0</v>
          </cell>
        </row>
        <row r="1096">
          <cell r="A1096">
            <v>91724</v>
          </cell>
          <cell r="B1096" t="str">
            <v>RELE DE SOBRECORRENTE DE AÇÃO INDIRETA PARA MÉDIA TENSÃO</v>
          </cell>
          <cell r="C1096" t="str">
            <v>UN</v>
          </cell>
          <cell r="D1096">
            <v>0</v>
          </cell>
          <cell r="E1096">
            <v>0</v>
          </cell>
          <cell r="F1096">
            <v>0</v>
          </cell>
        </row>
        <row r="1097">
          <cell r="A1097">
            <v>91725</v>
          </cell>
          <cell r="B1097" t="str">
            <v>REMOÇÃO DE CABOS DE ALTA TENSÃO EM LINHA SUBTERRÂNEA ATÉ 35MM2</v>
          </cell>
          <cell r="C1097" t="str">
            <v>M</v>
          </cell>
          <cell r="D1097">
            <v>0</v>
          </cell>
          <cell r="E1097">
            <v>0</v>
          </cell>
          <cell r="F1097">
            <v>0</v>
          </cell>
        </row>
        <row r="1098">
          <cell r="A1098">
            <v>91726</v>
          </cell>
          <cell r="B1098" t="str">
            <v>CARTUCHO PARA CONEXÃO EXOTERMICA CABO/ CABO</v>
          </cell>
          <cell r="C1098" t="str">
            <v>UN</v>
          </cell>
          <cell r="D1098">
            <v>0</v>
          </cell>
          <cell r="E1098">
            <v>0</v>
          </cell>
          <cell r="F1098">
            <v>0</v>
          </cell>
        </row>
        <row r="1099">
          <cell r="A1099">
            <v>91727</v>
          </cell>
          <cell r="B1099" t="str">
            <v>CARTUCHO PARA CONEXÃO EXOTERMICA CABO/ HASTE</v>
          </cell>
          <cell r="C1099" t="str">
            <v>UN</v>
          </cell>
          <cell r="D1099">
            <v>0</v>
          </cell>
          <cell r="E1099">
            <v>0</v>
          </cell>
          <cell r="F1099">
            <v>0</v>
          </cell>
        </row>
        <row r="1100">
          <cell r="A1100">
            <v>91728</v>
          </cell>
          <cell r="B1100" t="str">
            <v>CARTUCHO PARA CONEXÃO EXOTERMICA ESTRUTURA METÁLICA</v>
          </cell>
          <cell r="C1100" t="str">
            <v>UN</v>
          </cell>
          <cell r="D1100">
            <v>0</v>
          </cell>
          <cell r="E1100">
            <v>0</v>
          </cell>
          <cell r="F1100">
            <v>0</v>
          </cell>
        </row>
        <row r="1101">
          <cell r="A1101">
            <v>91729</v>
          </cell>
          <cell r="B1101" t="str">
            <v>PLACA DE AVISO DE POLIESTIRENO 30X40 E 2MM</v>
          </cell>
          <cell r="C1101" t="str">
            <v>UN</v>
          </cell>
          <cell r="D1101">
            <v>0</v>
          </cell>
          <cell r="E1101">
            <v>0</v>
          </cell>
          <cell r="F1101">
            <v>0</v>
          </cell>
        </row>
        <row r="1102">
          <cell r="A1102">
            <v>91730</v>
          </cell>
          <cell r="B1102" t="str">
            <v>BOLSA EM LONA PARA LUVA ISOLANTE</v>
          </cell>
          <cell r="C1102" t="str">
            <v>UN</v>
          </cell>
          <cell r="D1102">
            <v>0</v>
          </cell>
          <cell r="E1102">
            <v>0</v>
          </cell>
          <cell r="F1102">
            <v>0</v>
          </cell>
        </row>
        <row r="1103">
          <cell r="A1103">
            <v>91731</v>
          </cell>
          <cell r="B1103" t="str">
            <v>CAIXA DE MADEIRA PARA ARMAZENAMENTO DE LUVA ISOLANTE</v>
          </cell>
          <cell r="C1103" t="str">
            <v>UN</v>
          </cell>
          <cell r="D1103">
            <v>0</v>
          </cell>
          <cell r="E1103">
            <v>0</v>
          </cell>
          <cell r="F1103">
            <v>0</v>
          </cell>
        </row>
        <row r="1104">
          <cell r="A1104">
            <v>91732</v>
          </cell>
          <cell r="B1104" t="str">
            <v>TRANSFORMADOR DE CORRENTE PARA PROTEÇÃO RELAÇÃO 50:5A</v>
          </cell>
          <cell r="C1104" t="str">
            <v>UN</v>
          </cell>
          <cell r="D1104">
            <v>0</v>
          </cell>
          <cell r="E1104">
            <v>0</v>
          </cell>
          <cell r="F1104">
            <v>0</v>
          </cell>
        </row>
        <row r="1105">
          <cell r="A1105">
            <v>91733</v>
          </cell>
          <cell r="B1105" t="str">
            <v>TRANSFORMADOR DE CORRENTE PARA PROTEÇÃO RELAÇÃO 75:5A</v>
          </cell>
          <cell r="C1105" t="str">
            <v>UN</v>
          </cell>
          <cell r="D1105">
            <v>0</v>
          </cell>
          <cell r="E1105">
            <v>0</v>
          </cell>
          <cell r="F1105">
            <v>0</v>
          </cell>
        </row>
        <row r="1106">
          <cell r="A1106">
            <v>91734</v>
          </cell>
          <cell r="B1106" t="str">
            <v>TRANSFORMADOR DE CORRENTE PARA PROTEÇÃO RELAÇÃO 100:5A</v>
          </cell>
          <cell r="C1106" t="str">
            <v>UN</v>
          </cell>
          <cell r="D1106">
            <v>0</v>
          </cell>
          <cell r="E1106">
            <v>0</v>
          </cell>
          <cell r="F1106">
            <v>0</v>
          </cell>
        </row>
        <row r="1107">
          <cell r="A1107">
            <v>92000</v>
          </cell>
          <cell r="B1107" t="str">
            <v>CONJUNTOS DE ILUMINAÇÃO</v>
          </cell>
          <cell r="C1107" t="str">
            <v>.</v>
          </cell>
          <cell r="D1107">
            <v>0</v>
          </cell>
          <cell r="E1107">
            <v>0</v>
          </cell>
          <cell r="F1107">
            <v>0</v>
          </cell>
        </row>
        <row r="1108">
          <cell r="A1108">
            <v>92010</v>
          </cell>
          <cell r="B1108" t="str">
            <v>LC.02 - ILUMINAÇÃO DE QUADRA COM POSTE CONCRETO TUBULAR H LIV.=10M COM 3 PROJETORES VAPOR MERCÚRIO 400W</v>
          </cell>
          <cell r="C1108" t="str">
            <v>CJ</v>
          </cell>
          <cell r="D1108">
            <v>0</v>
          </cell>
          <cell r="E1108">
            <v>0</v>
          </cell>
          <cell r="F1108">
            <v>0</v>
          </cell>
        </row>
        <row r="1109">
          <cell r="A1109">
            <v>92011</v>
          </cell>
          <cell r="B1109" t="str">
            <v>ILUMINAÇÃO DE QUADRA COM POSTE DE CONCRETO TUBULAR, ALT. UTIL 10M COM 3 PROJETORES COM LÂMPADA DE LED 100W, INCLUSIVE CAIXA DE INSPEÇÃO DE ALVENARIA 40X40X40CM DE 1 TIJOLO COM TAMPA DE CONCRETO</v>
          </cell>
          <cell r="C1109" t="str">
            <v>CJ</v>
          </cell>
          <cell r="D1109">
            <v>0</v>
          </cell>
          <cell r="E1109">
            <v>0</v>
          </cell>
          <cell r="F1109">
            <v>0</v>
          </cell>
        </row>
        <row r="1110">
          <cell r="A1110">
            <v>92033</v>
          </cell>
          <cell r="B1110" t="str">
            <v>POSTE DE AÇO GALVANIZADO TIPO RETO, FLANGEADO H=5M COM LUMINÁRIA HERMÉTICA EM ALUMÍNIO FUNDIDO PARA LÂMPADA DE VAPOR DE MERCÚRIO DE 250W - COM APROVAÇÃO DE ILUME/ PMSP</v>
          </cell>
          <cell r="C1110" t="str">
            <v>UN</v>
          </cell>
          <cell r="D1110">
            <v>0</v>
          </cell>
          <cell r="E1110">
            <v>0</v>
          </cell>
          <cell r="F1110">
            <v>0</v>
          </cell>
        </row>
        <row r="1111">
          <cell r="A1111">
            <v>92034</v>
          </cell>
          <cell r="B1111" t="str">
            <v>POSTE DE AÇO GALVANIZADO TIPO RETO, FLANGEADO H=7M COM LUMINÁRIA HERMÉTICA EM ALUMÍNIO FUNDIDO PARA LÂMPADA DE VAPOR DE MERCÚRIO DE 250W - COM APROVAÇÃO DE ILUME/ PMSP</v>
          </cell>
          <cell r="C1111" t="str">
            <v>UN</v>
          </cell>
          <cell r="D1111">
            <v>0</v>
          </cell>
          <cell r="E1111">
            <v>0</v>
          </cell>
          <cell r="F1111">
            <v>0</v>
          </cell>
        </row>
        <row r="1112">
          <cell r="A1112">
            <v>92035</v>
          </cell>
          <cell r="B1112" t="str">
            <v>POSTE GALVANIZADO, RETO, FLANGEADO, H=5M COM LUMINÁRIA HERMÉTICA TIPO LED DE 150W COM APROVAÇÃO DE ILUME/PMSP, INCLUSIVE CAIXA DE INSPEÇÃO DE ALVENARIA 40X40X40CM DE 1 TIJOLO COM TAMPA DE CONCRETO</v>
          </cell>
          <cell r="C1112" t="str">
            <v>UN</v>
          </cell>
          <cell r="D1112">
            <v>0</v>
          </cell>
          <cell r="E1112">
            <v>0</v>
          </cell>
          <cell r="F1112">
            <v>0</v>
          </cell>
        </row>
        <row r="1113">
          <cell r="A1113">
            <v>92036</v>
          </cell>
          <cell r="B1113" t="str">
            <v>POSTE DE AÇO GALVANIZADO, RETO, FLANGEADO, H=5M COM LUMINÁRIA HERMÉTICA TIPO LED DE 120W COM APROVAÇÃO DE ILUME/PMSP, INCLUSIVE CAIXA DE INSPEÇÃO DE ALVENARIA 40X40X40CM DE 1 TIJOLO COM TAMPA DE CONCRETO</v>
          </cell>
          <cell r="C1113" t="str">
            <v>UN</v>
          </cell>
          <cell r="D1113">
            <v>0</v>
          </cell>
          <cell r="E1113">
            <v>0</v>
          </cell>
          <cell r="F1113">
            <v>0</v>
          </cell>
        </row>
        <row r="1114">
          <cell r="A1114">
            <v>95000</v>
          </cell>
          <cell r="B1114" t="str">
            <v>DEMOLIÇÕES - ENTRADA E DISTRIBUIÇÃO</v>
          </cell>
          <cell r="C1114" t="str">
            <v>.</v>
          </cell>
          <cell r="D1114">
            <v>0</v>
          </cell>
          <cell r="E1114">
            <v>0</v>
          </cell>
          <cell r="F1114">
            <v>0</v>
          </cell>
        </row>
        <row r="1115">
          <cell r="A1115">
            <v>95001</v>
          </cell>
          <cell r="B1115" t="str">
            <v>REMOÇÃO DE POSTE DE ENTRADA DE ENERGIA EM BAIXA TENSÃO - GALVANIZADO</v>
          </cell>
          <cell r="C1115" t="str">
            <v>UN</v>
          </cell>
          <cell r="D1115">
            <v>0</v>
          </cell>
          <cell r="E1115">
            <v>0</v>
          </cell>
          <cell r="F1115">
            <v>0</v>
          </cell>
        </row>
        <row r="1116">
          <cell r="A1116">
            <v>95002</v>
          </cell>
          <cell r="B1116" t="str">
            <v>REMOÇÃO DE POSTE DE ENTRADA DE ENERGIA EM BAIXA TENSÃO - CONCRETO</v>
          </cell>
          <cell r="C1116" t="str">
            <v>UN</v>
          </cell>
          <cell r="D1116">
            <v>0</v>
          </cell>
          <cell r="E1116">
            <v>0</v>
          </cell>
          <cell r="F1116">
            <v>0</v>
          </cell>
        </row>
        <row r="1117">
          <cell r="A1117">
            <v>95003</v>
          </cell>
          <cell r="B1117" t="str">
            <v>REMOÇÃO DE CAIXA DE ENTRADA DE ENERGIA EM BAIXA TENSÃO</v>
          </cell>
          <cell r="C1117" t="str">
            <v>UN</v>
          </cell>
          <cell r="D1117">
            <v>0</v>
          </cell>
          <cell r="E1117">
            <v>0</v>
          </cell>
          <cell r="F1117">
            <v>0</v>
          </cell>
        </row>
        <row r="1118">
          <cell r="A1118">
            <v>95004</v>
          </cell>
          <cell r="B1118" t="str">
            <v>REMOÇÃO DE ARMAÇÃO TIPO BRAQUETE</v>
          </cell>
          <cell r="C1118" t="str">
            <v>UN</v>
          </cell>
          <cell r="D1118">
            <v>0</v>
          </cell>
          <cell r="E1118">
            <v>0</v>
          </cell>
          <cell r="F1118">
            <v>0</v>
          </cell>
        </row>
        <row r="1119">
          <cell r="A1119">
            <v>95005</v>
          </cell>
          <cell r="B1119" t="str">
            <v>REMOÇÃO DE CABEÇOTE TIPO "TELESP"</v>
          </cell>
          <cell r="C1119" t="str">
            <v>UN</v>
          </cell>
          <cell r="D1119">
            <v>0</v>
          </cell>
          <cell r="E1119">
            <v>0</v>
          </cell>
          <cell r="F1119">
            <v>0</v>
          </cell>
        </row>
        <row r="1120">
          <cell r="A1120">
            <v>95006</v>
          </cell>
          <cell r="B1120" t="str">
            <v>REMOÇÃO DE CAIXA DE ENTRADA DE TELEFONE TIPO "TELESP"</v>
          </cell>
          <cell r="C1120" t="str">
            <v>UN</v>
          </cell>
          <cell r="D1120">
            <v>0</v>
          </cell>
          <cell r="E1120">
            <v>0</v>
          </cell>
          <cell r="F1120">
            <v>0</v>
          </cell>
        </row>
        <row r="1121">
          <cell r="A1121">
            <v>95009</v>
          </cell>
          <cell r="B1121" t="str">
            <v>REMOÇÃO DE PERFILADOS</v>
          </cell>
          <cell r="C1121" t="str">
            <v>M</v>
          </cell>
          <cell r="D1121">
            <v>0</v>
          </cell>
          <cell r="E1121">
            <v>0</v>
          </cell>
          <cell r="F1121">
            <v>0</v>
          </cell>
        </row>
        <row r="1122">
          <cell r="A1122">
            <v>95010</v>
          </cell>
          <cell r="B1122" t="str">
            <v>REMOÇÃO DE ELETRODUTOS EMBUTIDOS - ATÉ 2"</v>
          </cell>
          <cell r="C1122" t="str">
            <v>M</v>
          </cell>
          <cell r="D1122">
            <v>0</v>
          </cell>
          <cell r="E1122">
            <v>0</v>
          </cell>
          <cell r="F1122">
            <v>0</v>
          </cell>
        </row>
        <row r="1123">
          <cell r="A1123">
            <v>95011</v>
          </cell>
          <cell r="B1123" t="str">
            <v>REMOÇÃO DE ELETRODUTOS EMBUTIDOS - ACIMA DE 2"</v>
          </cell>
          <cell r="C1123" t="str">
            <v>M</v>
          </cell>
          <cell r="D1123">
            <v>0</v>
          </cell>
          <cell r="E1123">
            <v>0</v>
          </cell>
          <cell r="F1123">
            <v>0</v>
          </cell>
        </row>
        <row r="1124">
          <cell r="A1124">
            <v>95012</v>
          </cell>
          <cell r="B1124" t="str">
            <v>REMOÇÃO DE ELETRODUTOS APARENTES - ATÉ 2"</v>
          </cell>
          <cell r="C1124" t="str">
            <v>M</v>
          </cell>
          <cell r="D1124">
            <v>0</v>
          </cell>
          <cell r="E1124">
            <v>0</v>
          </cell>
          <cell r="F1124">
            <v>0</v>
          </cell>
        </row>
        <row r="1125">
          <cell r="A1125">
            <v>95013</v>
          </cell>
          <cell r="B1125" t="str">
            <v>REMOÇÃO DE ELETRODUTOS APARENTES - ACIMA DE 2"</v>
          </cell>
          <cell r="C1125" t="str">
            <v>M</v>
          </cell>
          <cell r="D1125">
            <v>0</v>
          </cell>
          <cell r="E1125">
            <v>0</v>
          </cell>
          <cell r="F1125">
            <v>0</v>
          </cell>
        </row>
        <row r="1126">
          <cell r="A1126">
            <v>95014</v>
          </cell>
          <cell r="B1126" t="str">
            <v>REMOÇÃO DE CABO EMBUTIDO - ATÉ 16MM2</v>
          </cell>
          <cell r="C1126" t="str">
            <v>M</v>
          </cell>
          <cell r="D1126">
            <v>0</v>
          </cell>
          <cell r="E1126">
            <v>0</v>
          </cell>
          <cell r="F1126">
            <v>0</v>
          </cell>
        </row>
        <row r="1127">
          <cell r="A1127">
            <v>95015</v>
          </cell>
          <cell r="B1127" t="str">
            <v>REMOÇÃO DE CABO EMBUTIDO - ACIMA DE 16MM2</v>
          </cell>
          <cell r="C1127" t="str">
            <v>M</v>
          </cell>
          <cell r="D1127">
            <v>0</v>
          </cell>
          <cell r="E1127">
            <v>0</v>
          </cell>
          <cell r="F1127">
            <v>0</v>
          </cell>
        </row>
        <row r="1128">
          <cell r="A1128">
            <v>95016</v>
          </cell>
          <cell r="B1128" t="str">
            <v>REMOÇÃO DE CABO APARENTE - ATÉ 16MM2</v>
          </cell>
          <cell r="C1128" t="str">
            <v>M</v>
          </cell>
          <cell r="D1128">
            <v>0</v>
          </cell>
          <cell r="E1128">
            <v>0</v>
          </cell>
          <cell r="F1128">
            <v>0</v>
          </cell>
        </row>
        <row r="1129">
          <cell r="A1129">
            <v>95017</v>
          </cell>
          <cell r="B1129" t="str">
            <v>REMOÇÃO DE CABO APARENTE - ACIMA DE 16MM2</v>
          </cell>
          <cell r="C1129" t="str">
            <v>M</v>
          </cell>
          <cell r="D1129">
            <v>0</v>
          </cell>
          <cell r="E1129">
            <v>0</v>
          </cell>
          <cell r="F1129">
            <v>0</v>
          </cell>
        </row>
        <row r="1130">
          <cell r="A1130">
            <v>95018</v>
          </cell>
          <cell r="B1130" t="str">
            <v>REMOÇÃO DE TERMINAIS OU CONECTORES DE PRESSÃO PARA CABOS</v>
          </cell>
          <cell r="C1130" t="str">
            <v>UN</v>
          </cell>
          <cell r="D1130">
            <v>0</v>
          </cell>
          <cell r="E1130">
            <v>0</v>
          </cell>
          <cell r="F1130">
            <v>0</v>
          </cell>
        </row>
        <row r="1131">
          <cell r="A1131">
            <v>95020</v>
          </cell>
          <cell r="B1131" t="str">
            <v>REMOÇÃO DE SUPORTE-ISOLADOR TIPO ROLDANA</v>
          </cell>
          <cell r="C1131" t="str">
            <v>UN</v>
          </cell>
          <cell r="D1131">
            <v>0</v>
          </cell>
          <cell r="E1131">
            <v>0</v>
          </cell>
          <cell r="F1131">
            <v>0</v>
          </cell>
        </row>
        <row r="1132">
          <cell r="A1132">
            <v>95100</v>
          </cell>
          <cell r="B1132" t="str">
            <v>DEMOLIÇÕES - CAIXAS E QUADROS</v>
          </cell>
          <cell r="C1132" t="str">
            <v>.</v>
          </cell>
          <cell r="D1132">
            <v>0</v>
          </cell>
          <cell r="E1132">
            <v>0</v>
          </cell>
          <cell r="F1132">
            <v>0</v>
          </cell>
        </row>
        <row r="1133">
          <cell r="A1133">
            <v>95111</v>
          </cell>
          <cell r="B1133" t="str">
            <v>REMOÇÃO DE ISOLADORES EM QUADROS ELÉTRICOS</v>
          </cell>
          <cell r="C1133" t="str">
            <v>UN</v>
          </cell>
          <cell r="D1133">
            <v>0</v>
          </cell>
          <cell r="E1133">
            <v>0</v>
          </cell>
          <cell r="F1133">
            <v>0</v>
          </cell>
        </row>
        <row r="1134">
          <cell r="A1134">
            <v>95115</v>
          </cell>
          <cell r="B1134" t="str">
            <v>REMOÇÃO DE DISJUNTOR AUTOMÁTICO UNIPOLAR ATÉ 50A</v>
          </cell>
          <cell r="C1134" t="str">
            <v>UN</v>
          </cell>
          <cell r="D1134">
            <v>0</v>
          </cell>
          <cell r="E1134">
            <v>0</v>
          </cell>
          <cell r="F1134">
            <v>0</v>
          </cell>
        </row>
        <row r="1135">
          <cell r="A1135">
            <v>95116</v>
          </cell>
          <cell r="B1135" t="str">
            <v>REMOÇÃO DE DISJUNTOR AUTOMÁTICO BIPOLAR ATÉ 50A</v>
          </cell>
          <cell r="C1135" t="str">
            <v>UN</v>
          </cell>
          <cell r="D1135">
            <v>0</v>
          </cell>
          <cell r="E1135">
            <v>0</v>
          </cell>
          <cell r="F1135">
            <v>0</v>
          </cell>
        </row>
        <row r="1136">
          <cell r="A1136">
            <v>95117</v>
          </cell>
          <cell r="B1136" t="str">
            <v>REMOÇÃO DE DISJUNTOR AUTOMÁTICO TRIPOLAR ATÉ 50A</v>
          </cell>
          <cell r="C1136" t="str">
            <v>UN</v>
          </cell>
          <cell r="D1136">
            <v>0</v>
          </cell>
          <cell r="E1136">
            <v>0</v>
          </cell>
          <cell r="F1136">
            <v>0</v>
          </cell>
        </row>
        <row r="1137">
          <cell r="A1137">
            <v>95125</v>
          </cell>
          <cell r="B1137" t="str">
            <v>REMOÇÃO DE CAIXA PARA FUSÍVEL OU TOMADA, INSTALADA EM PERFILADOS</v>
          </cell>
          <cell r="C1137" t="str">
            <v>UN</v>
          </cell>
          <cell r="D1137">
            <v>0</v>
          </cell>
          <cell r="E1137">
            <v>0</v>
          </cell>
          <cell r="F1137">
            <v>0</v>
          </cell>
        </row>
        <row r="1138">
          <cell r="A1138">
            <v>95126</v>
          </cell>
          <cell r="B1138" t="str">
            <v>REMOÇÃO DE QUADRO DE DISTRIBUIÇÃO OU CAIXA DE PASSAGEM</v>
          </cell>
          <cell r="C1138" t="str">
            <v>UN</v>
          </cell>
          <cell r="D1138">
            <v>0</v>
          </cell>
          <cell r="E1138">
            <v>0</v>
          </cell>
          <cell r="F1138">
            <v>0</v>
          </cell>
        </row>
        <row r="1139">
          <cell r="A1139">
            <v>95127</v>
          </cell>
          <cell r="B1139" t="str">
            <v>REMOÇÃO DE FUNDO DE QUADRO DE DISTRIBUIÇÃO OU CAIXA DE PASSAGEM</v>
          </cell>
          <cell r="C1139" t="str">
            <v>M2</v>
          </cell>
          <cell r="D1139">
            <v>0</v>
          </cell>
          <cell r="E1139">
            <v>0</v>
          </cell>
          <cell r="F1139">
            <v>0</v>
          </cell>
        </row>
        <row r="1140">
          <cell r="A1140">
            <v>95129</v>
          </cell>
          <cell r="B1140" t="str">
            <v>REMOÇÃO DE TAMPA DE QUADRO DE DISTRIBUIÇÃO OU CAIXA DE PASSAGEM</v>
          </cell>
          <cell r="C1140" t="str">
            <v>M2</v>
          </cell>
          <cell r="D1140">
            <v>0</v>
          </cell>
          <cell r="E1140">
            <v>0</v>
          </cell>
          <cell r="F1140">
            <v>0</v>
          </cell>
        </row>
        <row r="1141">
          <cell r="A1141">
            <v>95130</v>
          </cell>
          <cell r="B1141" t="str">
            <v>REMOÇÃO DE FECHADURA DE QUADRO DE DISTRIBUIÇÃO OU CAIXA DE PASSAGEM</v>
          </cell>
          <cell r="C1141" t="str">
            <v>UN</v>
          </cell>
          <cell r="D1141">
            <v>0</v>
          </cell>
          <cell r="E1141">
            <v>0</v>
          </cell>
          <cell r="F1141">
            <v>0</v>
          </cell>
        </row>
        <row r="1142">
          <cell r="A1142">
            <v>95132</v>
          </cell>
          <cell r="B1142" t="str">
            <v>REMOÇÃO DE DISJUNTOR AUTOMÁTICO TIPO "QUICK-LAG"</v>
          </cell>
          <cell r="C1142" t="str">
            <v>UN</v>
          </cell>
          <cell r="D1142">
            <v>0</v>
          </cell>
          <cell r="E1142">
            <v>0</v>
          </cell>
          <cell r="F1142">
            <v>0</v>
          </cell>
        </row>
        <row r="1143">
          <cell r="A1143">
            <v>95134</v>
          </cell>
          <cell r="B1143" t="str">
            <v>REMOÇÃO DE BASE EM CHAPA DE FERRO PARA DISJUNTOR TIPO "QUICK-LAG"</v>
          </cell>
          <cell r="C1143" t="str">
            <v>UN</v>
          </cell>
          <cell r="D1143">
            <v>0</v>
          </cell>
          <cell r="E1143">
            <v>0</v>
          </cell>
          <cell r="F1143">
            <v>0</v>
          </cell>
        </row>
        <row r="1144">
          <cell r="A1144">
            <v>95135</v>
          </cell>
          <cell r="B1144" t="str">
            <v>REMOÇÃO DE CAPACITOR PARA CORREÇÃO DE FATOR DE POTÊNCIA</v>
          </cell>
          <cell r="C1144" t="str">
            <v>UN</v>
          </cell>
          <cell r="D1144">
            <v>0</v>
          </cell>
          <cell r="E1144">
            <v>0</v>
          </cell>
          <cell r="F1144">
            <v>0</v>
          </cell>
        </row>
        <row r="1145">
          <cell r="A1145">
            <v>95136</v>
          </cell>
          <cell r="B1145" t="str">
            <v>REMOÇÃO DE CHAVE SECCIONADORA TIPO FACA - BASE DE MÁRMORE OU ARDÓSIA</v>
          </cell>
          <cell r="C1145" t="str">
            <v>UN</v>
          </cell>
          <cell r="D1145">
            <v>0</v>
          </cell>
          <cell r="E1145">
            <v>0</v>
          </cell>
          <cell r="F1145">
            <v>0</v>
          </cell>
        </row>
        <row r="1146">
          <cell r="A1146">
            <v>95137</v>
          </cell>
          <cell r="B1146" t="str">
            <v>REMOÇÃO DE CHAVE SECCIONADORA OU BASE PARA FUSÍVEIS TIPO NH - UNIPOLAR</v>
          </cell>
          <cell r="C1146" t="str">
            <v>UN</v>
          </cell>
          <cell r="D1146">
            <v>0</v>
          </cell>
          <cell r="E1146">
            <v>0</v>
          </cell>
          <cell r="F1146">
            <v>0</v>
          </cell>
        </row>
        <row r="1147">
          <cell r="A1147">
            <v>95138</v>
          </cell>
          <cell r="B1147" t="str">
            <v>REMOÇÃO DE CHAVE SECCIONADORA OU BASE PARA FUSÍVEIS TIPO NH - TRIPOLAR</v>
          </cell>
          <cell r="C1147" t="str">
            <v>UN</v>
          </cell>
          <cell r="D1147">
            <v>0</v>
          </cell>
          <cell r="E1147">
            <v>0</v>
          </cell>
          <cell r="F1147">
            <v>0</v>
          </cell>
        </row>
        <row r="1148">
          <cell r="A1148">
            <v>95139</v>
          </cell>
          <cell r="B1148" t="str">
            <v>REMOÇÃO DE BASE PARA FUSÍVEIS TIPO "DIAZED"</v>
          </cell>
          <cell r="C1148" t="str">
            <v>UN</v>
          </cell>
          <cell r="D1148">
            <v>0</v>
          </cell>
          <cell r="E1148">
            <v>0</v>
          </cell>
          <cell r="F1148">
            <v>0</v>
          </cell>
        </row>
        <row r="1149">
          <cell r="A1149">
            <v>95200</v>
          </cell>
          <cell r="B1149" t="str">
            <v>DEMOLIÇÕES - PONTOS E APARELHOS</v>
          </cell>
          <cell r="C1149" t="str">
            <v>.</v>
          </cell>
          <cell r="D1149">
            <v>0</v>
          </cell>
          <cell r="E1149">
            <v>0</v>
          </cell>
          <cell r="F1149">
            <v>0</v>
          </cell>
        </row>
        <row r="1150">
          <cell r="A1150">
            <v>95201</v>
          </cell>
          <cell r="B1150" t="str">
            <v>REMOÇÃO DE SOQUETE</v>
          </cell>
          <cell r="C1150" t="str">
            <v>UN</v>
          </cell>
          <cell r="D1150">
            <v>0</v>
          </cell>
          <cell r="E1150">
            <v>0</v>
          </cell>
          <cell r="F1150">
            <v>0</v>
          </cell>
        </row>
        <row r="1151">
          <cell r="A1151">
            <v>95202</v>
          </cell>
          <cell r="B1151" t="str">
            <v>REMOÇÃO DE REATOR PARA LÂMPADA FLUORESCENTE</v>
          </cell>
          <cell r="C1151" t="str">
            <v>UN</v>
          </cell>
          <cell r="D1151">
            <v>0</v>
          </cell>
          <cell r="E1151">
            <v>0</v>
          </cell>
          <cell r="F1151">
            <v>0</v>
          </cell>
        </row>
        <row r="1152">
          <cell r="A1152">
            <v>95203</v>
          </cell>
          <cell r="B1152" t="str">
            <v>REMOÇÃO DE LÂMPADA INCANDESCENTE OU FLUORESCENTE</v>
          </cell>
          <cell r="C1152" t="str">
            <v>UN</v>
          </cell>
          <cell r="D1152">
            <v>0</v>
          </cell>
          <cell r="E1152">
            <v>0</v>
          </cell>
          <cell r="F1152">
            <v>0</v>
          </cell>
        </row>
        <row r="1153">
          <cell r="A1153">
            <v>95204</v>
          </cell>
          <cell r="B1153" t="str">
            <v>REMOÇÃO DE LÂMPADA DE VAPOR DE MERCÚRIO, SÓDIO OU MISTA</v>
          </cell>
          <cell r="C1153" t="str">
            <v>UN</v>
          </cell>
          <cell r="D1153">
            <v>0</v>
          </cell>
          <cell r="E1153">
            <v>0</v>
          </cell>
          <cell r="F1153">
            <v>0</v>
          </cell>
        </row>
        <row r="1154">
          <cell r="A1154">
            <v>95205</v>
          </cell>
          <cell r="B1154" t="str">
            <v>REMOÇÃO DE PLACA DIFUSORA PARA LÂMPADA FLUORESCENTE</v>
          </cell>
          <cell r="C1154" t="str">
            <v>UN</v>
          </cell>
          <cell r="D1154">
            <v>0</v>
          </cell>
          <cell r="E1154">
            <v>0</v>
          </cell>
          <cell r="F1154">
            <v>0</v>
          </cell>
        </row>
        <row r="1155">
          <cell r="A1155">
            <v>95206</v>
          </cell>
          <cell r="B1155" t="str">
            <v>REMOÇÃO DE INTERRUPTOR, TOMADA, BOTÃO DE CAMPAINHA OU CIGARRA</v>
          </cell>
          <cell r="C1155" t="str">
            <v>UN</v>
          </cell>
          <cell r="D1155">
            <v>0</v>
          </cell>
          <cell r="E1155">
            <v>0</v>
          </cell>
          <cell r="F1155">
            <v>0</v>
          </cell>
        </row>
        <row r="1156">
          <cell r="A1156">
            <v>95208</v>
          </cell>
          <cell r="B1156" t="str">
            <v>REMOÇÃO DE REATOR PARA LÂMPADA HG/NA - EM CAIXA DE PASSAGEM</v>
          </cell>
          <cell r="C1156" t="str">
            <v>UN</v>
          </cell>
          <cell r="D1156">
            <v>0</v>
          </cell>
          <cell r="E1156">
            <v>0</v>
          </cell>
          <cell r="F1156">
            <v>0</v>
          </cell>
        </row>
        <row r="1157">
          <cell r="A1157">
            <v>95209</v>
          </cell>
          <cell r="B1157" t="str">
            <v>REMOÇÃO DE REATOR PARA LÂMPADA HG/NA - EM POSTE</v>
          </cell>
          <cell r="C1157" t="str">
            <v>UN</v>
          </cell>
          <cell r="D1157">
            <v>0</v>
          </cell>
          <cell r="E1157">
            <v>0</v>
          </cell>
          <cell r="F1157">
            <v>0</v>
          </cell>
        </row>
        <row r="1158">
          <cell r="A1158">
            <v>95210</v>
          </cell>
          <cell r="B1158" t="str">
            <v>REMOÇÃO DE LUMINÁRIA INTERNA PARA LÂMPADA INCANDESCENTE</v>
          </cell>
          <cell r="C1158" t="str">
            <v>UN</v>
          </cell>
          <cell r="D1158">
            <v>0</v>
          </cell>
          <cell r="E1158">
            <v>0</v>
          </cell>
          <cell r="F1158">
            <v>0</v>
          </cell>
        </row>
        <row r="1159">
          <cell r="A1159">
            <v>95211</v>
          </cell>
          <cell r="B1159" t="str">
            <v>REMOÇÃO DE LUMINÁRIA INTERNA PARA LÂMPADA FLUORESCENTE</v>
          </cell>
          <cell r="C1159" t="str">
            <v>UN</v>
          </cell>
          <cell r="D1159">
            <v>0</v>
          </cell>
          <cell r="E1159">
            <v>0</v>
          </cell>
          <cell r="F1159">
            <v>0</v>
          </cell>
        </row>
        <row r="1160">
          <cell r="A1160">
            <v>95212</v>
          </cell>
          <cell r="B1160" t="str">
            <v>REMOÇÃO DE LUMINÁRIA EXTERNA INSTALADA EM POSTE</v>
          </cell>
          <cell r="C1160" t="str">
            <v>UN</v>
          </cell>
          <cell r="D1160">
            <v>0</v>
          </cell>
          <cell r="E1160">
            <v>0</v>
          </cell>
          <cell r="F1160">
            <v>0</v>
          </cell>
        </row>
        <row r="1161">
          <cell r="A1161">
            <v>95213</v>
          </cell>
          <cell r="B1161" t="str">
            <v>REMOÇÃO DE LUMINÁRIA EXTERNA INSTALADA EM BRAÇO DE FERRO</v>
          </cell>
          <cell r="C1161" t="str">
            <v>UN</v>
          </cell>
          <cell r="D1161">
            <v>0</v>
          </cell>
          <cell r="E1161">
            <v>0</v>
          </cell>
          <cell r="F1161">
            <v>0</v>
          </cell>
        </row>
        <row r="1162">
          <cell r="A1162">
            <v>95214</v>
          </cell>
          <cell r="B1162" t="str">
            <v>REMOÇÃO DE LUMINÁRIA A PROVA DE TEMPO, GASES E VAPOR</v>
          </cell>
          <cell r="C1162" t="str">
            <v>UN</v>
          </cell>
          <cell r="D1162">
            <v>0</v>
          </cell>
          <cell r="E1162">
            <v>0</v>
          </cell>
          <cell r="F1162">
            <v>0</v>
          </cell>
        </row>
        <row r="1163">
          <cell r="A1163">
            <v>95218</v>
          </cell>
          <cell r="B1163" t="str">
            <v>REMOÇÃO DE PROJETOR DE FACHADA</v>
          </cell>
          <cell r="C1163" t="str">
            <v>UN</v>
          </cell>
          <cell r="D1163">
            <v>0</v>
          </cell>
          <cell r="E1163">
            <v>0</v>
          </cell>
          <cell r="F1163">
            <v>0</v>
          </cell>
        </row>
        <row r="1164">
          <cell r="A1164">
            <v>95219</v>
          </cell>
          <cell r="B1164" t="str">
            <v>REMOÇÃO DE PROJETOR DE JARDIM</v>
          </cell>
          <cell r="C1164" t="str">
            <v>UN</v>
          </cell>
          <cell r="D1164">
            <v>0</v>
          </cell>
          <cell r="E1164">
            <v>0</v>
          </cell>
          <cell r="F1164">
            <v>0</v>
          </cell>
        </row>
        <row r="1165">
          <cell r="A1165">
            <v>95220</v>
          </cell>
          <cell r="B1165" t="str">
            <v>REMOÇÃO DE CRUZETA DE FERRO PARA FIXAÇÃO DE PROJETOR</v>
          </cell>
          <cell r="C1165" t="str">
            <v>UN</v>
          </cell>
          <cell r="D1165">
            <v>0</v>
          </cell>
          <cell r="E1165">
            <v>0</v>
          </cell>
          <cell r="F1165">
            <v>0</v>
          </cell>
        </row>
        <row r="1166">
          <cell r="A1166">
            <v>95225</v>
          </cell>
          <cell r="B1166" t="str">
            <v>REMOÇÃO DE BRAÇO DE LUMINÁRIA</v>
          </cell>
          <cell r="C1166" t="str">
            <v>UN</v>
          </cell>
          <cell r="D1166">
            <v>0</v>
          </cell>
          <cell r="E1166">
            <v>0</v>
          </cell>
          <cell r="F1166">
            <v>0</v>
          </cell>
        </row>
        <row r="1167">
          <cell r="A1167">
            <v>95300</v>
          </cell>
          <cell r="B1167" t="str">
            <v>DEMOLIÇÕES - PÁRA-RAIOS E OUTROS</v>
          </cell>
          <cell r="C1167" t="str">
            <v>.</v>
          </cell>
          <cell r="D1167">
            <v>0</v>
          </cell>
          <cell r="E1167">
            <v>0</v>
          </cell>
          <cell r="F1167">
            <v>0</v>
          </cell>
        </row>
        <row r="1168">
          <cell r="A1168">
            <v>95310</v>
          </cell>
          <cell r="B1168" t="str">
            <v>REMOÇÃO DE CAPTOR DE PÁRA-RAIOS - TIPO FRANKLIN</v>
          </cell>
          <cell r="C1168" t="str">
            <v>UN</v>
          </cell>
          <cell r="D1168">
            <v>0</v>
          </cell>
          <cell r="E1168">
            <v>0</v>
          </cell>
          <cell r="F1168">
            <v>0</v>
          </cell>
        </row>
        <row r="1169">
          <cell r="A1169">
            <v>95311</v>
          </cell>
          <cell r="B1169" t="str">
            <v>REMOÇÃO DE CAPTOR DE PÁRA-RAIOS - RADIOATIVO</v>
          </cell>
          <cell r="C1169" t="str">
            <v>UN</v>
          </cell>
          <cell r="D1169">
            <v>0</v>
          </cell>
          <cell r="E1169">
            <v>0</v>
          </cell>
          <cell r="F1169">
            <v>0</v>
          </cell>
        </row>
        <row r="1170">
          <cell r="A1170">
            <v>95314</v>
          </cell>
          <cell r="B1170" t="str">
            <v>REMOÇÃO DE CORDOALHA DE COBRE NÚ</v>
          </cell>
          <cell r="C1170" t="str">
            <v>M</v>
          </cell>
          <cell r="D1170">
            <v>0</v>
          </cell>
          <cell r="E1170">
            <v>0</v>
          </cell>
          <cell r="F1170">
            <v>0</v>
          </cell>
        </row>
        <row r="1171">
          <cell r="A1171">
            <v>95315</v>
          </cell>
          <cell r="B1171" t="str">
            <v>REMOÇÃO DE CABO DE COBRE NÚ, PARA ATERRAMENTO</v>
          </cell>
          <cell r="C1171" t="str">
            <v>M</v>
          </cell>
          <cell r="D1171">
            <v>0</v>
          </cell>
          <cell r="E1171">
            <v>0</v>
          </cell>
          <cell r="F1171">
            <v>0</v>
          </cell>
        </row>
        <row r="1172">
          <cell r="A1172">
            <v>95316</v>
          </cell>
          <cell r="B1172" t="str">
            <v>REMOÇÃO DE CONECTOR TIPO "SPLIT-BOLT"</v>
          </cell>
          <cell r="C1172" t="str">
            <v>UN</v>
          </cell>
          <cell r="D1172">
            <v>0</v>
          </cell>
          <cell r="E1172">
            <v>0</v>
          </cell>
          <cell r="F1172">
            <v>0</v>
          </cell>
        </row>
        <row r="1173">
          <cell r="A1173">
            <v>95320</v>
          </cell>
          <cell r="B1173" t="str">
            <v>REMOÇÃO DE BASE E HASTE DE PÁRA-RAIOS</v>
          </cell>
          <cell r="C1173" t="str">
            <v>UN</v>
          </cell>
          <cell r="D1173">
            <v>0</v>
          </cell>
          <cell r="E1173">
            <v>0</v>
          </cell>
          <cell r="F1173">
            <v>0</v>
          </cell>
        </row>
        <row r="1174">
          <cell r="A1174">
            <v>95321</v>
          </cell>
          <cell r="B1174" t="str">
            <v>REMOÇÃO DE CABO DE AÇO E ESTICADORES</v>
          </cell>
          <cell r="C1174" t="str">
            <v>M</v>
          </cell>
          <cell r="D1174">
            <v>0</v>
          </cell>
          <cell r="E1174">
            <v>0</v>
          </cell>
          <cell r="F1174">
            <v>0</v>
          </cell>
        </row>
        <row r="1175">
          <cell r="A1175">
            <v>95322</v>
          </cell>
          <cell r="B1175" t="str">
            <v>REMOÇÃO DE BRAÇADEIRA PARA 3 ESTAIS</v>
          </cell>
          <cell r="C1175" t="str">
            <v>UN</v>
          </cell>
          <cell r="D1175">
            <v>0</v>
          </cell>
          <cell r="E1175">
            <v>0</v>
          </cell>
          <cell r="F1175">
            <v>0</v>
          </cell>
        </row>
        <row r="1176">
          <cell r="A1176">
            <v>95325</v>
          </cell>
          <cell r="B1176" t="str">
            <v>REMOÇÃO DE TUBO DE PROTEÇÃO PARA CORDOALHA, INCLUSIVE FIXAÇÕES</v>
          </cell>
          <cell r="C1176" t="str">
            <v>UN</v>
          </cell>
          <cell r="D1176">
            <v>0</v>
          </cell>
          <cell r="E1176">
            <v>0</v>
          </cell>
          <cell r="F1176">
            <v>0</v>
          </cell>
        </row>
        <row r="1177">
          <cell r="A1177">
            <v>95355</v>
          </cell>
          <cell r="B1177" t="str">
            <v>REMOÇÃO DE AUTOMÁTICO DE BÓIA</v>
          </cell>
          <cell r="C1177" t="str">
            <v>UN</v>
          </cell>
          <cell r="D1177">
            <v>0</v>
          </cell>
          <cell r="E1177">
            <v>0</v>
          </cell>
          <cell r="F1177">
            <v>0</v>
          </cell>
        </row>
        <row r="1178">
          <cell r="A1178">
            <v>95356</v>
          </cell>
          <cell r="B1178" t="str">
            <v>REMOÇÃO DE CONTACTOR MAGNÉTICO E RELÊS PARA QUADRO DE COMANDO</v>
          </cell>
          <cell r="C1178" t="str">
            <v>UN</v>
          </cell>
          <cell r="D1178">
            <v>0</v>
          </cell>
          <cell r="E1178">
            <v>0</v>
          </cell>
          <cell r="F1178">
            <v>0</v>
          </cell>
        </row>
        <row r="1179">
          <cell r="A1179">
            <v>95360</v>
          </cell>
          <cell r="B1179" t="str">
            <v>REMOÇÃO DE POSTE DE FERRO, INCLUSIVE BASE DE FIXAÇÃO</v>
          </cell>
          <cell r="C1179" t="str">
            <v>UN</v>
          </cell>
          <cell r="D1179">
            <v>0</v>
          </cell>
          <cell r="E1179">
            <v>0</v>
          </cell>
          <cell r="F1179">
            <v>0</v>
          </cell>
        </row>
        <row r="1180">
          <cell r="A1180">
            <v>95361</v>
          </cell>
          <cell r="B1180" t="str">
            <v>REMOÇÃO DE POSTE DE FERRO ENGASTADO NO SOLO</v>
          </cell>
          <cell r="C1180" t="str">
            <v>UN</v>
          </cell>
          <cell r="D1180">
            <v>0</v>
          </cell>
          <cell r="E1180">
            <v>0</v>
          </cell>
          <cell r="F1180">
            <v>0</v>
          </cell>
        </row>
        <row r="1181">
          <cell r="A1181">
            <v>95362</v>
          </cell>
          <cell r="B1181" t="str">
            <v>REMOÇÃO DE POSTE DE CONCRETO EM REDE DE ENERGIA</v>
          </cell>
          <cell r="C1181" t="str">
            <v>UN</v>
          </cell>
          <cell r="D1181">
            <v>0</v>
          </cell>
          <cell r="E1181">
            <v>0</v>
          </cell>
          <cell r="F1181">
            <v>0</v>
          </cell>
        </row>
        <row r="1182">
          <cell r="A1182">
            <v>95400</v>
          </cell>
          <cell r="B1182" t="str">
            <v>DEMOLIÇÕES - CABINE PRIMÁRIA</v>
          </cell>
          <cell r="C1182" t="str">
            <v>.</v>
          </cell>
          <cell r="D1182">
            <v>0</v>
          </cell>
          <cell r="E1182">
            <v>0</v>
          </cell>
          <cell r="F1182">
            <v>0</v>
          </cell>
        </row>
        <row r="1183">
          <cell r="A1183">
            <v>95401</v>
          </cell>
          <cell r="B1183" t="str">
            <v>REMOÇÃO DE ISOLADOR TIPO DISCO, INCLUSIVE GANCHO DE SUSTENTAÇÃO</v>
          </cell>
          <cell r="C1183" t="str">
            <v>UN</v>
          </cell>
          <cell r="D1183">
            <v>0</v>
          </cell>
          <cell r="E1183">
            <v>0</v>
          </cell>
          <cell r="F1183">
            <v>0</v>
          </cell>
        </row>
        <row r="1184">
          <cell r="A1184">
            <v>95402</v>
          </cell>
          <cell r="B1184" t="str">
            <v>REMOÇÃO DE ISOLADOR TIPO CASTANHA, INCLUSIVE GANCHO DE SUSTENTAÇÃO</v>
          </cell>
          <cell r="C1184" t="str">
            <v>UN</v>
          </cell>
          <cell r="D1184">
            <v>0</v>
          </cell>
          <cell r="E1184">
            <v>0</v>
          </cell>
          <cell r="F1184">
            <v>0</v>
          </cell>
        </row>
        <row r="1185">
          <cell r="A1185">
            <v>95403</v>
          </cell>
          <cell r="B1185" t="str">
            <v>REMOÇÃO DE ISOLADOR TIPO PINO PARA A.T. INCLUSIVE PINO</v>
          </cell>
          <cell r="C1185" t="str">
            <v>UN</v>
          </cell>
          <cell r="D1185">
            <v>0</v>
          </cell>
          <cell r="E1185">
            <v>0</v>
          </cell>
          <cell r="F1185">
            <v>0</v>
          </cell>
        </row>
        <row r="1186">
          <cell r="A1186">
            <v>95404</v>
          </cell>
          <cell r="B1186" t="str">
            <v>REMOÇÃO DE ISOLADOR TIPO PEDESTAL PARA A.T.</v>
          </cell>
          <cell r="C1186" t="str">
            <v>UN</v>
          </cell>
          <cell r="D1186">
            <v>0</v>
          </cell>
          <cell r="E1186">
            <v>0</v>
          </cell>
          <cell r="F1186">
            <v>0</v>
          </cell>
        </row>
        <row r="1187">
          <cell r="A1187">
            <v>95405</v>
          </cell>
          <cell r="B1187" t="str">
            <v>REMOÇÃO DE CRUZETA DE MADEIRA</v>
          </cell>
          <cell r="C1187" t="str">
            <v>UN</v>
          </cell>
          <cell r="D1187">
            <v>0</v>
          </cell>
          <cell r="E1187">
            <v>0</v>
          </cell>
          <cell r="F1187">
            <v>0</v>
          </cell>
        </row>
        <row r="1188">
          <cell r="A1188">
            <v>95406</v>
          </cell>
          <cell r="B1188" t="str">
            <v>REMOÇÃO DE BUCHA DE PASSAGEM INTERNA/EXTERNA PARA A.T.</v>
          </cell>
          <cell r="C1188" t="str">
            <v>UN</v>
          </cell>
          <cell r="D1188">
            <v>0</v>
          </cell>
          <cell r="E1188">
            <v>0</v>
          </cell>
          <cell r="F1188">
            <v>0</v>
          </cell>
        </row>
        <row r="1189">
          <cell r="A1189">
            <v>95407</v>
          </cell>
          <cell r="B1189" t="str">
            <v>REMOÇÃO DE CHAPA DE FERRO PARA BUCHA DE PASSAGEM</v>
          </cell>
          <cell r="C1189" t="str">
            <v>UN</v>
          </cell>
          <cell r="D1189">
            <v>0</v>
          </cell>
          <cell r="E1189">
            <v>0</v>
          </cell>
          <cell r="F1189">
            <v>0</v>
          </cell>
        </row>
        <row r="1190">
          <cell r="A1190">
            <v>95408</v>
          </cell>
          <cell r="B1190" t="str">
            <v>REMOÇÃO DE VERGALHÃO DE COBRE 3/8"</v>
          </cell>
          <cell r="C1190" t="str">
            <v>M</v>
          </cell>
          <cell r="D1190">
            <v>0</v>
          </cell>
          <cell r="E1190">
            <v>0</v>
          </cell>
          <cell r="F1190">
            <v>0</v>
          </cell>
        </row>
        <row r="1191">
          <cell r="A1191">
            <v>95409</v>
          </cell>
          <cell r="B1191" t="str">
            <v>REMOÇÃO DE TERMINAL OU CONECTOR PARA VERGALHÃO DE COBRE</v>
          </cell>
          <cell r="C1191" t="str">
            <v>UN</v>
          </cell>
          <cell r="D1191">
            <v>0</v>
          </cell>
          <cell r="E1191">
            <v>0</v>
          </cell>
          <cell r="F1191">
            <v>0</v>
          </cell>
        </row>
        <row r="1192">
          <cell r="A1192">
            <v>95410</v>
          </cell>
          <cell r="B1192" t="str">
            <v>REMOÇÃO DE CHAVE SECCIONADORA TRIPOLAR</v>
          </cell>
          <cell r="C1192" t="str">
            <v>UN</v>
          </cell>
          <cell r="D1192">
            <v>0</v>
          </cell>
          <cell r="E1192">
            <v>0</v>
          </cell>
          <cell r="F1192">
            <v>0</v>
          </cell>
        </row>
        <row r="1193">
          <cell r="A1193">
            <v>95411</v>
          </cell>
          <cell r="B1193" t="str">
            <v>REMOÇÃO DE TRANSFORMADOR DE POTENCIAL</v>
          </cell>
          <cell r="C1193" t="str">
            <v>UN</v>
          </cell>
          <cell r="D1193">
            <v>0</v>
          </cell>
          <cell r="E1193">
            <v>0</v>
          </cell>
          <cell r="F1193">
            <v>0</v>
          </cell>
        </row>
        <row r="1194">
          <cell r="A1194">
            <v>95412</v>
          </cell>
          <cell r="B1194" t="str">
            <v>REMOÇÃO DE DISJUNTOR A ÓLEO - VOL NORMAL OU REDUZIDO</v>
          </cell>
          <cell r="C1194" t="str">
            <v>UN</v>
          </cell>
          <cell r="D1194">
            <v>0</v>
          </cell>
          <cell r="E1194">
            <v>0</v>
          </cell>
          <cell r="F1194">
            <v>0</v>
          </cell>
        </row>
        <row r="1195">
          <cell r="A1195">
            <v>95413</v>
          </cell>
          <cell r="B1195" t="str">
            <v>REMOÇÃO DE TRANSFORMADOR DE POTÊNCIA CLASSE 15KV</v>
          </cell>
          <cell r="C1195" t="str">
            <v>UN</v>
          </cell>
          <cell r="D1195">
            <v>0</v>
          </cell>
          <cell r="E1195">
            <v>0</v>
          </cell>
          <cell r="F1195">
            <v>0</v>
          </cell>
        </row>
        <row r="1196">
          <cell r="A1196">
            <v>95414</v>
          </cell>
          <cell r="B1196" t="str">
            <v>REMOÇÃO DE CHAVE FUSÍVEL TIPO MATHEUS</v>
          </cell>
          <cell r="C1196" t="str">
            <v>UN</v>
          </cell>
          <cell r="D1196">
            <v>0</v>
          </cell>
          <cell r="E1196">
            <v>0</v>
          </cell>
          <cell r="F1196">
            <v>0</v>
          </cell>
        </row>
        <row r="1197">
          <cell r="A1197">
            <v>95415</v>
          </cell>
          <cell r="B1197" t="str">
            <v>REMOÇÃO DE SUPORTE DE TRANSFORMADOR EM POSTE</v>
          </cell>
          <cell r="C1197" t="str">
            <v>UN</v>
          </cell>
          <cell r="D1197">
            <v>0</v>
          </cell>
          <cell r="E1197">
            <v>0</v>
          </cell>
          <cell r="F1197">
            <v>0</v>
          </cell>
        </row>
        <row r="1198">
          <cell r="A1198">
            <v>95416</v>
          </cell>
          <cell r="B1198" t="str">
            <v>REMOÇÃO DE CABOS DE A.T. EM LINHA AÉREA ATÉ 35MM2</v>
          </cell>
          <cell r="C1198" t="str">
            <v>M</v>
          </cell>
          <cell r="D1198">
            <v>0</v>
          </cell>
          <cell r="E1198">
            <v>0</v>
          </cell>
          <cell r="F1198">
            <v>0</v>
          </cell>
        </row>
        <row r="1199">
          <cell r="A1199">
            <v>95417</v>
          </cell>
          <cell r="B1199" t="str">
            <v>REMOÇÃO DE PÁRA-RAIOS TIPO CRISTAL VALVE CLASSE 15KV</v>
          </cell>
          <cell r="C1199" t="str">
            <v>UN</v>
          </cell>
          <cell r="D1199">
            <v>0</v>
          </cell>
          <cell r="E1199">
            <v>0</v>
          </cell>
          <cell r="F1199">
            <v>0</v>
          </cell>
        </row>
        <row r="1200">
          <cell r="A1200">
            <v>95418</v>
          </cell>
          <cell r="B1200" t="str">
            <v>REMOÇÃO DE CONTATORES E RELÊS EM GERAL</v>
          </cell>
          <cell r="C1200" t="str">
            <v>UN</v>
          </cell>
          <cell r="D1200">
            <v>0</v>
          </cell>
          <cell r="E1200">
            <v>0</v>
          </cell>
          <cell r="F1200">
            <v>0</v>
          </cell>
        </row>
        <row r="1201">
          <cell r="A1201">
            <v>95419</v>
          </cell>
          <cell r="B1201" t="str">
            <v>REMOÇÃO DE MUFLA INTERNA UNIPOLAR/TRIPOLAR</v>
          </cell>
          <cell r="C1201" t="str">
            <v>UN</v>
          </cell>
          <cell r="D1201">
            <v>0</v>
          </cell>
          <cell r="E1201">
            <v>0</v>
          </cell>
          <cell r="F1201">
            <v>0</v>
          </cell>
        </row>
        <row r="1202">
          <cell r="A1202">
            <v>95420</v>
          </cell>
          <cell r="B1202" t="str">
            <v>REMOÇÃO DE BUCHA DE PASSAGEM PARA NEUTRO - 1KV</v>
          </cell>
          <cell r="C1202" t="str">
            <v>UN</v>
          </cell>
          <cell r="D1202">
            <v>0</v>
          </cell>
          <cell r="E1202">
            <v>0</v>
          </cell>
          <cell r="F1202">
            <v>0</v>
          </cell>
        </row>
        <row r="1203">
          <cell r="A1203">
            <v>95421</v>
          </cell>
          <cell r="B1203" t="str">
            <v>REMOÇÃO DE ÓLEO ISOLANTE DE TRANSFORMADOR OU DISJUNTOR</v>
          </cell>
          <cell r="C1203" t="str">
            <v>L</v>
          </cell>
          <cell r="D1203">
            <v>0</v>
          </cell>
          <cell r="E1203">
            <v>0</v>
          </cell>
          <cell r="F1203">
            <v>0</v>
          </cell>
        </row>
        <row r="1204">
          <cell r="A1204">
            <v>95422</v>
          </cell>
          <cell r="B1204" t="str">
            <v>REMOÇÃO DE SELA PARA CRUZETA DE MADEIRA</v>
          </cell>
          <cell r="C1204" t="str">
            <v>UN</v>
          </cell>
          <cell r="D1204">
            <v>0</v>
          </cell>
          <cell r="E1204">
            <v>0</v>
          </cell>
          <cell r="F1204">
            <v>0</v>
          </cell>
        </row>
        <row r="1205">
          <cell r="A1205">
            <v>95423</v>
          </cell>
          <cell r="B1205" t="str">
            <v>REMOÇÃO DE FUSÍVEL EM ALTA TENSÃO TIPO "HH"</v>
          </cell>
          <cell r="C1205" t="str">
            <v>UN</v>
          </cell>
          <cell r="D1205">
            <v>0</v>
          </cell>
          <cell r="E1205">
            <v>0</v>
          </cell>
          <cell r="F1205">
            <v>0</v>
          </cell>
        </row>
        <row r="1206">
          <cell r="A1206">
            <v>95424</v>
          </cell>
          <cell r="B1206" t="str">
            <v>REMOÇÃO DE ELO FUSÍVEL EM CHAVE TIPO MATHEUS</v>
          </cell>
          <cell r="C1206" t="str">
            <v>UN</v>
          </cell>
          <cell r="D1206">
            <v>0</v>
          </cell>
          <cell r="E1206">
            <v>0</v>
          </cell>
          <cell r="F1206">
            <v>0</v>
          </cell>
        </row>
        <row r="1207">
          <cell r="A1207">
            <v>95425</v>
          </cell>
          <cell r="B1207" t="str">
            <v>REMOÇÃO DE RELÊ OU BOBINA - DISJUNTOR DE A.T.</v>
          </cell>
          <cell r="C1207" t="str">
            <v>UN</v>
          </cell>
          <cell r="D1207">
            <v>0</v>
          </cell>
          <cell r="E1207">
            <v>0</v>
          </cell>
          <cell r="F1207">
            <v>0</v>
          </cell>
        </row>
        <row r="1208">
          <cell r="A1208">
            <v>95426</v>
          </cell>
          <cell r="B1208" t="str">
            <v>REMOÇÃO DE MUFLA EXTERNA UNIPOLAR / TRIPOLAR</v>
          </cell>
          <cell r="C1208" t="str">
            <v>UN</v>
          </cell>
          <cell r="D1208">
            <v>0</v>
          </cell>
          <cell r="E1208">
            <v>0</v>
          </cell>
          <cell r="F1208">
            <v>0</v>
          </cell>
        </row>
        <row r="1209">
          <cell r="A1209">
            <v>95427</v>
          </cell>
          <cell r="B1209" t="str">
            <v>REMOÇÃO DE MUFLA INTERNA UNIPOLAR / TRIPOLAR</v>
          </cell>
          <cell r="C1209" t="str">
            <v>UN</v>
          </cell>
          <cell r="D1209">
            <v>0</v>
          </cell>
          <cell r="E1209">
            <v>0</v>
          </cell>
          <cell r="F1209">
            <v>0</v>
          </cell>
        </row>
        <row r="1210">
          <cell r="A1210">
            <v>96000</v>
          </cell>
          <cell r="B1210" t="str">
            <v>RETIRADAS - ENTRADA E DISTRIBUIÇÃO</v>
          </cell>
          <cell r="C1210" t="str">
            <v>.</v>
          </cell>
          <cell r="D1210">
            <v>0</v>
          </cell>
          <cell r="E1210">
            <v>0</v>
          </cell>
          <cell r="F1210">
            <v>0</v>
          </cell>
        </row>
        <row r="1211">
          <cell r="A1211">
            <v>96001</v>
          </cell>
          <cell r="B1211" t="str">
            <v>RETIRADA DE POSTE DE ENTRADA DE ENERGIA EM BAIXA TENSÃO - GALVANIZADO</v>
          </cell>
          <cell r="C1211" t="str">
            <v>UN</v>
          </cell>
          <cell r="D1211">
            <v>0</v>
          </cell>
          <cell r="E1211">
            <v>0</v>
          </cell>
          <cell r="F1211">
            <v>0</v>
          </cell>
        </row>
        <row r="1212">
          <cell r="A1212">
            <v>96002</v>
          </cell>
          <cell r="B1212" t="str">
            <v>RETIRADA DE POSTE DE ENTRADA DE ENERGIA EM BAIXA TENSÃO - CONCRETO</v>
          </cell>
          <cell r="C1212" t="str">
            <v>UN</v>
          </cell>
          <cell r="D1212">
            <v>0</v>
          </cell>
          <cell r="E1212">
            <v>0</v>
          </cell>
          <cell r="F1212">
            <v>0</v>
          </cell>
        </row>
        <row r="1213">
          <cell r="A1213">
            <v>96003</v>
          </cell>
          <cell r="B1213" t="str">
            <v>RETIRADA DE CAIXA DE ENTRADA DE ENERGIA EM BAIXA TENSÃO</v>
          </cell>
          <cell r="C1213" t="str">
            <v>UN</v>
          </cell>
          <cell r="D1213">
            <v>0</v>
          </cell>
          <cell r="E1213">
            <v>0</v>
          </cell>
          <cell r="F1213">
            <v>0</v>
          </cell>
        </row>
        <row r="1214">
          <cell r="A1214">
            <v>96004</v>
          </cell>
          <cell r="B1214" t="str">
            <v>RETIRADA DE ARMAÇÃO TIPO BRAQUETE</v>
          </cell>
          <cell r="C1214" t="str">
            <v>UN</v>
          </cell>
          <cell r="D1214">
            <v>0</v>
          </cell>
          <cell r="E1214">
            <v>0</v>
          </cell>
          <cell r="F1214">
            <v>0</v>
          </cell>
        </row>
        <row r="1215">
          <cell r="A1215">
            <v>96005</v>
          </cell>
          <cell r="B1215" t="str">
            <v>RETIRADA DE CABEÇOTE TIPO "TELESP"</v>
          </cell>
          <cell r="C1215" t="str">
            <v>UN</v>
          </cell>
          <cell r="D1215">
            <v>0</v>
          </cell>
          <cell r="E1215">
            <v>0</v>
          </cell>
          <cell r="F1215">
            <v>0</v>
          </cell>
        </row>
        <row r="1216">
          <cell r="A1216">
            <v>96008</v>
          </cell>
          <cell r="B1216" t="str">
            <v>RETIRADA DE CONDULETE</v>
          </cell>
          <cell r="C1216" t="str">
            <v>UN</v>
          </cell>
          <cell r="D1216">
            <v>0</v>
          </cell>
          <cell r="E1216">
            <v>0</v>
          </cell>
          <cell r="F1216">
            <v>0</v>
          </cell>
        </row>
        <row r="1217">
          <cell r="A1217">
            <v>96009</v>
          </cell>
          <cell r="B1217" t="str">
            <v>RETIRADA DE PERFILADOS</v>
          </cell>
          <cell r="C1217" t="str">
            <v>M</v>
          </cell>
          <cell r="D1217">
            <v>0</v>
          </cell>
          <cell r="E1217">
            <v>0</v>
          </cell>
          <cell r="F1217">
            <v>0</v>
          </cell>
        </row>
        <row r="1218">
          <cell r="A1218">
            <v>96012</v>
          </cell>
          <cell r="B1218" t="str">
            <v>RETIRADA DE ELETRODUTOS APARENTES - ATÉ 2"</v>
          </cell>
          <cell r="C1218" t="str">
            <v>M</v>
          </cell>
          <cell r="D1218">
            <v>0</v>
          </cell>
          <cell r="E1218">
            <v>0</v>
          </cell>
          <cell r="F1218">
            <v>0</v>
          </cell>
        </row>
        <row r="1219">
          <cell r="A1219">
            <v>96013</v>
          </cell>
          <cell r="B1219" t="str">
            <v>RETIRADA DE ELETRODUTOS APARENTES - ACIMA DE 2"</v>
          </cell>
          <cell r="C1219" t="str">
            <v>M</v>
          </cell>
          <cell r="D1219">
            <v>0</v>
          </cell>
          <cell r="E1219">
            <v>0</v>
          </cell>
          <cell r="F1219">
            <v>0</v>
          </cell>
        </row>
        <row r="1220">
          <cell r="A1220">
            <v>96014</v>
          </cell>
          <cell r="B1220" t="str">
            <v>RETIRADA DE FIO EMBUTIDO - ATÉ 16MM2</v>
          </cell>
          <cell r="C1220" t="str">
            <v>M</v>
          </cell>
          <cell r="D1220">
            <v>0</v>
          </cell>
          <cell r="E1220">
            <v>0</v>
          </cell>
          <cell r="F1220">
            <v>0</v>
          </cell>
        </row>
        <row r="1221">
          <cell r="A1221">
            <v>96015</v>
          </cell>
          <cell r="B1221" t="str">
            <v>RETIRADA DE CABO EMBUTIDO - ACIMA DE 16MM2</v>
          </cell>
          <cell r="C1221" t="str">
            <v>M</v>
          </cell>
          <cell r="D1221">
            <v>0</v>
          </cell>
          <cell r="E1221">
            <v>0</v>
          </cell>
          <cell r="F1221">
            <v>0</v>
          </cell>
        </row>
        <row r="1222">
          <cell r="A1222">
            <v>96016</v>
          </cell>
          <cell r="B1222" t="str">
            <v>RETIRADA DE FIO APARENTE - ATÉ 16MM2</v>
          </cell>
          <cell r="C1222" t="str">
            <v>M</v>
          </cell>
          <cell r="D1222">
            <v>0</v>
          </cell>
          <cell r="E1222">
            <v>0</v>
          </cell>
          <cell r="F1222">
            <v>0</v>
          </cell>
        </row>
        <row r="1223">
          <cell r="A1223">
            <v>96017</v>
          </cell>
          <cell r="B1223" t="str">
            <v>RETIRADA DE CABO APARENTE - ACIMA DE 16MM2</v>
          </cell>
          <cell r="C1223" t="str">
            <v>M</v>
          </cell>
          <cell r="D1223">
            <v>0</v>
          </cell>
          <cell r="E1223">
            <v>0</v>
          </cell>
          <cell r="F1223">
            <v>0</v>
          </cell>
        </row>
        <row r="1224">
          <cell r="A1224">
            <v>96018</v>
          </cell>
          <cell r="B1224" t="str">
            <v>RETIRADA DE TERMINAIS OU CONECTORES DE PRESSÃO PARA CABOS</v>
          </cell>
          <cell r="C1224" t="str">
            <v>UN</v>
          </cell>
          <cell r="D1224">
            <v>0</v>
          </cell>
          <cell r="E1224">
            <v>0</v>
          </cell>
          <cell r="F1224">
            <v>0</v>
          </cell>
        </row>
        <row r="1225">
          <cell r="A1225">
            <v>96020</v>
          </cell>
          <cell r="B1225" t="str">
            <v>RETIRADA DE SUPORTE-ISOLADOR TIPO ROLDANA</v>
          </cell>
          <cell r="C1225" t="str">
            <v>UN</v>
          </cell>
          <cell r="D1225">
            <v>0</v>
          </cell>
          <cell r="E1225">
            <v>0</v>
          </cell>
          <cell r="F1225">
            <v>0</v>
          </cell>
        </row>
        <row r="1226">
          <cell r="A1226">
            <v>96100</v>
          </cell>
          <cell r="B1226" t="str">
            <v>RETIRADAS - CAIXAS E QUADROS</v>
          </cell>
          <cell r="C1226" t="str">
            <v>.</v>
          </cell>
          <cell r="D1226">
            <v>0</v>
          </cell>
          <cell r="E1226">
            <v>0</v>
          </cell>
          <cell r="F1226">
            <v>0</v>
          </cell>
        </row>
        <row r="1227">
          <cell r="A1227">
            <v>96110</v>
          </cell>
          <cell r="B1227" t="str">
            <v>RETIRADA DE BARRAMENTOS EM QUADROS ELÉTRICOS</v>
          </cell>
          <cell r="C1227" t="str">
            <v>M</v>
          </cell>
          <cell r="D1227">
            <v>0</v>
          </cell>
          <cell r="E1227">
            <v>0</v>
          </cell>
          <cell r="F1227">
            <v>0</v>
          </cell>
        </row>
        <row r="1228">
          <cell r="A1228">
            <v>96111</v>
          </cell>
          <cell r="B1228" t="str">
            <v>RETIRADA DE ISOLADORES EM QUADROS ELÉTRICOS</v>
          </cell>
          <cell r="C1228" t="str">
            <v>UN</v>
          </cell>
          <cell r="D1228">
            <v>0</v>
          </cell>
          <cell r="E1228">
            <v>0</v>
          </cell>
          <cell r="F1228">
            <v>0</v>
          </cell>
        </row>
        <row r="1229">
          <cell r="A1229">
            <v>96115</v>
          </cell>
          <cell r="B1229" t="str">
            <v>RETIRADA DE DISJUNTOR AUTOMÁTICO UNIPOLAR ATÉ 50A</v>
          </cell>
          <cell r="C1229" t="str">
            <v>UN</v>
          </cell>
          <cell r="D1229">
            <v>0</v>
          </cell>
          <cell r="E1229">
            <v>0</v>
          </cell>
          <cell r="F1229">
            <v>0</v>
          </cell>
        </row>
        <row r="1230">
          <cell r="A1230">
            <v>96116</v>
          </cell>
          <cell r="B1230" t="str">
            <v>RETIRADA DE DISJUNTOR AUTOMÁTICO BIPOLAR ATÉ 50A</v>
          </cell>
          <cell r="C1230" t="str">
            <v>UN</v>
          </cell>
          <cell r="D1230">
            <v>0</v>
          </cell>
          <cell r="E1230">
            <v>0</v>
          </cell>
          <cell r="F1230">
            <v>0</v>
          </cell>
        </row>
        <row r="1231">
          <cell r="A1231">
            <v>96117</v>
          </cell>
          <cell r="B1231" t="str">
            <v>RETIRADA DE DISJUNTOR AUTOMÁTICO TRIPOLAR ATÉ 50A</v>
          </cell>
          <cell r="C1231" t="str">
            <v>UN</v>
          </cell>
          <cell r="D1231">
            <v>0</v>
          </cell>
          <cell r="E1231">
            <v>0</v>
          </cell>
          <cell r="F1231">
            <v>0</v>
          </cell>
        </row>
        <row r="1232">
          <cell r="A1232">
            <v>96125</v>
          </cell>
          <cell r="B1232" t="str">
            <v>RETIRADA DE CAIXA PARA FUSÍVEL OU TOMADA, INSTALADA EM PERFILADOS</v>
          </cell>
          <cell r="C1232" t="str">
            <v>UN</v>
          </cell>
          <cell r="D1232">
            <v>0</v>
          </cell>
          <cell r="E1232">
            <v>0</v>
          </cell>
          <cell r="F1232">
            <v>0</v>
          </cell>
        </row>
        <row r="1233">
          <cell r="A1233">
            <v>96126</v>
          </cell>
          <cell r="B1233" t="str">
            <v>RETIRADA DE QUADRO DE DISTRIBUIÇÃO OU CAIXA DE PASSAGEM</v>
          </cell>
          <cell r="C1233" t="str">
            <v>M2</v>
          </cell>
          <cell r="D1233">
            <v>0</v>
          </cell>
          <cell r="E1233">
            <v>0</v>
          </cell>
          <cell r="F1233">
            <v>0</v>
          </cell>
        </row>
        <row r="1234">
          <cell r="A1234">
            <v>96130</v>
          </cell>
          <cell r="B1234" t="str">
            <v>RETIRADA DE FECHADURA DE QUADRO DE DISTRIBUIÇÃO OU CAIXA DE PASSAGEM</v>
          </cell>
          <cell r="C1234" t="str">
            <v>UN</v>
          </cell>
          <cell r="D1234">
            <v>0</v>
          </cell>
          <cell r="E1234">
            <v>0</v>
          </cell>
          <cell r="F1234">
            <v>0</v>
          </cell>
        </row>
        <row r="1235">
          <cell r="A1235">
            <v>96132</v>
          </cell>
          <cell r="B1235" t="str">
            <v>RETIRADA DE DISJUNTOR AUTOMÁTICO TIPO "QUICK-LAG"</v>
          </cell>
          <cell r="C1235" t="str">
            <v>UN</v>
          </cell>
          <cell r="D1235">
            <v>0</v>
          </cell>
          <cell r="E1235">
            <v>0</v>
          </cell>
          <cell r="F1235">
            <v>0</v>
          </cell>
        </row>
        <row r="1236">
          <cell r="A1236">
            <v>96134</v>
          </cell>
          <cell r="B1236" t="str">
            <v>RETIRADA DE BASE EM CHAPA DE FERRO, PARA DISJUNTOR TIPO "QUICK-LAG"</v>
          </cell>
          <cell r="C1236" t="str">
            <v>UN</v>
          </cell>
          <cell r="D1236">
            <v>0</v>
          </cell>
          <cell r="E1236">
            <v>0</v>
          </cell>
          <cell r="F1236">
            <v>0</v>
          </cell>
        </row>
        <row r="1237">
          <cell r="A1237">
            <v>96135</v>
          </cell>
          <cell r="B1237" t="str">
            <v>RETIRADA DE CAPACITOR PARA CORREÇÃO DE FATOR DE POTÊNCIA</v>
          </cell>
          <cell r="C1237" t="str">
            <v>UN</v>
          </cell>
          <cell r="D1237">
            <v>0</v>
          </cell>
          <cell r="E1237">
            <v>0</v>
          </cell>
          <cell r="F1237">
            <v>0</v>
          </cell>
        </row>
        <row r="1238">
          <cell r="A1238">
            <v>96137</v>
          </cell>
          <cell r="B1238" t="str">
            <v>RETIRADA DE CHAVE SECCIONADORA OU BASE PARA FUSÍVEIS TIPO NH UNIPOLAR</v>
          </cell>
          <cell r="C1238" t="str">
            <v>UN</v>
          </cell>
          <cell r="D1238">
            <v>0</v>
          </cell>
          <cell r="E1238">
            <v>0</v>
          </cell>
          <cell r="F1238">
            <v>0</v>
          </cell>
        </row>
        <row r="1239">
          <cell r="A1239">
            <v>96138</v>
          </cell>
          <cell r="B1239" t="str">
            <v>RETIRADA DE CHAVE SECCIONADORA OU BASE PARA FUSÍVEIS TIPO NH TRIPOLAR</v>
          </cell>
          <cell r="C1239" t="str">
            <v>UN</v>
          </cell>
          <cell r="D1239">
            <v>0</v>
          </cell>
          <cell r="E1239">
            <v>0</v>
          </cell>
          <cell r="F1239">
            <v>0</v>
          </cell>
        </row>
        <row r="1240">
          <cell r="A1240">
            <v>96139</v>
          </cell>
          <cell r="B1240" t="str">
            <v>RETIRADA DE BASE PARA FUSÍVEIS TIPO DIAZED</v>
          </cell>
          <cell r="C1240" t="str">
            <v>UN</v>
          </cell>
          <cell r="D1240">
            <v>0</v>
          </cell>
          <cell r="E1240">
            <v>0</v>
          </cell>
          <cell r="F1240">
            <v>0</v>
          </cell>
        </row>
        <row r="1241">
          <cell r="A1241">
            <v>96140</v>
          </cell>
          <cell r="B1241" t="str">
            <v>RETIRADA DE BARRAMENTO DE COBRE</v>
          </cell>
          <cell r="C1241" t="str">
            <v>UN</v>
          </cell>
          <cell r="D1241">
            <v>0</v>
          </cell>
          <cell r="E1241">
            <v>0</v>
          </cell>
          <cell r="F1241">
            <v>0</v>
          </cell>
        </row>
        <row r="1242">
          <cell r="A1242">
            <v>96200</v>
          </cell>
          <cell r="B1242" t="str">
            <v>RETIRADAS - PONTOS E APARELHOS</v>
          </cell>
          <cell r="C1242" t="str">
            <v>.</v>
          </cell>
          <cell r="D1242">
            <v>0</v>
          </cell>
          <cell r="E1242">
            <v>0</v>
          </cell>
          <cell r="F1242">
            <v>0</v>
          </cell>
        </row>
        <row r="1243">
          <cell r="A1243">
            <v>96201</v>
          </cell>
          <cell r="B1243" t="str">
            <v>RETIRADA DE SOQUETES EM LUMINÁRIAS</v>
          </cell>
          <cell r="C1243" t="str">
            <v>UN</v>
          </cell>
          <cell r="D1243">
            <v>0</v>
          </cell>
          <cell r="E1243">
            <v>0</v>
          </cell>
          <cell r="F1243">
            <v>0</v>
          </cell>
        </row>
        <row r="1244">
          <cell r="A1244">
            <v>96202</v>
          </cell>
          <cell r="B1244" t="str">
            <v>RETIRADA DE REATOR EM LUMINÁRIA FLUORESCENTE</v>
          </cell>
          <cell r="C1244" t="str">
            <v>UN</v>
          </cell>
          <cell r="D1244">
            <v>0</v>
          </cell>
          <cell r="E1244">
            <v>0</v>
          </cell>
          <cell r="F1244">
            <v>0</v>
          </cell>
        </row>
        <row r="1245">
          <cell r="A1245">
            <v>96203</v>
          </cell>
          <cell r="B1245" t="str">
            <v>RETIRADA DE LÂMPADA INCANDESCENTE OU FLUORESCENTE</v>
          </cell>
          <cell r="C1245" t="str">
            <v>UN</v>
          </cell>
          <cell r="D1245">
            <v>0</v>
          </cell>
          <cell r="E1245">
            <v>0</v>
          </cell>
          <cell r="F1245">
            <v>0</v>
          </cell>
        </row>
        <row r="1246">
          <cell r="A1246">
            <v>96204</v>
          </cell>
          <cell r="B1246" t="str">
            <v>RETIRADA DE LÂMPADA VAPOR DE MERCÚRIO, SÓDIO OU MISTA</v>
          </cell>
          <cell r="C1246" t="str">
            <v>UN</v>
          </cell>
          <cell r="D1246">
            <v>0</v>
          </cell>
          <cell r="E1246">
            <v>0</v>
          </cell>
          <cell r="F1246">
            <v>0</v>
          </cell>
        </row>
        <row r="1247">
          <cell r="A1247">
            <v>96205</v>
          </cell>
          <cell r="B1247" t="str">
            <v>RETIRADA DE PLACA DIFUSORA PARA LÂMPADA FLUORESCENTE</v>
          </cell>
          <cell r="C1247" t="str">
            <v>UN</v>
          </cell>
          <cell r="D1247">
            <v>0</v>
          </cell>
          <cell r="E1247">
            <v>0</v>
          </cell>
          <cell r="F1247">
            <v>0</v>
          </cell>
        </row>
        <row r="1248">
          <cell r="A1248">
            <v>96210</v>
          </cell>
          <cell r="B1248" t="str">
            <v>RETIRADA DE LUMINÁRIA INTERNA PARA LÂMPADA INCANDESCENTE</v>
          </cell>
          <cell r="C1248" t="str">
            <v>UN</v>
          </cell>
          <cell r="D1248">
            <v>0</v>
          </cell>
          <cell r="E1248">
            <v>0</v>
          </cell>
          <cell r="F1248">
            <v>0</v>
          </cell>
        </row>
        <row r="1249">
          <cell r="A1249">
            <v>96211</v>
          </cell>
          <cell r="B1249" t="str">
            <v>RETIRADA DE LUMINÁRIA INTERNA PARA LÂMPADA FLUORESCENTE</v>
          </cell>
          <cell r="C1249" t="str">
            <v>UN</v>
          </cell>
          <cell r="D1249">
            <v>0</v>
          </cell>
          <cell r="E1249">
            <v>0</v>
          </cell>
          <cell r="F1249">
            <v>0</v>
          </cell>
        </row>
        <row r="1250">
          <cell r="A1250">
            <v>96212</v>
          </cell>
          <cell r="B1250" t="str">
            <v>RETIRADA DE LUMINÁRIA EXTERNA INSTALADA EM POSTE</v>
          </cell>
          <cell r="C1250" t="str">
            <v>UN</v>
          </cell>
          <cell r="D1250">
            <v>0</v>
          </cell>
          <cell r="E1250">
            <v>0</v>
          </cell>
          <cell r="F1250">
            <v>0</v>
          </cell>
        </row>
        <row r="1251">
          <cell r="A1251">
            <v>96213</v>
          </cell>
          <cell r="B1251" t="str">
            <v>RETIRADA DE LUMINÁRIA EXTERNA INSTALADA EM BRAÇO DE FERRO</v>
          </cell>
          <cell r="C1251" t="str">
            <v>UN</v>
          </cell>
          <cell r="D1251">
            <v>0</v>
          </cell>
          <cell r="E1251">
            <v>0</v>
          </cell>
          <cell r="F1251">
            <v>0</v>
          </cell>
        </row>
        <row r="1252">
          <cell r="A1252">
            <v>96214</v>
          </cell>
          <cell r="B1252" t="str">
            <v>RETIRADA DE LUMINÁRIA A PROVA DE TEMPO, GASES E VAPOR</v>
          </cell>
          <cell r="C1252" t="str">
            <v>UN</v>
          </cell>
          <cell r="D1252">
            <v>0</v>
          </cell>
          <cell r="E1252">
            <v>0</v>
          </cell>
          <cell r="F1252">
            <v>0</v>
          </cell>
        </row>
        <row r="1253">
          <cell r="A1253">
            <v>96218</v>
          </cell>
          <cell r="B1253" t="str">
            <v>RETIRADA DE PROJETOR DE FACHADA</v>
          </cell>
          <cell r="C1253" t="str">
            <v>UN</v>
          </cell>
          <cell r="D1253">
            <v>0</v>
          </cell>
          <cell r="E1253">
            <v>0</v>
          </cell>
          <cell r="F1253">
            <v>0</v>
          </cell>
        </row>
        <row r="1254">
          <cell r="A1254">
            <v>96219</v>
          </cell>
          <cell r="B1254" t="str">
            <v>RETIRADA DE PROJETOR DE JARDIM</v>
          </cell>
          <cell r="C1254" t="str">
            <v>UN</v>
          </cell>
          <cell r="D1254">
            <v>0</v>
          </cell>
          <cell r="E1254">
            <v>0</v>
          </cell>
          <cell r="F1254">
            <v>0</v>
          </cell>
        </row>
        <row r="1255">
          <cell r="A1255">
            <v>96225</v>
          </cell>
          <cell r="B1255" t="str">
            <v>RETIRADA DE BRAÇO DE LUMINÁRIA</v>
          </cell>
          <cell r="C1255" t="str">
            <v>UN</v>
          </cell>
          <cell r="D1255">
            <v>0</v>
          </cell>
          <cell r="E1255">
            <v>0</v>
          </cell>
          <cell r="F1255">
            <v>0</v>
          </cell>
        </row>
        <row r="1256">
          <cell r="A1256">
            <v>96300</v>
          </cell>
          <cell r="B1256" t="str">
            <v>RETIRADAS - PÁRA-RAIOS E OUTROS</v>
          </cell>
          <cell r="C1256" t="str">
            <v>.</v>
          </cell>
          <cell r="D1256">
            <v>0</v>
          </cell>
          <cell r="E1256">
            <v>0</v>
          </cell>
          <cell r="F1256">
            <v>0</v>
          </cell>
        </row>
        <row r="1257">
          <cell r="A1257">
            <v>96314</v>
          </cell>
          <cell r="B1257" t="str">
            <v>RETIRADA DE CORDOALHA DE COBRE NÚ</v>
          </cell>
          <cell r="C1257" t="str">
            <v>M</v>
          </cell>
          <cell r="D1257">
            <v>0</v>
          </cell>
          <cell r="E1257">
            <v>0</v>
          </cell>
          <cell r="F1257">
            <v>0</v>
          </cell>
        </row>
        <row r="1258">
          <cell r="A1258">
            <v>96315</v>
          </cell>
          <cell r="B1258" t="str">
            <v>RETIRADA DE CORDOALHA DE COBRE NÚ PARA ATERRAMENTO</v>
          </cell>
          <cell r="C1258" t="str">
            <v>M</v>
          </cell>
          <cell r="D1258">
            <v>0</v>
          </cell>
          <cell r="E1258">
            <v>0</v>
          </cell>
          <cell r="F1258">
            <v>0</v>
          </cell>
        </row>
        <row r="1259">
          <cell r="A1259">
            <v>96316</v>
          </cell>
          <cell r="B1259" t="str">
            <v>RETIRADA DE CONECTOR TIPO "SPLIT-BOLT"</v>
          </cell>
          <cell r="C1259" t="str">
            <v>UN</v>
          </cell>
          <cell r="D1259">
            <v>0</v>
          </cell>
          <cell r="E1259">
            <v>0</v>
          </cell>
          <cell r="F1259">
            <v>0</v>
          </cell>
        </row>
        <row r="1260">
          <cell r="A1260">
            <v>96360</v>
          </cell>
          <cell r="B1260" t="str">
            <v>RETIRADA DE POSTE DE FERRO, INCLUSIVE BASE DE FIXAÇÃO</v>
          </cell>
          <cell r="C1260" t="str">
            <v>UN</v>
          </cell>
          <cell r="D1260">
            <v>0</v>
          </cell>
          <cell r="E1260">
            <v>0</v>
          </cell>
          <cell r="F1260">
            <v>0</v>
          </cell>
        </row>
        <row r="1261">
          <cell r="A1261">
            <v>96361</v>
          </cell>
          <cell r="B1261" t="str">
            <v>RETIRADA DE POSTE DE FERRO ENGASTADO NO SOLO</v>
          </cell>
          <cell r="C1261" t="str">
            <v>UN</v>
          </cell>
          <cell r="D1261">
            <v>0</v>
          </cell>
          <cell r="E1261">
            <v>0</v>
          </cell>
          <cell r="F1261">
            <v>0</v>
          </cell>
        </row>
        <row r="1262">
          <cell r="A1262">
            <v>96362</v>
          </cell>
          <cell r="B1262" t="str">
            <v>RETIRADA DE POSTE DE CONCRETO EM REDE DE ENERGIA</v>
          </cell>
          <cell r="C1262" t="str">
            <v>UN</v>
          </cell>
          <cell r="D1262">
            <v>0</v>
          </cell>
          <cell r="E1262">
            <v>0</v>
          </cell>
          <cell r="F1262">
            <v>0</v>
          </cell>
        </row>
        <row r="1263">
          <cell r="A1263">
            <v>96400</v>
          </cell>
          <cell r="B1263" t="str">
            <v>RETIRADAS - CABINE PRIMÁRIA</v>
          </cell>
          <cell r="C1263" t="str">
            <v>.</v>
          </cell>
          <cell r="D1263">
            <v>0</v>
          </cell>
          <cell r="E1263">
            <v>0</v>
          </cell>
          <cell r="F1263">
            <v>0</v>
          </cell>
        </row>
        <row r="1264">
          <cell r="A1264">
            <v>96401</v>
          </cell>
          <cell r="B1264" t="str">
            <v>RETIRADA DE ISOLADOR TIPO DISCO INCLUSIVE GANCHO DE SUSTENTAÇÃO</v>
          </cell>
          <cell r="C1264" t="str">
            <v>UN</v>
          </cell>
          <cell r="D1264">
            <v>0</v>
          </cell>
          <cell r="E1264">
            <v>0</v>
          </cell>
          <cell r="F1264">
            <v>0</v>
          </cell>
        </row>
        <row r="1265">
          <cell r="A1265">
            <v>96402</v>
          </cell>
          <cell r="B1265" t="str">
            <v>RETIRADA DE ISOLADOR TIPO CASTANHA INCLUSIVE GANCHO DE SUSTENTAÇÃO</v>
          </cell>
          <cell r="C1265" t="str">
            <v>UN</v>
          </cell>
          <cell r="D1265">
            <v>0</v>
          </cell>
          <cell r="E1265">
            <v>0</v>
          </cell>
          <cell r="F1265">
            <v>0</v>
          </cell>
        </row>
        <row r="1266">
          <cell r="A1266">
            <v>96403</v>
          </cell>
          <cell r="B1266" t="str">
            <v>RETIRADA DE ISOLADOR TIPO PINO A.T. INCLUSIVE PINO</v>
          </cell>
          <cell r="C1266" t="str">
            <v>UN</v>
          </cell>
          <cell r="D1266">
            <v>0</v>
          </cell>
          <cell r="E1266">
            <v>0</v>
          </cell>
          <cell r="F1266">
            <v>0</v>
          </cell>
        </row>
        <row r="1267">
          <cell r="A1267">
            <v>96404</v>
          </cell>
          <cell r="B1267" t="str">
            <v>RETIRADA DE ISOLADOR TIPO PEDESTAL PARA A.T.</v>
          </cell>
          <cell r="C1267" t="str">
            <v>UN</v>
          </cell>
          <cell r="D1267">
            <v>0</v>
          </cell>
          <cell r="E1267">
            <v>0</v>
          </cell>
          <cell r="F1267">
            <v>0</v>
          </cell>
        </row>
        <row r="1268">
          <cell r="A1268">
            <v>96405</v>
          </cell>
          <cell r="B1268" t="str">
            <v>RETIRADA DE CRUZETA DE MADEIRA</v>
          </cell>
          <cell r="C1268" t="str">
            <v>UN</v>
          </cell>
          <cell r="D1268">
            <v>0</v>
          </cell>
          <cell r="E1268">
            <v>0</v>
          </cell>
          <cell r="F1268">
            <v>0</v>
          </cell>
        </row>
        <row r="1269">
          <cell r="A1269">
            <v>96406</v>
          </cell>
          <cell r="B1269" t="str">
            <v>RETIRADA DE BUCHA DE PASSAGEM INTERNA/EXTERNA PARA A.T.</v>
          </cell>
          <cell r="C1269" t="str">
            <v>UN</v>
          </cell>
          <cell r="D1269">
            <v>0</v>
          </cell>
          <cell r="E1269">
            <v>0</v>
          </cell>
          <cell r="F1269">
            <v>0</v>
          </cell>
        </row>
        <row r="1270">
          <cell r="A1270">
            <v>96407</v>
          </cell>
          <cell r="B1270" t="str">
            <v>RETIRADA DE CHAPA DE FERRO PARA BUCHA DE PASSAGEM</v>
          </cell>
          <cell r="C1270" t="str">
            <v>UN</v>
          </cell>
          <cell r="D1270">
            <v>0</v>
          </cell>
          <cell r="E1270">
            <v>0</v>
          </cell>
          <cell r="F1270">
            <v>0</v>
          </cell>
        </row>
        <row r="1271">
          <cell r="A1271">
            <v>96408</v>
          </cell>
          <cell r="B1271" t="str">
            <v>RETIRADA DE VERGALHÃO DE COBRE 3/8"</v>
          </cell>
          <cell r="C1271" t="str">
            <v>M</v>
          </cell>
          <cell r="D1271">
            <v>0</v>
          </cell>
          <cell r="E1271">
            <v>0</v>
          </cell>
          <cell r="F1271">
            <v>0</v>
          </cell>
        </row>
        <row r="1272">
          <cell r="A1272">
            <v>96409</v>
          </cell>
          <cell r="B1272" t="str">
            <v>RETIRADA DE TERMINAL OU CONECTOR PARA VERGALHÃO DE COBRE</v>
          </cell>
          <cell r="C1272" t="str">
            <v>UN</v>
          </cell>
          <cell r="D1272">
            <v>0</v>
          </cell>
          <cell r="E1272">
            <v>0</v>
          </cell>
          <cell r="F1272">
            <v>0</v>
          </cell>
        </row>
        <row r="1273">
          <cell r="A1273">
            <v>96410</v>
          </cell>
          <cell r="B1273" t="str">
            <v>RETIRADA DE CHAVE SECCIONADORA TRIPOLAR CLASSE 15 K.V.</v>
          </cell>
          <cell r="C1273" t="str">
            <v>UN</v>
          </cell>
          <cell r="D1273">
            <v>0</v>
          </cell>
          <cell r="E1273">
            <v>0</v>
          </cell>
          <cell r="F1273">
            <v>0</v>
          </cell>
        </row>
        <row r="1274">
          <cell r="A1274">
            <v>96411</v>
          </cell>
          <cell r="B1274" t="str">
            <v>RETIRADA DE TRANSFORMADOR DE POTENCIAL</v>
          </cell>
          <cell r="C1274" t="str">
            <v>UN</v>
          </cell>
          <cell r="D1274">
            <v>0</v>
          </cell>
          <cell r="E1274">
            <v>0</v>
          </cell>
          <cell r="F1274">
            <v>0</v>
          </cell>
        </row>
        <row r="1275">
          <cell r="A1275">
            <v>96412</v>
          </cell>
          <cell r="B1275" t="str">
            <v>RETIRADA DE DISJUNTOR A.T. DE VOL. NORMAL OU REDUZIDO DE ÓLEO</v>
          </cell>
          <cell r="C1275" t="str">
            <v>UN</v>
          </cell>
          <cell r="D1275">
            <v>0</v>
          </cell>
          <cell r="E1275">
            <v>0</v>
          </cell>
          <cell r="F1275">
            <v>0</v>
          </cell>
        </row>
        <row r="1276">
          <cell r="A1276">
            <v>96413</v>
          </cell>
          <cell r="B1276" t="str">
            <v>RETIRADA DE TRANSFORMADOR DE POTÊNCIA CLASSE 15 KV</v>
          </cell>
          <cell r="C1276" t="str">
            <v>UN</v>
          </cell>
          <cell r="D1276">
            <v>0</v>
          </cell>
          <cell r="E1276">
            <v>0</v>
          </cell>
          <cell r="F1276">
            <v>0</v>
          </cell>
        </row>
        <row r="1277">
          <cell r="A1277">
            <v>96414</v>
          </cell>
          <cell r="B1277" t="str">
            <v>RETIRADA DE CHAVE FUSÍVEL TIPO MATHEUS</v>
          </cell>
          <cell r="C1277" t="str">
            <v>UN</v>
          </cell>
          <cell r="D1277">
            <v>0</v>
          </cell>
          <cell r="E1277">
            <v>0</v>
          </cell>
          <cell r="F1277">
            <v>0</v>
          </cell>
        </row>
        <row r="1278">
          <cell r="A1278">
            <v>96415</v>
          </cell>
          <cell r="B1278" t="str">
            <v>RETIRADA DE SUPORTE DE TRANSFORMADOR EM POSTE</v>
          </cell>
          <cell r="C1278" t="str">
            <v>UN</v>
          </cell>
          <cell r="D1278">
            <v>0</v>
          </cell>
          <cell r="E1278">
            <v>0</v>
          </cell>
          <cell r="F1278">
            <v>0</v>
          </cell>
        </row>
        <row r="1279">
          <cell r="A1279">
            <v>96416</v>
          </cell>
          <cell r="B1279" t="str">
            <v>RETIRADA DE CABO DE A.T. EM LINHA AÉREA ATÉ 35MM2</v>
          </cell>
          <cell r="C1279" t="str">
            <v>M</v>
          </cell>
          <cell r="D1279">
            <v>0</v>
          </cell>
          <cell r="E1279">
            <v>0</v>
          </cell>
          <cell r="F1279">
            <v>0</v>
          </cell>
        </row>
        <row r="1280">
          <cell r="A1280">
            <v>96417</v>
          </cell>
          <cell r="B1280" t="str">
            <v>RETIRADA DE PÁRA-RAIO TIPO CRISTAL VALVE 15KV</v>
          </cell>
          <cell r="C1280" t="str">
            <v>UN</v>
          </cell>
          <cell r="D1280">
            <v>0</v>
          </cell>
          <cell r="E1280">
            <v>0</v>
          </cell>
          <cell r="F1280">
            <v>0</v>
          </cell>
        </row>
        <row r="1281">
          <cell r="A1281">
            <v>96418</v>
          </cell>
          <cell r="B1281" t="str">
            <v>RETIRADA DE CONTATORES E RELÊS EM GERAL</v>
          </cell>
          <cell r="C1281" t="str">
            <v>UN</v>
          </cell>
          <cell r="D1281">
            <v>0</v>
          </cell>
          <cell r="E1281">
            <v>0</v>
          </cell>
          <cell r="F1281">
            <v>0</v>
          </cell>
        </row>
        <row r="1282">
          <cell r="A1282">
            <v>96423</v>
          </cell>
          <cell r="B1282" t="str">
            <v>RETIRADA DE FUSÍVEL EM ALTA TENSÃO TIPO "HH"</v>
          </cell>
          <cell r="C1282" t="str">
            <v>UN</v>
          </cell>
          <cell r="D1282">
            <v>0</v>
          </cell>
          <cell r="E1282">
            <v>0</v>
          </cell>
          <cell r="F1282">
            <v>0</v>
          </cell>
        </row>
        <row r="1283">
          <cell r="A1283">
            <v>96424</v>
          </cell>
          <cell r="B1283" t="str">
            <v>RETIRADA DE ELO FUSÍVEL EM CHAVE TIPO MATHEUS</v>
          </cell>
          <cell r="C1283" t="str">
            <v>UN</v>
          </cell>
          <cell r="D1283">
            <v>0</v>
          </cell>
          <cell r="E1283">
            <v>0</v>
          </cell>
          <cell r="F1283">
            <v>0</v>
          </cell>
        </row>
        <row r="1284">
          <cell r="A1284">
            <v>97000</v>
          </cell>
          <cell r="B1284" t="str">
            <v>RECOLOCAÇÕES - ENTRADA E DISTRIBUIÇÃO</v>
          </cell>
          <cell r="C1284" t="str">
            <v>.</v>
          </cell>
          <cell r="D1284">
            <v>0</v>
          </cell>
          <cell r="E1284">
            <v>0</v>
          </cell>
          <cell r="F1284">
            <v>0</v>
          </cell>
        </row>
        <row r="1285">
          <cell r="A1285">
            <v>97001</v>
          </cell>
          <cell r="B1285" t="str">
            <v>RECOLOCAÇÃO DE POSTE DE ENTRADA DE ENERGIA EM BAIXA TENSÃO - GALVANIZADO</v>
          </cell>
          <cell r="C1285" t="str">
            <v>UN</v>
          </cell>
          <cell r="D1285">
            <v>0</v>
          </cell>
          <cell r="E1285">
            <v>0</v>
          </cell>
          <cell r="F1285">
            <v>0</v>
          </cell>
        </row>
        <row r="1286">
          <cell r="A1286">
            <v>97002</v>
          </cell>
          <cell r="B1286" t="str">
            <v>RECOLOCAÇÃO DE POSTE DE ENTRADA DE ENERGIA EM BAIXA TENSÃO - CONCRETO</v>
          </cell>
          <cell r="C1286" t="str">
            <v>UN</v>
          </cell>
          <cell r="D1286">
            <v>0</v>
          </cell>
          <cell r="E1286">
            <v>0</v>
          </cell>
          <cell r="F1286">
            <v>0</v>
          </cell>
        </row>
        <row r="1287">
          <cell r="A1287">
            <v>97003</v>
          </cell>
          <cell r="B1287" t="str">
            <v>RECOLOCAÇÃO DE CAIXA DE ENTRADA DE ENERGIA EM BAIXA TENSÃO</v>
          </cell>
          <cell r="C1287" t="str">
            <v>UN</v>
          </cell>
          <cell r="D1287">
            <v>0</v>
          </cell>
          <cell r="E1287">
            <v>0</v>
          </cell>
          <cell r="F1287">
            <v>0</v>
          </cell>
        </row>
        <row r="1288">
          <cell r="A1288">
            <v>97004</v>
          </cell>
          <cell r="B1288" t="str">
            <v>RECOLOCAÇÃO DE ARMAÇÃO TIPO BRAQUETE</v>
          </cell>
          <cell r="C1288" t="str">
            <v>UN</v>
          </cell>
          <cell r="D1288">
            <v>0</v>
          </cell>
          <cell r="E1288">
            <v>0</v>
          </cell>
          <cell r="F1288">
            <v>0</v>
          </cell>
        </row>
        <row r="1289">
          <cell r="A1289">
            <v>97005</v>
          </cell>
          <cell r="B1289" t="str">
            <v>RECOLOCAÇÃO DE CABEÇOTE TIPO "TELESP"</v>
          </cell>
          <cell r="C1289" t="str">
            <v>UN</v>
          </cell>
          <cell r="D1289">
            <v>0</v>
          </cell>
          <cell r="E1289">
            <v>0</v>
          </cell>
          <cell r="F1289">
            <v>0</v>
          </cell>
        </row>
        <row r="1290">
          <cell r="A1290">
            <v>97008</v>
          </cell>
          <cell r="B1290" t="str">
            <v>RECOLOCAÇÃO DE CONDULETE</v>
          </cell>
          <cell r="C1290" t="str">
            <v>UN</v>
          </cell>
          <cell r="D1290">
            <v>0</v>
          </cell>
          <cell r="E1290">
            <v>0</v>
          </cell>
          <cell r="F1290">
            <v>0</v>
          </cell>
        </row>
        <row r="1291">
          <cell r="A1291">
            <v>97009</v>
          </cell>
          <cell r="B1291" t="str">
            <v>RECOLOCAÇÃO DE PERFILADOS</v>
          </cell>
          <cell r="C1291" t="str">
            <v>M</v>
          </cell>
          <cell r="D1291">
            <v>0</v>
          </cell>
          <cell r="E1291">
            <v>0</v>
          </cell>
          <cell r="F1291">
            <v>0</v>
          </cell>
        </row>
        <row r="1292">
          <cell r="A1292">
            <v>97012</v>
          </cell>
          <cell r="B1292" t="str">
            <v>RECOLOCAÇÃO DE ELETRODUTOS APARENTES - ATÉ 2"</v>
          </cell>
          <cell r="C1292" t="str">
            <v>M</v>
          </cell>
          <cell r="D1292">
            <v>0</v>
          </cell>
          <cell r="E1292">
            <v>0</v>
          </cell>
          <cell r="F1292">
            <v>0</v>
          </cell>
        </row>
        <row r="1293">
          <cell r="A1293">
            <v>97013</v>
          </cell>
          <cell r="B1293" t="str">
            <v>RECOLOCAÇÃO DE ELETRODUTOS APARENTES - ACIMA DE 2"</v>
          </cell>
          <cell r="C1293" t="str">
            <v>M</v>
          </cell>
          <cell r="D1293">
            <v>0</v>
          </cell>
          <cell r="E1293">
            <v>0</v>
          </cell>
          <cell r="F1293">
            <v>0</v>
          </cell>
        </row>
        <row r="1294">
          <cell r="A1294">
            <v>97014</v>
          </cell>
          <cell r="B1294" t="str">
            <v>RECOLOCAÇÃO DE FIO EMBUTIDO - ATÉ 16MM2</v>
          </cell>
          <cell r="C1294" t="str">
            <v>M</v>
          </cell>
          <cell r="D1294">
            <v>0</v>
          </cell>
          <cell r="E1294">
            <v>0</v>
          </cell>
          <cell r="F1294">
            <v>0</v>
          </cell>
        </row>
        <row r="1295">
          <cell r="A1295">
            <v>97015</v>
          </cell>
          <cell r="B1295" t="str">
            <v>RECOLOCAÇÃO DE CABO EMBUTIDO - ACIMA DE 16MM2</v>
          </cell>
          <cell r="C1295" t="str">
            <v>M</v>
          </cell>
          <cell r="D1295">
            <v>0</v>
          </cell>
          <cell r="E1295">
            <v>0</v>
          </cell>
          <cell r="F1295">
            <v>0</v>
          </cell>
        </row>
        <row r="1296">
          <cell r="A1296">
            <v>97016</v>
          </cell>
          <cell r="B1296" t="str">
            <v>RECOLOCAÇÃO DE FIO APARENTE - ATÉ 16MM2</v>
          </cell>
          <cell r="C1296" t="str">
            <v>M</v>
          </cell>
          <cell r="D1296">
            <v>0</v>
          </cell>
          <cell r="E1296">
            <v>0</v>
          </cell>
          <cell r="F1296">
            <v>0</v>
          </cell>
        </row>
        <row r="1297">
          <cell r="A1297">
            <v>97017</v>
          </cell>
          <cell r="B1297" t="str">
            <v>RECOLOCAÇÃO DE CABO APARENTE - ACIMA DE 16MM2</v>
          </cell>
          <cell r="C1297" t="str">
            <v>M</v>
          </cell>
          <cell r="D1297">
            <v>0</v>
          </cell>
          <cell r="E1297">
            <v>0</v>
          </cell>
          <cell r="F1297">
            <v>0</v>
          </cell>
        </row>
        <row r="1298">
          <cell r="A1298">
            <v>97018</v>
          </cell>
          <cell r="B1298" t="str">
            <v>RECOLOCAÇÃO DE TERMINAIS OU CONECTORES DE PRESSÃO PARA CABOS</v>
          </cell>
          <cell r="C1298" t="str">
            <v>UN</v>
          </cell>
          <cell r="D1298">
            <v>0</v>
          </cell>
          <cell r="E1298">
            <v>0</v>
          </cell>
          <cell r="F1298">
            <v>0</v>
          </cell>
        </row>
        <row r="1299">
          <cell r="A1299">
            <v>97020</v>
          </cell>
          <cell r="B1299" t="str">
            <v>RECOLOCAÇÃO DE SUPORTE-ISOLADOR TIPO ROLDANA</v>
          </cell>
          <cell r="C1299" t="str">
            <v>UN</v>
          </cell>
          <cell r="D1299">
            <v>0</v>
          </cell>
          <cell r="E1299">
            <v>0</v>
          </cell>
          <cell r="F1299">
            <v>0</v>
          </cell>
        </row>
        <row r="1300">
          <cell r="A1300">
            <v>97100</v>
          </cell>
          <cell r="B1300" t="str">
            <v>RECOLOCAÇÕES - CAIXAS E QUADROS</v>
          </cell>
          <cell r="C1300" t="str">
            <v>.</v>
          </cell>
          <cell r="D1300">
            <v>0</v>
          </cell>
          <cell r="E1300">
            <v>0</v>
          </cell>
          <cell r="F1300">
            <v>0</v>
          </cell>
        </row>
        <row r="1301">
          <cell r="A1301">
            <v>97110</v>
          </cell>
          <cell r="B1301" t="str">
            <v>RECOLOCAÇÃO DE BARRAMENTOS EM QUADROS ELÉTRICOS</v>
          </cell>
          <cell r="C1301" t="str">
            <v>M</v>
          </cell>
          <cell r="D1301">
            <v>0</v>
          </cell>
          <cell r="E1301">
            <v>0</v>
          </cell>
          <cell r="F1301">
            <v>0</v>
          </cell>
        </row>
        <row r="1302">
          <cell r="A1302">
            <v>97111</v>
          </cell>
          <cell r="B1302" t="str">
            <v>RECOLOCAÇÃO DE ISOLADORES EM QUADROS ELÉTRICOS</v>
          </cell>
          <cell r="C1302" t="str">
            <v>UN</v>
          </cell>
          <cell r="D1302">
            <v>0</v>
          </cell>
          <cell r="E1302">
            <v>0</v>
          </cell>
          <cell r="F1302">
            <v>0</v>
          </cell>
        </row>
        <row r="1303">
          <cell r="A1303">
            <v>97115</v>
          </cell>
          <cell r="B1303" t="str">
            <v>RECOLOCAÇÃO DE DISJUNTOR AUTOMÁTICO UNIPOLAR ATÉ 50A</v>
          </cell>
          <cell r="C1303" t="str">
            <v>UN</v>
          </cell>
          <cell r="D1303">
            <v>0</v>
          </cell>
          <cell r="E1303">
            <v>0</v>
          </cell>
          <cell r="F1303">
            <v>0</v>
          </cell>
        </row>
        <row r="1304">
          <cell r="A1304">
            <v>97116</v>
          </cell>
          <cell r="B1304" t="str">
            <v>RECOLOCAÇÃO DE DISJUNTOR AUTOMÁTICO BIPOLAR ATÉ 50A</v>
          </cell>
          <cell r="C1304" t="str">
            <v>UN</v>
          </cell>
          <cell r="D1304">
            <v>0</v>
          </cell>
          <cell r="E1304">
            <v>0</v>
          </cell>
          <cell r="F1304">
            <v>0</v>
          </cell>
        </row>
        <row r="1305">
          <cell r="A1305">
            <v>97117</v>
          </cell>
          <cell r="B1305" t="str">
            <v>RECOLOCAÇÃO DE DISJUNTOR AUTOMÁTICO TRIPOLAR ATÉ 50A</v>
          </cell>
          <cell r="C1305" t="str">
            <v>UN</v>
          </cell>
          <cell r="D1305">
            <v>0</v>
          </cell>
          <cell r="E1305">
            <v>0</v>
          </cell>
          <cell r="F1305">
            <v>0</v>
          </cell>
        </row>
        <row r="1306">
          <cell r="A1306">
            <v>97125</v>
          </cell>
          <cell r="B1306" t="str">
            <v>RECOLOCAÇÃO DE CAIXA PARA FUSÍVEL OU TOMADA, INSTALADA EM PERFILADOS</v>
          </cell>
          <cell r="C1306" t="str">
            <v>UN</v>
          </cell>
          <cell r="D1306">
            <v>0</v>
          </cell>
          <cell r="E1306">
            <v>0</v>
          </cell>
          <cell r="F1306">
            <v>0</v>
          </cell>
        </row>
        <row r="1307">
          <cell r="A1307">
            <v>97126</v>
          </cell>
          <cell r="B1307" t="str">
            <v>RECOLOCAÇÃO DE QUADRO DE DISTRIBUIÇÃO OU CAIXA DE PASSAGEM</v>
          </cell>
          <cell r="C1307" t="str">
            <v>M2</v>
          </cell>
          <cell r="D1307">
            <v>0</v>
          </cell>
          <cell r="E1307">
            <v>0</v>
          </cell>
          <cell r="F1307">
            <v>0</v>
          </cell>
        </row>
        <row r="1308">
          <cell r="A1308">
            <v>97130</v>
          </cell>
          <cell r="B1308" t="str">
            <v>RECOLOCAÇÃO DE FECHADURA DE QUADRO DE DISTRIBUIÇÃO OU CAIXA DE PASSAGEM</v>
          </cell>
          <cell r="C1308" t="str">
            <v>UN</v>
          </cell>
          <cell r="D1308">
            <v>0</v>
          </cell>
          <cell r="E1308">
            <v>0</v>
          </cell>
          <cell r="F1308">
            <v>0</v>
          </cell>
        </row>
        <row r="1309">
          <cell r="A1309">
            <v>97132</v>
          </cell>
          <cell r="B1309" t="str">
            <v>RECOLOCAÇÃO DE DISJUNTOR AUTOMÁTICO TIPO "QUICK-LAG"</v>
          </cell>
          <cell r="C1309" t="str">
            <v>UN</v>
          </cell>
          <cell r="D1309">
            <v>0</v>
          </cell>
          <cell r="E1309">
            <v>0</v>
          </cell>
          <cell r="F1309">
            <v>0</v>
          </cell>
        </row>
        <row r="1310">
          <cell r="A1310">
            <v>97134</v>
          </cell>
          <cell r="B1310" t="str">
            <v>RECOLOCAÇÃO DE BASE EM CHAPA DE FERRO, PARA DISJUNTOR TIPO "QUICK-LAG"</v>
          </cell>
          <cell r="C1310" t="str">
            <v>UN</v>
          </cell>
          <cell r="D1310">
            <v>0</v>
          </cell>
          <cell r="E1310">
            <v>0</v>
          </cell>
          <cell r="F1310">
            <v>0</v>
          </cell>
        </row>
        <row r="1311">
          <cell r="A1311">
            <v>97135</v>
          </cell>
          <cell r="B1311" t="str">
            <v>RECOLOCAÇÃO DE CAPACITOR PARA CORREÇÃO DE FATOR DE POTÊNCIA</v>
          </cell>
          <cell r="C1311" t="str">
            <v>UN</v>
          </cell>
          <cell r="D1311">
            <v>0</v>
          </cell>
          <cell r="E1311">
            <v>0</v>
          </cell>
          <cell r="F1311">
            <v>0</v>
          </cell>
        </row>
        <row r="1312">
          <cell r="A1312">
            <v>97137</v>
          </cell>
          <cell r="B1312" t="str">
            <v>RECOLOCAÇÃO DE CHAVE SECCIONADA OU BASE PARA FUSÍVEL TIPO NH-UNIPOLAR</v>
          </cell>
          <cell r="C1312" t="str">
            <v>UN</v>
          </cell>
          <cell r="D1312">
            <v>0</v>
          </cell>
          <cell r="E1312">
            <v>0</v>
          </cell>
          <cell r="F1312">
            <v>0</v>
          </cell>
        </row>
        <row r="1313">
          <cell r="A1313">
            <v>97138</v>
          </cell>
          <cell r="B1313" t="str">
            <v>RECOLOCAÇÃO DE CHAVE SECCIONADA OU BASE PARA FUSÍVEL TIPO NH-TRIPOLAR</v>
          </cell>
          <cell r="C1313" t="str">
            <v>UN</v>
          </cell>
          <cell r="D1313">
            <v>0</v>
          </cell>
          <cell r="E1313">
            <v>0</v>
          </cell>
          <cell r="F1313">
            <v>0</v>
          </cell>
        </row>
        <row r="1314">
          <cell r="A1314">
            <v>97139</v>
          </cell>
          <cell r="B1314" t="str">
            <v>RECOLOCAÇÃO DE BASE DE FUSÍVEIS TIPO " DIAZED"</v>
          </cell>
          <cell r="C1314" t="str">
            <v>UN</v>
          </cell>
          <cell r="D1314">
            <v>0</v>
          </cell>
          <cell r="E1314">
            <v>0</v>
          </cell>
          <cell r="F1314">
            <v>0</v>
          </cell>
        </row>
        <row r="1315">
          <cell r="A1315">
            <v>97140</v>
          </cell>
          <cell r="B1315" t="str">
            <v>RECOLOCAÇÃO DE BARRAMENTO DE COBRE</v>
          </cell>
          <cell r="C1315" t="str">
            <v>UN</v>
          </cell>
          <cell r="D1315">
            <v>0</v>
          </cell>
          <cell r="E1315">
            <v>0</v>
          </cell>
          <cell r="F1315">
            <v>0</v>
          </cell>
        </row>
        <row r="1316">
          <cell r="A1316">
            <v>97200</v>
          </cell>
          <cell r="B1316" t="str">
            <v>RECOLOCAÇÕES - PONTOS E APARELHOS</v>
          </cell>
          <cell r="C1316" t="str">
            <v>.</v>
          </cell>
          <cell r="D1316">
            <v>0</v>
          </cell>
          <cell r="E1316">
            <v>0</v>
          </cell>
          <cell r="F1316">
            <v>0</v>
          </cell>
        </row>
        <row r="1317">
          <cell r="A1317">
            <v>97201</v>
          </cell>
          <cell r="B1317" t="str">
            <v>RECOLOCAÇÃO DE SOQUETES EM LUMINÁRIAS</v>
          </cell>
          <cell r="C1317" t="str">
            <v>UN</v>
          </cell>
          <cell r="D1317">
            <v>0</v>
          </cell>
          <cell r="E1317">
            <v>0</v>
          </cell>
          <cell r="F1317">
            <v>0</v>
          </cell>
        </row>
        <row r="1318">
          <cell r="A1318">
            <v>97202</v>
          </cell>
          <cell r="B1318" t="str">
            <v>RECOLOCAÇÃO DE REATOR EM LUMINÁRIA FLUORESCENTE</v>
          </cell>
          <cell r="C1318" t="str">
            <v>UN</v>
          </cell>
          <cell r="D1318">
            <v>0</v>
          </cell>
          <cell r="E1318">
            <v>0</v>
          </cell>
          <cell r="F1318">
            <v>0</v>
          </cell>
        </row>
        <row r="1319">
          <cell r="A1319">
            <v>97203</v>
          </cell>
          <cell r="B1319" t="str">
            <v>RECOLOCAÇÃO DE LÂMPADA FLUORESCENTE</v>
          </cell>
          <cell r="C1319" t="str">
            <v>UN</v>
          </cell>
          <cell r="D1319">
            <v>0</v>
          </cell>
          <cell r="E1319">
            <v>0</v>
          </cell>
          <cell r="F1319">
            <v>0</v>
          </cell>
        </row>
        <row r="1320">
          <cell r="A1320">
            <v>97204</v>
          </cell>
          <cell r="B1320" t="str">
            <v>RECOLOCAÇÃO DE LÂMPADA VAPOR DE MERCÚRIO, SÓDIO OU MISTA</v>
          </cell>
          <cell r="C1320" t="str">
            <v>UN</v>
          </cell>
          <cell r="D1320">
            <v>0</v>
          </cell>
          <cell r="E1320">
            <v>0</v>
          </cell>
          <cell r="F1320">
            <v>0</v>
          </cell>
        </row>
        <row r="1321">
          <cell r="A1321">
            <v>97205</v>
          </cell>
          <cell r="B1321" t="str">
            <v>RECOLOCAÇÃO DE PLACA DIFUSORA PARA LÂMPADA FLUORESCENTE</v>
          </cell>
          <cell r="C1321" t="str">
            <v>UN</v>
          </cell>
          <cell r="D1321">
            <v>0</v>
          </cell>
          <cell r="E1321">
            <v>0</v>
          </cell>
          <cell r="F1321">
            <v>0</v>
          </cell>
        </row>
        <row r="1322">
          <cell r="A1322">
            <v>97211</v>
          </cell>
          <cell r="B1322" t="str">
            <v>RECOLOCAÇÃO DE LUMINÁRIA INTERNA PARA LÂMPADA FLUORESCENTE</v>
          </cell>
          <cell r="C1322" t="str">
            <v>UN</v>
          </cell>
          <cell r="D1322">
            <v>0</v>
          </cell>
          <cell r="E1322">
            <v>0</v>
          </cell>
          <cell r="F1322">
            <v>0</v>
          </cell>
        </row>
        <row r="1323">
          <cell r="A1323">
            <v>97212</v>
          </cell>
          <cell r="B1323" t="str">
            <v>RECOLOCAÇÃO DE LUMINÁRIA EXTERNA INSTALADA EM POSTE</v>
          </cell>
          <cell r="C1323" t="str">
            <v>UN</v>
          </cell>
          <cell r="D1323">
            <v>0</v>
          </cell>
          <cell r="E1323">
            <v>0</v>
          </cell>
          <cell r="F1323">
            <v>0</v>
          </cell>
        </row>
        <row r="1324">
          <cell r="A1324">
            <v>97213</v>
          </cell>
          <cell r="B1324" t="str">
            <v>RECOLOCAÇÃO DE LUMINÁRIA EXTERNA INSTALADA EM BRAÇO DE FERRO</v>
          </cell>
          <cell r="C1324" t="str">
            <v>UN</v>
          </cell>
          <cell r="D1324">
            <v>0</v>
          </cell>
          <cell r="E1324">
            <v>0</v>
          </cell>
          <cell r="F1324">
            <v>0</v>
          </cell>
        </row>
        <row r="1325">
          <cell r="A1325">
            <v>97214</v>
          </cell>
          <cell r="B1325" t="str">
            <v>RECOLOCAÇÃO DE LUMINÁRIA A PROVA DE TEMPO, GASES E VAPOR</v>
          </cell>
          <cell r="C1325" t="str">
            <v>UN</v>
          </cell>
          <cell r="D1325">
            <v>0</v>
          </cell>
          <cell r="E1325">
            <v>0</v>
          </cell>
          <cell r="F1325">
            <v>0</v>
          </cell>
        </row>
        <row r="1326">
          <cell r="A1326">
            <v>97218</v>
          </cell>
          <cell r="B1326" t="str">
            <v>RECOLOCAÇÃO DE PROJETOR DE FACHADA</v>
          </cell>
          <cell r="C1326" t="str">
            <v>UN</v>
          </cell>
          <cell r="D1326">
            <v>0</v>
          </cell>
          <cell r="E1326">
            <v>0</v>
          </cell>
          <cell r="F1326">
            <v>0</v>
          </cell>
        </row>
        <row r="1327">
          <cell r="A1327">
            <v>97219</v>
          </cell>
          <cell r="B1327" t="str">
            <v>RECOLOCAÇÃO DE PROJETOR DE JARDIM</v>
          </cell>
          <cell r="C1327" t="str">
            <v>UN</v>
          </cell>
          <cell r="D1327">
            <v>0</v>
          </cell>
          <cell r="E1327">
            <v>0</v>
          </cell>
          <cell r="F1327">
            <v>0</v>
          </cell>
        </row>
        <row r="1328">
          <cell r="A1328">
            <v>97225</v>
          </cell>
          <cell r="B1328" t="str">
            <v>RECOLOCAÇÃO DE BRAÇO DE LUMINÁRIA</v>
          </cell>
          <cell r="C1328" t="str">
            <v>UN</v>
          </cell>
          <cell r="D1328">
            <v>0</v>
          </cell>
          <cell r="E1328">
            <v>0</v>
          </cell>
          <cell r="F1328">
            <v>0</v>
          </cell>
        </row>
        <row r="1329">
          <cell r="A1329">
            <v>97300</v>
          </cell>
          <cell r="B1329" t="str">
            <v>RECOLOCAÇÕES - PÁRA-RAIOS E OUTROS</v>
          </cell>
          <cell r="C1329" t="str">
            <v>.</v>
          </cell>
          <cell r="D1329">
            <v>0</v>
          </cell>
          <cell r="E1329">
            <v>0</v>
          </cell>
          <cell r="F1329">
            <v>0</v>
          </cell>
        </row>
        <row r="1330">
          <cell r="A1330">
            <v>97314</v>
          </cell>
          <cell r="B1330" t="str">
            <v>RECOLOCAÇÃO DE CORDOALHA DE COBRE NÚ</v>
          </cell>
          <cell r="C1330" t="str">
            <v>M</v>
          </cell>
          <cell r="D1330">
            <v>0</v>
          </cell>
          <cell r="E1330">
            <v>0</v>
          </cell>
          <cell r="F1330">
            <v>0</v>
          </cell>
        </row>
        <row r="1331">
          <cell r="A1331">
            <v>97315</v>
          </cell>
          <cell r="B1331" t="str">
            <v>RECOLOCAÇÃO CORDOALHA DE COBRE NÚ PARA ATERRAMENTO</v>
          </cell>
          <cell r="C1331" t="str">
            <v>M</v>
          </cell>
          <cell r="D1331">
            <v>0</v>
          </cell>
          <cell r="E1331">
            <v>0</v>
          </cell>
          <cell r="F1331">
            <v>0</v>
          </cell>
        </row>
        <row r="1332">
          <cell r="A1332">
            <v>97316</v>
          </cell>
          <cell r="B1332" t="str">
            <v>RECOLOCAÇÃO DE CONECTOR TIPO "SPLIT_BOLT"</v>
          </cell>
          <cell r="C1332" t="str">
            <v>UN</v>
          </cell>
          <cell r="D1332">
            <v>0</v>
          </cell>
          <cell r="E1332">
            <v>0</v>
          </cell>
          <cell r="F1332">
            <v>0</v>
          </cell>
        </row>
        <row r="1333">
          <cell r="A1333">
            <v>97360</v>
          </cell>
          <cell r="B1333" t="str">
            <v>RECOLOCAÇÃO DE POSTE DE FERRO, INCLUSIVE BASE DE FIXAÇÃO</v>
          </cell>
          <cell r="C1333" t="str">
            <v>UN</v>
          </cell>
          <cell r="D1333">
            <v>0</v>
          </cell>
          <cell r="E1333">
            <v>0</v>
          </cell>
          <cell r="F1333">
            <v>0</v>
          </cell>
        </row>
        <row r="1334">
          <cell r="A1334">
            <v>97361</v>
          </cell>
          <cell r="B1334" t="str">
            <v>RECOLOCAÇÃO DE POSTE DE FERRO ENGASTADO NO SOLO</v>
          </cell>
          <cell r="C1334" t="str">
            <v>UN</v>
          </cell>
          <cell r="D1334">
            <v>0</v>
          </cell>
          <cell r="E1334">
            <v>0</v>
          </cell>
          <cell r="F1334">
            <v>0</v>
          </cell>
        </row>
        <row r="1335">
          <cell r="A1335">
            <v>97362</v>
          </cell>
          <cell r="B1335" t="str">
            <v>RECOLOCAÇÃO DE POSTE DE CONCRETO EM REDE DE ENERGIA</v>
          </cell>
          <cell r="C1335" t="str">
            <v>UN</v>
          </cell>
          <cell r="D1335">
            <v>0</v>
          </cell>
          <cell r="E1335">
            <v>0</v>
          </cell>
          <cell r="F1335">
            <v>0</v>
          </cell>
        </row>
        <row r="1336">
          <cell r="A1336">
            <v>97400</v>
          </cell>
          <cell r="B1336" t="str">
            <v>RECOLOCAÇÕES - CABINES PRIMÁRIAS</v>
          </cell>
          <cell r="C1336" t="str">
            <v>.</v>
          </cell>
          <cell r="D1336">
            <v>0</v>
          </cell>
          <cell r="E1336">
            <v>0</v>
          </cell>
          <cell r="F1336">
            <v>0</v>
          </cell>
        </row>
        <row r="1337">
          <cell r="A1337">
            <v>97401</v>
          </cell>
          <cell r="B1337" t="str">
            <v>RECOLOCAÇÃO DE ISOLADOR TIPO DISCO INCLUSIVE GANCHO DE SUSTENTAÇÃO</v>
          </cell>
          <cell r="C1337" t="str">
            <v>UN</v>
          </cell>
          <cell r="D1337">
            <v>0</v>
          </cell>
          <cell r="E1337">
            <v>0</v>
          </cell>
          <cell r="F1337">
            <v>0</v>
          </cell>
        </row>
        <row r="1338">
          <cell r="A1338">
            <v>97402</v>
          </cell>
          <cell r="B1338" t="str">
            <v>RECOLOCAÇÃO DE ISOLADOR TIPO CASTANHA INCLUSIVE GANCHO DE SUSTENTAÇÃO</v>
          </cell>
          <cell r="C1338" t="str">
            <v>UN</v>
          </cell>
          <cell r="D1338">
            <v>0</v>
          </cell>
          <cell r="E1338">
            <v>0</v>
          </cell>
          <cell r="F1338">
            <v>0</v>
          </cell>
        </row>
        <row r="1339">
          <cell r="A1339">
            <v>97403</v>
          </cell>
          <cell r="B1339" t="str">
            <v>RECOLOCAÇÃO DE ISOLADOR TIPO PINO PARA A.T. INCLUSIVE PINO</v>
          </cell>
          <cell r="C1339" t="str">
            <v>UN</v>
          </cell>
          <cell r="D1339">
            <v>0</v>
          </cell>
          <cell r="E1339">
            <v>0</v>
          </cell>
          <cell r="F1339">
            <v>0</v>
          </cell>
        </row>
        <row r="1340">
          <cell r="A1340">
            <v>97404</v>
          </cell>
          <cell r="B1340" t="str">
            <v>RECOLOCAÇÃO DE ISOLADOR TIPO PEDESTAL PARA A.T.</v>
          </cell>
          <cell r="C1340" t="str">
            <v>UN</v>
          </cell>
          <cell r="D1340">
            <v>0</v>
          </cell>
          <cell r="E1340">
            <v>0</v>
          </cell>
          <cell r="F1340">
            <v>0</v>
          </cell>
        </row>
        <row r="1341">
          <cell r="A1341">
            <v>97405</v>
          </cell>
          <cell r="B1341" t="str">
            <v>RECOLOCAÇÃO DE CRUZETA DE MADEIRA</v>
          </cell>
          <cell r="C1341" t="str">
            <v>UN</v>
          </cell>
          <cell r="D1341">
            <v>0</v>
          </cell>
          <cell r="E1341">
            <v>0</v>
          </cell>
          <cell r="F1341">
            <v>0</v>
          </cell>
        </row>
        <row r="1342">
          <cell r="A1342">
            <v>97406</v>
          </cell>
          <cell r="B1342" t="str">
            <v>RECOLOCAÇÃO DE BUCHA DE PASSAGEM INTERNA/EXTERNA PARA A.T.</v>
          </cell>
          <cell r="C1342" t="str">
            <v>UN</v>
          </cell>
          <cell r="D1342">
            <v>0</v>
          </cell>
          <cell r="E1342">
            <v>0</v>
          </cell>
          <cell r="F1342">
            <v>0</v>
          </cell>
        </row>
        <row r="1343">
          <cell r="A1343">
            <v>97407</v>
          </cell>
          <cell r="B1343" t="str">
            <v>RECOLOCAÇÃO DE CHAPA DE FERRO PARA BUCHA DE PASSAGEM</v>
          </cell>
          <cell r="C1343" t="str">
            <v>UN</v>
          </cell>
          <cell r="D1343">
            <v>0</v>
          </cell>
          <cell r="E1343">
            <v>0</v>
          </cell>
          <cell r="F1343">
            <v>0</v>
          </cell>
        </row>
        <row r="1344">
          <cell r="A1344">
            <v>97408</v>
          </cell>
          <cell r="B1344" t="str">
            <v>RECOLOCAÇÃO DE VERGALHÃO DE COBRE 3/8"</v>
          </cell>
          <cell r="C1344" t="str">
            <v>M</v>
          </cell>
          <cell r="D1344">
            <v>0</v>
          </cell>
          <cell r="E1344">
            <v>0</v>
          </cell>
          <cell r="F1344">
            <v>0</v>
          </cell>
        </row>
        <row r="1345">
          <cell r="A1345">
            <v>97409</v>
          </cell>
          <cell r="B1345" t="str">
            <v>RECOLOCAÇÃO DE TERMINAL OU CONECTOR PARA VERGALHÃO DE COBRE</v>
          </cell>
          <cell r="C1345" t="str">
            <v>UN</v>
          </cell>
          <cell r="D1345">
            <v>0</v>
          </cell>
          <cell r="E1345">
            <v>0</v>
          </cell>
          <cell r="F1345">
            <v>0</v>
          </cell>
        </row>
        <row r="1346">
          <cell r="A1346">
            <v>97410</v>
          </cell>
          <cell r="B1346" t="str">
            <v>RECOLOCAÇÃO DE CHAVE SECCIONADORA TRIPOLAR CLASSE 15KV</v>
          </cell>
          <cell r="C1346" t="str">
            <v>UN</v>
          </cell>
          <cell r="D1346">
            <v>0</v>
          </cell>
          <cell r="E1346">
            <v>0</v>
          </cell>
          <cell r="F1346">
            <v>0</v>
          </cell>
        </row>
        <row r="1347">
          <cell r="A1347">
            <v>97411</v>
          </cell>
          <cell r="B1347" t="str">
            <v>RECOLOCAÇÃO DE TRANSFORMADOR DE POTENCIAL</v>
          </cell>
          <cell r="C1347" t="str">
            <v>UN</v>
          </cell>
          <cell r="D1347">
            <v>0</v>
          </cell>
          <cell r="E1347">
            <v>0</v>
          </cell>
          <cell r="F1347">
            <v>0</v>
          </cell>
        </row>
        <row r="1348">
          <cell r="A1348">
            <v>97412</v>
          </cell>
          <cell r="B1348" t="str">
            <v>RECOLOCAÇÃO DE DISJUNTOR A.T. DE VOLUME NORMAL OU REDUZIDO DE ÓLEO</v>
          </cell>
          <cell r="C1348" t="str">
            <v>UN</v>
          </cell>
          <cell r="D1348">
            <v>0</v>
          </cell>
          <cell r="E1348">
            <v>0</v>
          </cell>
          <cell r="F1348">
            <v>0</v>
          </cell>
        </row>
        <row r="1349">
          <cell r="A1349">
            <v>97413</v>
          </cell>
          <cell r="B1349" t="str">
            <v>RECOLOCAÇÃO DE TRANSFORMADOR DE POTÊNCIA CLASSE 15KV</v>
          </cell>
          <cell r="C1349" t="str">
            <v>UN</v>
          </cell>
          <cell r="D1349">
            <v>0</v>
          </cell>
          <cell r="E1349">
            <v>0</v>
          </cell>
          <cell r="F1349">
            <v>0</v>
          </cell>
        </row>
        <row r="1350">
          <cell r="A1350">
            <v>97414</v>
          </cell>
          <cell r="B1350" t="str">
            <v>RECOLOCAÇÃO DE CHAVE FUSÍVEL TIPO MATHEUS</v>
          </cell>
          <cell r="C1350" t="str">
            <v>UN</v>
          </cell>
          <cell r="D1350">
            <v>0</v>
          </cell>
          <cell r="E1350">
            <v>0</v>
          </cell>
          <cell r="F1350">
            <v>0</v>
          </cell>
        </row>
        <row r="1351">
          <cell r="A1351">
            <v>97415</v>
          </cell>
          <cell r="B1351" t="str">
            <v>RECOLOCAÇÃO DE SUPORTE DE TRANSFORMADOR EM POSTE</v>
          </cell>
          <cell r="C1351" t="str">
            <v>UN</v>
          </cell>
          <cell r="D1351">
            <v>0</v>
          </cell>
          <cell r="E1351">
            <v>0</v>
          </cell>
          <cell r="F1351">
            <v>0</v>
          </cell>
        </row>
        <row r="1352">
          <cell r="A1352">
            <v>97416</v>
          </cell>
          <cell r="B1352" t="str">
            <v>RECOLOCAÇÃO DE CABO DE A.T. EM LINHA AÉREA ATÉ 35MM2</v>
          </cell>
          <cell r="C1352" t="str">
            <v>M</v>
          </cell>
          <cell r="D1352">
            <v>0</v>
          </cell>
          <cell r="E1352">
            <v>0</v>
          </cell>
          <cell r="F1352">
            <v>0</v>
          </cell>
        </row>
        <row r="1353">
          <cell r="A1353">
            <v>97417</v>
          </cell>
          <cell r="B1353" t="str">
            <v>RECOLOCAÇÃO DE PÁRA-RAIO TIPO CRISTAL VALVE 15KV</v>
          </cell>
          <cell r="C1353" t="str">
            <v>UN</v>
          </cell>
          <cell r="D1353">
            <v>0</v>
          </cell>
          <cell r="E1353">
            <v>0</v>
          </cell>
          <cell r="F1353">
            <v>0</v>
          </cell>
        </row>
        <row r="1354">
          <cell r="A1354">
            <v>97418</v>
          </cell>
          <cell r="B1354" t="str">
            <v>RECOLOCAÇÃO DE CONTATORES E RELÊS EM GERAL</v>
          </cell>
          <cell r="C1354" t="str">
            <v>UN</v>
          </cell>
          <cell r="D1354">
            <v>0</v>
          </cell>
          <cell r="E1354">
            <v>0</v>
          </cell>
          <cell r="F1354">
            <v>0</v>
          </cell>
        </row>
        <row r="1355">
          <cell r="A1355">
            <v>97423</v>
          </cell>
          <cell r="B1355" t="str">
            <v>RECOLOCAÇÃO DE FUSÍVEL EM ALTA TENSÃO TIPO "HH"</v>
          </cell>
          <cell r="C1355" t="str">
            <v>UN</v>
          </cell>
          <cell r="D1355">
            <v>0</v>
          </cell>
          <cell r="E1355">
            <v>0</v>
          </cell>
          <cell r="F1355">
            <v>0</v>
          </cell>
        </row>
        <row r="1356">
          <cell r="A1356">
            <v>97424</v>
          </cell>
          <cell r="B1356" t="str">
            <v>RECOLOCAÇÃO DE ELO FUSÍVEL EM CHAVE TIPO MATHEUS</v>
          </cell>
          <cell r="C1356" t="str">
            <v>UN</v>
          </cell>
          <cell r="D1356">
            <v>0</v>
          </cell>
          <cell r="E1356">
            <v>0</v>
          </cell>
          <cell r="F1356">
            <v>0</v>
          </cell>
        </row>
        <row r="1357">
          <cell r="A1357">
            <v>98000</v>
          </cell>
          <cell r="B1357" t="str">
            <v>SERVIÇOS PARCIAIS - ENTRADA E DISTRIBUIÇÃO</v>
          </cell>
          <cell r="C1357" t="str">
            <v>.</v>
          </cell>
          <cell r="D1357">
            <v>0</v>
          </cell>
          <cell r="E1357">
            <v>0</v>
          </cell>
          <cell r="F1357">
            <v>0</v>
          </cell>
        </row>
        <row r="1358">
          <cell r="A1358">
            <v>98003</v>
          </cell>
          <cell r="B1358" t="str">
            <v>POSTE DE ENTRADA DE ENERGIA, DUPLO "T" - 7,5M/200DAN</v>
          </cell>
          <cell r="C1358" t="str">
            <v>UN</v>
          </cell>
          <cell r="D1358">
            <v>0</v>
          </cell>
          <cell r="E1358">
            <v>0</v>
          </cell>
          <cell r="F1358">
            <v>0</v>
          </cell>
        </row>
        <row r="1359">
          <cell r="A1359">
            <v>98004</v>
          </cell>
          <cell r="B1359" t="str">
            <v>POSTE DE ENTRADA DE ENERGIA, DUPLO "T" - 7,5M/300DAN</v>
          </cell>
          <cell r="C1359" t="str">
            <v>UN</v>
          </cell>
          <cell r="D1359">
            <v>0</v>
          </cell>
          <cell r="E1359">
            <v>0</v>
          </cell>
          <cell r="F1359">
            <v>0</v>
          </cell>
        </row>
        <row r="1360">
          <cell r="A1360">
            <v>98011</v>
          </cell>
          <cell r="B1360" t="str">
            <v>FORNECIMENTO E INSTALAÇÃO DE POSTE EM CONCRETO COM ALTURA LIVRE DE 18M, 1000DAN, ENGASTADO</v>
          </cell>
          <cell r="C1360" t="str">
            <v>UN</v>
          </cell>
          <cell r="D1360">
            <v>0</v>
          </cell>
          <cell r="E1360">
            <v>0</v>
          </cell>
          <cell r="F1360">
            <v>0</v>
          </cell>
        </row>
        <row r="1361">
          <cell r="A1361">
            <v>98018</v>
          </cell>
          <cell r="B1361" t="str">
            <v>TERMINAL OU CONECTOR DE PRESSÃO - PARA FIO ATÉ 6MM2</v>
          </cell>
          <cell r="C1361" t="str">
            <v>UN</v>
          </cell>
          <cell r="D1361">
            <v>0</v>
          </cell>
          <cell r="E1361">
            <v>0</v>
          </cell>
          <cell r="F1361">
            <v>0</v>
          </cell>
        </row>
        <row r="1362">
          <cell r="A1362">
            <v>98019</v>
          </cell>
          <cell r="B1362" t="str">
            <v>TERMINAL OU CONECTOR DE PRESSÃO - PARA CABO 10MM2</v>
          </cell>
          <cell r="C1362" t="str">
            <v>UN</v>
          </cell>
          <cell r="D1362">
            <v>0</v>
          </cell>
          <cell r="E1362">
            <v>0</v>
          </cell>
          <cell r="F1362">
            <v>0</v>
          </cell>
        </row>
        <row r="1363">
          <cell r="A1363">
            <v>98020</v>
          </cell>
          <cell r="B1363" t="str">
            <v>TERMINAL OU CONECTOR DE PRESSÃO - PARA CABO 16MM2</v>
          </cell>
          <cell r="C1363" t="str">
            <v>UN</v>
          </cell>
          <cell r="D1363">
            <v>0</v>
          </cell>
          <cell r="E1363">
            <v>0</v>
          </cell>
          <cell r="F1363">
            <v>0</v>
          </cell>
        </row>
        <row r="1364">
          <cell r="A1364">
            <v>98021</v>
          </cell>
          <cell r="B1364" t="str">
            <v>TERMINAL OU CONECTOR DE PRESSÃO - PARA CABO 25MM2</v>
          </cell>
          <cell r="C1364" t="str">
            <v>UN</v>
          </cell>
          <cell r="D1364">
            <v>0</v>
          </cell>
          <cell r="E1364">
            <v>0</v>
          </cell>
          <cell r="F1364">
            <v>0</v>
          </cell>
        </row>
        <row r="1365">
          <cell r="A1365">
            <v>98022</v>
          </cell>
          <cell r="B1365" t="str">
            <v>TERMINAL OU CONECTOR DE PRESSÃO - PARA CABO 35MM2</v>
          </cell>
          <cell r="C1365" t="str">
            <v>UN</v>
          </cell>
          <cell r="D1365">
            <v>0</v>
          </cell>
          <cell r="E1365">
            <v>0</v>
          </cell>
          <cell r="F1365">
            <v>0</v>
          </cell>
        </row>
        <row r="1366">
          <cell r="A1366">
            <v>98023</v>
          </cell>
          <cell r="B1366" t="str">
            <v>TERMINAL OU CONECTOR DE PRESSÃO - PARA CABO 50MM2</v>
          </cell>
          <cell r="C1366" t="str">
            <v>UN</v>
          </cell>
          <cell r="D1366">
            <v>0</v>
          </cell>
          <cell r="E1366">
            <v>0</v>
          </cell>
          <cell r="F1366">
            <v>0</v>
          </cell>
        </row>
        <row r="1367">
          <cell r="A1367">
            <v>98024</v>
          </cell>
          <cell r="B1367" t="str">
            <v>TERMINAL OU CONECTOR DE PRESSÃO - PARA CABO 70MM2</v>
          </cell>
          <cell r="C1367" t="str">
            <v>UN</v>
          </cell>
          <cell r="D1367">
            <v>0</v>
          </cell>
          <cell r="E1367">
            <v>0</v>
          </cell>
          <cell r="F1367">
            <v>0</v>
          </cell>
        </row>
        <row r="1368">
          <cell r="A1368">
            <v>98025</v>
          </cell>
          <cell r="B1368" t="str">
            <v>TERMINAL OU CONECTOR DE PRESSÃO - PARA CABO 95MM2</v>
          </cell>
          <cell r="C1368" t="str">
            <v>UN</v>
          </cell>
          <cell r="D1368">
            <v>0</v>
          </cell>
          <cell r="E1368">
            <v>0</v>
          </cell>
          <cell r="F1368">
            <v>0</v>
          </cell>
        </row>
        <row r="1369">
          <cell r="A1369">
            <v>98026</v>
          </cell>
          <cell r="B1369" t="str">
            <v>TERMINAL OU CONECTOR DE PRESSÃO - PARA CABO 120MM2</v>
          </cell>
          <cell r="C1369" t="str">
            <v>UN</v>
          </cell>
          <cell r="D1369">
            <v>0</v>
          </cell>
          <cell r="E1369">
            <v>0</v>
          </cell>
          <cell r="F1369">
            <v>0</v>
          </cell>
        </row>
        <row r="1370">
          <cell r="A1370">
            <v>98027</v>
          </cell>
          <cell r="B1370" t="str">
            <v>TERMINAL OU CONECTOR DE PRESSÃO - PARA CABO 150MM2</v>
          </cell>
          <cell r="C1370" t="str">
            <v>UN</v>
          </cell>
          <cell r="D1370">
            <v>0</v>
          </cell>
          <cell r="E1370">
            <v>0</v>
          </cell>
          <cell r="F1370">
            <v>0</v>
          </cell>
        </row>
        <row r="1371">
          <cell r="A1371">
            <v>98028</v>
          </cell>
          <cell r="B1371" t="str">
            <v>TERMINAL OU CONECTOR DE PRESSÃO - PARA CABO 185MM2</v>
          </cell>
          <cell r="C1371" t="str">
            <v>UN</v>
          </cell>
          <cell r="D1371">
            <v>0</v>
          </cell>
          <cell r="E1371">
            <v>0</v>
          </cell>
          <cell r="F1371">
            <v>0</v>
          </cell>
        </row>
        <row r="1372">
          <cell r="A1372">
            <v>98029</v>
          </cell>
          <cell r="B1372" t="str">
            <v>TERMINAL OU CONECTOR DE PRESSÃO - PARA CABO 240MM2</v>
          </cell>
          <cell r="C1372" t="str">
            <v>UN</v>
          </cell>
          <cell r="D1372">
            <v>0</v>
          </cell>
          <cell r="E1372">
            <v>0</v>
          </cell>
          <cell r="F1372">
            <v>0</v>
          </cell>
        </row>
        <row r="1373">
          <cell r="A1373">
            <v>98030</v>
          </cell>
          <cell r="B1373" t="str">
            <v>TERMINAL OU CONECTOR DE PRESSÃO - PARA CABO 300MM2</v>
          </cell>
          <cell r="C1373" t="str">
            <v>UN</v>
          </cell>
          <cell r="D1373">
            <v>0</v>
          </cell>
          <cell r="E1373">
            <v>0</v>
          </cell>
          <cell r="F1373">
            <v>0</v>
          </cell>
        </row>
        <row r="1374">
          <cell r="A1374">
            <v>98200</v>
          </cell>
          <cell r="B1374" t="str">
            <v>SERVIÇOS PARCIAIS - PONTOS E APARELHOS</v>
          </cell>
          <cell r="C1374" t="str">
            <v>.</v>
          </cell>
          <cell r="D1374">
            <v>0</v>
          </cell>
          <cell r="E1374">
            <v>0</v>
          </cell>
          <cell r="F1374">
            <v>0</v>
          </cell>
        </row>
        <row r="1375">
          <cell r="A1375">
            <v>98201</v>
          </cell>
          <cell r="B1375" t="str">
            <v>INTERRUPTOR SIMPLES - 1 TECLA</v>
          </cell>
          <cell r="C1375" t="str">
            <v>UN</v>
          </cell>
          <cell r="D1375">
            <v>5.26</v>
          </cell>
          <cell r="E1375">
            <v>8.6999999999999993</v>
          </cell>
          <cell r="F1375">
            <v>0</v>
          </cell>
        </row>
        <row r="1376">
          <cell r="A1376">
            <v>98202</v>
          </cell>
          <cell r="B1376" t="str">
            <v>INTERRUPTOR SIMPLES - 2 TECLAS</v>
          </cell>
          <cell r="C1376" t="str">
            <v>UN</v>
          </cell>
          <cell r="D1376">
            <v>0</v>
          </cell>
          <cell r="E1376">
            <v>0</v>
          </cell>
          <cell r="F1376">
            <v>0</v>
          </cell>
        </row>
        <row r="1377">
          <cell r="A1377">
            <v>98203</v>
          </cell>
          <cell r="B1377" t="str">
            <v>INTERRUPTOR SIMPLES - 3 TECLAS</v>
          </cell>
          <cell r="C1377" t="str">
            <v>UN</v>
          </cell>
          <cell r="D1377">
            <v>0</v>
          </cell>
          <cell r="E1377">
            <v>0</v>
          </cell>
          <cell r="F1377">
            <v>0</v>
          </cell>
        </row>
        <row r="1378">
          <cell r="A1378">
            <v>98204</v>
          </cell>
          <cell r="B1378" t="str">
            <v>INTERRUPTOR SIMPLES BIPOLAR - 1 TECLA</v>
          </cell>
          <cell r="C1378" t="str">
            <v>UN</v>
          </cell>
          <cell r="D1378">
            <v>0</v>
          </cell>
          <cell r="E1378">
            <v>0</v>
          </cell>
          <cell r="F1378">
            <v>0</v>
          </cell>
        </row>
        <row r="1379">
          <cell r="A1379">
            <v>98205</v>
          </cell>
          <cell r="B1379" t="str">
            <v>INTERRUPTOR PARALELO - 1 TECLA</v>
          </cell>
          <cell r="C1379" t="str">
            <v>UN</v>
          </cell>
          <cell r="D1379">
            <v>6.81</v>
          </cell>
          <cell r="E1379">
            <v>8.6999999999999993</v>
          </cell>
          <cell r="F1379">
            <v>0</v>
          </cell>
        </row>
        <row r="1380">
          <cell r="A1380">
            <v>98206</v>
          </cell>
          <cell r="B1380" t="str">
            <v>ESPELHO PLÁSTICO - 3"X3"</v>
          </cell>
          <cell r="C1380" t="str">
            <v>UN</v>
          </cell>
          <cell r="D1380">
            <v>0</v>
          </cell>
          <cell r="E1380">
            <v>0</v>
          </cell>
          <cell r="F1380">
            <v>0</v>
          </cell>
        </row>
        <row r="1381">
          <cell r="A1381">
            <v>98207</v>
          </cell>
          <cell r="B1381" t="str">
            <v>ESPELHO PLÁSTICO - 4"X2"</v>
          </cell>
          <cell r="C1381" t="str">
            <v>UN</v>
          </cell>
          <cell r="D1381">
            <v>0</v>
          </cell>
          <cell r="E1381">
            <v>0</v>
          </cell>
          <cell r="F1381">
            <v>0</v>
          </cell>
        </row>
        <row r="1382">
          <cell r="A1382">
            <v>98208</v>
          </cell>
          <cell r="B1382" t="str">
            <v>ESPELHO PLÁSTICO - 4"X4"</v>
          </cell>
          <cell r="C1382" t="str">
            <v>UN</v>
          </cell>
          <cell r="D1382">
            <v>0</v>
          </cell>
          <cell r="E1382">
            <v>0</v>
          </cell>
          <cell r="F1382">
            <v>0</v>
          </cell>
        </row>
        <row r="1383">
          <cell r="A1383">
            <v>98209</v>
          </cell>
          <cell r="B1383" t="str">
            <v>TOMADA PARA TELEFONE DE 4 POLOS PADRÃO TELEBRÁS</v>
          </cell>
          <cell r="C1383" t="str">
            <v>UN</v>
          </cell>
          <cell r="D1383">
            <v>0</v>
          </cell>
          <cell r="E1383">
            <v>0</v>
          </cell>
          <cell r="F1383">
            <v>0</v>
          </cell>
        </row>
        <row r="1384">
          <cell r="A1384">
            <v>98210</v>
          </cell>
          <cell r="B1384" t="str">
            <v>TOMADA SIMPLES DE EMBUTIR - 110/220V</v>
          </cell>
          <cell r="C1384" t="str">
            <v>UN</v>
          </cell>
          <cell r="D1384">
            <v>7.47</v>
          </cell>
          <cell r="E1384">
            <v>8.6999999999999993</v>
          </cell>
          <cell r="F1384">
            <v>0</v>
          </cell>
        </row>
        <row r="1385">
          <cell r="A1385">
            <v>98212</v>
          </cell>
          <cell r="B1385" t="str">
            <v>TOMADA SIMPLES DE EMBUTIR - PARA PISO</v>
          </cell>
          <cell r="C1385" t="str">
            <v>UN</v>
          </cell>
          <cell r="D1385">
            <v>0</v>
          </cell>
          <cell r="E1385">
            <v>0</v>
          </cell>
          <cell r="F1385">
            <v>0</v>
          </cell>
        </row>
        <row r="1386">
          <cell r="A1386">
            <v>98213</v>
          </cell>
          <cell r="B1386" t="str">
            <v>TOMADA 3P+T 30A - 440V</v>
          </cell>
          <cell r="C1386" t="str">
            <v>UN</v>
          </cell>
          <cell r="D1386">
            <v>0</v>
          </cell>
          <cell r="E1386">
            <v>0</v>
          </cell>
          <cell r="F1386">
            <v>0</v>
          </cell>
        </row>
        <row r="1387">
          <cell r="A1387">
            <v>98214</v>
          </cell>
          <cell r="B1387" t="str">
            <v>TOMADA 3P+T 32A - 600/690V TIPO INDUSTRIAL</v>
          </cell>
          <cell r="C1387" t="str">
            <v>UN</v>
          </cell>
          <cell r="D1387">
            <v>0</v>
          </cell>
          <cell r="E1387">
            <v>0</v>
          </cell>
          <cell r="F1387">
            <v>0</v>
          </cell>
        </row>
        <row r="1388">
          <cell r="A1388">
            <v>98215</v>
          </cell>
          <cell r="B1388" t="str">
            <v>TOMADA 3P+T 63A - 600/690V TIPO INDUSTRIAL</v>
          </cell>
          <cell r="C1388" t="str">
            <v>UN</v>
          </cell>
          <cell r="D1388">
            <v>0</v>
          </cell>
          <cell r="E1388">
            <v>0</v>
          </cell>
          <cell r="F1388">
            <v>0</v>
          </cell>
        </row>
        <row r="1389">
          <cell r="A1389">
            <v>98216</v>
          </cell>
          <cell r="B1389" t="str">
            <v>BOTÃO PARA CAMPAINHA - USO AO TEMPO</v>
          </cell>
          <cell r="C1389" t="str">
            <v>UN</v>
          </cell>
          <cell r="D1389">
            <v>0</v>
          </cell>
          <cell r="E1389">
            <v>0</v>
          </cell>
          <cell r="F1389">
            <v>0</v>
          </cell>
        </row>
        <row r="1390">
          <cell r="A1390">
            <v>98217</v>
          </cell>
          <cell r="B1390" t="str">
            <v>CIGARRA DE SOBREPOR, TIPO COLEGIAL</v>
          </cell>
          <cell r="C1390" t="str">
            <v>UN</v>
          </cell>
          <cell r="D1390">
            <v>0</v>
          </cell>
          <cell r="E1390">
            <v>0</v>
          </cell>
          <cell r="F1390">
            <v>0</v>
          </cell>
        </row>
        <row r="1391">
          <cell r="A1391">
            <v>98218</v>
          </cell>
          <cell r="B1391" t="str">
            <v>TOMADA SIMPLES, 2P+T, 20A</v>
          </cell>
          <cell r="C1391" t="str">
            <v>UN</v>
          </cell>
          <cell r="D1391">
            <v>7.47</v>
          </cell>
          <cell r="E1391">
            <v>8.6999999999999993</v>
          </cell>
          <cell r="F1391">
            <v>0</v>
          </cell>
        </row>
        <row r="1392">
          <cell r="A1392">
            <v>98222</v>
          </cell>
          <cell r="B1392" t="str">
            <v>SOQUETE ANTIVIBRATÓRIO PARA LÂMPADA FLUORESCENTE SEM PORTA-STARTER</v>
          </cell>
          <cell r="C1392" t="str">
            <v>UN</v>
          </cell>
          <cell r="D1392">
            <v>0</v>
          </cell>
          <cell r="E1392">
            <v>0</v>
          </cell>
          <cell r="F1392">
            <v>0</v>
          </cell>
        </row>
        <row r="1393">
          <cell r="A1393">
            <v>98225</v>
          </cell>
          <cell r="B1393" t="str">
            <v>IGNITOR PARA PARTIDA LÂMPADA VAPOR SÓDIO ALTA PRESSÃO ATÉ 400W</v>
          </cell>
          <cell r="C1393" t="str">
            <v>UN</v>
          </cell>
          <cell r="D1393">
            <v>0</v>
          </cell>
          <cell r="E1393">
            <v>0</v>
          </cell>
          <cell r="F1393">
            <v>0</v>
          </cell>
        </row>
        <row r="1394">
          <cell r="A1394">
            <v>98231</v>
          </cell>
          <cell r="B1394" t="str">
            <v>REATOR SIMPLES PARA LÂMPADA FLUORESCENTE, ALTO F.POTÊNCIA - 220V/40W</v>
          </cell>
          <cell r="C1394" t="str">
            <v>UN</v>
          </cell>
          <cell r="D1394">
            <v>0</v>
          </cell>
          <cell r="E1394">
            <v>0</v>
          </cell>
          <cell r="F1394">
            <v>0</v>
          </cell>
        </row>
        <row r="1395">
          <cell r="A1395">
            <v>98232</v>
          </cell>
          <cell r="B1395" t="str">
            <v>REATOR SIMPLES PARA LÂMPADA FLUORESCENTE PARTIDA RÁPIDA, ALTO F.POTÊNCIA - 110-220V/20W</v>
          </cell>
          <cell r="C1395" t="str">
            <v>UN</v>
          </cell>
          <cell r="D1395">
            <v>0</v>
          </cell>
          <cell r="E1395">
            <v>0</v>
          </cell>
          <cell r="F1395">
            <v>0</v>
          </cell>
        </row>
        <row r="1396">
          <cell r="A1396">
            <v>98234</v>
          </cell>
          <cell r="B1396" t="str">
            <v>REATOR DUPLO PARA LÂMPADA FLUORESCENTE PARTIDA RÁPIDA, ALTO F.POTÊNCIA - 110-220V/2X20W</v>
          </cell>
          <cell r="C1396" t="str">
            <v>UN</v>
          </cell>
          <cell r="D1396">
            <v>0</v>
          </cell>
          <cell r="E1396">
            <v>0</v>
          </cell>
          <cell r="F1396">
            <v>0</v>
          </cell>
        </row>
        <row r="1397">
          <cell r="A1397">
            <v>98235</v>
          </cell>
          <cell r="B1397" t="str">
            <v>REATOR DUPLO PARA LÂMPADA FLUORESCENTE PARTIDA RÁPIDA, ALTO F.POTÊNCIA 110-220V/2X40W</v>
          </cell>
          <cell r="C1397" t="str">
            <v>UN</v>
          </cell>
          <cell r="D1397">
            <v>0</v>
          </cell>
          <cell r="E1397">
            <v>0</v>
          </cell>
          <cell r="F1397">
            <v>0</v>
          </cell>
        </row>
        <row r="1398">
          <cell r="A1398">
            <v>98238</v>
          </cell>
          <cell r="B1398" t="str">
            <v>REATOR SIMPLES PARA LÂMPADA FLUORESCENTE PARTIDA RÁPIDA, ALTO F.POTÊNCIA - 220V/1X110W</v>
          </cell>
          <cell r="C1398" t="str">
            <v>UN</v>
          </cell>
          <cell r="D1398">
            <v>0</v>
          </cell>
          <cell r="E1398">
            <v>0</v>
          </cell>
          <cell r="F1398">
            <v>0</v>
          </cell>
        </row>
        <row r="1399">
          <cell r="A1399">
            <v>98239</v>
          </cell>
          <cell r="B1399" t="str">
            <v>REATOR DUPLO PARA LÂMPADA FLUORESCENTE PARTIDA RÁPIDA, ALTO F.POTÊNCIA 220V/2X110W</v>
          </cell>
          <cell r="C1399" t="str">
            <v>UN</v>
          </cell>
          <cell r="D1399">
            <v>0</v>
          </cell>
          <cell r="E1399">
            <v>0</v>
          </cell>
          <cell r="F1399">
            <v>0</v>
          </cell>
        </row>
        <row r="1400">
          <cell r="A1400">
            <v>98240</v>
          </cell>
          <cell r="B1400" t="str">
            <v>REATOR PARA LÂMPADA HG - 220V/125W</v>
          </cell>
          <cell r="C1400" t="str">
            <v>UN</v>
          </cell>
          <cell r="D1400">
            <v>0</v>
          </cell>
          <cell r="E1400">
            <v>0</v>
          </cell>
          <cell r="F1400">
            <v>0</v>
          </cell>
        </row>
        <row r="1401">
          <cell r="A1401">
            <v>98241</v>
          </cell>
          <cell r="B1401" t="str">
            <v>REATOR PARA LÂMPADA HG - 220V/250W</v>
          </cell>
          <cell r="C1401" t="str">
            <v>UN</v>
          </cell>
          <cell r="D1401">
            <v>0</v>
          </cell>
          <cell r="E1401">
            <v>0</v>
          </cell>
          <cell r="F1401">
            <v>0</v>
          </cell>
        </row>
        <row r="1402">
          <cell r="A1402">
            <v>98242</v>
          </cell>
          <cell r="B1402" t="str">
            <v>REATOR PARA LÂMPADA HG - 220V/400W</v>
          </cell>
          <cell r="C1402" t="str">
            <v>UN</v>
          </cell>
          <cell r="D1402">
            <v>0</v>
          </cell>
          <cell r="E1402">
            <v>0</v>
          </cell>
          <cell r="F1402">
            <v>0</v>
          </cell>
        </row>
        <row r="1403">
          <cell r="A1403">
            <v>98243</v>
          </cell>
          <cell r="B1403" t="str">
            <v>REATOR PARA LÂMPADA VAPOR DE MERCÚRIO USO EXTERNO 220V/400W</v>
          </cell>
          <cell r="C1403" t="str">
            <v>UN</v>
          </cell>
          <cell r="D1403">
            <v>0</v>
          </cell>
          <cell r="E1403">
            <v>0</v>
          </cell>
          <cell r="F1403">
            <v>0</v>
          </cell>
        </row>
        <row r="1404">
          <cell r="A1404">
            <v>98244</v>
          </cell>
          <cell r="B1404" t="str">
            <v>REATOR PARA LÂMPADA VAPOR DE SÓDIO ALTA PRESSÃO - 220V/70W</v>
          </cell>
          <cell r="C1404" t="str">
            <v>UN</v>
          </cell>
          <cell r="D1404">
            <v>0</v>
          </cell>
          <cell r="E1404">
            <v>0</v>
          </cell>
          <cell r="F1404">
            <v>0</v>
          </cell>
        </row>
        <row r="1405">
          <cell r="A1405">
            <v>98245</v>
          </cell>
          <cell r="B1405" t="str">
            <v>REATOR PARA LÂMPADA VAPOR DE SÓDIO ALTA PRESSÃO - 220V/150W</v>
          </cell>
          <cell r="C1405" t="str">
            <v>UN</v>
          </cell>
          <cell r="D1405">
            <v>0</v>
          </cell>
          <cell r="E1405">
            <v>0</v>
          </cell>
          <cell r="F1405">
            <v>0</v>
          </cell>
        </row>
        <row r="1406">
          <cell r="A1406">
            <v>98246</v>
          </cell>
          <cell r="B1406" t="str">
            <v>REATOR PARA LÂMPADA VAPOR DE SÓDIO ALTA PRESSÃO - 220V/250W</v>
          </cell>
          <cell r="C1406" t="str">
            <v>UN</v>
          </cell>
          <cell r="D1406">
            <v>0</v>
          </cell>
          <cell r="E1406">
            <v>0</v>
          </cell>
          <cell r="F1406">
            <v>0</v>
          </cell>
        </row>
        <row r="1407">
          <cell r="A1407">
            <v>98247</v>
          </cell>
          <cell r="B1407" t="str">
            <v>REATOR PARA LÂMPADA VAPOR DE SÓDIO ALTA PRESSÃO - 220V/400W</v>
          </cell>
          <cell r="C1407" t="str">
            <v>UN</v>
          </cell>
          <cell r="D1407">
            <v>0</v>
          </cell>
          <cell r="E1407">
            <v>0</v>
          </cell>
          <cell r="F1407">
            <v>0</v>
          </cell>
        </row>
        <row r="1408">
          <cell r="A1408">
            <v>98248</v>
          </cell>
          <cell r="B1408" t="str">
            <v>INVERSOR FOTOVOLTÁICO SAÍDA TRIFÁSICA - 15 KW - ENTRADA ATÉ 1000 VCC - EFICIÊNCIA MÍNIMA 95%</v>
          </cell>
          <cell r="C1408" t="str">
            <v>UN</v>
          </cell>
          <cell r="D1408">
            <v>0</v>
          </cell>
          <cell r="E1408">
            <v>0</v>
          </cell>
          <cell r="F1408">
            <v>0</v>
          </cell>
        </row>
        <row r="1409">
          <cell r="A1409">
            <v>98249</v>
          </cell>
          <cell r="B1409" t="str">
            <v>INVERSOR FOTOVOLTÁICO SAÍDA TRIFÁSICA - 10 KW -  ENTRADA ATÉ 600 VCC - EFICIÊNCIA MÍNIMA 95%</v>
          </cell>
          <cell r="C1409" t="str">
            <v>UN</v>
          </cell>
          <cell r="D1409">
            <v>0</v>
          </cell>
          <cell r="E1409">
            <v>0</v>
          </cell>
          <cell r="F1409">
            <v>0</v>
          </cell>
        </row>
        <row r="1410">
          <cell r="A1410">
            <v>98255</v>
          </cell>
          <cell r="B1410" t="str">
            <v>LÂMPADA FLUORESCENTE - 20W</v>
          </cell>
          <cell r="C1410" t="str">
            <v>UN</v>
          </cell>
          <cell r="D1410">
            <v>0</v>
          </cell>
          <cell r="E1410">
            <v>0</v>
          </cell>
          <cell r="F1410">
            <v>0</v>
          </cell>
        </row>
        <row r="1411">
          <cell r="A1411">
            <v>98256</v>
          </cell>
          <cell r="B1411" t="str">
            <v>LÂMPADA FLUORESCENTE - 40W</v>
          </cell>
          <cell r="C1411" t="str">
            <v>UN</v>
          </cell>
          <cell r="D1411">
            <v>0</v>
          </cell>
          <cell r="E1411">
            <v>0</v>
          </cell>
          <cell r="F1411">
            <v>0</v>
          </cell>
        </row>
        <row r="1412">
          <cell r="A1412">
            <v>98257</v>
          </cell>
          <cell r="B1412" t="str">
            <v>LÂMPADA MISTA - 220V/160W</v>
          </cell>
          <cell r="C1412" t="str">
            <v>UN</v>
          </cell>
          <cell r="D1412">
            <v>0</v>
          </cell>
          <cell r="E1412">
            <v>0</v>
          </cell>
          <cell r="F1412">
            <v>0</v>
          </cell>
        </row>
        <row r="1413">
          <cell r="A1413">
            <v>98258</v>
          </cell>
          <cell r="B1413" t="str">
            <v>LÂMPADA MISTA - 220V/250W</v>
          </cell>
          <cell r="C1413" t="str">
            <v>UN</v>
          </cell>
          <cell r="D1413">
            <v>0</v>
          </cell>
          <cell r="E1413">
            <v>0</v>
          </cell>
          <cell r="F1413">
            <v>0</v>
          </cell>
        </row>
        <row r="1414">
          <cell r="A1414">
            <v>98259</v>
          </cell>
          <cell r="B1414" t="str">
            <v>LÂMPADA MISTA - 220V/500W</v>
          </cell>
          <cell r="C1414" t="str">
            <v>UN</v>
          </cell>
          <cell r="D1414">
            <v>0</v>
          </cell>
          <cell r="E1414">
            <v>0</v>
          </cell>
          <cell r="F1414">
            <v>0</v>
          </cell>
        </row>
        <row r="1415">
          <cell r="A1415">
            <v>98260</v>
          </cell>
          <cell r="B1415" t="str">
            <v>LÂMPADA FLUORESCENTE - 110W TIPO HO</v>
          </cell>
          <cell r="C1415" t="str">
            <v>UN</v>
          </cell>
          <cell r="D1415">
            <v>0</v>
          </cell>
          <cell r="E1415">
            <v>0</v>
          </cell>
          <cell r="F1415">
            <v>0</v>
          </cell>
        </row>
        <row r="1416">
          <cell r="A1416">
            <v>98261</v>
          </cell>
          <cell r="B1416" t="str">
            <v>LÂMPADA VAPOR DE MERCÚRIO - 220V/80W</v>
          </cell>
          <cell r="C1416" t="str">
            <v>UN</v>
          </cell>
          <cell r="D1416">
            <v>0</v>
          </cell>
          <cell r="E1416">
            <v>0</v>
          </cell>
          <cell r="F1416">
            <v>0</v>
          </cell>
        </row>
        <row r="1417">
          <cell r="A1417">
            <v>98262</v>
          </cell>
          <cell r="B1417" t="str">
            <v>LÂMPADA VAPOR DE MERCÚRIO - 220V/125W</v>
          </cell>
          <cell r="C1417" t="str">
            <v>UN</v>
          </cell>
          <cell r="D1417">
            <v>0</v>
          </cell>
          <cell r="E1417">
            <v>0</v>
          </cell>
          <cell r="F1417">
            <v>0</v>
          </cell>
        </row>
        <row r="1418">
          <cell r="A1418">
            <v>98263</v>
          </cell>
          <cell r="B1418" t="str">
            <v>LÂMPADA VAPOR DE MERCÚRIO - 220V/250W</v>
          </cell>
          <cell r="C1418" t="str">
            <v>UN</v>
          </cell>
          <cell r="D1418">
            <v>0</v>
          </cell>
          <cell r="E1418">
            <v>0</v>
          </cell>
          <cell r="F1418">
            <v>0</v>
          </cell>
        </row>
        <row r="1419">
          <cell r="A1419">
            <v>98264</v>
          </cell>
          <cell r="B1419" t="str">
            <v>LÂMPADA VAPOR DE MERCÚRIO - 220V/400W</v>
          </cell>
          <cell r="C1419" t="str">
            <v>UN</v>
          </cell>
          <cell r="D1419">
            <v>0</v>
          </cell>
          <cell r="E1419">
            <v>0</v>
          </cell>
          <cell r="F1419">
            <v>0</v>
          </cell>
        </row>
        <row r="1420">
          <cell r="A1420">
            <v>98266</v>
          </cell>
          <cell r="B1420" t="str">
            <v>LÂMPADA VAPOR DE SÓDIO ALTA PRESSÃO - 70W</v>
          </cell>
          <cell r="C1420" t="str">
            <v>UN</v>
          </cell>
          <cell r="D1420">
            <v>0</v>
          </cell>
          <cell r="E1420">
            <v>0</v>
          </cell>
          <cell r="F1420">
            <v>0</v>
          </cell>
        </row>
        <row r="1421">
          <cell r="A1421">
            <v>98267</v>
          </cell>
          <cell r="B1421" t="str">
            <v>LÂMPADA VAPOR DE SÓDIO ALTA PRESSÃO - 150W</v>
          </cell>
          <cell r="C1421" t="str">
            <v>UN</v>
          </cell>
          <cell r="D1421">
            <v>0</v>
          </cell>
          <cell r="E1421">
            <v>0</v>
          </cell>
          <cell r="F1421">
            <v>0</v>
          </cell>
        </row>
        <row r="1422">
          <cell r="A1422">
            <v>98268</v>
          </cell>
          <cell r="B1422" t="str">
            <v>LÂMPADA VAPOR DE SÓDIO ALTA PRESSÃO - 250W</v>
          </cell>
          <cell r="C1422" t="str">
            <v>UN</v>
          </cell>
          <cell r="D1422">
            <v>0</v>
          </cell>
          <cell r="E1422">
            <v>0</v>
          </cell>
          <cell r="F1422">
            <v>0</v>
          </cell>
        </row>
        <row r="1423">
          <cell r="A1423">
            <v>98269</v>
          </cell>
          <cell r="B1423" t="str">
            <v>LÂMPADA VAPOR DE SÓDIO ALTA PRESSÃO - 400W</v>
          </cell>
          <cell r="C1423" t="str">
            <v>UN</v>
          </cell>
          <cell r="D1423">
            <v>0</v>
          </cell>
          <cell r="E1423">
            <v>0</v>
          </cell>
          <cell r="F1423">
            <v>0</v>
          </cell>
        </row>
        <row r="1424">
          <cell r="A1424">
            <v>98275</v>
          </cell>
          <cell r="B1424" t="str">
            <v>LÂMPADA DE HALOGÊNIO - 110V/220V/300W</v>
          </cell>
          <cell r="C1424" t="str">
            <v>UN</v>
          </cell>
          <cell r="D1424">
            <v>0</v>
          </cell>
          <cell r="E1424">
            <v>0</v>
          </cell>
          <cell r="F1424">
            <v>0</v>
          </cell>
        </row>
        <row r="1425">
          <cell r="A1425">
            <v>98277</v>
          </cell>
          <cell r="B1425" t="str">
            <v>LÂMPADA DE HALOGÊNIO - 220V/1000W</v>
          </cell>
          <cell r="C1425" t="str">
            <v>UN</v>
          </cell>
          <cell r="D1425">
            <v>0</v>
          </cell>
          <cell r="E1425">
            <v>0</v>
          </cell>
          <cell r="F1425">
            <v>0</v>
          </cell>
        </row>
        <row r="1426">
          <cell r="A1426">
            <v>98278</v>
          </cell>
          <cell r="B1426" t="str">
            <v>LÂMPADA DE LED (BULBO) SOQUETE E-27/ E-40 - 40W</v>
          </cell>
          <cell r="C1426" t="str">
            <v>UN</v>
          </cell>
          <cell r="D1426">
            <v>0</v>
          </cell>
          <cell r="E1426">
            <v>0</v>
          </cell>
          <cell r="F1426">
            <v>0</v>
          </cell>
        </row>
        <row r="1427">
          <cell r="A1427">
            <v>98279</v>
          </cell>
          <cell r="B1427" t="str">
            <v>LÂMPADA DE LED (BULBO) SOQUETE E-27/ E-40 - 70W</v>
          </cell>
          <cell r="C1427" t="str">
            <v>UN</v>
          </cell>
          <cell r="D1427">
            <v>0</v>
          </cell>
          <cell r="E1427">
            <v>0</v>
          </cell>
          <cell r="F1427">
            <v>0</v>
          </cell>
        </row>
        <row r="1428">
          <cell r="A1428">
            <v>98280</v>
          </cell>
          <cell r="B1428" t="str">
            <v>LÂMPADA DE LED TUBULAR T8 - 9/10W</v>
          </cell>
          <cell r="C1428" t="str">
            <v>UN</v>
          </cell>
          <cell r="D1428">
            <v>0</v>
          </cell>
          <cell r="E1428">
            <v>0</v>
          </cell>
          <cell r="F1428">
            <v>0</v>
          </cell>
        </row>
        <row r="1429">
          <cell r="A1429">
            <v>98281</v>
          </cell>
          <cell r="B1429" t="str">
            <v>LÂMPADA DE LED TUBULAR T8 - 18/20W</v>
          </cell>
          <cell r="C1429" t="str">
            <v>UN</v>
          </cell>
          <cell r="D1429">
            <v>0</v>
          </cell>
          <cell r="E1429">
            <v>0</v>
          </cell>
          <cell r="F1429">
            <v>0</v>
          </cell>
        </row>
        <row r="1430">
          <cell r="A1430">
            <v>98283</v>
          </cell>
          <cell r="B1430" t="str">
            <v>LÂMPADA DE LED BULBO 10W - SOQUETE E-27</v>
          </cell>
          <cell r="C1430" t="str">
            <v>UN</v>
          </cell>
          <cell r="D1430">
            <v>0</v>
          </cell>
          <cell r="E1430">
            <v>0</v>
          </cell>
          <cell r="F1430">
            <v>0</v>
          </cell>
        </row>
        <row r="1431">
          <cell r="A1431">
            <v>98284</v>
          </cell>
          <cell r="B1431" t="str">
            <v>MÓDULO FOTOVOLTÁICO (PAINEL) POLICRISTALINO - 270 W - TENSÃO MÁX. 1000 VCC - EFICIÊNCIA MÍN. 15%</v>
          </cell>
          <cell r="C1431" t="str">
            <v>UN</v>
          </cell>
          <cell r="D1431">
            <v>0</v>
          </cell>
          <cell r="E1431">
            <v>0</v>
          </cell>
          <cell r="F1431">
            <v>0</v>
          </cell>
        </row>
        <row r="1432">
          <cell r="A1432">
            <v>98285</v>
          </cell>
          <cell r="B1432" t="str">
            <v>LÂMPADA DE LED (BULBO) SOQUETE E-27/E-40 - 100W</v>
          </cell>
          <cell r="C1432" t="str">
            <v>UN</v>
          </cell>
          <cell r="D1432">
            <v>0</v>
          </cell>
          <cell r="E1432">
            <v>0</v>
          </cell>
          <cell r="F1432">
            <v>0</v>
          </cell>
        </row>
        <row r="1433">
          <cell r="A1433">
            <v>98286</v>
          </cell>
          <cell r="B1433" t="str">
            <v>LÂMPADA DE LED (BULBO) SOQUETE E-27/E-40 - 150W</v>
          </cell>
          <cell r="C1433" t="str">
            <v>UN</v>
          </cell>
          <cell r="D1433">
            <v>0</v>
          </cell>
          <cell r="E1433">
            <v>0</v>
          </cell>
          <cell r="F1433">
            <v>0</v>
          </cell>
        </row>
        <row r="1434">
          <cell r="A1434">
            <v>98290</v>
          </cell>
          <cell r="B1434" t="str">
            <v>PLUG PARA TELEFONE DE 4 PINOS PADRÃO TELEBRÁS</v>
          </cell>
          <cell r="C1434" t="str">
            <v>UN</v>
          </cell>
          <cell r="D1434">
            <v>0</v>
          </cell>
          <cell r="E1434">
            <v>0</v>
          </cell>
          <cell r="F1434">
            <v>0</v>
          </cell>
        </row>
        <row r="1435">
          <cell r="A1435">
            <v>98291</v>
          </cell>
          <cell r="B1435" t="str">
            <v>PLUG 3P+T 30A - 440V</v>
          </cell>
          <cell r="C1435" t="str">
            <v>UN</v>
          </cell>
          <cell r="D1435">
            <v>0</v>
          </cell>
          <cell r="E1435">
            <v>0</v>
          </cell>
          <cell r="F1435">
            <v>0</v>
          </cell>
        </row>
        <row r="1436">
          <cell r="A1436">
            <v>98292</v>
          </cell>
          <cell r="B1436" t="str">
            <v>PLUG 3P+T 32A - 600/690V - TIPO INDUSTRIAL</v>
          </cell>
          <cell r="C1436" t="str">
            <v>UN</v>
          </cell>
          <cell r="D1436">
            <v>0</v>
          </cell>
          <cell r="E1436">
            <v>0</v>
          </cell>
          <cell r="F1436">
            <v>0</v>
          </cell>
        </row>
        <row r="1437">
          <cell r="A1437">
            <v>98293</v>
          </cell>
          <cell r="B1437" t="str">
            <v>PLUG 3P+T 63A - 600/690V - TIPO INDUSTRIAL</v>
          </cell>
          <cell r="C1437" t="str">
            <v>UN</v>
          </cell>
          <cell r="D1437">
            <v>0</v>
          </cell>
          <cell r="E1437">
            <v>0</v>
          </cell>
          <cell r="F1437">
            <v>0</v>
          </cell>
        </row>
        <row r="1438">
          <cell r="A1438">
            <v>98294</v>
          </cell>
          <cell r="B1438" t="str">
            <v>PLUG P/ TOMADA ATÉ 20A (2P+T, 20A - 250V)</v>
          </cell>
          <cell r="C1438" t="str">
            <v>UN</v>
          </cell>
          <cell r="D1438">
            <v>0</v>
          </cell>
          <cell r="E1438">
            <v>0</v>
          </cell>
          <cell r="F1438">
            <v>0</v>
          </cell>
        </row>
        <row r="1439">
          <cell r="A1439">
            <v>98295</v>
          </cell>
          <cell r="B1439" t="str">
            <v>PLUG PARA TELEFONE - PADRÃO RJ11</v>
          </cell>
          <cell r="C1439" t="str">
            <v>UN</v>
          </cell>
          <cell r="D1439">
            <v>0</v>
          </cell>
          <cell r="E1439">
            <v>0</v>
          </cell>
          <cell r="F1439">
            <v>0</v>
          </cell>
        </row>
        <row r="1440">
          <cell r="A1440">
            <v>98296</v>
          </cell>
          <cell r="B1440" t="str">
            <v>INTERRUPTOR COM VARIADOR DE LUMINOSIDADE 110/ 220 V - 127V/ 500W</v>
          </cell>
          <cell r="C1440" t="str">
            <v>UN</v>
          </cell>
          <cell r="D1440">
            <v>0</v>
          </cell>
          <cell r="E1440">
            <v>0</v>
          </cell>
          <cell r="F1440">
            <v>0</v>
          </cell>
        </row>
        <row r="1441">
          <cell r="A1441">
            <v>98297</v>
          </cell>
          <cell r="B1441" t="str">
            <v>INTERRUPTOR PARALELO BIPOLAR 1 TECLA</v>
          </cell>
          <cell r="C1441" t="str">
            <v>UN</v>
          </cell>
          <cell r="D1441">
            <v>0</v>
          </cell>
          <cell r="E1441">
            <v>0</v>
          </cell>
          <cell r="F1441">
            <v>0</v>
          </cell>
        </row>
        <row r="1442">
          <cell r="A1442">
            <v>98299</v>
          </cell>
          <cell r="B1442" t="str">
            <v>REATOR PARA LÂMPADA HG - 220V/80W</v>
          </cell>
          <cell r="C1442" t="str">
            <v>UN</v>
          </cell>
          <cell r="D1442">
            <v>0</v>
          </cell>
          <cell r="E1442">
            <v>0</v>
          </cell>
          <cell r="F1442">
            <v>0</v>
          </cell>
        </row>
        <row r="1443">
          <cell r="A1443">
            <v>98300</v>
          </cell>
          <cell r="B1443" t="str">
            <v>SERVIÇOS PARCIAIS - PÁRA-RAIOS E OUTROS</v>
          </cell>
          <cell r="C1443" t="str">
            <v>.</v>
          </cell>
          <cell r="D1443">
            <v>0</v>
          </cell>
          <cell r="E1443">
            <v>0</v>
          </cell>
          <cell r="F1443">
            <v>0</v>
          </cell>
        </row>
        <row r="1444">
          <cell r="A1444">
            <v>98320</v>
          </cell>
          <cell r="B1444" t="str">
            <v>COLOCAÇÃO DE ARAME GUIA #14 DE AÇO GALVANIZADO EM ELETRODUTO</v>
          </cell>
          <cell r="C1444" t="str">
            <v>M</v>
          </cell>
          <cell r="D1444">
            <v>0</v>
          </cell>
          <cell r="E1444">
            <v>0</v>
          </cell>
          <cell r="F1444">
            <v>0</v>
          </cell>
        </row>
        <row r="1445">
          <cell r="A1445">
            <v>98351</v>
          </cell>
          <cell r="B1445" t="str">
            <v>FOTOCELULA SOLAR-RELÊ FOTOELÉTRICO CAPACIDADE - 1000W</v>
          </cell>
          <cell r="C1445" t="str">
            <v>UN</v>
          </cell>
          <cell r="D1445">
            <v>0</v>
          </cell>
          <cell r="E1445">
            <v>0</v>
          </cell>
          <cell r="F1445">
            <v>0</v>
          </cell>
        </row>
        <row r="1446">
          <cell r="A1446">
            <v>98355</v>
          </cell>
          <cell r="B1446" t="str">
            <v>BASE E ESTAIS PARA HASTE DE PÁRA-RAIOS</v>
          </cell>
          <cell r="C1446" t="str">
            <v>UN</v>
          </cell>
          <cell r="D1446">
            <v>0</v>
          </cell>
          <cell r="E1446">
            <v>0</v>
          </cell>
          <cell r="F1446">
            <v>0</v>
          </cell>
        </row>
        <row r="1447">
          <cell r="A1447">
            <v>98357</v>
          </cell>
          <cell r="B1447" t="str">
            <v>TERMINAL AÉREO EM AÇO GALVANIZADO COM BASE DE FIXAÇÃO H=30CM</v>
          </cell>
          <cell r="C1447" t="str">
            <v>UN</v>
          </cell>
          <cell r="D1447">
            <v>6.21</v>
          </cell>
          <cell r="E1447">
            <v>20.89</v>
          </cell>
          <cell r="F1447">
            <v>0</v>
          </cell>
        </row>
        <row r="1448">
          <cell r="A1448">
            <v>98358</v>
          </cell>
          <cell r="B1448" t="str">
            <v>SUPORTE PARA FIXAÇÃO DE CABO EM TELHA ONDULADA</v>
          </cell>
          <cell r="C1448" t="str">
            <v>UN</v>
          </cell>
          <cell r="D1448">
            <v>0</v>
          </cell>
          <cell r="E1448">
            <v>0</v>
          </cell>
          <cell r="F1448">
            <v>0</v>
          </cell>
        </row>
        <row r="1449">
          <cell r="A1449">
            <v>98362</v>
          </cell>
          <cell r="B1449" t="str">
            <v>CRUZETA DE FERRO GALVANIZADO PARA 3 PROJETORES</v>
          </cell>
          <cell r="C1449" t="str">
            <v>UN</v>
          </cell>
          <cell r="D1449">
            <v>0</v>
          </cell>
          <cell r="E1449">
            <v>0</v>
          </cell>
          <cell r="F1449">
            <v>0</v>
          </cell>
        </row>
        <row r="1450">
          <cell r="A1450">
            <v>98363</v>
          </cell>
          <cell r="B1450" t="str">
            <v>BRAÇO P/ LUMINÁRIA EM TUBO FERRO GALVANIZADO 1"X1M</v>
          </cell>
          <cell r="C1450" t="str">
            <v>UN</v>
          </cell>
          <cell r="D1450">
            <v>0</v>
          </cell>
          <cell r="E1450">
            <v>0</v>
          </cell>
          <cell r="F1450">
            <v>0</v>
          </cell>
        </row>
        <row r="1451">
          <cell r="A1451">
            <v>98365</v>
          </cell>
          <cell r="B1451" t="str">
            <v>POSTE DE AÇO GALVANIZADO, TIPO RETO FLANGEADO H=5M</v>
          </cell>
          <cell r="C1451" t="str">
            <v>UN</v>
          </cell>
          <cell r="D1451">
            <v>0</v>
          </cell>
          <cell r="E1451">
            <v>0</v>
          </cell>
          <cell r="F1451">
            <v>0</v>
          </cell>
        </row>
        <row r="1452">
          <cell r="A1452">
            <v>98366</v>
          </cell>
          <cell r="B1452" t="str">
            <v>POSTE DE AÇO GALVANIZADO, TIPO RETO FLANGEADO H=7M</v>
          </cell>
          <cell r="C1452" t="str">
            <v>UN</v>
          </cell>
          <cell r="D1452">
            <v>0</v>
          </cell>
          <cell r="E1452">
            <v>0</v>
          </cell>
          <cell r="F1452">
            <v>0</v>
          </cell>
        </row>
        <row r="1453">
          <cell r="A1453">
            <v>98370</v>
          </cell>
          <cell r="B1453" t="str">
            <v>POSTE DE AÇO GALVANIZADO, TIPO CURVO SIMPLES  H=7M</v>
          </cell>
          <cell r="C1453" t="str">
            <v>UN</v>
          </cell>
          <cell r="D1453">
            <v>0</v>
          </cell>
          <cell r="E1453">
            <v>0</v>
          </cell>
          <cell r="F1453">
            <v>0</v>
          </cell>
        </row>
        <row r="1454">
          <cell r="A1454">
            <v>98371</v>
          </cell>
          <cell r="B1454" t="str">
            <v>POSTE DE AÇO GALVANIZADO, TIPO CURVO DUPLO H=7M</v>
          </cell>
          <cell r="C1454" t="str">
            <v>UN</v>
          </cell>
          <cell r="D1454">
            <v>0</v>
          </cell>
          <cell r="E1454">
            <v>0</v>
          </cell>
          <cell r="F1454">
            <v>0</v>
          </cell>
        </row>
        <row r="1455">
          <cell r="A1455">
            <v>98372</v>
          </cell>
          <cell r="B1455" t="str">
            <v>POSTE DE AÇO GALVANIZADO, TIPO RETO H=9M</v>
          </cell>
          <cell r="C1455" t="str">
            <v>UN</v>
          </cell>
          <cell r="D1455">
            <v>0</v>
          </cell>
          <cell r="E1455">
            <v>0</v>
          </cell>
          <cell r="F1455">
            <v>0</v>
          </cell>
        </row>
        <row r="1456">
          <cell r="A1456">
            <v>98374</v>
          </cell>
          <cell r="B1456" t="str">
            <v>POSTE DE AÇO GALVANIZADO, TIPO RETO H=10M</v>
          </cell>
          <cell r="C1456" t="str">
            <v>UN</v>
          </cell>
          <cell r="D1456">
            <v>0</v>
          </cell>
          <cell r="E1456">
            <v>0</v>
          </cell>
          <cell r="F1456">
            <v>0</v>
          </cell>
        </row>
        <row r="1457">
          <cell r="A1457">
            <v>98376</v>
          </cell>
          <cell r="B1457" t="str">
            <v>CONECTOR TIPO PRENSA CABO EM ALUMÍNIO - 3/8"</v>
          </cell>
          <cell r="C1457" t="str">
            <v>UN</v>
          </cell>
          <cell r="D1457">
            <v>0</v>
          </cell>
          <cell r="E1457">
            <v>0</v>
          </cell>
          <cell r="F1457">
            <v>0</v>
          </cell>
        </row>
        <row r="1458">
          <cell r="A1458">
            <v>98377</v>
          </cell>
          <cell r="B1458" t="str">
            <v>CONECTOR TIPO PRENSA-CABO EM ALUMÍNIO - 1/2"</v>
          </cell>
          <cell r="C1458" t="str">
            <v>UN</v>
          </cell>
          <cell r="D1458">
            <v>0</v>
          </cell>
          <cell r="E1458">
            <v>0</v>
          </cell>
          <cell r="F1458">
            <v>0</v>
          </cell>
        </row>
        <row r="1459">
          <cell r="A1459">
            <v>98378</v>
          </cell>
          <cell r="B1459" t="str">
            <v>CONECTOR TIPO PRENSA-CABO EM ALUMÍNIO - 3/4"</v>
          </cell>
          <cell r="C1459" t="str">
            <v>UN</v>
          </cell>
          <cell r="D1459">
            <v>0</v>
          </cell>
          <cell r="E1459">
            <v>0</v>
          </cell>
          <cell r="F1459">
            <v>0</v>
          </cell>
        </row>
        <row r="1460">
          <cell r="A1460">
            <v>98379</v>
          </cell>
          <cell r="B1460" t="str">
            <v>CONECTOR TIPO PRENSA-CABO EM ALUMÍNIO - 1"</v>
          </cell>
          <cell r="C1460" t="str">
            <v>UN</v>
          </cell>
          <cell r="D1460">
            <v>0</v>
          </cell>
          <cell r="E1460">
            <v>0</v>
          </cell>
          <cell r="F1460">
            <v>0</v>
          </cell>
        </row>
        <row r="1461">
          <cell r="A1461">
            <v>98382</v>
          </cell>
          <cell r="B1461" t="str">
            <v>SUPORTE SIMPLES COM ROLDANA, PARA DESCIDA DE PÁRA-RAIOS</v>
          </cell>
          <cell r="C1461" t="str">
            <v>UN</v>
          </cell>
          <cell r="D1461">
            <v>0</v>
          </cell>
          <cell r="E1461">
            <v>0</v>
          </cell>
          <cell r="F1461">
            <v>0</v>
          </cell>
        </row>
        <row r="1462">
          <cell r="A1462">
            <v>98383</v>
          </cell>
          <cell r="B1462" t="str">
            <v>CONECTOR TIPO "SPLIT-BOLT" - PARA CABO DE 16MM2</v>
          </cell>
          <cell r="C1462" t="str">
            <v>UN</v>
          </cell>
          <cell r="D1462">
            <v>0</v>
          </cell>
          <cell r="E1462">
            <v>0</v>
          </cell>
          <cell r="F1462">
            <v>0</v>
          </cell>
        </row>
        <row r="1463">
          <cell r="A1463">
            <v>98385</v>
          </cell>
          <cell r="B1463" t="str">
            <v>CONECTOR TIPO "SPLIT-BOLT" - PARA CABO DE 35MM2</v>
          </cell>
          <cell r="C1463" t="str">
            <v>UN</v>
          </cell>
          <cell r="D1463">
            <v>0</v>
          </cell>
          <cell r="E1463">
            <v>0</v>
          </cell>
          <cell r="F1463">
            <v>0</v>
          </cell>
        </row>
        <row r="1464">
          <cell r="A1464">
            <v>98390</v>
          </cell>
          <cell r="B1464" t="str">
            <v>HASTE "COPPERWELD"- 5/8"X3,OOM</v>
          </cell>
          <cell r="C1464" t="str">
            <v>UN</v>
          </cell>
          <cell r="D1464">
            <v>0</v>
          </cell>
          <cell r="E1464">
            <v>0</v>
          </cell>
          <cell r="F1464">
            <v>0</v>
          </cell>
        </row>
        <row r="1465">
          <cell r="A1465">
            <v>98391</v>
          </cell>
          <cell r="B1465" t="str">
            <v>CONECTOR PARA HASTE "COPPERWELD"</v>
          </cell>
          <cell r="C1465" t="str">
            <v>UN</v>
          </cell>
          <cell r="D1465">
            <v>0</v>
          </cell>
          <cell r="E1465">
            <v>0</v>
          </cell>
          <cell r="F1465">
            <v>0</v>
          </cell>
        </row>
        <row r="1466">
          <cell r="A1466">
            <v>98395</v>
          </cell>
          <cell r="B1466" t="str">
            <v>CONECTOR TIPO "SPLIT-BOLT" - PARA CABO DE 300,0MM2</v>
          </cell>
          <cell r="C1466" t="str">
            <v>UN</v>
          </cell>
          <cell r="D1466">
            <v>0</v>
          </cell>
          <cell r="E1466">
            <v>0</v>
          </cell>
          <cell r="F1466">
            <v>0</v>
          </cell>
        </row>
        <row r="1467">
          <cell r="A1467">
            <v>98397</v>
          </cell>
          <cell r="B1467" t="str">
            <v>HASTE "COPPERWELD " - 3/4"X3,00M</v>
          </cell>
          <cell r="C1467" t="str">
            <v>UN</v>
          </cell>
          <cell r="D1467">
            <v>0</v>
          </cell>
          <cell r="E1467">
            <v>0</v>
          </cell>
          <cell r="F1467">
            <v>0</v>
          </cell>
        </row>
        <row r="1468">
          <cell r="A1468">
            <v>98400</v>
          </cell>
          <cell r="B1468" t="str">
            <v>SERVIÇOS PARCIAIS - ELETROFERRAGENS E ACESSÓRIOS</v>
          </cell>
          <cell r="C1468" t="str">
            <v>.</v>
          </cell>
          <cell r="D1468">
            <v>0</v>
          </cell>
          <cell r="E1468">
            <v>0</v>
          </cell>
          <cell r="F1468">
            <v>0</v>
          </cell>
        </row>
        <row r="1469">
          <cell r="A1469">
            <v>98401</v>
          </cell>
          <cell r="B1469" t="str">
            <v>BUCHA E ARRUELA RÍGIDA PESADA EM ZAMAK - 1/2"</v>
          </cell>
          <cell r="C1469" t="str">
            <v>UN</v>
          </cell>
          <cell r="D1469">
            <v>0</v>
          </cell>
          <cell r="E1469">
            <v>0</v>
          </cell>
          <cell r="F1469">
            <v>0</v>
          </cell>
        </row>
        <row r="1470">
          <cell r="A1470">
            <v>98402</v>
          </cell>
          <cell r="B1470" t="str">
            <v>BUCHA E ARRUELA RÍGIDA PESADA EM ZAMAK - 3/4"</v>
          </cell>
          <cell r="C1470" t="str">
            <v>UN</v>
          </cell>
          <cell r="D1470">
            <v>0</v>
          </cell>
          <cell r="E1470">
            <v>0</v>
          </cell>
          <cell r="F1470">
            <v>0</v>
          </cell>
        </row>
        <row r="1471">
          <cell r="A1471">
            <v>98411</v>
          </cell>
          <cell r="B1471" t="str">
            <v>BRAÇADEIRA DE AÇO GALVANIZADO - 1/2"</v>
          </cell>
          <cell r="C1471" t="str">
            <v>UN</v>
          </cell>
          <cell r="D1471">
            <v>0</v>
          </cell>
          <cell r="E1471">
            <v>0</v>
          </cell>
          <cell r="F1471">
            <v>0</v>
          </cell>
        </row>
        <row r="1472">
          <cell r="A1472">
            <v>98418</v>
          </cell>
          <cell r="B1472" t="str">
            <v>BRAÇADEIRA DE AÇO GALVANIZADO - 3"</v>
          </cell>
          <cell r="C1472" t="str">
            <v>UN</v>
          </cell>
          <cell r="D1472">
            <v>0</v>
          </cell>
          <cell r="E1472">
            <v>0</v>
          </cell>
          <cell r="F1472">
            <v>0</v>
          </cell>
        </row>
        <row r="1473">
          <cell r="A1473">
            <v>98421</v>
          </cell>
          <cell r="B1473" t="str">
            <v>SUPORTE P/ PERFILADO 100X38MM GE</v>
          </cell>
          <cell r="C1473" t="str">
            <v>UN</v>
          </cell>
          <cell r="D1473">
            <v>0</v>
          </cell>
          <cell r="E1473">
            <v>0</v>
          </cell>
          <cell r="F1473">
            <v>0</v>
          </cell>
        </row>
        <row r="1474">
          <cell r="A1474">
            <v>98423</v>
          </cell>
          <cell r="B1474" t="str">
            <v>SUPORTE CURTO PARA LUMINÁRIA 100X38MM GE</v>
          </cell>
          <cell r="C1474" t="str">
            <v>UN</v>
          </cell>
          <cell r="D1474">
            <v>0</v>
          </cell>
          <cell r="E1474">
            <v>0</v>
          </cell>
          <cell r="F1474">
            <v>0</v>
          </cell>
        </row>
        <row r="1475">
          <cell r="A1475">
            <v>98424</v>
          </cell>
          <cell r="B1475" t="str">
            <v>SUPORTE LONGO PARA LUMINÁRIA 165X38MM GE</v>
          </cell>
          <cell r="C1475" t="str">
            <v>UN</v>
          </cell>
          <cell r="D1475">
            <v>0</v>
          </cell>
          <cell r="E1475">
            <v>0</v>
          </cell>
          <cell r="F1475">
            <v>0</v>
          </cell>
        </row>
        <row r="1476">
          <cell r="A1476">
            <v>98425</v>
          </cell>
          <cell r="B1476" t="str">
            <v>EMENDA INTERNA P/ PERFILADO 38X38 "1" GE</v>
          </cell>
          <cell r="C1476" t="str">
            <v>UN</v>
          </cell>
          <cell r="D1476">
            <v>0</v>
          </cell>
          <cell r="E1476">
            <v>0</v>
          </cell>
          <cell r="F1476">
            <v>0</v>
          </cell>
        </row>
        <row r="1477">
          <cell r="A1477">
            <v>98427</v>
          </cell>
          <cell r="B1477" t="str">
            <v>EMENDA INTERNA P/ PEFILADO 38X38 "T" GE</v>
          </cell>
          <cell r="C1477" t="str">
            <v>UN</v>
          </cell>
          <cell r="D1477">
            <v>0</v>
          </cell>
          <cell r="E1477">
            <v>0</v>
          </cell>
          <cell r="F1477">
            <v>0</v>
          </cell>
        </row>
        <row r="1478">
          <cell r="A1478">
            <v>98436</v>
          </cell>
          <cell r="B1478" t="str">
            <v>CAIXA DE DERIVAÇÃO P/ PERFILADO 38X38 TP "C" GE - CHAPA 14</v>
          </cell>
          <cell r="C1478" t="str">
            <v>UN</v>
          </cell>
          <cell r="D1478">
            <v>0</v>
          </cell>
          <cell r="E1478">
            <v>0</v>
          </cell>
          <cell r="F1478">
            <v>0</v>
          </cell>
        </row>
        <row r="1479">
          <cell r="A1479">
            <v>98437</v>
          </cell>
          <cell r="B1479" t="str">
            <v>CAIXA DE DERIVAÇÃO P/ PERFILADO 38X38 TP "L" GE - CHAPA 14</v>
          </cell>
          <cell r="C1479" t="str">
            <v>UN</v>
          </cell>
          <cell r="D1479">
            <v>0</v>
          </cell>
          <cell r="E1479">
            <v>0</v>
          </cell>
          <cell r="F1479">
            <v>0</v>
          </cell>
        </row>
        <row r="1480">
          <cell r="A1480">
            <v>98440</v>
          </cell>
          <cell r="B1480" t="str">
            <v>CAIXA DE DERIVAÇÃO P/ PERFILADO 38X76 TP "E" GE - CHAPA 14</v>
          </cell>
          <cell r="C1480" t="str">
            <v>UN</v>
          </cell>
          <cell r="D1480">
            <v>0</v>
          </cell>
          <cell r="E1480">
            <v>0</v>
          </cell>
          <cell r="F1480">
            <v>0</v>
          </cell>
        </row>
        <row r="1481">
          <cell r="A1481">
            <v>98441</v>
          </cell>
          <cell r="B1481" t="str">
            <v>CAIXA DE DERIVAÇÃO P/ PERFILADO 38X76 TP "C" GE - CHAPA 14</v>
          </cell>
          <cell r="C1481" t="str">
            <v>UN</v>
          </cell>
          <cell r="D1481">
            <v>0</v>
          </cell>
          <cell r="E1481">
            <v>0</v>
          </cell>
          <cell r="F1481">
            <v>0</v>
          </cell>
        </row>
        <row r="1482">
          <cell r="A1482">
            <v>98442</v>
          </cell>
          <cell r="B1482" t="str">
            <v>CAIXA DE DERIVAÇÃO P/ PERFILADO 38X76 TP "L" GE - CHAPA 14</v>
          </cell>
          <cell r="C1482" t="str">
            <v>UN</v>
          </cell>
          <cell r="D1482">
            <v>0</v>
          </cell>
          <cell r="E1482">
            <v>0</v>
          </cell>
          <cell r="F1482">
            <v>0</v>
          </cell>
        </row>
        <row r="1483">
          <cell r="A1483">
            <v>98443</v>
          </cell>
          <cell r="B1483" t="str">
            <v>CAIXA DE DERIVAÇÃO P/ PERFILADO 38X76 TP "T" GE - CHAPA 14</v>
          </cell>
          <cell r="C1483" t="str">
            <v>UN</v>
          </cell>
          <cell r="D1483">
            <v>0</v>
          </cell>
          <cell r="E1483">
            <v>0</v>
          </cell>
          <cell r="F1483">
            <v>0</v>
          </cell>
        </row>
        <row r="1484">
          <cell r="A1484">
            <v>98445</v>
          </cell>
          <cell r="B1484" t="str">
            <v>CAIXA EM ALUMÍNIO P/ TOMADA FIXAÇÃO EM PERFILADO</v>
          </cell>
          <cell r="C1484" t="str">
            <v>UN</v>
          </cell>
          <cell r="D1484">
            <v>0</v>
          </cell>
          <cell r="E1484">
            <v>0</v>
          </cell>
          <cell r="F1484">
            <v>0</v>
          </cell>
        </row>
        <row r="1485">
          <cell r="A1485">
            <v>98457</v>
          </cell>
          <cell r="B1485" t="str">
            <v>SAÍDA PARA ELETRODUTO EM PERFILADO 3/4" GE</v>
          </cell>
          <cell r="C1485" t="str">
            <v>UN</v>
          </cell>
          <cell r="D1485">
            <v>0</v>
          </cell>
          <cell r="E1485">
            <v>0</v>
          </cell>
          <cell r="F1485">
            <v>0</v>
          </cell>
        </row>
        <row r="1486">
          <cell r="A1486">
            <v>98462</v>
          </cell>
          <cell r="B1486" t="str">
            <v>VERGALHÃO DE AÇO C/ ROSCA TOTAL 5/16" GE</v>
          </cell>
          <cell r="C1486" t="str">
            <v>M</v>
          </cell>
          <cell r="D1486">
            <v>0</v>
          </cell>
          <cell r="E1486">
            <v>0</v>
          </cell>
          <cell r="F1486">
            <v>0</v>
          </cell>
        </row>
        <row r="1487">
          <cell r="A1487">
            <v>98500</v>
          </cell>
          <cell r="B1487" t="str">
            <v>REATORES</v>
          </cell>
          <cell r="C1487" t="str">
            <v>.</v>
          </cell>
          <cell r="D1487">
            <v>0</v>
          </cell>
          <cell r="E1487">
            <v>0</v>
          </cell>
          <cell r="F1487">
            <v>0</v>
          </cell>
        </row>
        <row r="1488">
          <cell r="A1488">
            <v>98510</v>
          </cell>
          <cell r="B1488" t="str">
            <v>REATOR PARA LÂMPADA VAPOR METÁLICO - 70W/ 220V</v>
          </cell>
          <cell r="C1488" t="str">
            <v>UN</v>
          </cell>
          <cell r="D1488">
            <v>0</v>
          </cell>
          <cell r="E1488">
            <v>0</v>
          </cell>
          <cell r="F1488">
            <v>0</v>
          </cell>
        </row>
        <row r="1489">
          <cell r="A1489">
            <v>98512</v>
          </cell>
          <cell r="B1489" t="str">
            <v>REATOR PARA LÂMPADA VAPOR METÁLICO - 150W/ 220V</v>
          </cell>
          <cell r="C1489" t="str">
            <v>UN</v>
          </cell>
          <cell r="D1489">
            <v>0</v>
          </cell>
          <cell r="E1489">
            <v>0</v>
          </cell>
          <cell r="F1489">
            <v>0</v>
          </cell>
        </row>
        <row r="1490">
          <cell r="A1490">
            <v>98513</v>
          </cell>
          <cell r="B1490" t="str">
            <v>REATOR DE LÂMPADA VAPOR METÁLICO - 250W/ 220V</v>
          </cell>
          <cell r="C1490" t="str">
            <v>UN</v>
          </cell>
          <cell r="D1490">
            <v>0</v>
          </cell>
          <cell r="E1490">
            <v>0</v>
          </cell>
          <cell r="F1490">
            <v>0</v>
          </cell>
        </row>
        <row r="1491">
          <cell r="A1491">
            <v>98514</v>
          </cell>
          <cell r="B1491" t="str">
            <v>REATOR PARA LÂMPADA VAPOR METÁLICO - 400W/ 220V</v>
          </cell>
          <cell r="C1491" t="str">
            <v>UN</v>
          </cell>
          <cell r="D1491">
            <v>0</v>
          </cell>
          <cell r="E1491">
            <v>0</v>
          </cell>
          <cell r="F1491">
            <v>0</v>
          </cell>
        </row>
        <row r="1492">
          <cell r="A1492">
            <v>98526</v>
          </cell>
          <cell r="B1492" t="str">
            <v>REATOR ELETRÔNICO AFP 127V P/ LÂMPADA FLUORESCENTE - 1 X 14W</v>
          </cell>
          <cell r="C1492" t="str">
            <v>UN</v>
          </cell>
          <cell r="D1492">
            <v>0</v>
          </cell>
          <cell r="E1492">
            <v>0</v>
          </cell>
          <cell r="F1492">
            <v>0</v>
          </cell>
        </row>
        <row r="1493">
          <cell r="A1493">
            <v>98527</v>
          </cell>
          <cell r="B1493" t="str">
            <v>REATOR ELETRÔNICO AFP 127V P/ LÂMPADA FLUORESCENTE - 1 X 28W</v>
          </cell>
          <cell r="C1493" t="str">
            <v>UN</v>
          </cell>
          <cell r="D1493">
            <v>0</v>
          </cell>
          <cell r="E1493">
            <v>0</v>
          </cell>
          <cell r="F1493">
            <v>0</v>
          </cell>
        </row>
        <row r="1494">
          <cell r="A1494">
            <v>98528</v>
          </cell>
          <cell r="B1494" t="str">
            <v>REATOR ELETRÔNICO AFP 127V P/ LÂMPADA FLUORESCENTE - 2 X 14W</v>
          </cell>
          <cell r="C1494" t="str">
            <v>UN</v>
          </cell>
          <cell r="D1494">
            <v>0</v>
          </cell>
          <cell r="E1494">
            <v>0</v>
          </cell>
          <cell r="F1494">
            <v>0</v>
          </cell>
        </row>
        <row r="1495">
          <cell r="A1495">
            <v>98529</v>
          </cell>
          <cell r="B1495" t="str">
            <v>REATOR ELETRÔNICO AFP 127V P/ LÂMPADA FLUORESCENTE - 2 X 28W</v>
          </cell>
          <cell r="C1495" t="str">
            <v>UN</v>
          </cell>
          <cell r="D1495">
            <v>0</v>
          </cell>
          <cell r="E1495">
            <v>0</v>
          </cell>
          <cell r="F1495">
            <v>0</v>
          </cell>
        </row>
        <row r="1496">
          <cell r="A1496">
            <v>98530</v>
          </cell>
          <cell r="B1496" t="str">
            <v>REATOR ELETRÔNICO FLUORESCENTE SIMPLES AFP - 1X16W - 127/220V</v>
          </cell>
          <cell r="C1496" t="str">
            <v>UN</v>
          </cell>
          <cell r="D1496">
            <v>0</v>
          </cell>
          <cell r="E1496">
            <v>0</v>
          </cell>
          <cell r="F1496">
            <v>0</v>
          </cell>
        </row>
        <row r="1497">
          <cell r="A1497">
            <v>98531</v>
          </cell>
          <cell r="B1497" t="str">
            <v>REATOR ELETRÔNICO FLUORESCENTE SIMPLES AFP - 1X32W - 127/220V</v>
          </cell>
          <cell r="C1497" t="str">
            <v>UN</v>
          </cell>
          <cell r="D1497">
            <v>0</v>
          </cell>
          <cell r="E1497">
            <v>0</v>
          </cell>
          <cell r="F1497">
            <v>0</v>
          </cell>
        </row>
        <row r="1498">
          <cell r="A1498">
            <v>98532</v>
          </cell>
          <cell r="B1498" t="str">
            <v>REATOR ELETRÔNICO FLUORESCENTE DUPLO AFP - 2X16W - 127/220V</v>
          </cell>
          <cell r="C1498" t="str">
            <v>UN</v>
          </cell>
          <cell r="D1498">
            <v>0</v>
          </cell>
          <cell r="E1498">
            <v>0</v>
          </cell>
          <cell r="F1498">
            <v>0</v>
          </cell>
        </row>
        <row r="1499">
          <cell r="A1499">
            <v>98533</v>
          </cell>
          <cell r="B1499" t="str">
            <v>REATOR ELETRÔNICO FLUORESCENTE DUPLO AFP - 2X32W - 127/220V</v>
          </cell>
          <cell r="C1499" t="str">
            <v>UN</v>
          </cell>
          <cell r="D1499">
            <v>0</v>
          </cell>
          <cell r="E1499">
            <v>0</v>
          </cell>
          <cell r="F1499">
            <v>0</v>
          </cell>
        </row>
        <row r="1500">
          <cell r="A1500">
            <v>98540</v>
          </cell>
          <cell r="B1500" t="str">
            <v>REATOR ELETRÔNICO FLUORESCENTE SIMPLES AFP 1X54W - 220V</v>
          </cell>
          <cell r="C1500" t="str">
            <v>UN</v>
          </cell>
          <cell r="D1500">
            <v>0</v>
          </cell>
          <cell r="E1500">
            <v>0</v>
          </cell>
          <cell r="F1500">
            <v>0</v>
          </cell>
        </row>
        <row r="1501">
          <cell r="A1501">
            <v>98541</v>
          </cell>
          <cell r="B1501" t="str">
            <v>REATOR ELETRÔNICO FLUORESCENTE DUPLO AFP 2X54W - 220V</v>
          </cell>
          <cell r="C1501" t="str">
            <v>UN</v>
          </cell>
          <cell r="D1501">
            <v>0</v>
          </cell>
          <cell r="E1501">
            <v>0</v>
          </cell>
          <cell r="F1501">
            <v>0</v>
          </cell>
        </row>
        <row r="1502">
          <cell r="A1502">
            <v>98560</v>
          </cell>
          <cell r="B1502" t="str">
            <v>LÂMPADA VAPOR METÁLICO - 70W</v>
          </cell>
          <cell r="C1502" t="str">
            <v>UN</v>
          </cell>
          <cell r="D1502">
            <v>0</v>
          </cell>
          <cell r="E1502">
            <v>0</v>
          </cell>
          <cell r="F1502">
            <v>0</v>
          </cell>
        </row>
        <row r="1503">
          <cell r="A1503">
            <v>98561</v>
          </cell>
          <cell r="B1503" t="str">
            <v>LÂMPADA VAPOR METÁLICO - 150W</v>
          </cell>
          <cell r="C1503" t="str">
            <v>UN</v>
          </cell>
          <cell r="D1503">
            <v>0</v>
          </cell>
          <cell r="E1503">
            <v>0</v>
          </cell>
          <cell r="F1503">
            <v>0</v>
          </cell>
        </row>
        <row r="1504">
          <cell r="A1504">
            <v>98562</v>
          </cell>
          <cell r="B1504" t="str">
            <v>LÂMPADA VAPOR METÁLICO - 250W</v>
          </cell>
          <cell r="C1504" t="str">
            <v>UN</v>
          </cell>
          <cell r="D1504">
            <v>0</v>
          </cell>
          <cell r="E1504">
            <v>0</v>
          </cell>
          <cell r="F1504">
            <v>0</v>
          </cell>
        </row>
        <row r="1505">
          <cell r="A1505">
            <v>98563</v>
          </cell>
          <cell r="B1505" t="str">
            <v>LÂMPADA VAPOR METÁLICO - 400W</v>
          </cell>
          <cell r="C1505" t="str">
            <v>UN</v>
          </cell>
          <cell r="D1505">
            <v>0</v>
          </cell>
          <cell r="E1505">
            <v>0</v>
          </cell>
          <cell r="F1505">
            <v>0</v>
          </cell>
        </row>
        <row r="1506">
          <cell r="A1506">
            <v>98570</v>
          </cell>
          <cell r="B1506" t="str">
            <v>LÂMPADA FLUORESCENTE COMPACTA 15W - 220V</v>
          </cell>
          <cell r="C1506" t="str">
            <v>UN</v>
          </cell>
          <cell r="D1506">
            <v>0</v>
          </cell>
          <cell r="E1506">
            <v>0</v>
          </cell>
          <cell r="F1506">
            <v>0</v>
          </cell>
        </row>
        <row r="1507">
          <cell r="A1507">
            <v>98573</v>
          </cell>
          <cell r="B1507" t="str">
            <v>LÂMPADA COMPACTA MINI-FLUORESCENTE COM REATOR E SOQUETE INCORPORADOS - 25W</v>
          </cell>
          <cell r="C1507" t="str">
            <v>UN</v>
          </cell>
          <cell r="D1507">
            <v>0</v>
          </cell>
          <cell r="E1507">
            <v>0</v>
          </cell>
          <cell r="F1507">
            <v>0</v>
          </cell>
        </row>
        <row r="1508">
          <cell r="A1508">
            <v>98579</v>
          </cell>
          <cell r="B1508" t="str">
            <v>LÂMPADA FLUORESCENTE - 14W</v>
          </cell>
          <cell r="C1508" t="str">
            <v>UN</v>
          </cell>
          <cell r="D1508">
            <v>0</v>
          </cell>
          <cell r="E1508">
            <v>0</v>
          </cell>
          <cell r="F1508">
            <v>0</v>
          </cell>
        </row>
        <row r="1509">
          <cell r="A1509">
            <v>98580</v>
          </cell>
          <cell r="B1509" t="str">
            <v>LÂMPADA FLUORESCENTE 16W</v>
          </cell>
          <cell r="C1509" t="str">
            <v>UN</v>
          </cell>
          <cell r="D1509">
            <v>0</v>
          </cell>
          <cell r="E1509">
            <v>0</v>
          </cell>
          <cell r="F1509">
            <v>0</v>
          </cell>
        </row>
        <row r="1510">
          <cell r="A1510">
            <v>98581</v>
          </cell>
          <cell r="B1510" t="str">
            <v>LÂMPADA FLUORESCENTE 32W</v>
          </cell>
          <cell r="C1510" t="str">
            <v>UN</v>
          </cell>
          <cell r="D1510">
            <v>0</v>
          </cell>
          <cell r="E1510">
            <v>0</v>
          </cell>
          <cell r="F1510">
            <v>0</v>
          </cell>
        </row>
        <row r="1511">
          <cell r="A1511">
            <v>98582</v>
          </cell>
          <cell r="B1511" t="str">
            <v>LÂMPADA FLUORESCENTE - 28W</v>
          </cell>
          <cell r="C1511" t="str">
            <v>UN</v>
          </cell>
          <cell r="D1511">
            <v>0</v>
          </cell>
          <cell r="E1511">
            <v>0</v>
          </cell>
          <cell r="F1511">
            <v>0</v>
          </cell>
        </row>
        <row r="1512">
          <cell r="A1512">
            <v>98600</v>
          </cell>
          <cell r="B1512" t="str">
            <v>TOMADAS</v>
          </cell>
          <cell r="C1512" t="str">
            <v>.</v>
          </cell>
          <cell r="D1512">
            <v>0</v>
          </cell>
          <cell r="E1512">
            <v>0</v>
          </cell>
          <cell r="F1512">
            <v>0</v>
          </cell>
        </row>
        <row r="1513">
          <cell r="A1513">
            <v>98610</v>
          </cell>
          <cell r="B1513" t="str">
            <v>TOMADA RJ 45 PARA INFORMÁTICA COM PLACA</v>
          </cell>
          <cell r="C1513" t="str">
            <v>UN</v>
          </cell>
          <cell r="D1513">
            <v>0</v>
          </cell>
          <cell r="E1513">
            <v>0</v>
          </cell>
          <cell r="F1513">
            <v>0</v>
          </cell>
        </row>
        <row r="1514">
          <cell r="A1514">
            <v>98611</v>
          </cell>
          <cell r="B1514" t="str">
            <v>TOMADA PARA TELEFONE PADRÃO RJ11 COM PLACA/ ESPELHO</v>
          </cell>
          <cell r="C1514" t="str">
            <v>UN</v>
          </cell>
          <cell r="D1514">
            <v>0</v>
          </cell>
          <cell r="E1514">
            <v>0</v>
          </cell>
          <cell r="F1514">
            <v>0</v>
          </cell>
        </row>
        <row r="1515">
          <cell r="A1515">
            <v>99000</v>
          </cell>
          <cell r="B1515" t="str">
            <v>REDE LÓGICA</v>
          </cell>
          <cell r="C1515" t="str">
            <v>.</v>
          </cell>
          <cell r="D1515">
            <v>0</v>
          </cell>
          <cell r="E1515">
            <v>0</v>
          </cell>
          <cell r="F1515">
            <v>0</v>
          </cell>
        </row>
        <row r="1516">
          <cell r="A1516">
            <v>99002</v>
          </cell>
          <cell r="B1516" t="str">
            <v>CERTIFICAÇÃO DE REDE LÓGICA - ATÉ 50 PONTOS</v>
          </cell>
          <cell r="C1516" t="str">
            <v>GL</v>
          </cell>
          <cell r="D1516">
            <v>0</v>
          </cell>
          <cell r="E1516">
            <v>0</v>
          </cell>
          <cell r="F1516">
            <v>0</v>
          </cell>
        </row>
        <row r="1517">
          <cell r="A1517">
            <v>99003</v>
          </cell>
          <cell r="B1517" t="str">
            <v>CERTIFICAÇÃO DE REDE LÓGICA - EXCEDENTE 50 PONTOS</v>
          </cell>
          <cell r="C1517" t="str">
            <v>PTO</v>
          </cell>
          <cell r="D1517">
            <v>0</v>
          </cell>
          <cell r="E1517">
            <v>0</v>
          </cell>
          <cell r="F1517">
            <v>0</v>
          </cell>
        </row>
        <row r="1518">
          <cell r="A1518">
            <v>99011</v>
          </cell>
          <cell r="B1518" t="str">
            <v>RACK 8U'S COM VENTILAÇÃO, BANDEJA FIXA E RÉGUA DE TOMADAS - INSTALADO</v>
          </cell>
          <cell r="C1518" t="str">
            <v>UN</v>
          </cell>
          <cell r="D1518">
            <v>0</v>
          </cell>
          <cell r="E1518">
            <v>0</v>
          </cell>
          <cell r="F1518">
            <v>0</v>
          </cell>
        </row>
        <row r="1519">
          <cell r="A1519">
            <v>99015</v>
          </cell>
          <cell r="B1519" t="str">
            <v>PATCH PAINEL - 24 PORTAS - INSTALADO</v>
          </cell>
          <cell r="C1519" t="str">
            <v>UN</v>
          </cell>
          <cell r="D1519">
            <v>0</v>
          </cell>
          <cell r="E1519">
            <v>0</v>
          </cell>
          <cell r="F1519">
            <v>0</v>
          </cell>
        </row>
        <row r="1520">
          <cell r="A1520">
            <v>99017</v>
          </cell>
          <cell r="B1520" t="str">
            <v>SWITCH - 24 PORTAS - INSTALADO</v>
          </cell>
          <cell r="C1520" t="str">
            <v>UN</v>
          </cell>
          <cell r="D1520">
            <v>0</v>
          </cell>
          <cell r="E1520">
            <v>0</v>
          </cell>
          <cell r="F1520">
            <v>0</v>
          </cell>
        </row>
        <row r="1521">
          <cell r="A1521">
            <v>99021</v>
          </cell>
          <cell r="B1521" t="str">
            <v>GUIA ORGANIZADORA DE CABOS 19" - 1V - INSTALADA</v>
          </cell>
          <cell r="C1521" t="str">
            <v>UN</v>
          </cell>
          <cell r="D1521">
            <v>0</v>
          </cell>
          <cell r="E1521">
            <v>0</v>
          </cell>
          <cell r="F1521">
            <v>0</v>
          </cell>
        </row>
        <row r="1522">
          <cell r="A1522">
            <v>99031</v>
          </cell>
          <cell r="B1522" t="str">
            <v>PATCH CORD RJ45 - 1,5M</v>
          </cell>
          <cell r="C1522" t="str">
            <v>UN</v>
          </cell>
          <cell r="D1522">
            <v>0.85</v>
          </cell>
          <cell r="E1522">
            <v>0</v>
          </cell>
          <cell r="F1522">
            <v>0</v>
          </cell>
        </row>
        <row r="1523">
          <cell r="A1523">
            <v>99033</v>
          </cell>
          <cell r="B1523" t="str">
            <v>PATCH CORD RJ45 - 2,5M</v>
          </cell>
          <cell r="C1523" t="str">
            <v>UN</v>
          </cell>
          <cell r="D1523">
            <v>1.1100000000000001</v>
          </cell>
          <cell r="E1523">
            <v>0</v>
          </cell>
          <cell r="F1523">
            <v>0</v>
          </cell>
        </row>
        <row r="1524">
          <cell r="A1524">
            <v>99038</v>
          </cell>
          <cell r="B1524" t="str">
            <v>CABO UTP - CATEGORIA 4 E 5 PARES</v>
          </cell>
          <cell r="C1524" t="str">
            <v>M</v>
          </cell>
          <cell r="D1524">
            <v>0</v>
          </cell>
          <cell r="E1524">
            <v>0</v>
          </cell>
          <cell r="F1524">
            <v>0</v>
          </cell>
        </row>
        <row r="1525">
          <cell r="A1525">
            <v>100000</v>
          </cell>
          <cell r="B1525" t="str">
            <v>INST.HIDRO-SANITARIAS</v>
          </cell>
          <cell r="D1525">
            <v>0</v>
          </cell>
          <cell r="E1525">
            <v>0</v>
          </cell>
          <cell r="F1525">
            <v>0</v>
          </cell>
        </row>
        <row r="1526">
          <cell r="A1526">
            <v>100100</v>
          </cell>
          <cell r="B1526" t="str">
            <v>ALIMENTAÇÃO PREDIAL DE ÁGUA E GÁS</v>
          </cell>
          <cell r="C1526" t="str">
            <v>.</v>
          </cell>
          <cell r="D1526">
            <v>0</v>
          </cell>
          <cell r="E1526">
            <v>0</v>
          </cell>
          <cell r="F1526">
            <v>0</v>
          </cell>
        </row>
        <row r="1527">
          <cell r="A1527">
            <v>100101</v>
          </cell>
          <cell r="B1527" t="str">
            <v>CAVALETE DE ENTRADA - 3/4"</v>
          </cell>
          <cell r="C1527" t="str">
            <v>UN</v>
          </cell>
          <cell r="D1527">
            <v>0</v>
          </cell>
          <cell r="E1527">
            <v>0</v>
          </cell>
          <cell r="F1527">
            <v>0</v>
          </cell>
        </row>
        <row r="1528">
          <cell r="A1528">
            <v>100102</v>
          </cell>
          <cell r="B1528" t="str">
            <v>CAVALETE DE ENTRADA - 1"</v>
          </cell>
          <cell r="C1528" t="str">
            <v>UN</v>
          </cell>
          <cell r="D1528">
            <v>0</v>
          </cell>
          <cell r="E1528">
            <v>0</v>
          </cell>
          <cell r="F1528">
            <v>0</v>
          </cell>
        </row>
        <row r="1529">
          <cell r="A1529">
            <v>100104</v>
          </cell>
          <cell r="B1529" t="str">
            <v>CAVALETE DE ENTRADA - 1 1/2"</v>
          </cell>
          <cell r="C1529" t="str">
            <v>UN</v>
          </cell>
          <cell r="D1529">
            <v>0</v>
          </cell>
          <cell r="E1529">
            <v>0</v>
          </cell>
          <cell r="F1529">
            <v>0</v>
          </cell>
        </row>
        <row r="1530">
          <cell r="A1530">
            <v>100119</v>
          </cell>
          <cell r="B1530" t="str">
            <v>HV.09 - ABRIGO PARA CAVALETE ENTRADA, D=3/4" OU 1" EM ALVENARIA REVESTIDA</v>
          </cell>
          <cell r="C1530" t="str">
            <v>UN</v>
          </cell>
          <cell r="D1530">
            <v>0</v>
          </cell>
          <cell r="E1530">
            <v>0</v>
          </cell>
          <cell r="F1530">
            <v>0</v>
          </cell>
        </row>
        <row r="1531">
          <cell r="A1531">
            <v>100120</v>
          </cell>
          <cell r="B1531" t="str">
            <v>HV.10 - ABRIGO PARA CAVALETE ENTRADA, D=1 1/4", D=1 1/2"OU 2" EM ALVENARIA REVESTIDA</v>
          </cell>
          <cell r="C1531" t="str">
            <v>UN</v>
          </cell>
          <cell r="D1531">
            <v>0</v>
          </cell>
          <cell r="E1531">
            <v>0</v>
          </cell>
          <cell r="F1531">
            <v>0</v>
          </cell>
        </row>
        <row r="1532">
          <cell r="A1532">
            <v>100195</v>
          </cell>
          <cell r="B1532" t="str">
            <v>PROTEÇÃO ANTICORROSIVA PARA TUBULAÇÃO ENTERRADA</v>
          </cell>
          <cell r="C1532" t="str">
            <v>M</v>
          </cell>
          <cell r="D1532">
            <v>0</v>
          </cell>
          <cell r="E1532">
            <v>0</v>
          </cell>
          <cell r="F1532">
            <v>0</v>
          </cell>
        </row>
        <row r="1533">
          <cell r="A1533">
            <v>100198</v>
          </cell>
          <cell r="B1533" t="str">
            <v>ENVELOPAMENTO DE TUBULAÇÃO ENTERRADA, COM CONCRETO</v>
          </cell>
          <cell r="C1533" t="str">
            <v>M</v>
          </cell>
          <cell r="D1533">
            <v>0</v>
          </cell>
          <cell r="E1533">
            <v>0</v>
          </cell>
          <cell r="F1533">
            <v>0</v>
          </cell>
        </row>
        <row r="1534">
          <cell r="A1534">
            <v>100200</v>
          </cell>
          <cell r="B1534" t="str">
            <v>RESERVAÇÃO DE ÁGUA</v>
          </cell>
          <cell r="C1534" t="str">
            <v>.</v>
          </cell>
          <cell r="D1534">
            <v>0</v>
          </cell>
          <cell r="E1534">
            <v>0</v>
          </cell>
          <cell r="F1534">
            <v>0</v>
          </cell>
        </row>
        <row r="1535">
          <cell r="A1535">
            <v>100209</v>
          </cell>
          <cell r="B1535" t="str">
            <v>RESERVATÓRIO DE FIBRA DE VIDRO - CAPACIDADE 1000L</v>
          </cell>
          <cell r="C1535" t="str">
            <v>UN</v>
          </cell>
          <cell r="D1535">
            <v>0</v>
          </cell>
          <cell r="E1535">
            <v>0</v>
          </cell>
          <cell r="F1535">
            <v>0</v>
          </cell>
        </row>
        <row r="1536">
          <cell r="A1536">
            <v>100210</v>
          </cell>
          <cell r="B1536" t="str">
            <v>CAIXA D'ÁGUA DE FIBRA DE VIDRO - 1500 LITROS</v>
          </cell>
          <cell r="C1536" t="str">
            <v>UN</v>
          </cell>
          <cell r="D1536">
            <v>0</v>
          </cell>
          <cell r="E1536">
            <v>0</v>
          </cell>
          <cell r="F1536">
            <v>0</v>
          </cell>
        </row>
        <row r="1537">
          <cell r="A1537">
            <v>100214</v>
          </cell>
          <cell r="B1537" t="str">
            <v>CAIXA D'ÁGUA DE POLIETILENO 5000 LITROS</v>
          </cell>
          <cell r="C1537" t="str">
            <v>UN</v>
          </cell>
          <cell r="D1537">
            <v>0</v>
          </cell>
          <cell r="E1537">
            <v>0</v>
          </cell>
          <cell r="F1537">
            <v>0</v>
          </cell>
        </row>
        <row r="1538">
          <cell r="A1538">
            <v>100215</v>
          </cell>
          <cell r="B1538" t="str">
            <v>CAIXA D'ÁGUA DE POLIETILENO 10.000 LITROS</v>
          </cell>
          <cell r="C1538" t="str">
            <v>UN</v>
          </cell>
          <cell r="D1538">
            <v>0</v>
          </cell>
          <cell r="E1538">
            <v>0</v>
          </cell>
          <cell r="F1538">
            <v>0</v>
          </cell>
        </row>
        <row r="1539">
          <cell r="A1539">
            <v>100216</v>
          </cell>
          <cell r="B1539" t="str">
            <v>CAIXA D'ÁGUA DE POLIETILENO 15.000 LITROS</v>
          </cell>
          <cell r="C1539" t="str">
            <v>UN</v>
          </cell>
          <cell r="D1539">
            <v>0</v>
          </cell>
          <cell r="E1539">
            <v>0</v>
          </cell>
          <cell r="F1539">
            <v>0</v>
          </cell>
        </row>
        <row r="1540">
          <cell r="A1540">
            <v>100230</v>
          </cell>
          <cell r="B1540" t="str">
            <v>ANÉIS PRÉ-MOLDADOS EM CONCRETO ARMADO P/ RESERVATÓRIO DE ÁGUA D=2,50M</v>
          </cell>
          <cell r="C1540" t="str">
            <v>UN</v>
          </cell>
          <cell r="D1540">
            <v>0</v>
          </cell>
          <cell r="E1540">
            <v>0</v>
          </cell>
          <cell r="F1540">
            <v>0</v>
          </cell>
        </row>
        <row r="1541">
          <cell r="A1541">
            <v>100240</v>
          </cell>
          <cell r="B1541" t="str">
            <v>LAJE PRÉ-MOLDADA D=2,50M E=8CM PARA RESERVATÓRIO</v>
          </cell>
          <cell r="C1541" t="str">
            <v>UN</v>
          </cell>
          <cell r="D1541">
            <v>0</v>
          </cell>
          <cell r="E1541">
            <v>0</v>
          </cell>
          <cell r="F1541">
            <v>0</v>
          </cell>
        </row>
        <row r="1542">
          <cell r="A1542">
            <v>100241</v>
          </cell>
          <cell r="B1542" t="str">
            <v>LAJE PRÉ-MOLDADA D=2,50M E=15CM PARA RESERVATÓRIO</v>
          </cell>
          <cell r="C1542" t="str">
            <v>UN</v>
          </cell>
          <cell r="D1542">
            <v>0</v>
          </cell>
          <cell r="E1542">
            <v>0</v>
          </cell>
          <cell r="F1542">
            <v>0</v>
          </cell>
        </row>
        <row r="1543">
          <cell r="A1543">
            <v>100251</v>
          </cell>
          <cell r="B1543" t="str">
            <v>TUBO DE AÇO GALVANIZADO, CLASSE LEVE I (LINHA ÁGUA) - 3/4"</v>
          </cell>
          <cell r="C1543" t="str">
            <v>M</v>
          </cell>
          <cell r="D1543">
            <v>0</v>
          </cell>
          <cell r="E1543">
            <v>0</v>
          </cell>
          <cell r="F1543">
            <v>0</v>
          </cell>
        </row>
        <row r="1544">
          <cell r="A1544">
            <v>100252</v>
          </cell>
          <cell r="B1544" t="str">
            <v>TUBO DE AÇO GALVANIZADO, CLASSE LEVE I (LINHA ÁGUA) - 1"</v>
          </cell>
          <cell r="C1544" t="str">
            <v>M</v>
          </cell>
          <cell r="D1544">
            <v>0</v>
          </cell>
          <cell r="E1544">
            <v>0</v>
          </cell>
          <cell r="F1544">
            <v>0</v>
          </cell>
        </row>
        <row r="1545">
          <cell r="A1545">
            <v>100254</v>
          </cell>
          <cell r="B1545" t="str">
            <v>TUBO DE AÇO GALVANIZADO, CLASSE LEVE I (LINHA ÁGUA) - 1 1/2"</v>
          </cell>
          <cell r="C1545" t="str">
            <v>M</v>
          </cell>
          <cell r="D1545">
            <v>0</v>
          </cell>
          <cell r="E1545">
            <v>0</v>
          </cell>
          <cell r="F1545">
            <v>0</v>
          </cell>
        </row>
        <row r="1546">
          <cell r="A1546">
            <v>100255</v>
          </cell>
          <cell r="B1546" t="str">
            <v>TUBO DE AÇO GALVANIZADO, CLASSE LEVE I (LINHA ÁGUA) - 2"</v>
          </cell>
          <cell r="C1546" t="str">
            <v>M</v>
          </cell>
          <cell r="D1546">
            <v>0</v>
          </cell>
          <cell r="E1546">
            <v>0</v>
          </cell>
          <cell r="F1546">
            <v>0</v>
          </cell>
        </row>
        <row r="1547">
          <cell r="A1547">
            <v>100261</v>
          </cell>
          <cell r="B1547" t="str">
            <v>TUBO DE PVC RÍGIDO, SOLDÁVEL (LINHA ÁGUA) - 25MM (3/4")</v>
          </cell>
          <cell r="C1547" t="str">
            <v>M</v>
          </cell>
          <cell r="D1547">
            <v>0</v>
          </cell>
          <cell r="E1547">
            <v>0</v>
          </cell>
          <cell r="F1547">
            <v>0</v>
          </cell>
        </row>
        <row r="1548">
          <cell r="A1548">
            <v>100262</v>
          </cell>
          <cell r="B1548" t="str">
            <v>TUBO DE PVC RÍGIDO, SOLDÁVEL (LINHA ÁGUA) - 32MM (1")</v>
          </cell>
          <cell r="C1548" t="str">
            <v>M</v>
          </cell>
          <cell r="D1548">
            <v>0</v>
          </cell>
          <cell r="E1548">
            <v>0</v>
          </cell>
          <cell r="F1548">
            <v>0</v>
          </cell>
        </row>
        <row r="1549">
          <cell r="A1549">
            <v>100264</v>
          </cell>
          <cell r="B1549" t="str">
            <v>TUBO DE PVC RÍGIDO, SOLDÁVEL (LINHA ÁGUA) - 50MM (1 1/2")</v>
          </cell>
          <cell r="C1549" t="str">
            <v>M</v>
          </cell>
          <cell r="D1549">
            <v>0</v>
          </cell>
          <cell r="E1549">
            <v>0</v>
          </cell>
          <cell r="F1549">
            <v>0</v>
          </cell>
        </row>
        <row r="1550">
          <cell r="A1550">
            <v>100265</v>
          </cell>
          <cell r="B1550" t="str">
            <v>TUBO DE PVC RÍGIDO, SOLDÁVEL (LINHA ÁGUA) - 60MM (2")</v>
          </cell>
          <cell r="C1550" t="str">
            <v>M</v>
          </cell>
          <cell r="D1550">
            <v>0</v>
          </cell>
          <cell r="E1550">
            <v>0</v>
          </cell>
          <cell r="F1550">
            <v>0</v>
          </cell>
        </row>
        <row r="1551">
          <cell r="A1551">
            <v>100281</v>
          </cell>
          <cell r="B1551" t="str">
            <v>REGISTRO DE GAVETA, METAL AMARELO - 3/4"</v>
          </cell>
          <cell r="C1551" t="str">
            <v>UN</v>
          </cell>
          <cell r="D1551">
            <v>0</v>
          </cell>
          <cell r="E1551">
            <v>0</v>
          </cell>
          <cell r="F1551">
            <v>0</v>
          </cell>
        </row>
        <row r="1552">
          <cell r="A1552">
            <v>100282</v>
          </cell>
          <cell r="B1552" t="str">
            <v>REGISTRO DE GAVETA, METAL AMARELO - 1"</v>
          </cell>
          <cell r="C1552" t="str">
            <v>UN</v>
          </cell>
          <cell r="D1552">
            <v>0</v>
          </cell>
          <cell r="E1552">
            <v>0</v>
          </cell>
          <cell r="F1552">
            <v>0</v>
          </cell>
        </row>
        <row r="1553">
          <cell r="A1553">
            <v>100284</v>
          </cell>
          <cell r="B1553" t="str">
            <v>REGISTRO DE GAVETA, METAL AMARELO - 1 1/2"</v>
          </cell>
          <cell r="C1553" t="str">
            <v>UN</v>
          </cell>
          <cell r="D1553">
            <v>0</v>
          </cell>
          <cell r="E1553">
            <v>0</v>
          </cell>
          <cell r="F1553">
            <v>0</v>
          </cell>
        </row>
        <row r="1554">
          <cell r="A1554">
            <v>100285</v>
          </cell>
          <cell r="B1554" t="str">
            <v>REGISTRO DE GAVETA, METAL AMARELO - 2"</v>
          </cell>
          <cell r="C1554" t="str">
            <v>UN</v>
          </cell>
          <cell r="D1554">
            <v>0</v>
          </cell>
          <cell r="E1554">
            <v>0</v>
          </cell>
          <cell r="F1554">
            <v>0</v>
          </cell>
        </row>
        <row r="1555">
          <cell r="A1555">
            <v>100291</v>
          </cell>
          <cell r="B1555" t="str">
            <v>TORNEIRA DE BÓIA, DE LATÃO - 3/4"</v>
          </cell>
          <cell r="C1555" t="str">
            <v>UN</v>
          </cell>
          <cell r="D1555">
            <v>0</v>
          </cell>
          <cell r="E1555">
            <v>0</v>
          </cell>
          <cell r="F1555">
            <v>0</v>
          </cell>
        </row>
        <row r="1556">
          <cell r="A1556">
            <v>100292</v>
          </cell>
          <cell r="B1556" t="str">
            <v>TORNEIRA DE BÓIA, DE LATÃO - 1"</v>
          </cell>
          <cell r="C1556" t="str">
            <v>UN</v>
          </cell>
          <cell r="D1556">
            <v>0</v>
          </cell>
          <cell r="E1556">
            <v>0</v>
          </cell>
          <cell r="F1556">
            <v>0</v>
          </cell>
        </row>
        <row r="1557">
          <cell r="A1557">
            <v>100294</v>
          </cell>
          <cell r="B1557" t="str">
            <v>TORNEIRA DE BÓIA, DE LATÃO - 1 1/2"</v>
          </cell>
          <cell r="C1557" t="str">
            <v>UN</v>
          </cell>
          <cell r="D1557">
            <v>0</v>
          </cell>
          <cell r="E1557">
            <v>0</v>
          </cell>
          <cell r="F1557">
            <v>0</v>
          </cell>
        </row>
        <row r="1558">
          <cell r="A1558">
            <v>100295</v>
          </cell>
          <cell r="B1558" t="str">
            <v>TORNEIRA DE BÓIA, DE LATÃO - 2"</v>
          </cell>
          <cell r="C1558" t="str">
            <v>UN</v>
          </cell>
          <cell r="D1558">
            <v>0</v>
          </cell>
          <cell r="E1558">
            <v>0</v>
          </cell>
          <cell r="F1558">
            <v>0</v>
          </cell>
        </row>
        <row r="1559">
          <cell r="A1559">
            <v>100300</v>
          </cell>
          <cell r="B1559" t="str">
            <v>INSTALAÇÃO ELEVATÓRIA</v>
          </cell>
          <cell r="C1559" t="str">
            <v>.</v>
          </cell>
          <cell r="D1559">
            <v>0</v>
          </cell>
          <cell r="E1559">
            <v>0</v>
          </cell>
          <cell r="F1559">
            <v>0</v>
          </cell>
        </row>
        <row r="1560">
          <cell r="A1560">
            <v>100303</v>
          </cell>
          <cell r="B1560" t="str">
            <v>CONJUNTO MOTOR-BOMBA - ATÉ 1/2HP</v>
          </cell>
          <cell r="C1560" t="str">
            <v>UN</v>
          </cell>
          <cell r="D1560">
            <v>0</v>
          </cell>
          <cell r="E1560">
            <v>0</v>
          </cell>
          <cell r="F1560">
            <v>0</v>
          </cell>
        </row>
        <row r="1561">
          <cell r="A1561">
            <v>100304</v>
          </cell>
          <cell r="B1561" t="str">
            <v>CONJUNTO MOTOR-BOMBA - ATÉ 3/4HP</v>
          </cell>
          <cell r="C1561" t="str">
            <v>UN</v>
          </cell>
          <cell r="D1561">
            <v>0</v>
          </cell>
          <cell r="E1561">
            <v>0</v>
          </cell>
          <cell r="F1561">
            <v>0</v>
          </cell>
        </row>
        <row r="1562">
          <cell r="A1562">
            <v>100305</v>
          </cell>
          <cell r="B1562" t="str">
            <v>CONJUNTO MOTOR-BOMBA - ATÉ 1HP</v>
          </cell>
          <cell r="C1562" t="str">
            <v>UN</v>
          </cell>
          <cell r="D1562">
            <v>0</v>
          </cell>
          <cell r="E1562">
            <v>0</v>
          </cell>
          <cell r="F1562">
            <v>0</v>
          </cell>
        </row>
        <row r="1563">
          <cell r="A1563">
            <v>100306</v>
          </cell>
          <cell r="B1563" t="str">
            <v>CONJUNTO MOTOR-BOMBA - ATÉ 2HP</v>
          </cell>
          <cell r="C1563" t="str">
            <v>UN</v>
          </cell>
          <cell r="D1563">
            <v>0</v>
          </cell>
          <cell r="E1563">
            <v>0</v>
          </cell>
          <cell r="F1563">
            <v>0</v>
          </cell>
        </row>
        <row r="1564">
          <cell r="A1564">
            <v>100307</v>
          </cell>
          <cell r="B1564" t="str">
            <v>CONJUNTO MOTOR-BOMBA - ATÉ 3HP</v>
          </cell>
          <cell r="C1564" t="str">
            <v>UN</v>
          </cell>
          <cell r="D1564">
            <v>0</v>
          </cell>
          <cell r="E1564">
            <v>0</v>
          </cell>
          <cell r="F1564">
            <v>0</v>
          </cell>
        </row>
        <row r="1565">
          <cell r="A1565">
            <v>100308</v>
          </cell>
          <cell r="B1565" t="str">
            <v>CONJUNTO MOTOR-BOMBA - ATÉ 4HP</v>
          </cell>
          <cell r="C1565" t="str">
            <v>UN</v>
          </cell>
          <cell r="D1565">
            <v>0</v>
          </cell>
          <cell r="E1565">
            <v>0</v>
          </cell>
          <cell r="F1565">
            <v>0</v>
          </cell>
        </row>
        <row r="1566">
          <cell r="A1566">
            <v>100309</v>
          </cell>
          <cell r="B1566" t="str">
            <v>CONJUNTO MOTOR-BOMBA - ATÉ 5HP</v>
          </cell>
          <cell r="C1566" t="str">
            <v>UN</v>
          </cell>
          <cell r="D1566">
            <v>0</v>
          </cell>
          <cell r="E1566">
            <v>0</v>
          </cell>
          <cell r="F1566">
            <v>0</v>
          </cell>
        </row>
        <row r="1567">
          <cell r="A1567">
            <v>100310</v>
          </cell>
          <cell r="B1567" t="str">
            <v>CONJUNTO MOTOR-BOMBA 80M3/H, 20MCA, 7,5CV, 3500RPM, 220/380V, TRIFÁSICO</v>
          </cell>
          <cell r="C1567" t="str">
            <v>UN</v>
          </cell>
          <cell r="D1567">
            <v>0</v>
          </cell>
          <cell r="E1567">
            <v>0</v>
          </cell>
          <cell r="F1567">
            <v>0</v>
          </cell>
        </row>
        <row r="1568">
          <cell r="A1568">
            <v>100311</v>
          </cell>
          <cell r="B1568" t="str">
            <v>CONJUNTO MOTOR-BOMBA 112M3/H, 20MCA, 10CV, 3500RPM, 220/380V, TRIFÁSICO</v>
          </cell>
          <cell r="C1568" t="str">
            <v>UN</v>
          </cell>
          <cell r="D1568">
            <v>0</v>
          </cell>
          <cell r="E1568">
            <v>0</v>
          </cell>
          <cell r="F1568">
            <v>0</v>
          </cell>
        </row>
        <row r="1569">
          <cell r="A1569">
            <v>100312</v>
          </cell>
          <cell r="B1569" t="str">
            <v>CONJUNTO MOTOR-BOMBA 160M3/H, 20MCA, 15CV, 1750RPM, 220/380V, TRIFÁSICO</v>
          </cell>
          <cell r="C1569" t="str">
            <v>UN</v>
          </cell>
          <cell r="D1569">
            <v>0</v>
          </cell>
          <cell r="E1569">
            <v>0</v>
          </cell>
          <cell r="F1569">
            <v>0</v>
          </cell>
        </row>
        <row r="1570">
          <cell r="A1570">
            <v>100313</v>
          </cell>
          <cell r="B1570" t="str">
            <v>CONJUNTO MOTOR-BOMBA 240M3/H, 20MCA, 20CV, 1750RPM, 220/380V, TRIFÁSICO</v>
          </cell>
          <cell r="C1570" t="str">
            <v>UN</v>
          </cell>
          <cell r="D1570">
            <v>0</v>
          </cell>
          <cell r="E1570">
            <v>0</v>
          </cell>
          <cell r="F1570">
            <v>0</v>
          </cell>
        </row>
        <row r="1571">
          <cell r="A1571">
            <v>100314</v>
          </cell>
          <cell r="B1571" t="str">
            <v>CONJUNTO MOTOR-BOMBA 270M3/H, 20MCA, 25CV, 1750RPM, 220/380V, TRIFÁSICO</v>
          </cell>
          <cell r="C1571" t="str">
            <v>UN</v>
          </cell>
          <cell r="D1571">
            <v>0</v>
          </cell>
          <cell r="E1571">
            <v>0</v>
          </cell>
          <cell r="F1571">
            <v>0</v>
          </cell>
        </row>
        <row r="1572">
          <cell r="A1572">
            <v>100342</v>
          </cell>
          <cell r="B1572" t="str">
            <v>TUBO DE AÇO-CARBONO GALVANIZADO, CL.MÉDIA (DIN2440) - 1" (RECALQUE)</v>
          </cell>
          <cell r="C1572" t="str">
            <v>M</v>
          </cell>
          <cell r="D1572">
            <v>0</v>
          </cell>
          <cell r="E1572">
            <v>0</v>
          </cell>
          <cell r="F1572">
            <v>0</v>
          </cell>
        </row>
        <row r="1573">
          <cell r="A1573">
            <v>100344</v>
          </cell>
          <cell r="B1573" t="str">
            <v>TUBO DE AÇO-CARBONO GALVANIZADO, CL.MÉDIA (DIN2440) - 1 1/2" (SUCÇÃO)</v>
          </cell>
          <cell r="C1573" t="str">
            <v>M</v>
          </cell>
          <cell r="D1573">
            <v>0</v>
          </cell>
          <cell r="E1573">
            <v>0</v>
          </cell>
          <cell r="F1573">
            <v>0</v>
          </cell>
        </row>
        <row r="1574">
          <cell r="A1574">
            <v>100352</v>
          </cell>
          <cell r="B1574" t="str">
            <v>REGISTRO DE GAVETA, METAL AMARELO - 1"</v>
          </cell>
          <cell r="C1574" t="str">
            <v>UN</v>
          </cell>
          <cell r="D1574">
            <v>0</v>
          </cell>
          <cell r="E1574">
            <v>0</v>
          </cell>
          <cell r="F1574">
            <v>0</v>
          </cell>
        </row>
        <row r="1575">
          <cell r="A1575">
            <v>100354</v>
          </cell>
          <cell r="B1575" t="str">
            <v>REGISTRO DE GAVETA, METAL AMARELO - 1 1/2"</v>
          </cell>
          <cell r="C1575" t="str">
            <v>UN</v>
          </cell>
          <cell r="D1575">
            <v>66.849999999999994</v>
          </cell>
          <cell r="E1575">
            <v>34.799999999999997</v>
          </cell>
          <cell r="F1575">
            <v>0</v>
          </cell>
        </row>
        <row r="1576">
          <cell r="A1576">
            <v>100362</v>
          </cell>
          <cell r="B1576" t="str">
            <v>VÁLVULA DE RETENÇÃO HORIZONTAL - 1"</v>
          </cell>
          <cell r="C1576" t="str">
            <v>UN</v>
          </cell>
          <cell r="D1576">
            <v>0</v>
          </cell>
          <cell r="E1576">
            <v>0</v>
          </cell>
          <cell r="F1576">
            <v>0</v>
          </cell>
        </row>
        <row r="1577">
          <cell r="A1577">
            <v>100364</v>
          </cell>
          <cell r="B1577" t="str">
            <v>VÁLVULA DE RETENÇÃO HORIZONTAL - 1 1/2"</v>
          </cell>
          <cell r="C1577" t="str">
            <v>UN</v>
          </cell>
          <cell r="D1577">
            <v>0</v>
          </cell>
          <cell r="E1577">
            <v>0</v>
          </cell>
          <cell r="F1577">
            <v>0</v>
          </cell>
        </row>
        <row r="1578">
          <cell r="A1578">
            <v>100365</v>
          </cell>
          <cell r="B1578" t="str">
            <v>VÁLVULA DE RETENÇÃO HORIZONTAL - 2"</v>
          </cell>
          <cell r="C1578" t="str">
            <v>UN</v>
          </cell>
          <cell r="D1578">
            <v>0</v>
          </cell>
          <cell r="E1578">
            <v>0</v>
          </cell>
          <cell r="F1578">
            <v>0</v>
          </cell>
        </row>
        <row r="1579">
          <cell r="A1579">
            <v>100366</v>
          </cell>
          <cell r="B1579" t="str">
            <v>VÁLVULA DE RETENÇÃO HORIZONTAL - 2 1/2"</v>
          </cell>
          <cell r="C1579" t="str">
            <v>UN</v>
          </cell>
          <cell r="D1579">
            <v>0</v>
          </cell>
          <cell r="E1579">
            <v>0</v>
          </cell>
          <cell r="F1579">
            <v>0</v>
          </cell>
        </row>
        <row r="1580">
          <cell r="A1580">
            <v>100367</v>
          </cell>
          <cell r="B1580" t="str">
            <v>VÁLVULA DE RETENÇÃO HORIZONTAL - 3"</v>
          </cell>
          <cell r="C1580" t="str">
            <v>UN</v>
          </cell>
          <cell r="D1580">
            <v>0</v>
          </cell>
          <cell r="E1580">
            <v>0</v>
          </cell>
          <cell r="F1580">
            <v>0</v>
          </cell>
        </row>
        <row r="1581">
          <cell r="A1581">
            <v>100368</v>
          </cell>
          <cell r="B1581" t="str">
            <v>VÁLVULA DE RETENÇÃO HORIZONTAL - 4"</v>
          </cell>
          <cell r="C1581" t="str">
            <v>UN</v>
          </cell>
          <cell r="D1581">
            <v>0</v>
          </cell>
          <cell r="E1581">
            <v>0</v>
          </cell>
          <cell r="F1581">
            <v>0</v>
          </cell>
        </row>
        <row r="1582">
          <cell r="A1582">
            <v>100372</v>
          </cell>
          <cell r="B1582" t="str">
            <v>VÁLVULA DE RETENÇÃO VERTICAL - 1"</v>
          </cell>
          <cell r="C1582" t="str">
            <v>UN</v>
          </cell>
          <cell r="D1582">
            <v>0</v>
          </cell>
          <cell r="E1582">
            <v>0</v>
          </cell>
          <cell r="F1582">
            <v>0</v>
          </cell>
        </row>
        <row r="1583">
          <cell r="A1583">
            <v>100373</v>
          </cell>
          <cell r="B1583" t="str">
            <v>VÁLVULA DE RETENÇÃO VERTICAL - 1 1/4"</v>
          </cell>
          <cell r="C1583" t="str">
            <v>UN</v>
          </cell>
          <cell r="D1583">
            <v>0</v>
          </cell>
          <cell r="E1583">
            <v>0</v>
          </cell>
          <cell r="F1583">
            <v>0</v>
          </cell>
        </row>
        <row r="1584">
          <cell r="A1584">
            <v>100374</v>
          </cell>
          <cell r="B1584" t="str">
            <v>VÁLVULA DE RETENÇÃO VERTICAL - 1 1/2"</v>
          </cell>
          <cell r="C1584" t="str">
            <v>UN</v>
          </cell>
          <cell r="D1584">
            <v>0</v>
          </cell>
          <cell r="E1584">
            <v>0</v>
          </cell>
          <cell r="F1584">
            <v>0</v>
          </cell>
        </row>
        <row r="1585">
          <cell r="A1585">
            <v>100375</v>
          </cell>
          <cell r="B1585" t="str">
            <v>VÁLVULA DE RETENÇÃO VERTICAL - 2"</v>
          </cell>
          <cell r="C1585" t="str">
            <v>UN</v>
          </cell>
          <cell r="D1585">
            <v>0</v>
          </cell>
          <cell r="E1585">
            <v>0</v>
          </cell>
          <cell r="F1585">
            <v>0</v>
          </cell>
        </row>
        <row r="1586">
          <cell r="A1586">
            <v>100376</v>
          </cell>
          <cell r="B1586" t="str">
            <v>VÁLVULA DE RETENÇÃO VERTICAL - 2 1/2"</v>
          </cell>
          <cell r="C1586" t="str">
            <v>UN</v>
          </cell>
          <cell r="D1586">
            <v>0</v>
          </cell>
          <cell r="E1586">
            <v>0</v>
          </cell>
          <cell r="F1586">
            <v>0</v>
          </cell>
        </row>
        <row r="1587">
          <cell r="A1587">
            <v>100377</v>
          </cell>
          <cell r="B1587" t="str">
            <v>VÁLVULA DE RETENÇÃO VERTICAL - 3"</v>
          </cell>
          <cell r="C1587" t="str">
            <v>UN</v>
          </cell>
          <cell r="D1587">
            <v>0</v>
          </cell>
          <cell r="E1587">
            <v>0</v>
          </cell>
          <cell r="F1587">
            <v>0</v>
          </cell>
        </row>
        <row r="1588">
          <cell r="A1588">
            <v>100378</v>
          </cell>
          <cell r="B1588" t="str">
            <v>VÁLVULA DE RETENÇÃO VERTICAL - 4"</v>
          </cell>
          <cell r="C1588" t="str">
            <v>UN</v>
          </cell>
          <cell r="D1588">
            <v>0</v>
          </cell>
          <cell r="E1588">
            <v>0</v>
          </cell>
          <cell r="F1588">
            <v>0</v>
          </cell>
        </row>
        <row r="1589">
          <cell r="A1589">
            <v>100390</v>
          </cell>
          <cell r="B1589" t="str">
            <v>CHAVE DE BÓIA</v>
          </cell>
          <cell r="C1589" t="str">
            <v>UN</v>
          </cell>
          <cell r="D1589">
            <v>0</v>
          </cell>
          <cell r="E1589">
            <v>0</v>
          </cell>
          <cell r="F1589">
            <v>0</v>
          </cell>
        </row>
        <row r="1590">
          <cell r="A1590">
            <v>100400</v>
          </cell>
          <cell r="B1590" t="str">
            <v>REDE DE ÁGUA FRIA - TUBULAÇÃO</v>
          </cell>
          <cell r="C1590" t="str">
            <v>.</v>
          </cell>
          <cell r="D1590">
            <v>0</v>
          </cell>
          <cell r="E1590">
            <v>0</v>
          </cell>
          <cell r="F1590">
            <v>0</v>
          </cell>
        </row>
        <row r="1591">
          <cell r="A1591">
            <v>100402</v>
          </cell>
          <cell r="B1591" t="str">
            <v>TUBO DE AÇO GALVANIZADO, CLASSE LEVE I (LINHA ÁGUA) - 3/4"</v>
          </cell>
          <cell r="C1591" t="str">
            <v>M</v>
          </cell>
          <cell r="D1591">
            <v>0</v>
          </cell>
          <cell r="E1591">
            <v>0</v>
          </cell>
          <cell r="F1591">
            <v>0</v>
          </cell>
        </row>
        <row r="1592">
          <cell r="A1592">
            <v>100403</v>
          </cell>
          <cell r="B1592" t="str">
            <v>TUBO DE AÇO GALVANIZADO, CLASSE LEVE I (LINHA ÁGUA) - 1"</v>
          </cell>
          <cell r="C1592" t="str">
            <v>M</v>
          </cell>
          <cell r="D1592">
            <v>0</v>
          </cell>
          <cell r="E1592">
            <v>0</v>
          </cell>
          <cell r="F1592">
            <v>0</v>
          </cell>
        </row>
        <row r="1593">
          <cell r="A1593">
            <v>100404</v>
          </cell>
          <cell r="B1593" t="str">
            <v>TUBO DE AÇO GALVANIZADO, CLASSE LEVE I (LINHA ÁGUA) - 1 1/4"</v>
          </cell>
          <cell r="C1593" t="str">
            <v>M</v>
          </cell>
          <cell r="D1593">
            <v>0</v>
          </cell>
          <cell r="E1593">
            <v>0</v>
          </cell>
          <cell r="F1593">
            <v>0</v>
          </cell>
        </row>
        <row r="1594">
          <cell r="A1594">
            <v>100405</v>
          </cell>
          <cell r="B1594" t="str">
            <v>TUBO DE AÇO GALVANIZADO, CLASSE LEVE I (LINHA ÁGUA) - 1 1/2"</v>
          </cell>
          <cell r="C1594" t="str">
            <v>M</v>
          </cell>
          <cell r="D1594">
            <v>0</v>
          </cell>
          <cell r="E1594">
            <v>0</v>
          </cell>
          <cell r="F1594">
            <v>0</v>
          </cell>
        </row>
        <row r="1595">
          <cell r="A1595">
            <v>100406</v>
          </cell>
          <cell r="B1595" t="str">
            <v>TUBO DE AÇO GALVANIZADO, CLASSE LEVE I (LINHA ÁGUA) - 2"</v>
          </cell>
          <cell r="C1595" t="str">
            <v>M</v>
          </cell>
          <cell r="D1595">
            <v>0</v>
          </cell>
          <cell r="E1595">
            <v>0</v>
          </cell>
          <cell r="F1595">
            <v>0</v>
          </cell>
        </row>
        <row r="1596">
          <cell r="A1596">
            <v>100407</v>
          </cell>
          <cell r="B1596" t="str">
            <v>TUBO DE AÇO GALVANIZADO, CLASSE LEVE I (LINHA ÁGUA) - 2 1/2"</v>
          </cell>
          <cell r="C1596" t="str">
            <v>M</v>
          </cell>
          <cell r="D1596">
            <v>0</v>
          </cell>
          <cell r="E1596">
            <v>0</v>
          </cell>
          <cell r="F1596">
            <v>0</v>
          </cell>
        </row>
        <row r="1597">
          <cell r="A1597">
            <v>100408</v>
          </cell>
          <cell r="B1597" t="str">
            <v>TUBO DE AÇO GALVANIZADO, CLASSE LEVE I (LINHA ÁGUA) - 3"</v>
          </cell>
          <cell r="C1597" t="str">
            <v>M</v>
          </cell>
          <cell r="D1597">
            <v>0</v>
          </cell>
          <cell r="E1597">
            <v>0</v>
          </cell>
          <cell r="F1597">
            <v>0</v>
          </cell>
        </row>
        <row r="1598">
          <cell r="A1598">
            <v>100409</v>
          </cell>
          <cell r="B1598" t="str">
            <v>TUBO DE AÇO GALVANIZADO, CLASSE LEVE I (LINHA ÁGUA) - 4"</v>
          </cell>
          <cell r="C1598" t="str">
            <v>M</v>
          </cell>
          <cell r="D1598">
            <v>0</v>
          </cell>
          <cell r="E1598">
            <v>0</v>
          </cell>
          <cell r="F1598">
            <v>0</v>
          </cell>
        </row>
        <row r="1599">
          <cell r="A1599">
            <v>100462</v>
          </cell>
          <cell r="B1599" t="str">
            <v>TUBO DE PVC RÍGIDO, SOLDÁVEL (LINHA ÁGUA) - 25MM (3/4")</v>
          </cell>
          <cell r="C1599" t="str">
            <v>M</v>
          </cell>
          <cell r="D1599">
            <v>4.3899999999999997</v>
          </cell>
          <cell r="E1599">
            <v>16.37</v>
          </cell>
          <cell r="F1599">
            <v>0</v>
          </cell>
        </row>
        <row r="1600">
          <cell r="A1600">
            <v>100463</v>
          </cell>
          <cell r="B1600" t="str">
            <v>TUBO DE PVC RÍGIDO, SOLDÁVEL (LINHA ÁGUA) - 32MM (1")</v>
          </cell>
          <cell r="C1600" t="str">
            <v>M</v>
          </cell>
          <cell r="D1600">
            <v>9.9500000000000011</v>
          </cell>
          <cell r="E1600">
            <v>18.420000000000002</v>
          </cell>
          <cell r="F1600">
            <v>0</v>
          </cell>
        </row>
        <row r="1601">
          <cell r="A1601">
            <v>100464</v>
          </cell>
          <cell r="B1601" t="str">
            <v>TUBO DE PVC RÍGIDO, SOLDÁVEL (LINHA ÁGUA) - 40MM (1 1/4")</v>
          </cell>
          <cell r="C1601" t="str">
            <v>M</v>
          </cell>
          <cell r="D1601">
            <v>13.180000000000001</v>
          </cell>
          <cell r="E1601">
            <v>20.47</v>
          </cell>
          <cell r="F1601">
            <v>0</v>
          </cell>
        </row>
        <row r="1602">
          <cell r="A1602">
            <v>100465</v>
          </cell>
          <cell r="B1602" t="str">
            <v>TUBO DE PVC RÍGIDO, SOLDÁVEL (LINHA ÁGUA) - 50MM (1 1/2")</v>
          </cell>
          <cell r="C1602" t="str">
            <v>M</v>
          </cell>
          <cell r="D1602">
            <v>13.94</v>
          </cell>
          <cell r="E1602">
            <v>24.56</v>
          </cell>
          <cell r="F1602">
            <v>0</v>
          </cell>
        </row>
        <row r="1603">
          <cell r="A1603">
            <v>100466</v>
          </cell>
          <cell r="B1603" t="str">
            <v>TUBO DE PVC RÍGIDO, SOLDÁVEL (LINHA ÁGUA) - 60MM (2")</v>
          </cell>
          <cell r="C1603" t="str">
            <v>M</v>
          </cell>
          <cell r="D1603">
            <v>0</v>
          </cell>
          <cell r="E1603">
            <v>0</v>
          </cell>
          <cell r="F1603">
            <v>0</v>
          </cell>
        </row>
        <row r="1604">
          <cell r="A1604">
            <v>100467</v>
          </cell>
          <cell r="B1604" t="str">
            <v>TUBO DE PVC RÍGIDO, SOLDÁVEL (LINHA ÁGUA) - 75MM (2 1/2")</v>
          </cell>
          <cell r="C1604" t="str">
            <v>M</v>
          </cell>
          <cell r="D1604">
            <v>34.059999999999995</v>
          </cell>
          <cell r="E1604">
            <v>36.840000000000003</v>
          </cell>
          <cell r="F1604">
            <v>0</v>
          </cell>
        </row>
        <row r="1605">
          <cell r="A1605">
            <v>100468</v>
          </cell>
          <cell r="B1605" t="str">
            <v>TUBO DE PVC RÍGIDO, SOLDÁVEL (LINHA ÁGUA) - 85MM (3")</v>
          </cell>
          <cell r="C1605" t="str">
            <v>M</v>
          </cell>
          <cell r="D1605">
            <v>0</v>
          </cell>
          <cell r="E1605">
            <v>0</v>
          </cell>
          <cell r="F1605">
            <v>0</v>
          </cell>
        </row>
        <row r="1606">
          <cell r="A1606">
            <v>100469</v>
          </cell>
          <cell r="B1606" t="str">
            <v>TUBO DE PVC RÍGIDO, SOLDÁVEL (LINHA ÁGUA) - 110MM (4")</v>
          </cell>
          <cell r="C1606" t="str">
            <v>M</v>
          </cell>
          <cell r="D1606">
            <v>0</v>
          </cell>
          <cell r="E1606">
            <v>0</v>
          </cell>
          <cell r="F1606">
            <v>0</v>
          </cell>
        </row>
        <row r="1607">
          <cell r="A1607">
            <v>100498</v>
          </cell>
          <cell r="B1607" t="str">
            <v>ENVELOPAMENTO DE TUBULAÇÃO ENTERRADA, COM CONCRETO</v>
          </cell>
          <cell r="C1607" t="str">
            <v>M</v>
          </cell>
          <cell r="D1607">
            <v>0</v>
          </cell>
          <cell r="E1607">
            <v>0</v>
          </cell>
          <cell r="F1607">
            <v>0</v>
          </cell>
        </row>
        <row r="1608">
          <cell r="A1608">
            <v>100500</v>
          </cell>
          <cell r="B1608" t="str">
            <v>REDE DE ÁGUA FRIA - ACESSÓRIOS</v>
          </cell>
          <cell r="C1608" t="str">
            <v>.</v>
          </cell>
          <cell r="D1608">
            <v>0</v>
          </cell>
          <cell r="E1608">
            <v>0</v>
          </cell>
          <cell r="F1608">
            <v>0</v>
          </cell>
        </row>
        <row r="1609">
          <cell r="A1609">
            <v>100502</v>
          </cell>
          <cell r="B1609" t="str">
            <v>REGISTRO DE GAVETA, METAL AMARELO - 3/4"</v>
          </cell>
          <cell r="C1609" t="str">
            <v>UN</v>
          </cell>
          <cell r="D1609">
            <v>0</v>
          </cell>
          <cell r="E1609">
            <v>0</v>
          </cell>
          <cell r="F1609">
            <v>0</v>
          </cell>
        </row>
        <row r="1610">
          <cell r="A1610">
            <v>100503</v>
          </cell>
          <cell r="B1610" t="str">
            <v>REGISTRO DE GAVETA, METAL AMARELO - 1"</v>
          </cell>
          <cell r="C1610" t="str">
            <v>UN</v>
          </cell>
          <cell r="D1610">
            <v>0</v>
          </cell>
          <cell r="E1610">
            <v>0</v>
          </cell>
          <cell r="F1610">
            <v>0</v>
          </cell>
        </row>
        <row r="1611">
          <cell r="A1611">
            <v>100504</v>
          </cell>
          <cell r="B1611" t="str">
            <v>REGISTRO DE GAVETA, METAL AMARELO - 1 1/4"</v>
          </cell>
          <cell r="C1611" t="str">
            <v>UN</v>
          </cell>
          <cell r="D1611">
            <v>0</v>
          </cell>
          <cell r="E1611">
            <v>0</v>
          </cell>
          <cell r="F1611">
            <v>0</v>
          </cell>
        </row>
        <row r="1612">
          <cell r="A1612">
            <v>100505</v>
          </cell>
          <cell r="B1612" t="str">
            <v>REGISTRO DE GAVETA, METAL AMARELO - 1 1/2"</v>
          </cell>
          <cell r="C1612" t="str">
            <v>UN</v>
          </cell>
          <cell r="D1612">
            <v>0</v>
          </cell>
          <cell r="E1612">
            <v>0</v>
          </cell>
          <cell r="F1612">
            <v>0</v>
          </cell>
        </row>
        <row r="1613">
          <cell r="A1613">
            <v>100506</v>
          </cell>
          <cell r="B1613" t="str">
            <v>REGISTRO DE GAVETA, METAL AMARELO - 2"</v>
          </cell>
          <cell r="C1613" t="str">
            <v>UN</v>
          </cell>
          <cell r="D1613">
            <v>0</v>
          </cell>
          <cell r="E1613">
            <v>0</v>
          </cell>
          <cell r="F1613">
            <v>0</v>
          </cell>
        </row>
        <row r="1614">
          <cell r="A1614">
            <v>100507</v>
          </cell>
          <cell r="B1614" t="str">
            <v>REGISTRO DE GAVETA, METAL AMARELO - 2 1/2"</v>
          </cell>
          <cell r="C1614" t="str">
            <v>UN</v>
          </cell>
          <cell r="D1614">
            <v>0</v>
          </cell>
          <cell r="E1614">
            <v>0</v>
          </cell>
          <cell r="F1614">
            <v>0</v>
          </cell>
        </row>
        <row r="1615">
          <cell r="A1615">
            <v>100508</v>
          </cell>
          <cell r="B1615" t="str">
            <v>REGISTRO DE GAVETA, METAL AMARELO - 3"</v>
          </cell>
          <cell r="C1615" t="str">
            <v>UN</v>
          </cell>
          <cell r="D1615">
            <v>0</v>
          </cell>
          <cell r="E1615">
            <v>0</v>
          </cell>
          <cell r="F1615">
            <v>0</v>
          </cell>
        </row>
        <row r="1616">
          <cell r="A1616">
            <v>100509</v>
          </cell>
          <cell r="B1616" t="str">
            <v>REGISTRO DE GAVETA, METAL AMARELO - 4"</v>
          </cell>
          <cell r="C1616" t="str">
            <v>UN</v>
          </cell>
          <cell r="D1616">
            <v>0</v>
          </cell>
          <cell r="E1616">
            <v>0</v>
          </cell>
          <cell r="F1616">
            <v>0</v>
          </cell>
        </row>
        <row r="1617">
          <cell r="A1617">
            <v>100531</v>
          </cell>
          <cell r="B1617" t="str">
            <v>REGISTRO DE GAVETA, METAL CROMADO - 3/4"</v>
          </cell>
          <cell r="C1617" t="str">
            <v>UN</v>
          </cell>
          <cell r="D1617">
            <v>62.419999999999995</v>
          </cell>
          <cell r="E1617">
            <v>22.1</v>
          </cell>
          <cell r="F1617">
            <v>0</v>
          </cell>
        </row>
        <row r="1618">
          <cell r="A1618">
            <v>100532</v>
          </cell>
          <cell r="B1618" t="str">
            <v>REGISTRO DE GAVETA, METAL CROMADO - 1"</v>
          </cell>
          <cell r="C1618" t="str">
            <v>UN</v>
          </cell>
          <cell r="D1618">
            <v>70.209999999999994</v>
          </cell>
          <cell r="E1618">
            <v>22.1</v>
          </cell>
          <cell r="F1618">
            <v>0</v>
          </cell>
        </row>
        <row r="1619">
          <cell r="A1619">
            <v>100533</v>
          </cell>
          <cell r="B1619" t="str">
            <v>REGISTRO DE GAVETA, METAL CROMADO - 1 1/4"</v>
          </cell>
          <cell r="C1619" t="str">
            <v>UN</v>
          </cell>
          <cell r="D1619">
            <v>0</v>
          </cell>
          <cell r="E1619">
            <v>0</v>
          </cell>
          <cell r="F1619">
            <v>0</v>
          </cell>
        </row>
        <row r="1620">
          <cell r="A1620">
            <v>100534</v>
          </cell>
          <cell r="B1620" t="str">
            <v>REGISTRO DE GAVETA, METAL CROMADO - 1 1/2"</v>
          </cell>
          <cell r="C1620" t="str">
            <v>UN</v>
          </cell>
          <cell r="D1620">
            <v>0</v>
          </cell>
          <cell r="E1620">
            <v>0</v>
          </cell>
          <cell r="F1620">
            <v>0</v>
          </cell>
        </row>
        <row r="1621">
          <cell r="A1621">
            <v>100540</v>
          </cell>
          <cell r="B1621" t="str">
            <v>REGISTRO DE PRESSÃO, METAL AMARELO - 1/2"</v>
          </cell>
          <cell r="C1621" t="str">
            <v>UN</v>
          </cell>
          <cell r="D1621">
            <v>0</v>
          </cell>
          <cell r="E1621">
            <v>0</v>
          </cell>
          <cell r="F1621">
            <v>0</v>
          </cell>
        </row>
        <row r="1622">
          <cell r="A1622">
            <v>100541</v>
          </cell>
          <cell r="B1622" t="str">
            <v>REGISTRO DE PRESSÃO, METAL AMARELO - 3/4"</v>
          </cell>
          <cell r="C1622" t="str">
            <v>UN</v>
          </cell>
          <cell r="D1622">
            <v>0</v>
          </cell>
          <cell r="E1622">
            <v>0</v>
          </cell>
          <cell r="F1622">
            <v>0</v>
          </cell>
        </row>
        <row r="1623">
          <cell r="A1623">
            <v>100551</v>
          </cell>
          <cell r="B1623" t="str">
            <v>REGISTRO DE PRESSÃO, METAL CROMADO - 3/4"</v>
          </cell>
          <cell r="C1623" t="str">
            <v>UN</v>
          </cell>
          <cell r="D1623">
            <v>0</v>
          </cell>
          <cell r="E1623">
            <v>0</v>
          </cell>
          <cell r="F1623">
            <v>0</v>
          </cell>
        </row>
        <row r="1624">
          <cell r="A1624">
            <v>100560</v>
          </cell>
          <cell r="B1624" t="str">
            <v>REGISTRO GLOBO COM ADAPTADOR E TAMPA - 2 1/2"</v>
          </cell>
          <cell r="C1624" t="str">
            <v>UN</v>
          </cell>
          <cell r="D1624">
            <v>0</v>
          </cell>
          <cell r="E1624">
            <v>0</v>
          </cell>
          <cell r="F1624">
            <v>0</v>
          </cell>
        </row>
        <row r="1625">
          <cell r="A1625">
            <v>100600</v>
          </cell>
          <cell r="B1625" t="str">
            <v>REDE DE ÁGUA QUENTE</v>
          </cell>
          <cell r="C1625" t="str">
            <v>.</v>
          </cell>
          <cell r="D1625">
            <v>0</v>
          </cell>
          <cell r="E1625">
            <v>0</v>
          </cell>
          <cell r="F1625">
            <v>0</v>
          </cell>
        </row>
        <row r="1626">
          <cell r="A1626">
            <v>100620</v>
          </cell>
          <cell r="B1626" t="str">
            <v>TUBO DE COBRE SEM COSTURA, CLASSE EL - 1/2"</v>
          </cell>
          <cell r="C1626" t="str">
            <v>M</v>
          </cell>
          <cell r="D1626">
            <v>0</v>
          </cell>
          <cell r="E1626">
            <v>0</v>
          </cell>
          <cell r="F1626">
            <v>0</v>
          </cell>
        </row>
        <row r="1627">
          <cell r="A1627">
            <v>100621</v>
          </cell>
          <cell r="B1627" t="str">
            <v>TUBO DE COBRE SEM COSTURA, CLASSE EL - 3/4"</v>
          </cell>
          <cell r="C1627" t="str">
            <v>M</v>
          </cell>
          <cell r="D1627">
            <v>0</v>
          </cell>
          <cell r="E1627">
            <v>0</v>
          </cell>
          <cell r="F1627">
            <v>0</v>
          </cell>
        </row>
        <row r="1628">
          <cell r="A1628">
            <v>100622</v>
          </cell>
          <cell r="B1628" t="str">
            <v>TUBO DE COBRE SEM COSTURA, CLASSE EL - 1"</v>
          </cell>
          <cell r="C1628" t="str">
            <v>M</v>
          </cell>
          <cell r="D1628">
            <v>0</v>
          </cell>
          <cell r="E1628">
            <v>0</v>
          </cell>
          <cell r="F1628">
            <v>0</v>
          </cell>
        </row>
        <row r="1629">
          <cell r="A1629">
            <v>100623</v>
          </cell>
          <cell r="B1629" t="str">
            <v>TUBO DE COBRE SEM COSTURA, CLASSE EL - 1 1/4"</v>
          </cell>
          <cell r="C1629" t="str">
            <v>M</v>
          </cell>
          <cell r="D1629">
            <v>0</v>
          </cell>
          <cell r="E1629">
            <v>0</v>
          </cell>
          <cell r="F1629">
            <v>0</v>
          </cell>
        </row>
        <row r="1630">
          <cell r="A1630">
            <v>100624</v>
          </cell>
          <cell r="B1630" t="str">
            <v>TUBO DE COBRE SEM COSTURA, CLASSE EL - 1 1/2"</v>
          </cell>
          <cell r="C1630" t="str">
            <v>M</v>
          </cell>
          <cell r="D1630">
            <v>0</v>
          </cell>
          <cell r="E1630">
            <v>0</v>
          </cell>
          <cell r="F1630">
            <v>0</v>
          </cell>
        </row>
        <row r="1631">
          <cell r="A1631">
            <v>100626</v>
          </cell>
          <cell r="B1631" t="str">
            <v>TUBO DE COBRE SEM COSTURA, CLASSE A - 1/2"</v>
          </cell>
          <cell r="C1631" t="str">
            <v>M</v>
          </cell>
          <cell r="D1631">
            <v>0</v>
          </cell>
          <cell r="E1631">
            <v>0</v>
          </cell>
          <cell r="F1631">
            <v>0</v>
          </cell>
        </row>
        <row r="1632">
          <cell r="A1632">
            <v>100627</v>
          </cell>
          <cell r="B1632" t="str">
            <v>TUBO DE COBRE SEM COSTURA, CLASSE A 3/4"</v>
          </cell>
          <cell r="C1632" t="str">
            <v>M</v>
          </cell>
          <cell r="D1632">
            <v>0</v>
          </cell>
          <cell r="E1632">
            <v>0</v>
          </cell>
          <cell r="F1632">
            <v>0</v>
          </cell>
        </row>
        <row r="1633">
          <cell r="A1633">
            <v>100628</v>
          </cell>
          <cell r="B1633" t="str">
            <v>TUBO DE COBRE SEM COSTURA, CLASSE A 1"</v>
          </cell>
          <cell r="C1633" t="str">
            <v>M</v>
          </cell>
          <cell r="D1633">
            <v>0</v>
          </cell>
          <cell r="E1633">
            <v>0</v>
          </cell>
          <cell r="F1633">
            <v>0</v>
          </cell>
        </row>
        <row r="1634">
          <cell r="A1634">
            <v>100629</v>
          </cell>
          <cell r="B1634" t="str">
            <v>TUBO DE COBRE SEM COSTURA, CLASSE A 1 1/4"</v>
          </cell>
          <cell r="C1634" t="str">
            <v>M</v>
          </cell>
          <cell r="D1634">
            <v>0</v>
          </cell>
          <cell r="E1634">
            <v>0</v>
          </cell>
          <cell r="F1634">
            <v>0</v>
          </cell>
        </row>
        <row r="1635">
          <cell r="A1635">
            <v>100630</v>
          </cell>
          <cell r="B1635" t="str">
            <v>TUBO DE COBRE SEM COSTURA, CLASSE A 1 1/2"</v>
          </cell>
          <cell r="C1635" t="str">
            <v>M</v>
          </cell>
          <cell r="D1635">
            <v>0</v>
          </cell>
          <cell r="E1635">
            <v>0</v>
          </cell>
          <cell r="F1635">
            <v>0</v>
          </cell>
        </row>
        <row r="1636">
          <cell r="A1636">
            <v>100654</v>
          </cell>
          <cell r="B1636" t="str">
            <v>REGISTRO DE GAVETA, METAL AMARELO - 1 1/2"</v>
          </cell>
          <cell r="C1636" t="str">
            <v>UN</v>
          </cell>
          <cell r="D1636">
            <v>0</v>
          </cell>
          <cell r="E1636">
            <v>0</v>
          </cell>
          <cell r="F1636">
            <v>0</v>
          </cell>
        </row>
        <row r="1637">
          <cell r="A1637">
            <v>100700</v>
          </cell>
          <cell r="B1637" t="str">
            <v>REDE DE GÁS</v>
          </cell>
          <cell r="C1637" t="str">
            <v>.</v>
          </cell>
          <cell r="D1637">
            <v>0</v>
          </cell>
          <cell r="E1637">
            <v>0</v>
          </cell>
          <cell r="F1637">
            <v>0</v>
          </cell>
        </row>
        <row r="1638">
          <cell r="A1638">
            <v>100711</v>
          </cell>
          <cell r="B1638" t="str">
            <v>TUBO PRETO DE AÇO-CARBONO, CLASSE SCH-40 - 3/4"</v>
          </cell>
          <cell r="C1638" t="str">
            <v>M</v>
          </cell>
          <cell r="D1638">
            <v>0</v>
          </cell>
          <cell r="E1638">
            <v>0</v>
          </cell>
          <cell r="F1638">
            <v>0</v>
          </cell>
        </row>
        <row r="1639">
          <cell r="A1639">
            <v>100712</v>
          </cell>
          <cell r="B1639" t="str">
            <v>TUBO PRETO DE AÇO-CARBONO, CLASSE SCH-40 - 1"</v>
          </cell>
          <cell r="C1639" t="str">
            <v>M</v>
          </cell>
          <cell r="D1639">
            <v>0</v>
          </cell>
          <cell r="E1639">
            <v>0</v>
          </cell>
          <cell r="F1639">
            <v>0</v>
          </cell>
        </row>
        <row r="1640">
          <cell r="A1640">
            <v>100713</v>
          </cell>
          <cell r="B1640" t="str">
            <v>TUBO PRETO DE AÇO-CARBONO, CLASSE SCH-40 - 1 1/4"</v>
          </cell>
          <cell r="C1640" t="str">
            <v>M</v>
          </cell>
          <cell r="D1640">
            <v>0</v>
          </cell>
          <cell r="E1640">
            <v>0</v>
          </cell>
          <cell r="F1640">
            <v>0</v>
          </cell>
        </row>
        <row r="1641">
          <cell r="A1641">
            <v>100714</v>
          </cell>
          <cell r="B1641" t="str">
            <v>TUBO PRETO DE AÇO-CARBONO, CLASSE SCH-40 - 1 1/2"</v>
          </cell>
          <cell r="C1641" t="str">
            <v>M</v>
          </cell>
          <cell r="D1641">
            <v>0</v>
          </cell>
          <cell r="E1641">
            <v>0</v>
          </cell>
          <cell r="F1641">
            <v>0</v>
          </cell>
        </row>
        <row r="1642">
          <cell r="A1642">
            <v>100720</v>
          </cell>
          <cell r="B1642" t="str">
            <v>VÁLVULA ESFÉRICA MONOBLOCO EM LATÃO, 3/4" NPT</v>
          </cell>
          <cell r="C1642" t="str">
            <v>UN</v>
          </cell>
          <cell r="D1642">
            <v>0</v>
          </cell>
          <cell r="E1642">
            <v>0</v>
          </cell>
          <cell r="F1642">
            <v>0</v>
          </cell>
        </row>
        <row r="1643">
          <cell r="A1643">
            <v>100760</v>
          </cell>
          <cell r="B1643" t="str">
            <v>HV.04 - ABRIGO PARA GÁS EM BLOCO DE CONCRETO APARENTE PARA 2 BOTIJÕES</v>
          </cell>
          <cell r="C1643" t="str">
            <v>UN</v>
          </cell>
          <cell r="D1643">
            <v>0</v>
          </cell>
          <cell r="E1643">
            <v>0</v>
          </cell>
          <cell r="F1643">
            <v>0</v>
          </cell>
        </row>
        <row r="1644">
          <cell r="A1644">
            <v>100762</v>
          </cell>
          <cell r="B1644" t="str">
            <v>HV.12 - ABRIGO PARA GÁS EM ALVENARIA REVESTIDA PARA 2 BOTIJÕES</v>
          </cell>
          <cell r="C1644" t="str">
            <v>UN</v>
          </cell>
          <cell r="D1644">
            <v>0</v>
          </cell>
          <cell r="E1644">
            <v>0</v>
          </cell>
          <cell r="F1644">
            <v>0</v>
          </cell>
        </row>
        <row r="1645">
          <cell r="A1645">
            <v>100763</v>
          </cell>
          <cell r="B1645" t="str">
            <v>HV.13 - ABRIGO PARA GÁS EM BLOCOS DE CONCRETO APARENTE PARA 2 CILINDROS</v>
          </cell>
          <cell r="C1645" t="str">
            <v>UN</v>
          </cell>
          <cell r="D1645">
            <v>0</v>
          </cell>
          <cell r="E1645">
            <v>0</v>
          </cell>
          <cell r="F1645">
            <v>0</v>
          </cell>
        </row>
        <row r="1646">
          <cell r="A1646">
            <v>100764</v>
          </cell>
          <cell r="B1646" t="str">
            <v>HV.14 - ABRIGO PARA GÁS EM BLOCO DE CONCRETO APARENTE PARA 4 CILINDROS</v>
          </cell>
          <cell r="C1646" t="str">
            <v>UN</v>
          </cell>
          <cell r="D1646">
            <v>0</v>
          </cell>
          <cell r="E1646">
            <v>0</v>
          </cell>
          <cell r="F1646">
            <v>0</v>
          </cell>
        </row>
        <row r="1647">
          <cell r="A1647">
            <v>100765</v>
          </cell>
          <cell r="B1647" t="str">
            <v>HV.15 - ABRIGO PARA GÁS EM BLOCO DE CONCRETO APARENTE PARA 6 CILINDROS</v>
          </cell>
          <cell r="C1647" t="str">
            <v>UN</v>
          </cell>
          <cell r="D1647">
            <v>0</v>
          </cell>
          <cell r="E1647">
            <v>0</v>
          </cell>
          <cell r="F1647">
            <v>0</v>
          </cell>
        </row>
        <row r="1648">
          <cell r="A1648">
            <v>100767</v>
          </cell>
          <cell r="B1648" t="str">
            <v>HV.17 - ABRIGO PARA GÁS EM TIJOLO APARENTE PARA 4 CILINDROS</v>
          </cell>
          <cell r="C1648" t="str">
            <v>UN</v>
          </cell>
          <cell r="D1648">
            <v>0</v>
          </cell>
          <cell r="E1648">
            <v>0</v>
          </cell>
          <cell r="F1648">
            <v>0</v>
          </cell>
        </row>
        <row r="1649">
          <cell r="A1649">
            <v>100768</v>
          </cell>
          <cell r="B1649" t="str">
            <v>HV.18 - ABRIGO PARA GÁS EM TIJOLO APARENTE PARA 6 CILINDROS</v>
          </cell>
          <cell r="C1649" t="str">
            <v>UN</v>
          </cell>
          <cell r="D1649">
            <v>0</v>
          </cell>
          <cell r="E1649">
            <v>0</v>
          </cell>
          <cell r="F1649">
            <v>0</v>
          </cell>
        </row>
        <row r="1650">
          <cell r="A1650">
            <v>100769</v>
          </cell>
          <cell r="B1650" t="str">
            <v>HV.19 - ABRIGO PARA GÁS EM ALVENARIA REVESTIDA PARA 2 CILINDROS</v>
          </cell>
          <cell r="C1650" t="str">
            <v>UN</v>
          </cell>
          <cell r="D1650">
            <v>0</v>
          </cell>
          <cell r="E1650">
            <v>0</v>
          </cell>
          <cell r="F1650">
            <v>0</v>
          </cell>
        </row>
        <row r="1651">
          <cell r="A1651">
            <v>100770</v>
          </cell>
          <cell r="B1651" t="str">
            <v>HV.20 - ABRIGO PARA GÁS EM ALVENARIA REVESTIDA PARA 4 CILINDROS</v>
          </cell>
          <cell r="C1651" t="str">
            <v>UN</v>
          </cell>
          <cell r="D1651">
            <v>0</v>
          </cell>
          <cell r="E1651">
            <v>0</v>
          </cell>
          <cell r="F1651">
            <v>0</v>
          </cell>
        </row>
        <row r="1652">
          <cell r="A1652">
            <v>100771</v>
          </cell>
          <cell r="B1652" t="str">
            <v>HV.21 - ABRIGO PARA GÁS EM ALVENARIA REVESTIDA PARA 6 CILINDROS</v>
          </cell>
          <cell r="C1652" t="str">
            <v>UN</v>
          </cell>
          <cell r="D1652">
            <v>0</v>
          </cell>
          <cell r="E1652">
            <v>0</v>
          </cell>
          <cell r="F1652">
            <v>0</v>
          </cell>
        </row>
        <row r="1653">
          <cell r="A1653">
            <v>100780</v>
          </cell>
          <cell r="B1653" t="str">
            <v>HD.10 - INSTALAÇÃO PARA 2 BOTIJÕES GLP 13KG, EXCLUSIVE ABRIGO</v>
          </cell>
          <cell r="C1653" t="str">
            <v>UN</v>
          </cell>
          <cell r="D1653">
            <v>0</v>
          </cell>
          <cell r="E1653">
            <v>0</v>
          </cell>
          <cell r="F1653">
            <v>0</v>
          </cell>
        </row>
        <row r="1654">
          <cell r="A1654">
            <v>100781</v>
          </cell>
          <cell r="B1654" t="str">
            <v>HD.11 - INSTALAÇÃO PARA 2 CILINDROS GLP 45 KG, EXCLUSIVE ABRIGO</v>
          </cell>
          <cell r="C1654" t="str">
            <v>UN</v>
          </cell>
          <cell r="D1654">
            <v>0</v>
          </cell>
          <cell r="E1654">
            <v>0</v>
          </cell>
          <cell r="F1654">
            <v>0</v>
          </cell>
        </row>
        <row r="1655">
          <cell r="A1655">
            <v>100782</v>
          </cell>
          <cell r="B1655" t="str">
            <v>HD.12 - INSTALAÇÃO PARA 4 CILINDRO GLP 45KG, EXCLUSIVE ABRIGO</v>
          </cell>
          <cell r="C1655" t="str">
            <v>UN</v>
          </cell>
          <cell r="D1655">
            <v>0</v>
          </cell>
          <cell r="E1655">
            <v>0</v>
          </cell>
          <cell r="F1655">
            <v>0</v>
          </cell>
        </row>
        <row r="1656">
          <cell r="A1656">
            <v>100783</v>
          </cell>
          <cell r="B1656" t="str">
            <v>HD.13  - INSTALAÇÃO PARA 6 CILINDROS GLP 45KG, EXCLUSIVE ABRIGO</v>
          </cell>
          <cell r="C1656" t="str">
            <v>UN</v>
          </cell>
          <cell r="D1656">
            <v>0</v>
          </cell>
          <cell r="E1656">
            <v>0</v>
          </cell>
          <cell r="F1656">
            <v>0</v>
          </cell>
        </row>
        <row r="1657">
          <cell r="A1657">
            <v>100785</v>
          </cell>
          <cell r="B1657" t="str">
            <v>BOTIJÃO DE GÁS DE 13KG COM CARGA</v>
          </cell>
          <cell r="C1657" t="str">
            <v>UN</v>
          </cell>
          <cell r="D1657">
            <v>0</v>
          </cell>
          <cell r="E1657">
            <v>0</v>
          </cell>
          <cell r="F1657">
            <v>0</v>
          </cell>
        </row>
        <row r="1658">
          <cell r="A1658">
            <v>100786</v>
          </cell>
          <cell r="B1658" t="str">
            <v>CILINDRO DE G.L.P. DE 45KG COM CARGA</v>
          </cell>
          <cell r="C1658" t="str">
            <v>UN</v>
          </cell>
          <cell r="D1658">
            <v>0</v>
          </cell>
          <cell r="E1658">
            <v>0</v>
          </cell>
          <cell r="F1658">
            <v>0</v>
          </cell>
        </row>
        <row r="1659">
          <cell r="A1659">
            <v>100790</v>
          </cell>
          <cell r="B1659" t="str">
            <v>CAIXA COM COLETOR DE ÁGUA (SIFÃO) PARA REDE DE GÁS</v>
          </cell>
          <cell r="C1659" t="str">
            <v>UN</v>
          </cell>
          <cell r="D1659">
            <v>0</v>
          </cell>
          <cell r="E1659">
            <v>0</v>
          </cell>
          <cell r="F1659">
            <v>0</v>
          </cell>
        </row>
        <row r="1660">
          <cell r="A1660">
            <v>100795</v>
          </cell>
          <cell r="B1660" t="str">
            <v>PROTEÇÃO ANTICORROSIVA PARA TUBULAÇÃO ENTERRADA</v>
          </cell>
          <cell r="C1660" t="str">
            <v>M</v>
          </cell>
          <cell r="D1660">
            <v>0</v>
          </cell>
          <cell r="E1660">
            <v>0</v>
          </cell>
          <cell r="F1660">
            <v>0</v>
          </cell>
        </row>
        <row r="1661">
          <cell r="A1661">
            <v>100798</v>
          </cell>
          <cell r="B1661" t="str">
            <v>ENVELOPAMENTO DE TUBULAÇÃO ENTERRADA, COM CONCRETO</v>
          </cell>
          <cell r="C1661" t="str">
            <v>M</v>
          </cell>
          <cell r="D1661">
            <v>0</v>
          </cell>
          <cell r="E1661">
            <v>0</v>
          </cell>
          <cell r="F1661">
            <v>0</v>
          </cell>
        </row>
        <row r="1662">
          <cell r="A1662">
            <v>100800</v>
          </cell>
          <cell r="B1662" t="str">
            <v>REDE DE PREVENÇÃO E COMBATE A INCÊNDIOS</v>
          </cell>
          <cell r="C1662" t="str">
            <v>.</v>
          </cell>
          <cell r="D1662">
            <v>0</v>
          </cell>
          <cell r="E1662">
            <v>0</v>
          </cell>
          <cell r="F1662">
            <v>0</v>
          </cell>
        </row>
        <row r="1663">
          <cell r="A1663">
            <v>100802</v>
          </cell>
          <cell r="B1663" t="str">
            <v>TUBO DE AÇO-CARBONO GALVANIZADO, CLASSE MÉDIA (DIN2440) - 2 1/2"</v>
          </cell>
          <cell r="C1663" t="str">
            <v>M</v>
          </cell>
          <cell r="D1663">
            <v>0</v>
          </cell>
          <cell r="E1663">
            <v>0</v>
          </cell>
          <cell r="F1663">
            <v>0</v>
          </cell>
        </row>
        <row r="1664">
          <cell r="A1664">
            <v>100803</v>
          </cell>
          <cell r="B1664" t="str">
            <v>TUBO DE AÇO-CARBONO GALVANIZADO, CLASSE MÉDIA (DIN2440) - 3"</v>
          </cell>
          <cell r="C1664" t="str">
            <v>M</v>
          </cell>
          <cell r="D1664">
            <v>0</v>
          </cell>
          <cell r="E1664">
            <v>0</v>
          </cell>
          <cell r="F1664">
            <v>0</v>
          </cell>
        </row>
        <row r="1665">
          <cell r="A1665">
            <v>100805</v>
          </cell>
          <cell r="B1665" t="str">
            <v>TUBO DE AÇO-CARBONO GALVANIZADO, CLASSE MÉDIA (DIN2440) - 4"</v>
          </cell>
          <cell r="C1665" t="str">
            <v>M</v>
          </cell>
          <cell r="D1665">
            <v>0</v>
          </cell>
          <cell r="E1665">
            <v>0</v>
          </cell>
          <cell r="F1665">
            <v>0</v>
          </cell>
        </row>
        <row r="1666">
          <cell r="A1666">
            <v>100806</v>
          </cell>
          <cell r="B1666" t="str">
            <v>TUBO DE AÇO-CARBONO GALVANIZADO, CLASSE MÉDIA (DIN2440) - 6"</v>
          </cell>
          <cell r="C1666" t="str">
            <v>M</v>
          </cell>
          <cell r="D1666">
            <v>0</v>
          </cell>
          <cell r="E1666">
            <v>0</v>
          </cell>
          <cell r="F1666">
            <v>0</v>
          </cell>
        </row>
        <row r="1667">
          <cell r="A1667">
            <v>100831</v>
          </cell>
          <cell r="B1667" t="str">
            <v>REGISTRO DE GAVETA, METAL AMARELO - 2 1/2"</v>
          </cell>
          <cell r="C1667" t="str">
            <v>UN</v>
          </cell>
          <cell r="D1667">
            <v>0</v>
          </cell>
          <cell r="E1667">
            <v>0</v>
          </cell>
          <cell r="F1667">
            <v>0</v>
          </cell>
        </row>
        <row r="1668">
          <cell r="A1668">
            <v>100832</v>
          </cell>
          <cell r="B1668" t="str">
            <v>REGISTRO DE GAVETA, METAL AMARELO - 3"</v>
          </cell>
          <cell r="C1668" t="str">
            <v>UN</v>
          </cell>
          <cell r="D1668">
            <v>0</v>
          </cell>
          <cell r="E1668">
            <v>0</v>
          </cell>
          <cell r="F1668">
            <v>0</v>
          </cell>
        </row>
        <row r="1669">
          <cell r="A1669">
            <v>100834</v>
          </cell>
          <cell r="B1669" t="str">
            <v>REGISTRO DE GAVETA, METAL AMARELO - 4"</v>
          </cell>
          <cell r="C1669" t="str">
            <v>UN</v>
          </cell>
          <cell r="D1669">
            <v>0</v>
          </cell>
          <cell r="E1669">
            <v>0</v>
          </cell>
          <cell r="F1669">
            <v>0</v>
          </cell>
        </row>
        <row r="1670">
          <cell r="A1670">
            <v>100849</v>
          </cell>
          <cell r="B1670" t="str">
            <v>ENVELOPAMENTO DE TUBULAÇÃO ENTERRADA, COM CONCRETO</v>
          </cell>
          <cell r="C1670" t="str">
            <v>M</v>
          </cell>
          <cell r="D1670">
            <v>0</v>
          </cell>
          <cell r="E1670">
            <v>0</v>
          </cell>
          <cell r="F1670">
            <v>0</v>
          </cell>
        </row>
        <row r="1671">
          <cell r="A1671">
            <v>100850</v>
          </cell>
          <cell r="B1671" t="str">
            <v>RECALQUE DE PASSEIO COM UNIÃO ENGATE RÁPIDO - REGISTRO TIPO GLOBO 2 1/2"</v>
          </cell>
          <cell r="C1671" t="str">
            <v>UN</v>
          </cell>
          <cell r="D1671">
            <v>0</v>
          </cell>
          <cell r="E1671">
            <v>0</v>
          </cell>
          <cell r="F1671">
            <v>0</v>
          </cell>
        </row>
        <row r="1672">
          <cell r="A1672">
            <v>100855</v>
          </cell>
          <cell r="B1672" t="str">
            <v>HIDRANTE COM UNIÃO DE ENGATE RÁPIDO - REGISTRO TIPO GLOBO 2 1/2"</v>
          </cell>
          <cell r="C1672" t="str">
            <v>UN</v>
          </cell>
          <cell r="D1672">
            <v>0</v>
          </cell>
          <cell r="E1672">
            <v>0</v>
          </cell>
          <cell r="F1672">
            <v>0</v>
          </cell>
        </row>
        <row r="1673">
          <cell r="A1673">
            <v>100860</v>
          </cell>
          <cell r="B1673" t="str">
            <v>ABRIGO DE EMBUTIR PARA HIDRANTE E MANGUEIRA - CHAPA DE AÇO N.20</v>
          </cell>
          <cell r="C1673" t="str">
            <v>UN</v>
          </cell>
          <cell r="D1673">
            <v>0</v>
          </cell>
          <cell r="E1673">
            <v>0</v>
          </cell>
          <cell r="F1673">
            <v>0</v>
          </cell>
        </row>
        <row r="1674">
          <cell r="A1674">
            <v>100865</v>
          </cell>
          <cell r="B1674" t="str">
            <v>MANGUEIRA DE INCÊNDIO COM UNIÃO DE ENGATE RÁPIDO, 15M - 1 1/2"</v>
          </cell>
          <cell r="C1674" t="str">
            <v>UN</v>
          </cell>
          <cell r="D1674">
            <v>0</v>
          </cell>
          <cell r="E1674">
            <v>0</v>
          </cell>
          <cell r="F1674">
            <v>0</v>
          </cell>
        </row>
        <row r="1675">
          <cell r="A1675">
            <v>100868</v>
          </cell>
          <cell r="B1675" t="str">
            <v>MANGUEIRA DE INCÊNDIO COM UNIÃO DE ENGATE RÁPIDO, 30M - 1 1/2"</v>
          </cell>
          <cell r="C1675" t="str">
            <v>UN</v>
          </cell>
          <cell r="D1675">
            <v>0</v>
          </cell>
          <cell r="E1675">
            <v>0</v>
          </cell>
          <cell r="F1675">
            <v>0</v>
          </cell>
        </row>
        <row r="1676">
          <cell r="A1676">
            <v>100872</v>
          </cell>
          <cell r="B1676" t="str">
            <v>MANGUEIRA DE INCÊNDIO COM UNIÃO DE ENGATE RÁPIDO, 30M - 2 1/2"</v>
          </cell>
          <cell r="C1676" t="str">
            <v>UN</v>
          </cell>
          <cell r="D1676">
            <v>0</v>
          </cell>
          <cell r="E1676">
            <v>0</v>
          </cell>
          <cell r="F1676">
            <v>0</v>
          </cell>
        </row>
        <row r="1677">
          <cell r="A1677">
            <v>100873</v>
          </cell>
          <cell r="B1677" t="str">
            <v>ESGUICHO DE INCÊNDIO COM ENGATE RÁPIDO - 1 1/2"X1/2"</v>
          </cell>
          <cell r="C1677" t="str">
            <v>UN</v>
          </cell>
          <cell r="D1677">
            <v>0</v>
          </cell>
          <cell r="E1677">
            <v>0</v>
          </cell>
          <cell r="F1677">
            <v>0</v>
          </cell>
        </row>
        <row r="1678">
          <cell r="A1678">
            <v>100877</v>
          </cell>
          <cell r="B1678" t="str">
            <v>ESGUICHO DE INCÊNDIO COM ENGATE RÁPIDO - 2 1/2"X5/8"</v>
          </cell>
          <cell r="C1678" t="str">
            <v>UN</v>
          </cell>
          <cell r="D1678">
            <v>0</v>
          </cell>
          <cell r="E1678">
            <v>0</v>
          </cell>
          <cell r="F1678">
            <v>0</v>
          </cell>
        </row>
        <row r="1679">
          <cell r="A1679">
            <v>100880</v>
          </cell>
          <cell r="B1679" t="str">
            <v>EXTINTOR DE INCÊNDIO COM CARGA DE GÁS CARBÔNICO (CO2) - 4KG</v>
          </cell>
          <cell r="C1679" t="str">
            <v>UN</v>
          </cell>
          <cell r="D1679">
            <v>0</v>
          </cell>
          <cell r="E1679">
            <v>0</v>
          </cell>
          <cell r="F1679">
            <v>0</v>
          </cell>
        </row>
        <row r="1680">
          <cell r="A1680">
            <v>100881</v>
          </cell>
          <cell r="B1680" t="str">
            <v>EXTINTOR DE INCÊNDIO COM CARGA DE GÁS CARBÔNICO (CO2) - 6KG</v>
          </cell>
          <cell r="C1680" t="str">
            <v>UN</v>
          </cell>
          <cell r="D1680">
            <v>351.94</v>
          </cell>
          <cell r="E1680">
            <v>16.18</v>
          </cell>
          <cell r="F1680">
            <v>0</v>
          </cell>
        </row>
        <row r="1681">
          <cell r="A1681">
            <v>100882</v>
          </cell>
          <cell r="B1681" t="str">
            <v>EXTINTOR DE INCÊNDIO COM CARGA DE GÁS CARBÔNICO (CO2) - 10KG</v>
          </cell>
          <cell r="C1681" t="str">
            <v>UN</v>
          </cell>
          <cell r="D1681">
            <v>0</v>
          </cell>
          <cell r="E1681">
            <v>0</v>
          </cell>
          <cell r="F1681">
            <v>0</v>
          </cell>
        </row>
        <row r="1682">
          <cell r="A1682">
            <v>100885</v>
          </cell>
          <cell r="B1682" t="str">
            <v>EXTINTOR DE INCÊNDIO COM CARGA DE ÁGUA PRESSURIZADA - 10L</v>
          </cell>
          <cell r="C1682" t="str">
            <v>UN</v>
          </cell>
          <cell r="D1682">
            <v>102.64</v>
          </cell>
          <cell r="E1682">
            <v>16.18</v>
          </cell>
          <cell r="F1682">
            <v>0</v>
          </cell>
        </row>
        <row r="1683">
          <cell r="A1683">
            <v>100888</v>
          </cell>
          <cell r="B1683" t="str">
            <v>EXTINTOR DE INCÊNDIO COM CARGA DE ESPUMA QUÍMICA - 9L</v>
          </cell>
          <cell r="C1683" t="str">
            <v>UN</v>
          </cell>
          <cell r="D1683">
            <v>0</v>
          </cell>
          <cell r="E1683">
            <v>0</v>
          </cell>
          <cell r="F1683">
            <v>0</v>
          </cell>
        </row>
        <row r="1684">
          <cell r="A1684">
            <v>100890</v>
          </cell>
          <cell r="B1684" t="str">
            <v>EXTINTOR DE INCÊNDIO COM CARGA DE PÓ QUÍMICO SECO - 4KG</v>
          </cell>
          <cell r="C1684" t="str">
            <v>UN</v>
          </cell>
          <cell r="D1684">
            <v>104.98</v>
          </cell>
          <cell r="E1684">
            <v>16.18</v>
          </cell>
          <cell r="F1684">
            <v>0</v>
          </cell>
        </row>
        <row r="1685">
          <cell r="A1685">
            <v>100892</v>
          </cell>
          <cell r="B1685" t="str">
            <v>EXTINTOR DE INCÊNDIO COM CARGA DE PÓ QUÍMICO SECO - 8KG</v>
          </cell>
          <cell r="C1685" t="str">
            <v>UN</v>
          </cell>
          <cell r="D1685">
            <v>0</v>
          </cell>
          <cell r="E1685">
            <v>0</v>
          </cell>
          <cell r="F1685">
            <v>0</v>
          </cell>
        </row>
        <row r="1686">
          <cell r="A1686">
            <v>100893</v>
          </cell>
          <cell r="B1686" t="str">
            <v>EXTINTOR DE INCÊNDIO COM CARGA DE PÓ QUÍMICO SECO - 12KG</v>
          </cell>
          <cell r="C1686" t="str">
            <v>UN</v>
          </cell>
          <cell r="D1686">
            <v>0</v>
          </cell>
          <cell r="E1686">
            <v>0</v>
          </cell>
          <cell r="F1686">
            <v>0</v>
          </cell>
        </row>
        <row r="1687">
          <cell r="A1687">
            <v>100895</v>
          </cell>
          <cell r="B1687" t="str">
            <v>SETA PARA HIDRANTE/EXTINTOR DE INCÊNDIO</v>
          </cell>
          <cell r="C1687" t="str">
            <v>UN</v>
          </cell>
          <cell r="D1687">
            <v>0</v>
          </cell>
          <cell r="E1687">
            <v>0</v>
          </cell>
          <cell r="F1687">
            <v>0</v>
          </cell>
        </row>
        <row r="1688">
          <cell r="A1688">
            <v>100900</v>
          </cell>
          <cell r="B1688" t="str">
            <v>REDE DE ESGOTO SANITÁRIO - TUBULAÇÃO</v>
          </cell>
          <cell r="C1688" t="str">
            <v>.</v>
          </cell>
          <cell r="D1688">
            <v>0</v>
          </cell>
          <cell r="E1688">
            <v>0</v>
          </cell>
          <cell r="F1688">
            <v>0</v>
          </cell>
        </row>
        <row r="1689">
          <cell r="A1689">
            <v>100910</v>
          </cell>
          <cell r="B1689" t="str">
            <v>TUBO DE FERRO FUNDIDO PARA ESGOTO, LINHA SMU - 50MM</v>
          </cell>
          <cell r="C1689" t="str">
            <v>M</v>
          </cell>
          <cell r="D1689">
            <v>0</v>
          </cell>
          <cell r="E1689">
            <v>0</v>
          </cell>
          <cell r="F1689">
            <v>0</v>
          </cell>
        </row>
        <row r="1690">
          <cell r="A1690">
            <v>100911</v>
          </cell>
          <cell r="B1690" t="str">
            <v>TUBO DE FERRO FUNDIDO PARA ESGOTO, LINHA SMU - 75MM</v>
          </cell>
          <cell r="C1690" t="str">
            <v>M</v>
          </cell>
          <cell r="D1690">
            <v>0</v>
          </cell>
          <cell r="E1690">
            <v>0</v>
          </cell>
          <cell r="F1690">
            <v>0</v>
          </cell>
        </row>
        <row r="1691">
          <cell r="A1691">
            <v>100912</v>
          </cell>
          <cell r="B1691" t="str">
            <v>TUBO DE FERRO FUNDIDO PARA ESGOTO, LINHA SMU - 100MM</v>
          </cell>
          <cell r="C1691" t="str">
            <v>M</v>
          </cell>
          <cell r="D1691">
            <v>0</v>
          </cell>
          <cell r="E1691">
            <v>0</v>
          </cell>
          <cell r="F1691">
            <v>0</v>
          </cell>
        </row>
        <row r="1692">
          <cell r="A1692">
            <v>100913</v>
          </cell>
          <cell r="B1692" t="str">
            <v>TUBO DE FERRO FUNDIDO PARA ESGOTO, LINHA SMU - 150MM</v>
          </cell>
          <cell r="C1692" t="str">
            <v>M</v>
          </cell>
          <cell r="D1692">
            <v>0</v>
          </cell>
          <cell r="E1692">
            <v>0</v>
          </cell>
          <cell r="F1692">
            <v>0</v>
          </cell>
        </row>
        <row r="1693">
          <cell r="A1693">
            <v>100930</v>
          </cell>
          <cell r="B1693" t="str">
            <v>TUBO DE PVC RÍGIDO, PONTA E BOLSA (LINHA ESGOTO) - 40MM (1 1/2")</v>
          </cell>
          <cell r="C1693" t="str">
            <v>M</v>
          </cell>
          <cell r="D1693">
            <v>0</v>
          </cell>
          <cell r="E1693">
            <v>0</v>
          </cell>
          <cell r="F1693">
            <v>0</v>
          </cell>
        </row>
        <row r="1694">
          <cell r="A1694">
            <v>100931</v>
          </cell>
          <cell r="B1694" t="str">
            <v>TUBO DE PVC RÍGIDO, PONTA E BOLSA (LINHA ESGOTO) - 50MM (2")</v>
          </cell>
          <cell r="C1694" t="str">
            <v>M</v>
          </cell>
          <cell r="D1694">
            <v>0</v>
          </cell>
          <cell r="E1694">
            <v>0</v>
          </cell>
          <cell r="F1694">
            <v>0</v>
          </cell>
        </row>
        <row r="1695">
          <cell r="A1695">
            <v>100932</v>
          </cell>
          <cell r="B1695" t="str">
            <v>TUBO DE PVC RÍGIDO, PONTA E BOLSA (LINHA ESGOTO) - 75MM (3")</v>
          </cell>
          <cell r="C1695" t="str">
            <v>M</v>
          </cell>
          <cell r="D1695">
            <v>0</v>
          </cell>
          <cell r="E1695">
            <v>0</v>
          </cell>
          <cell r="F1695">
            <v>0</v>
          </cell>
        </row>
        <row r="1696">
          <cell r="A1696">
            <v>100933</v>
          </cell>
          <cell r="B1696" t="str">
            <v>TUBO DE PVC RÍGIDO, PONTA E BOLSA (LINHA ESGOTO) - 100MM (4")</v>
          </cell>
          <cell r="C1696" t="str">
            <v>M</v>
          </cell>
          <cell r="D1696">
            <v>0</v>
          </cell>
          <cell r="E1696">
            <v>0</v>
          </cell>
          <cell r="F1696">
            <v>0</v>
          </cell>
        </row>
        <row r="1697">
          <cell r="A1697">
            <v>100934</v>
          </cell>
          <cell r="B1697" t="str">
            <v>TUBO DE PVC RÍGIDO, PONTA E BOLSA (LINHA ESGOTO) - 150MM (6")</v>
          </cell>
          <cell r="C1697" t="str">
            <v>M</v>
          </cell>
          <cell r="D1697">
            <v>0</v>
          </cell>
          <cell r="E1697">
            <v>0</v>
          </cell>
          <cell r="F1697">
            <v>0</v>
          </cell>
        </row>
        <row r="1698">
          <cell r="A1698">
            <v>100935</v>
          </cell>
          <cell r="B1698" t="str">
            <v>TUBO DE PVC RÍGIDO, PONTA E BOLSA (LINHA ESGOTO) - 200MM (8")</v>
          </cell>
          <cell r="C1698" t="str">
            <v>M</v>
          </cell>
          <cell r="D1698">
            <v>56.78</v>
          </cell>
          <cell r="E1698">
            <v>57.32</v>
          </cell>
          <cell r="F1698">
            <v>0</v>
          </cell>
        </row>
        <row r="1699">
          <cell r="A1699">
            <v>100998</v>
          </cell>
          <cell r="B1699" t="str">
            <v>ENVELOPAMENTO DE TUBULAÇÃO ENTERRADA, COM CONCRETO</v>
          </cell>
          <cell r="C1699" t="str">
            <v>M</v>
          </cell>
          <cell r="D1699">
            <v>0</v>
          </cell>
          <cell r="E1699">
            <v>0</v>
          </cell>
          <cell r="F1699">
            <v>0</v>
          </cell>
        </row>
        <row r="1700">
          <cell r="A1700">
            <v>101000</v>
          </cell>
          <cell r="B1700" t="str">
            <v>REDE DE ESGOTO SANITÁRIO - ACESSÓRIOS</v>
          </cell>
          <cell r="C1700" t="str">
            <v>.</v>
          </cell>
          <cell r="D1700">
            <v>0</v>
          </cell>
          <cell r="E1700">
            <v>0</v>
          </cell>
          <cell r="F1700">
            <v>0</v>
          </cell>
        </row>
        <row r="1701">
          <cell r="A1701">
            <v>101001</v>
          </cell>
          <cell r="B1701" t="str">
            <v>RALO SECO DE PVC RÍGIDO, COM SAÍDA SOLDADA DE 40MM - DIÂMETRO 100MM</v>
          </cell>
          <cell r="C1701" t="str">
            <v>UN</v>
          </cell>
          <cell r="D1701">
            <v>0</v>
          </cell>
          <cell r="E1701">
            <v>0</v>
          </cell>
          <cell r="F1701">
            <v>0</v>
          </cell>
        </row>
        <row r="1702">
          <cell r="A1702">
            <v>101010</v>
          </cell>
          <cell r="B1702" t="str">
            <v>CAIXA SIFONADA DE PVC RÍGIDO - 100X150MM</v>
          </cell>
          <cell r="C1702" t="str">
            <v>UN</v>
          </cell>
          <cell r="D1702">
            <v>0</v>
          </cell>
          <cell r="E1702">
            <v>0</v>
          </cell>
          <cell r="F1702">
            <v>0</v>
          </cell>
        </row>
        <row r="1703">
          <cell r="A1703">
            <v>101012</v>
          </cell>
          <cell r="B1703" t="str">
            <v>CAIXA SIFONADA DE PVC RÍGIDO - 150X150MM</v>
          </cell>
          <cell r="C1703" t="str">
            <v>UN</v>
          </cell>
          <cell r="D1703">
            <v>0</v>
          </cell>
          <cell r="E1703">
            <v>0</v>
          </cell>
          <cell r="F1703">
            <v>0</v>
          </cell>
        </row>
        <row r="1704">
          <cell r="A1704">
            <v>101015</v>
          </cell>
          <cell r="B1704" t="str">
            <v>CAIXA SIFONADA DE PVC RÍGIDO 250X230X75MM</v>
          </cell>
          <cell r="C1704" t="str">
            <v>UN</v>
          </cell>
          <cell r="D1704">
            <v>0</v>
          </cell>
          <cell r="E1704">
            <v>0</v>
          </cell>
          <cell r="F1704">
            <v>0</v>
          </cell>
        </row>
        <row r="1705">
          <cell r="A1705">
            <v>101035</v>
          </cell>
          <cell r="B1705" t="str">
            <v>RALO SECO DE FERRO FUNDIDO, COM SAÍDA VERTICAL (SMU) - DIÂMETRO 100MM</v>
          </cell>
          <cell r="C1705" t="str">
            <v>UN</v>
          </cell>
          <cell r="D1705">
            <v>0</v>
          </cell>
          <cell r="E1705">
            <v>0</v>
          </cell>
          <cell r="F1705">
            <v>0</v>
          </cell>
        </row>
        <row r="1706">
          <cell r="A1706">
            <v>101059</v>
          </cell>
          <cell r="B1706" t="str">
            <v>CAIXA DE GORDURA, ALVENARIA DE TIJOLOS MACIÇOS COMUNS - 60X60CM</v>
          </cell>
          <cell r="C1706" t="str">
            <v>UN</v>
          </cell>
          <cell r="D1706">
            <v>0</v>
          </cell>
          <cell r="E1706">
            <v>0</v>
          </cell>
          <cell r="F1706">
            <v>0</v>
          </cell>
        </row>
        <row r="1707">
          <cell r="A1707">
            <v>101060</v>
          </cell>
          <cell r="B1707" t="str">
            <v>FOSSA SÉPTICA EM ANÉIS DE CONCRETO, PARA 10 PESSOAS - 1,40 X 1,20M</v>
          </cell>
          <cell r="C1707" t="str">
            <v>UN</v>
          </cell>
          <cell r="D1707">
            <v>0</v>
          </cell>
          <cell r="E1707">
            <v>0</v>
          </cell>
          <cell r="F1707">
            <v>0</v>
          </cell>
        </row>
        <row r="1708">
          <cell r="A1708">
            <v>101061</v>
          </cell>
          <cell r="B1708" t="str">
            <v>FOSSA SÉPTICA EM ANÉIS DE CONCRETO, PARA 20 PESSOAS - 1,40 X 1,70M</v>
          </cell>
          <cell r="C1708" t="str">
            <v>UN</v>
          </cell>
          <cell r="D1708">
            <v>0</v>
          </cell>
          <cell r="E1708">
            <v>0</v>
          </cell>
          <cell r="F1708">
            <v>0</v>
          </cell>
        </row>
        <row r="1709">
          <cell r="A1709">
            <v>101064</v>
          </cell>
          <cell r="B1709" t="str">
            <v>FOSSA SÉPTICA EM ANÉIS DE CONCRETO, PARA 100 PESSOAS - 2,40 X 2,50M</v>
          </cell>
          <cell r="C1709" t="str">
            <v>UN</v>
          </cell>
          <cell r="D1709">
            <v>0</v>
          </cell>
          <cell r="E1709">
            <v>0</v>
          </cell>
          <cell r="F1709">
            <v>0</v>
          </cell>
        </row>
        <row r="1710">
          <cell r="A1710">
            <v>101066</v>
          </cell>
          <cell r="B1710" t="str">
            <v>FOSSA SÉPTICA EM ANÉIS DE CONCRETO, PARA 140 PESSOAS - 2,40 X 3,50M</v>
          </cell>
          <cell r="C1710" t="str">
            <v>UN</v>
          </cell>
          <cell r="D1710">
            <v>0</v>
          </cell>
          <cell r="E1710">
            <v>0</v>
          </cell>
          <cell r="F1710">
            <v>0</v>
          </cell>
        </row>
        <row r="1711">
          <cell r="A1711">
            <v>101070</v>
          </cell>
          <cell r="B1711" t="str">
            <v>SUMIDOURO, DIÂMETRO INTERNO 2,00M - POÇO ABSORVENTE</v>
          </cell>
          <cell r="C1711" t="str">
            <v>M</v>
          </cell>
          <cell r="D1711">
            <v>0</v>
          </cell>
          <cell r="E1711">
            <v>0</v>
          </cell>
          <cell r="F1711">
            <v>0</v>
          </cell>
        </row>
        <row r="1712">
          <cell r="A1712">
            <v>101071</v>
          </cell>
          <cell r="B1712" t="str">
            <v>SUMIDOURO, DIÂMETRO INTERNO 2,00M - TAMPÃO DE CONCRETO</v>
          </cell>
          <cell r="C1712" t="str">
            <v>UN</v>
          </cell>
          <cell r="D1712">
            <v>0</v>
          </cell>
          <cell r="E1712">
            <v>0</v>
          </cell>
          <cell r="F1712">
            <v>0</v>
          </cell>
        </row>
        <row r="1713">
          <cell r="A1713">
            <v>101081</v>
          </cell>
          <cell r="B1713" t="str">
            <v>FILTRO ANAERÓBICO D=3,00M H=2,00M</v>
          </cell>
          <cell r="C1713" t="str">
            <v>UN</v>
          </cell>
          <cell r="D1713">
            <v>0</v>
          </cell>
          <cell r="E1713">
            <v>0</v>
          </cell>
          <cell r="F1713">
            <v>0</v>
          </cell>
        </row>
        <row r="1714">
          <cell r="A1714">
            <v>101084</v>
          </cell>
          <cell r="B1714" t="str">
            <v>ANEL DE CONCRETO D=2,00 H=0,50M</v>
          </cell>
          <cell r="C1714" t="str">
            <v>UN</v>
          </cell>
          <cell r="D1714">
            <v>0</v>
          </cell>
          <cell r="E1714">
            <v>0</v>
          </cell>
          <cell r="F1714">
            <v>0</v>
          </cell>
        </row>
        <row r="1715">
          <cell r="A1715">
            <v>101085</v>
          </cell>
          <cell r="B1715" t="str">
            <v>ANEL DE CONCRETO D=3,00 H=0,50M</v>
          </cell>
          <cell r="C1715" t="str">
            <v>UN</v>
          </cell>
          <cell r="D1715">
            <v>0</v>
          </cell>
          <cell r="E1715">
            <v>0</v>
          </cell>
          <cell r="F1715">
            <v>0</v>
          </cell>
        </row>
        <row r="1716">
          <cell r="A1716">
            <v>101094</v>
          </cell>
          <cell r="B1716" t="str">
            <v>CAIXA DE LIGAÇÃO OU INSPEÇÃO - ESCAVAÇÃO E APILOAMENTO</v>
          </cell>
          <cell r="C1716" t="str">
            <v>M3</v>
          </cell>
          <cell r="D1716">
            <v>0</v>
          </cell>
          <cell r="E1716">
            <v>0</v>
          </cell>
          <cell r="F1716">
            <v>0</v>
          </cell>
        </row>
        <row r="1717">
          <cell r="A1717">
            <v>101095</v>
          </cell>
          <cell r="B1717" t="str">
            <v>CAIXA DE LIGAÇÃO OU INSPEÇÃO - LASTRO DE CONCRETO (FUNDO)</v>
          </cell>
          <cell r="C1717" t="str">
            <v>M3</v>
          </cell>
          <cell r="D1717">
            <v>0</v>
          </cell>
          <cell r="E1717">
            <v>0</v>
          </cell>
          <cell r="F1717">
            <v>0</v>
          </cell>
        </row>
        <row r="1718">
          <cell r="A1718">
            <v>101096</v>
          </cell>
          <cell r="B1718" t="str">
            <v>CAIXA DE LIGAÇÃO OU INSPEÇÃO - ALVENARIA DE 1/2 TIJOLO, REVESTIDA</v>
          </cell>
          <cell r="C1718" t="str">
            <v>M2</v>
          </cell>
          <cell r="D1718">
            <v>0</v>
          </cell>
          <cell r="E1718">
            <v>0</v>
          </cell>
          <cell r="F1718">
            <v>0</v>
          </cell>
        </row>
        <row r="1719">
          <cell r="A1719">
            <v>101097</v>
          </cell>
          <cell r="B1719" t="str">
            <v>CAIXA DE LIGAÇÃO OU INSPEÇÃO - ALVENARIA DE 1 TIJOLO, REVESTIDA</v>
          </cell>
          <cell r="C1719" t="str">
            <v>M2</v>
          </cell>
          <cell r="D1719">
            <v>0</v>
          </cell>
          <cell r="E1719">
            <v>0</v>
          </cell>
          <cell r="F1719">
            <v>0</v>
          </cell>
        </row>
        <row r="1720">
          <cell r="A1720">
            <v>101098</v>
          </cell>
          <cell r="B1720" t="str">
            <v>CAIXA DE LIGAÇÃO OU INSPEÇÃO - TAMPA DE CONCRETO</v>
          </cell>
          <cell r="C1720" t="str">
            <v>M2</v>
          </cell>
          <cell r="D1720">
            <v>0</v>
          </cell>
          <cell r="E1720">
            <v>0</v>
          </cell>
          <cell r="F1720">
            <v>0</v>
          </cell>
        </row>
        <row r="1721">
          <cell r="A1721">
            <v>101100</v>
          </cell>
          <cell r="B1721" t="str">
            <v>REDE DE ÁGUAS PLUVIAIS - CAPTAÇÃO</v>
          </cell>
          <cell r="C1721" t="str">
            <v>.</v>
          </cell>
          <cell r="D1721">
            <v>0</v>
          </cell>
          <cell r="E1721">
            <v>0</v>
          </cell>
          <cell r="F1721">
            <v>0</v>
          </cell>
        </row>
        <row r="1722">
          <cell r="A1722">
            <v>101101</v>
          </cell>
          <cell r="B1722" t="str">
            <v>CALHA EM CHAPA DE AÇO GALVANIZADO N.24 - DESENVOLVIMENTO 33CM</v>
          </cell>
          <cell r="C1722" t="str">
            <v>M</v>
          </cell>
          <cell r="D1722">
            <v>0</v>
          </cell>
          <cell r="E1722">
            <v>0</v>
          </cell>
          <cell r="F1722">
            <v>0</v>
          </cell>
        </row>
        <row r="1723">
          <cell r="A1723">
            <v>101102</v>
          </cell>
          <cell r="B1723" t="str">
            <v>CALHA EM CHAPA DE AÇO GALVANIZADO N.24 - DESENVOLVIMENTO 50CM</v>
          </cell>
          <cell r="C1723" t="str">
            <v>M</v>
          </cell>
          <cell r="D1723">
            <v>0</v>
          </cell>
          <cell r="E1723">
            <v>0</v>
          </cell>
          <cell r="F1723">
            <v>0</v>
          </cell>
        </row>
        <row r="1724">
          <cell r="A1724">
            <v>101103</v>
          </cell>
          <cell r="B1724" t="str">
            <v>CALHA EM CHAPA DE AÇO GALVANIZADO N.24 - DESENVOLVIMENTO 100CM</v>
          </cell>
          <cell r="C1724" t="str">
            <v>M</v>
          </cell>
          <cell r="D1724">
            <v>0</v>
          </cell>
          <cell r="E1724">
            <v>0</v>
          </cell>
          <cell r="F1724">
            <v>0</v>
          </cell>
        </row>
        <row r="1725">
          <cell r="A1725">
            <v>101104</v>
          </cell>
          <cell r="B1725" t="str">
            <v>CALHA EM ALUMÍNIO - ESP. 0,8MM - DESENVOLVIMENTO 50CM</v>
          </cell>
          <cell r="C1725" t="str">
            <v>M</v>
          </cell>
          <cell r="D1725">
            <v>0</v>
          </cell>
          <cell r="E1725">
            <v>0</v>
          </cell>
          <cell r="F1725">
            <v>0</v>
          </cell>
        </row>
        <row r="1726">
          <cell r="A1726">
            <v>101105</v>
          </cell>
          <cell r="B1726" t="str">
            <v>CALHA EM ALUMÍNIO - ESP. 0,8MM - DESENVOLVIMENTO 100CM</v>
          </cell>
          <cell r="C1726" t="str">
            <v>M</v>
          </cell>
          <cell r="D1726">
            <v>0</v>
          </cell>
          <cell r="E1726">
            <v>0</v>
          </cell>
          <cell r="F1726">
            <v>0</v>
          </cell>
        </row>
        <row r="1727">
          <cell r="A1727">
            <v>101106</v>
          </cell>
          <cell r="B1727" t="str">
            <v>CALHA EM ALUMÍNIO ESP. 1,0MM - DESENVOLVIMENTO 50CM</v>
          </cell>
          <cell r="C1727" t="str">
            <v>M</v>
          </cell>
          <cell r="D1727">
            <v>0</v>
          </cell>
          <cell r="E1727">
            <v>0</v>
          </cell>
          <cell r="F1727">
            <v>0</v>
          </cell>
        </row>
        <row r="1728">
          <cell r="A1728">
            <v>101107</v>
          </cell>
          <cell r="B1728" t="str">
            <v>CALHA EM ALUMÍNIO ESP. 1,0MM - DESENVOLVIMENTO 100CM</v>
          </cell>
          <cell r="C1728" t="str">
            <v>M</v>
          </cell>
          <cell r="D1728">
            <v>0</v>
          </cell>
          <cell r="E1728">
            <v>0</v>
          </cell>
          <cell r="F1728">
            <v>0</v>
          </cell>
        </row>
        <row r="1729">
          <cell r="A1729">
            <v>101110</v>
          </cell>
          <cell r="B1729" t="str">
            <v>CALHA EM PVC COM 125 ≤ DIÂM. ≤ 150MM</v>
          </cell>
          <cell r="C1729" t="str">
            <v>M</v>
          </cell>
          <cell r="D1729">
            <v>0</v>
          </cell>
          <cell r="E1729">
            <v>0</v>
          </cell>
          <cell r="F1729">
            <v>0</v>
          </cell>
        </row>
        <row r="1730">
          <cell r="A1730">
            <v>101130</v>
          </cell>
          <cell r="B1730" t="str">
            <v>RUFO EM CHAPA DE AÇO GALVANIZADO N.24 - DESENVOLVIMENTO 16CM</v>
          </cell>
          <cell r="C1730" t="str">
            <v>M</v>
          </cell>
          <cell r="D1730">
            <v>0</v>
          </cell>
          <cell r="E1730">
            <v>0</v>
          </cell>
          <cell r="F1730">
            <v>0</v>
          </cell>
        </row>
        <row r="1731">
          <cell r="A1731">
            <v>101131</v>
          </cell>
          <cell r="B1731" t="str">
            <v>RUFO EM CHAPA DE AÇO GALVANIZADO N.24 - DESENVOLVIMENTO 25CM</v>
          </cell>
          <cell r="C1731" t="str">
            <v>M</v>
          </cell>
          <cell r="D1731">
            <v>0</v>
          </cell>
          <cell r="E1731">
            <v>0</v>
          </cell>
          <cell r="F1731">
            <v>0</v>
          </cell>
        </row>
        <row r="1732">
          <cell r="A1732">
            <v>101132</v>
          </cell>
          <cell r="B1732" t="str">
            <v>RUFO EM CHAPA DE AÇO GALVANIZADO N.24 - DESENVOLVIMENTO 33CM</v>
          </cell>
          <cell r="C1732" t="str">
            <v>M</v>
          </cell>
          <cell r="D1732">
            <v>0</v>
          </cell>
          <cell r="E1732">
            <v>0</v>
          </cell>
          <cell r="F1732">
            <v>0</v>
          </cell>
        </row>
        <row r="1733">
          <cell r="A1733">
            <v>101133</v>
          </cell>
          <cell r="B1733" t="str">
            <v>RUFO EM CHAPA DE AÇO GALVANIZADO N.24 - DESENVOLVIMENTO 50CM</v>
          </cell>
          <cell r="C1733" t="str">
            <v>M</v>
          </cell>
          <cell r="D1733">
            <v>0</v>
          </cell>
          <cell r="E1733">
            <v>0</v>
          </cell>
          <cell r="F1733">
            <v>0</v>
          </cell>
        </row>
        <row r="1734">
          <cell r="A1734">
            <v>101134</v>
          </cell>
          <cell r="B1734" t="str">
            <v>RUFO EM CHAPA DE AÇO GALVANIZADO N.24 - DESENVOLVIMENTO 100CM</v>
          </cell>
          <cell r="C1734" t="str">
            <v>M</v>
          </cell>
          <cell r="D1734">
            <v>0</v>
          </cell>
          <cell r="E1734">
            <v>0</v>
          </cell>
          <cell r="F1734">
            <v>0</v>
          </cell>
        </row>
        <row r="1735">
          <cell r="A1735">
            <v>101135</v>
          </cell>
          <cell r="B1735" t="str">
            <v>RUFO EM CHAPA DE AÇO GALVANIZADO N.24 - DESENVOLVIMENTO 130CM</v>
          </cell>
          <cell r="C1735" t="str">
            <v>M</v>
          </cell>
          <cell r="D1735">
            <v>0</v>
          </cell>
          <cell r="E1735">
            <v>0</v>
          </cell>
          <cell r="F1735">
            <v>0</v>
          </cell>
        </row>
        <row r="1736">
          <cell r="A1736">
            <v>101136</v>
          </cell>
          <cell r="B1736" t="str">
            <v>RUFO EM CHAPA DE AÇO GALVANIZADO N.24 - DESENVOLVIMENTO 140 CM</v>
          </cell>
          <cell r="C1736" t="str">
            <v>M</v>
          </cell>
          <cell r="D1736">
            <v>0</v>
          </cell>
          <cell r="E1736">
            <v>0</v>
          </cell>
          <cell r="F1736">
            <v>0</v>
          </cell>
        </row>
        <row r="1737">
          <cell r="A1737">
            <v>101170</v>
          </cell>
          <cell r="B1737" t="str">
            <v>CANALETA DE CONCRETO, TIPO GUIA E SARJETA - SECÇÃO 15X40CM</v>
          </cell>
          <cell r="C1737" t="str">
            <v>M</v>
          </cell>
          <cell r="D1737">
            <v>0</v>
          </cell>
          <cell r="E1737">
            <v>0</v>
          </cell>
          <cell r="F1737">
            <v>0</v>
          </cell>
        </row>
        <row r="1738">
          <cell r="A1738">
            <v>101171</v>
          </cell>
          <cell r="B1738" t="str">
            <v>CANALETA DE CONCRETO, TIPO GUIA E SARJETA - SECÇÃO 15X50CM</v>
          </cell>
          <cell r="C1738" t="str">
            <v>M</v>
          </cell>
          <cell r="D1738">
            <v>0</v>
          </cell>
          <cell r="E1738">
            <v>0</v>
          </cell>
          <cell r="F1738">
            <v>0</v>
          </cell>
        </row>
        <row r="1739">
          <cell r="A1739">
            <v>101172</v>
          </cell>
          <cell r="B1739" t="str">
            <v>HC.01 - CANALETA DE CONCRETO DE A.P.P/TAMPA/GRELHA DE CONCRETO OU FERRO L=30CM</v>
          </cell>
          <cell r="C1739" t="str">
            <v>M</v>
          </cell>
          <cell r="D1739">
            <v>0</v>
          </cell>
          <cell r="E1739">
            <v>0</v>
          </cell>
          <cell r="F1739">
            <v>0</v>
          </cell>
        </row>
        <row r="1740">
          <cell r="A1740">
            <v>101173</v>
          </cell>
          <cell r="B1740" t="str">
            <v>HC.02 - CANALETA DE CONCRETO DE A.P.P/TAMPA/GRELHA DE CONCRETO OU FERRO L=40CM</v>
          </cell>
          <cell r="C1740" t="str">
            <v>M</v>
          </cell>
          <cell r="D1740">
            <v>0</v>
          </cell>
          <cell r="E1740">
            <v>0</v>
          </cell>
          <cell r="F1740">
            <v>0</v>
          </cell>
        </row>
        <row r="1741">
          <cell r="A1741">
            <v>101176</v>
          </cell>
          <cell r="B1741" t="str">
            <v>CANALETA MEIA CANA EM CONCRETO D=30CM</v>
          </cell>
          <cell r="C1741" t="str">
            <v>M</v>
          </cell>
          <cell r="D1741">
            <v>0</v>
          </cell>
          <cell r="E1741">
            <v>0</v>
          </cell>
          <cell r="F1741">
            <v>0</v>
          </cell>
        </row>
        <row r="1742">
          <cell r="A1742">
            <v>101177</v>
          </cell>
          <cell r="B1742" t="str">
            <v>CANALETA MEIA CANA EM CONCRETO D=40CM</v>
          </cell>
          <cell r="C1742" t="str">
            <v>M</v>
          </cell>
          <cell r="D1742">
            <v>0</v>
          </cell>
          <cell r="E1742">
            <v>0</v>
          </cell>
          <cell r="F1742">
            <v>0</v>
          </cell>
        </row>
        <row r="1743">
          <cell r="A1743">
            <v>101185</v>
          </cell>
          <cell r="B1743" t="str">
            <v>HV.24 - CANALETA DE ALVENARIA PARA GRELHA DE FERRO  L=20CM</v>
          </cell>
          <cell r="C1743" t="str">
            <v>M</v>
          </cell>
          <cell r="D1743">
            <v>0</v>
          </cell>
          <cell r="E1743">
            <v>0</v>
          </cell>
          <cell r="F1743">
            <v>0</v>
          </cell>
        </row>
        <row r="1744">
          <cell r="A1744">
            <v>101186</v>
          </cell>
          <cell r="B1744" t="str">
            <v>HV.22 - CANALETA DE ALVENARIA PARA GRELHA OU TAMPA DE CONCRETO  L=30CM</v>
          </cell>
          <cell r="C1744" t="str">
            <v>M</v>
          </cell>
          <cell r="D1744">
            <v>0</v>
          </cell>
          <cell r="E1744">
            <v>0</v>
          </cell>
          <cell r="F1744">
            <v>0</v>
          </cell>
        </row>
        <row r="1745">
          <cell r="A1745">
            <v>101187</v>
          </cell>
          <cell r="B1745" t="str">
            <v>HV.23 - CANALETA DE ALVENARIA PARA GRELHA OU TAMPA DE CONCRETO  L=40CM</v>
          </cell>
          <cell r="C1745" t="str">
            <v>M</v>
          </cell>
          <cell r="D1745">
            <v>0</v>
          </cell>
          <cell r="E1745">
            <v>0</v>
          </cell>
          <cell r="F1745">
            <v>0</v>
          </cell>
        </row>
        <row r="1746">
          <cell r="A1746">
            <v>101189</v>
          </cell>
          <cell r="B1746" t="str">
            <v>CANTONEIRA DE FERRO 1"X1"X1/8" PARA APOIO E CHUMBAMENTO DAS GRELHAS DE FERRO</v>
          </cell>
          <cell r="C1746" t="str">
            <v>M</v>
          </cell>
          <cell r="D1746">
            <v>0</v>
          </cell>
          <cell r="E1746">
            <v>0</v>
          </cell>
          <cell r="F1746">
            <v>0</v>
          </cell>
        </row>
        <row r="1747">
          <cell r="A1747">
            <v>101190</v>
          </cell>
          <cell r="B1747" t="str">
            <v>HC.05 - GRELHA DE CONCRETO PARA CANALETA - L=30CM - SEM PASSAGEM DE VEÍCULOS</v>
          </cell>
          <cell r="C1747" t="str">
            <v>M</v>
          </cell>
          <cell r="D1747">
            <v>0</v>
          </cell>
          <cell r="E1747">
            <v>0</v>
          </cell>
          <cell r="F1747">
            <v>0</v>
          </cell>
        </row>
        <row r="1748">
          <cell r="A1748">
            <v>101192</v>
          </cell>
          <cell r="B1748" t="str">
            <v>HP.02 - GRELHA DE FERRO PERFILADO PARA CANALETA - L=30CM</v>
          </cell>
          <cell r="C1748" t="str">
            <v>M</v>
          </cell>
          <cell r="D1748">
            <v>0</v>
          </cell>
          <cell r="E1748">
            <v>0</v>
          </cell>
          <cell r="F1748">
            <v>0</v>
          </cell>
        </row>
        <row r="1749">
          <cell r="A1749">
            <v>101193</v>
          </cell>
          <cell r="B1749" t="str">
            <v>GRELHA DE FERRO PERFILADO PARA CANALETAS A CÉU ABERTO - 40CM</v>
          </cell>
          <cell r="C1749" t="str">
            <v>M</v>
          </cell>
          <cell r="D1749">
            <v>0</v>
          </cell>
          <cell r="E1749">
            <v>0</v>
          </cell>
          <cell r="F1749">
            <v>0</v>
          </cell>
        </row>
        <row r="1750">
          <cell r="A1750">
            <v>101194</v>
          </cell>
          <cell r="B1750" t="str">
            <v>GRELHA DE FERRO PERFILADO PARA CANALETAS A CÉU ABERTO - 50CM</v>
          </cell>
          <cell r="C1750" t="str">
            <v>M</v>
          </cell>
          <cell r="D1750">
            <v>0</v>
          </cell>
          <cell r="E1750">
            <v>0</v>
          </cell>
          <cell r="F1750">
            <v>0</v>
          </cell>
        </row>
        <row r="1751">
          <cell r="A1751">
            <v>101196</v>
          </cell>
          <cell r="B1751" t="str">
            <v>HC.03 - TAMPA DE CONCRETO PARA CANALETA DE A.P.L=0,30M</v>
          </cell>
          <cell r="C1751" t="str">
            <v>M</v>
          </cell>
          <cell r="D1751">
            <v>0</v>
          </cell>
          <cell r="E1751">
            <v>0</v>
          </cell>
          <cell r="F1751">
            <v>0</v>
          </cell>
        </row>
        <row r="1752">
          <cell r="A1752">
            <v>101197</v>
          </cell>
          <cell r="B1752" t="str">
            <v>HC.04 - TAMPA DE CONCRETO PARA CANALETA DE A.P.L=0,40M</v>
          </cell>
          <cell r="C1752" t="str">
            <v>M</v>
          </cell>
          <cell r="D1752">
            <v>0</v>
          </cell>
          <cell r="E1752">
            <v>0</v>
          </cell>
          <cell r="F1752">
            <v>0</v>
          </cell>
        </row>
        <row r="1753">
          <cell r="A1753">
            <v>101199</v>
          </cell>
          <cell r="B1753" t="str">
            <v>GRELHA DE CONCRETO PARA CANALETA - L=30CM - COM PASSAGEM DE VEÍCULOS</v>
          </cell>
          <cell r="C1753" t="str">
            <v>M</v>
          </cell>
          <cell r="D1753">
            <v>0</v>
          </cell>
          <cell r="E1753">
            <v>0</v>
          </cell>
          <cell r="F1753">
            <v>0</v>
          </cell>
        </row>
        <row r="1754">
          <cell r="A1754">
            <v>101200</v>
          </cell>
          <cell r="B1754" t="str">
            <v>REDE DE ÁGUAS PLUVIAIS - TUBULAÇÃO</v>
          </cell>
          <cell r="C1754" t="str">
            <v>.</v>
          </cell>
          <cell r="D1754">
            <v>0</v>
          </cell>
          <cell r="E1754">
            <v>0</v>
          </cell>
          <cell r="F1754">
            <v>0</v>
          </cell>
        </row>
        <row r="1755">
          <cell r="A1755">
            <v>101210</v>
          </cell>
          <cell r="B1755" t="str">
            <v>CONDUTOR EM TUBO DE FERRO FUNDIDO PARA ESGOTO, LINHA SMU - 50MM</v>
          </cell>
          <cell r="C1755" t="str">
            <v>M</v>
          </cell>
          <cell r="D1755">
            <v>0</v>
          </cell>
          <cell r="E1755">
            <v>0</v>
          </cell>
          <cell r="F1755">
            <v>0</v>
          </cell>
        </row>
        <row r="1756">
          <cell r="A1756">
            <v>101211</v>
          </cell>
          <cell r="B1756" t="str">
            <v>CONDUTOR EM TUBO DE FERRO FUNDIDO PARA ESGOTO, LINHA SMU - 75MM</v>
          </cell>
          <cell r="C1756" t="str">
            <v>M</v>
          </cell>
          <cell r="D1756">
            <v>0</v>
          </cell>
          <cell r="E1756">
            <v>0</v>
          </cell>
          <cell r="F1756">
            <v>0</v>
          </cell>
        </row>
        <row r="1757">
          <cell r="A1757">
            <v>101212</v>
          </cell>
          <cell r="B1757" t="str">
            <v>CONDUTOR EM TUBO DE FERRO FUNDIDO PARA ESGOTO, LINHA SMU - 100MM</v>
          </cell>
          <cell r="C1757" t="str">
            <v>M</v>
          </cell>
          <cell r="D1757">
            <v>0</v>
          </cell>
          <cell r="E1757">
            <v>0</v>
          </cell>
          <cell r="F1757">
            <v>0</v>
          </cell>
        </row>
        <row r="1758">
          <cell r="A1758">
            <v>101213</v>
          </cell>
          <cell r="B1758" t="str">
            <v>CONDUTOR EM TUBO DE FERRO FUNDIDO PARA ESGOTO, LINHA SMU - 150MM</v>
          </cell>
          <cell r="C1758" t="str">
            <v>M</v>
          </cell>
          <cell r="D1758">
            <v>0</v>
          </cell>
          <cell r="E1758">
            <v>0</v>
          </cell>
          <cell r="F1758">
            <v>0</v>
          </cell>
        </row>
        <row r="1759">
          <cell r="A1759">
            <v>101214</v>
          </cell>
          <cell r="B1759" t="str">
            <v>CONDUTOR EM TUBO DE PVC RÍGIDO, PONTA E BOLSA - 50MM (2")</v>
          </cell>
          <cell r="C1759" t="str">
            <v>M</v>
          </cell>
          <cell r="D1759">
            <v>0</v>
          </cell>
          <cell r="E1759">
            <v>0</v>
          </cell>
          <cell r="F1759">
            <v>0</v>
          </cell>
        </row>
        <row r="1760">
          <cell r="A1760">
            <v>101215</v>
          </cell>
          <cell r="B1760" t="str">
            <v>CONDUTOR EM TUBO DE PVC RÍGIDO, PONTA E BOLSA - 75MM (3")</v>
          </cell>
          <cell r="C1760" t="str">
            <v>M</v>
          </cell>
          <cell r="D1760">
            <v>0</v>
          </cell>
          <cell r="E1760">
            <v>0</v>
          </cell>
          <cell r="F1760">
            <v>0</v>
          </cell>
        </row>
        <row r="1761">
          <cell r="A1761">
            <v>101216</v>
          </cell>
          <cell r="B1761" t="str">
            <v>CONDUTOR EM TUBO DE PVC RÍGIDO, PONTA E BOLSA - 100MM (4")</v>
          </cell>
          <cell r="C1761" t="str">
            <v>M</v>
          </cell>
          <cell r="D1761">
            <v>0</v>
          </cell>
          <cell r="E1761">
            <v>0</v>
          </cell>
          <cell r="F1761">
            <v>0</v>
          </cell>
        </row>
        <row r="1762">
          <cell r="A1762">
            <v>101217</v>
          </cell>
          <cell r="B1762" t="str">
            <v>CONDUTOR EM TUBO DE PVC RÍGIDO, PONTA E BOLSA - 150MM (6")</v>
          </cell>
          <cell r="C1762" t="str">
            <v>M</v>
          </cell>
          <cell r="D1762">
            <v>0</v>
          </cell>
          <cell r="E1762">
            <v>0</v>
          </cell>
          <cell r="F1762">
            <v>0</v>
          </cell>
        </row>
        <row r="1763">
          <cell r="A1763">
            <v>101218</v>
          </cell>
          <cell r="B1763" t="str">
            <v>CONDUTOR EM TUBO DE PVC RÍGIDO, PONTA E BOLSA - 200MM (8")</v>
          </cell>
          <cell r="C1763" t="str">
            <v>M</v>
          </cell>
          <cell r="D1763">
            <v>0</v>
          </cell>
          <cell r="E1763">
            <v>0</v>
          </cell>
          <cell r="F1763">
            <v>0</v>
          </cell>
        </row>
        <row r="1764">
          <cell r="A1764">
            <v>101226</v>
          </cell>
          <cell r="B1764" t="str">
            <v>GRELHA HEMISFÉRICA DE FERRO FUNDIDO - 75MM</v>
          </cell>
          <cell r="C1764" t="str">
            <v>UN</v>
          </cell>
          <cell r="D1764">
            <v>0</v>
          </cell>
          <cell r="E1764">
            <v>0</v>
          </cell>
          <cell r="F1764">
            <v>0</v>
          </cell>
        </row>
        <row r="1765">
          <cell r="A1765">
            <v>101227</v>
          </cell>
          <cell r="B1765" t="str">
            <v>GRELHA HEMISFÉRICA DE FERRO FUNDIDO - 100MM</v>
          </cell>
          <cell r="C1765" t="str">
            <v>UN</v>
          </cell>
          <cell r="D1765">
            <v>0</v>
          </cell>
          <cell r="E1765">
            <v>0</v>
          </cell>
          <cell r="F1765">
            <v>0</v>
          </cell>
        </row>
        <row r="1766">
          <cell r="A1766">
            <v>101228</v>
          </cell>
          <cell r="B1766" t="str">
            <v>GRELHA HEMISFÉRICA DE FERRO FUNDIDO - 150MM</v>
          </cell>
          <cell r="C1766" t="str">
            <v>UN</v>
          </cell>
          <cell r="D1766">
            <v>0</v>
          </cell>
          <cell r="E1766">
            <v>0</v>
          </cell>
          <cell r="F1766">
            <v>0</v>
          </cell>
        </row>
        <row r="1767">
          <cell r="A1767">
            <v>101229</v>
          </cell>
          <cell r="B1767" t="str">
            <v>CURVA DE FERRO FUNDIDO, LINHA SMU (LIGAÇÃO REDE-CONDUTOR) - 50MM</v>
          </cell>
          <cell r="C1767" t="str">
            <v>UN</v>
          </cell>
          <cell r="D1767">
            <v>0</v>
          </cell>
          <cell r="E1767">
            <v>0</v>
          </cell>
          <cell r="F1767">
            <v>0</v>
          </cell>
        </row>
        <row r="1768">
          <cell r="A1768">
            <v>101230</v>
          </cell>
          <cell r="B1768" t="str">
            <v>CURVA DE FERRO FUNDIDO, LINHA SMU (LIGAÇÃO REDE-CONDUTOR) - 75MM</v>
          </cell>
          <cell r="C1768" t="str">
            <v>UN</v>
          </cell>
          <cell r="D1768">
            <v>0</v>
          </cell>
          <cell r="E1768">
            <v>0</v>
          </cell>
          <cell r="F1768">
            <v>0</v>
          </cell>
        </row>
        <row r="1769">
          <cell r="A1769">
            <v>101231</v>
          </cell>
          <cell r="B1769" t="str">
            <v>CURVA DE FERRO FUNDIDO, LINHA SMU (LIGAÇÃO REDE-CONDUTOR) - 100MM</v>
          </cell>
          <cell r="C1769" t="str">
            <v>UN</v>
          </cell>
          <cell r="D1769">
            <v>0</v>
          </cell>
          <cell r="E1769">
            <v>0</v>
          </cell>
          <cell r="F1769">
            <v>0</v>
          </cell>
        </row>
        <row r="1770">
          <cell r="A1770">
            <v>101232</v>
          </cell>
          <cell r="B1770" t="str">
            <v>CURVA DE FERRO FUNDIDO, LINHA SMU (LIGAÇÃO REDE-CONDUTOR) - 150MM</v>
          </cell>
          <cell r="C1770" t="str">
            <v>UN</v>
          </cell>
          <cell r="D1770">
            <v>0</v>
          </cell>
          <cell r="E1770">
            <v>0</v>
          </cell>
          <cell r="F1770">
            <v>0</v>
          </cell>
        </row>
        <row r="1771">
          <cell r="A1771">
            <v>101234</v>
          </cell>
          <cell r="B1771" t="str">
            <v>LIGAÇÃO PARA DESPEJO LIVRE EM SARJETAS, COM TUBO DE FERRO FUNDIDO SMU - 100MM</v>
          </cell>
          <cell r="C1771" t="str">
            <v>M</v>
          </cell>
          <cell r="D1771">
            <v>0</v>
          </cell>
          <cell r="E1771">
            <v>0</v>
          </cell>
          <cell r="F1771">
            <v>0</v>
          </cell>
        </row>
        <row r="1772">
          <cell r="A1772">
            <v>101280</v>
          </cell>
          <cell r="B1772" t="str">
            <v>TUBO DE CONCRETO - DIÂMETRO DE 30CM</v>
          </cell>
          <cell r="C1772" t="str">
            <v>M</v>
          </cell>
          <cell r="D1772">
            <v>0</v>
          </cell>
          <cell r="E1772">
            <v>0</v>
          </cell>
          <cell r="F1772">
            <v>0</v>
          </cell>
        </row>
        <row r="1773">
          <cell r="A1773">
            <v>101281</v>
          </cell>
          <cell r="B1773" t="str">
            <v>TUBO DE CONCRETO - DIÂMETRO DE 40CM</v>
          </cell>
          <cell r="C1773" t="str">
            <v>M</v>
          </cell>
          <cell r="D1773">
            <v>0</v>
          </cell>
          <cell r="E1773">
            <v>0</v>
          </cell>
          <cell r="F1773">
            <v>0</v>
          </cell>
        </row>
        <row r="1774">
          <cell r="A1774">
            <v>101282</v>
          </cell>
          <cell r="B1774" t="str">
            <v>TUBO DE CONCRETO - DIÂMETRO DE 50CM</v>
          </cell>
          <cell r="C1774" t="str">
            <v>M</v>
          </cell>
          <cell r="D1774">
            <v>0</v>
          </cell>
          <cell r="E1774">
            <v>0</v>
          </cell>
          <cell r="F1774">
            <v>0</v>
          </cell>
        </row>
        <row r="1775">
          <cell r="A1775">
            <v>101283</v>
          </cell>
          <cell r="B1775" t="str">
            <v>TUBO DE CONCRETO - DIÂMETRO DE 60CM</v>
          </cell>
          <cell r="C1775" t="str">
            <v>M</v>
          </cell>
          <cell r="D1775">
            <v>0</v>
          </cell>
          <cell r="E1775">
            <v>0</v>
          </cell>
          <cell r="F1775">
            <v>0</v>
          </cell>
        </row>
        <row r="1776">
          <cell r="A1776">
            <v>101290</v>
          </cell>
          <cell r="B1776" t="str">
            <v>CAIXA DE LIGAÇÃO OU INSPEÇÃO - ESCAVAÇÃO E APILOAMENTO</v>
          </cell>
          <cell r="C1776" t="str">
            <v>M3</v>
          </cell>
          <cell r="D1776">
            <v>0</v>
          </cell>
          <cell r="E1776">
            <v>0</v>
          </cell>
          <cell r="F1776">
            <v>0</v>
          </cell>
        </row>
        <row r="1777">
          <cell r="A1777">
            <v>101291</v>
          </cell>
          <cell r="B1777" t="str">
            <v>CAIXA DE LIGAÇÃO OU INSPEÇÃO - LASTRO DE CONCRETO (FUNDO)</v>
          </cell>
          <cell r="C1777" t="str">
            <v>M3</v>
          </cell>
          <cell r="D1777">
            <v>0</v>
          </cell>
          <cell r="E1777">
            <v>0</v>
          </cell>
          <cell r="F1777">
            <v>0</v>
          </cell>
        </row>
        <row r="1778">
          <cell r="A1778">
            <v>101292</v>
          </cell>
          <cell r="B1778" t="str">
            <v>CAIXA DE LIGAÇÃO OU INSPEÇÃO - ALVENARIA DE 1/2 TIJOLO, REVESTIDA</v>
          </cell>
          <cell r="C1778" t="str">
            <v>M2</v>
          </cell>
          <cell r="D1778">
            <v>0</v>
          </cell>
          <cell r="E1778">
            <v>0</v>
          </cell>
          <cell r="F1778">
            <v>0</v>
          </cell>
        </row>
        <row r="1779">
          <cell r="A1779">
            <v>101293</v>
          </cell>
          <cell r="B1779" t="str">
            <v>CAIXA DE LIGAÇÃO OU INSPEÇÃO - ALVENARIA DE 1 TIJOLO, REVESTIDA</v>
          </cell>
          <cell r="C1779" t="str">
            <v>M2</v>
          </cell>
          <cell r="D1779">
            <v>0</v>
          </cell>
          <cell r="E1779">
            <v>0</v>
          </cell>
          <cell r="F1779">
            <v>0</v>
          </cell>
        </row>
        <row r="1780">
          <cell r="A1780">
            <v>101294</v>
          </cell>
          <cell r="B1780" t="str">
            <v>CAIXA DE LIGAÇÃO OU INSPEÇÃO - TAMPA DE CONCRETO</v>
          </cell>
          <cell r="C1780" t="str">
            <v>M2</v>
          </cell>
          <cell r="D1780">
            <v>0</v>
          </cell>
          <cell r="E1780">
            <v>0</v>
          </cell>
          <cell r="F1780">
            <v>0</v>
          </cell>
        </row>
        <row r="1781">
          <cell r="A1781">
            <v>101298</v>
          </cell>
          <cell r="B1781" t="str">
            <v>ENVELOPAMENTO DE TUBULAÇÃO ENTERRADA, COM CONCRETO</v>
          </cell>
          <cell r="C1781" t="str">
            <v>M</v>
          </cell>
          <cell r="D1781">
            <v>0</v>
          </cell>
          <cell r="E1781">
            <v>0</v>
          </cell>
          <cell r="F1781">
            <v>0</v>
          </cell>
        </row>
        <row r="1782">
          <cell r="A1782">
            <v>101300</v>
          </cell>
          <cell r="B1782" t="str">
            <v>APARELHOS SANITÁRIOS E EQUIPAMENTOS</v>
          </cell>
          <cell r="C1782" t="str">
            <v>.</v>
          </cell>
          <cell r="D1782">
            <v>0</v>
          </cell>
          <cell r="E1782">
            <v>0</v>
          </cell>
          <cell r="F1782">
            <v>0</v>
          </cell>
        </row>
        <row r="1783">
          <cell r="A1783">
            <v>101301</v>
          </cell>
          <cell r="B1783" t="str">
            <v>BACIA SANITÁRIA SIFONADA, DE LOUÇA BRANCA</v>
          </cell>
          <cell r="C1783" t="str">
            <v>UN</v>
          </cell>
          <cell r="D1783">
            <v>0</v>
          </cell>
          <cell r="E1783">
            <v>0</v>
          </cell>
          <cell r="F1783">
            <v>0</v>
          </cell>
        </row>
        <row r="1784">
          <cell r="A1784">
            <v>101303</v>
          </cell>
          <cell r="B1784" t="str">
            <v>BACIA SANITÁRIA COM CAIXA ACOPLADA DE LOUÇA BRANCA</v>
          </cell>
          <cell r="C1784" t="str">
            <v>UN</v>
          </cell>
          <cell r="D1784">
            <v>462.01999999999992</v>
          </cell>
          <cell r="E1784">
            <v>122.85</v>
          </cell>
          <cell r="F1784">
            <v>0</v>
          </cell>
        </row>
        <row r="1785">
          <cell r="A1785">
            <v>101304</v>
          </cell>
          <cell r="B1785" t="str">
            <v>BACIA SANITÁRIA INFANTIL SIFONADA, DE LOUÇA BRANCA</v>
          </cell>
          <cell r="C1785" t="str">
            <v>UN</v>
          </cell>
          <cell r="D1785">
            <v>0</v>
          </cell>
          <cell r="E1785">
            <v>0</v>
          </cell>
          <cell r="F1785">
            <v>0</v>
          </cell>
        </row>
        <row r="1786">
          <cell r="A1786">
            <v>101305</v>
          </cell>
          <cell r="B1786" t="str">
            <v>BACIA SANITÁRIA ALTEADA PARA PORTADORES DE DEFICIÊNCIA FÍSICA</v>
          </cell>
          <cell r="C1786" t="str">
            <v>UN</v>
          </cell>
          <cell r="D1786">
            <v>0</v>
          </cell>
          <cell r="E1786">
            <v>0</v>
          </cell>
          <cell r="F1786">
            <v>0</v>
          </cell>
        </row>
        <row r="1787">
          <cell r="A1787">
            <v>101308</v>
          </cell>
          <cell r="B1787" t="str">
            <v>LAVATÓRIO DE LOUÇA BRANCA, SEM COLUNA, CAPACIDADE MÍNIMA 5L, EXCLUSIVE TORNEIRA</v>
          </cell>
          <cell r="C1787" t="str">
            <v>UN</v>
          </cell>
          <cell r="D1787">
            <v>0</v>
          </cell>
          <cell r="E1787">
            <v>0</v>
          </cell>
          <cell r="F1787">
            <v>0</v>
          </cell>
        </row>
        <row r="1788">
          <cell r="A1788">
            <v>101314</v>
          </cell>
          <cell r="B1788" t="str">
            <v>LAVATÓRIO DE LOUÇA INDIVIDUAL PARA PORTADORES DE DEFICIÊNCIA FÍSICA</v>
          </cell>
          <cell r="C1788" t="str">
            <v>UN</v>
          </cell>
          <cell r="D1788">
            <v>0</v>
          </cell>
          <cell r="E1788">
            <v>0</v>
          </cell>
          <cell r="F1788">
            <v>0</v>
          </cell>
        </row>
        <row r="1789">
          <cell r="A1789">
            <v>101316</v>
          </cell>
          <cell r="B1789" t="str">
            <v>LAVATÓRIO OVAL DE EMBUTIR, LOUÇA BRANCA - EXCLUSIVE TORNEIRA</v>
          </cell>
          <cell r="C1789" t="str">
            <v>UN</v>
          </cell>
          <cell r="D1789">
            <v>0</v>
          </cell>
          <cell r="E1789">
            <v>0</v>
          </cell>
          <cell r="F1789">
            <v>0</v>
          </cell>
        </row>
        <row r="1790">
          <cell r="A1790">
            <v>101319</v>
          </cell>
          <cell r="B1790" t="str">
            <v>HX.01 - LAVATÓRIO E BEBEDOURO DE CHAPA AÇO INOX CHAPA 18 - EXCLUSIVE TORNEIRA</v>
          </cell>
          <cell r="C1790" t="str">
            <v>M</v>
          </cell>
          <cell r="D1790">
            <v>0</v>
          </cell>
          <cell r="E1790">
            <v>0</v>
          </cell>
          <cell r="F1790">
            <v>0</v>
          </cell>
        </row>
        <row r="1791">
          <cell r="A1791">
            <v>101325</v>
          </cell>
          <cell r="B1791" t="str">
            <v>MICTÓRIO INDIVIDUAL DE LOUÇA BRANCA, TIPO BACIA - DE CENTRO</v>
          </cell>
          <cell r="C1791" t="str">
            <v>UN</v>
          </cell>
          <cell r="D1791">
            <v>569.31000000000006</v>
          </cell>
          <cell r="E1791">
            <v>102.37</v>
          </cell>
          <cell r="F1791">
            <v>0</v>
          </cell>
        </row>
        <row r="1792">
          <cell r="A1792">
            <v>101336</v>
          </cell>
          <cell r="B1792" t="str">
            <v>MICTÓRIO INDIVIDUAL DE LOUÇA, PARA DEFICIENTE</v>
          </cell>
          <cell r="C1792" t="str">
            <v>UN</v>
          </cell>
          <cell r="D1792">
            <v>0</v>
          </cell>
          <cell r="E1792">
            <v>0</v>
          </cell>
          <cell r="F1792">
            <v>0</v>
          </cell>
        </row>
        <row r="1793">
          <cell r="A1793">
            <v>101338</v>
          </cell>
          <cell r="B1793" t="str">
            <v>MICTÓRIO COLETIVO DE AÇO INOXIDÁVEL - COMPRIMENTO 0/2000MM</v>
          </cell>
          <cell r="C1793" t="str">
            <v>M</v>
          </cell>
          <cell r="D1793">
            <v>0</v>
          </cell>
          <cell r="E1793">
            <v>0</v>
          </cell>
          <cell r="F1793">
            <v>0</v>
          </cell>
        </row>
        <row r="1794">
          <cell r="A1794">
            <v>101339</v>
          </cell>
          <cell r="B1794" t="str">
            <v>CONJUNTO ANTIVANDALISMO PARA MICTÓRIO FORMADO  POR VÁLVULA DE FECHAMENTO AUTOMÁTICO E RABICHO DE METAL</v>
          </cell>
          <cell r="C1794" t="str">
            <v>UN</v>
          </cell>
          <cell r="D1794">
            <v>0</v>
          </cell>
          <cell r="E1794">
            <v>0</v>
          </cell>
          <cell r="F1794">
            <v>0</v>
          </cell>
        </row>
        <row r="1795">
          <cell r="A1795">
            <v>101340</v>
          </cell>
          <cell r="B1795" t="str">
            <v>TANQUE DE LOUÇA BRANCA, SEM COLUNA, CAPACIDADE MÍNIMA 30L, EXCLUSIVE TORNEIRA</v>
          </cell>
          <cell r="C1795" t="str">
            <v>UN</v>
          </cell>
          <cell r="D1795">
            <v>0</v>
          </cell>
          <cell r="E1795">
            <v>0</v>
          </cell>
          <cell r="F1795">
            <v>0</v>
          </cell>
        </row>
        <row r="1796">
          <cell r="A1796">
            <v>101350</v>
          </cell>
          <cell r="B1796" t="str">
            <v>CUBA SIMPLES DE AÇO INOXIDÁVEL CHAPA 20 - 500X400X200MM</v>
          </cell>
          <cell r="C1796" t="str">
            <v>UN</v>
          </cell>
          <cell r="D1796">
            <v>0</v>
          </cell>
          <cell r="E1796">
            <v>0</v>
          </cell>
          <cell r="F1796">
            <v>0</v>
          </cell>
        </row>
        <row r="1797">
          <cell r="A1797">
            <v>101351</v>
          </cell>
          <cell r="B1797" t="str">
            <v>CUBA SIMPLES DE AÇO INOXIDÁVEL CHAPA 20 - 560X335X150MM</v>
          </cell>
          <cell r="C1797" t="str">
            <v>UN</v>
          </cell>
          <cell r="D1797">
            <v>0</v>
          </cell>
          <cell r="E1797">
            <v>0</v>
          </cell>
          <cell r="F1797">
            <v>0</v>
          </cell>
        </row>
        <row r="1798">
          <cell r="A1798">
            <v>101352</v>
          </cell>
          <cell r="B1798" t="str">
            <v>CUBA SIMPLES DE AÇO INOXIDÁVEL CHAPA 20 - 500X400X250MM</v>
          </cell>
          <cell r="C1798" t="str">
            <v>UN</v>
          </cell>
          <cell r="D1798">
            <v>0</v>
          </cell>
          <cell r="E1798">
            <v>0</v>
          </cell>
          <cell r="F1798">
            <v>0</v>
          </cell>
        </row>
        <row r="1799">
          <cell r="A1799">
            <v>101353</v>
          </cell>
          <cell r="B1799" t="str">
            <v>CUBA SIMPLES DE AÇO INOXIDÁVEL CHAPA 20 - 500X400X150MM</v>
          </cell>
          <cell r="C1799" t="str">
            <v>UN</v>
          </cell>
          <cell r="D1799">
            <v>0</v>
          </cell>
          <cell r="E1799">
            <v>0</v>
          </cell>
          <cell r="F1799">
            <v>0</v>
          </cell>
        </row>
        <row r="1800">
          <cell r="A1800">
            <v>101355</v>
          </cell>
          <cell r="B1800" t="str">
            <v>CUBA DUPLA DE AÇO INOXIDÁVEL CHAPA 20 - 700X400X150MM</v>
          </cell>
          <cell r="C1800" t="str">
            <v>UN</v>
          </cell>
          <cell r="D1800">
            <v>0</v>
          </cell>
          <cell r="E1800">
            <v>0</v>
          </cell>
          <cell r="F1800">
            <v>0</v>
          </cell>
        </row>
        <row r="1801">
          <cell r="A1801">
            <v>101357</v>
          </cell>
          <cell r="B1801" t="str">
            <v>CUBA DUPLA DE AÇO INOXIDÁVEL CHAPA 20 - 1020X400X200MM</v>
          </cell>
          <cell r="C1801" t="str">
            <v>UN</v>
          </cell>
          <cell r="D1801">
            <v>0</v>
          </cell>
          <cell r="E1801">
            <v>0</v>
          </cell>
          <cell r="F1801">
            <v>0</v>
          </cell>
        </row>
        <row r="1802">
          <cell r="A1802">
            <v>101358</v>
          </cell>
          <cell r="B1802" t="str">
            <v>TANQUE DE PANELA EM AÇO INOXIDÁVEL CHAPA 18  - 600X500X400MM</v>
          </cell>
          <cell r="C1802" t="str">
            <v>UN</v>
          </cell>
          <cell r="D1802">
            <v>0</v>
          </cell>
          <cell r="E1802">
            <v>0</v>
          </cell>
          <cell r="F1802">
            <v>0</v>
          </cell>
        </row>
        <row r="1803">
          <cell r="A1803">
            <v>101359</v>
          </cell>
          <cell r="B1803" t="str">
            <v>HX.04 - TANQUE DE PANELA EM AÇO INOXIDÁVEL CHAPA 18 - 600X800X300MM</v>
          </cell>
          <cell r="C1803" t="str">
            <v>UN</v>
          </cell>
          <cell r="D1803">
            <v>0</v>
          </cell>
          <cell r="E1803">
            <v>0</v>
          </cell>
          <cell r="F1803">
            <v>0</v>
          </cell>
        </row>
        <row r="1804">
          <cell r="A1804">
            <v>101360</v>
          </cell>
          <cell r="B1804" t="str">
            <v>TANQUE DE PANELA EM AÇO INOXIDÁVEL - 600X500X500MM</v>
          </cell>
          <cell r="C1804" t="str">
            <v>UN</v>
          </cell>
          <cell r="D1804">
            <v>0</v>
          </cell>
          <cell r="E1804">
            <v>0</v>
          </cell>
          <cell r="F1804">
            <v>0</v>
          </cell>
        </row>
        <row r="1805">
          <cell r="A1805">
            <v>101361</v>
          </cell>
          <cell r="B1805" t="str">
            <v>CUBA DE FIBRA DE VIDRO 600 X 500 X 200MM</v>
          </cell>
          <cell r="C1805" t="str">
            <v>UN</v>
          </cell>
          <cell r="D1805">
            <v>0</v>
          </cell>
          <cell r="E1805">
            <v>0</v>
          </cell>
          <cell r="F1805">
            <v>0</v>
          </cell>
        </row>
        <row r="1806">
          <cell r="A1806">
            <v>101370</v>
          </cell>
          <cell r="B1806" t="str">
            <v>BEBEDOURO ELÉTRICO COM SISTEMA DE REFRIGERAÇÃO E DUAS SAÍDAS - 40L</v>
          </cell>
          <cell r="C1806" t="str">
            <v>UN</v>
          </cell>
          <cell r="D1806">
            <v>0</v>
          </cell>
          <cell r="E1806">
            <v>0</v>
          </cell>
          <cell r="F1806">
            <v>0</v>
          </cell>
        </row>
        <row r="1807">
          <cell r="A1807">
            <v>101371</v>
          </cell>
          <cell r="B1807" t="str">
            <v>BEBEDOURO ELÉTRICO COM SISTEMA DE REFRIGERAÇÃO E DUAS SAÍDAS - 80L</v>
          </cell>
          <cell r="C1807" t="str">
            <v>UN</v>
          </cell>
          <cell r="D1807">
            <v>0</v>
          </cell>
          <cell r="E1807">
            <v>0</v>
          </cell>
          <cell r="F1807">
            <v>0</v>
          </cell>
        </row>
        <row r="1808">
          <cell r="A1808">
            <v>101378</v>
          </cell>
          <cell r="B1808" t="str">
            <v>FILTRO TIPO CUNO OU SIMILAR COM ELEMENTO FILTRANTE CEL./CARVAO/CEL. 180 L/H</v>
          </cell>
          <cell r="C1808" t="str">
            <v>UN</v>
          </cell>
          <cell r="D1808">
            <v>0</v>
          </cell>
          <cell r="E1808">
            <v>0</v>
          </cell>
          <cell r="F1808">
            <v>0</v>
          </cell>
        </row>
        <row r="1809">
          <cell r="A1809">
            <v>101400</v>
          </cell>
          <cell r="B1809" t="str">
            <v>METAIS SANITÁRIOS E ACESSÓRIOS</v>
          </cell>
          <cell r="C1809" t="str">
            <v>.</v>
          </cell>
          <cell r="D1809">
            <v>0</v>
          </cell>
          <cell r="E1809">
            <v>0</v>
          </cell>
          <cell r="F1809">
            <v>0</v>
          </cell>
        </row>
        <row r="1810">
          <cell r="A1810">
            <v>101403</v>
          </cell>
          <cell r="B1810" t="str">
            <v>TORNEIRA DE PRESSÃO PARA USO GERAL, METAL CROMADO - 1/2"</v>
          </cell>
          <cell r="C1810" t="str">
            <v>UN</v>
          </cell>
          <cell r="D1810">
            <v>0</v>
          </cell>
          <cell r="E1810">
            <v>0</v>
          </cell>
          <cell r="F1810">
            <v>0</v>
          </cell>
        </row>
        <row r="1811">
          <cell r="A1811">
            <v>101404</v>
          </cell>
          <cell r="B1811" t="str">
            <v>TORNEIRA DE PRESSÃO PARA USO GERAL, METAL CROMADO - 3/4"</v>
          </cell>
          <cell r="C1811" t="str">
            <v>UN</v>
          </cell>
          <cell r="D1811">
            <v>0</v>
          </cell>
          <cell r="E1811">
            <v>0</v>
          </cell>
          <cell r="F1811">
            <v>0</v>
          </cell>
        </row>
        <row r="1812">
          <cell r="A1812">
            <v>101408</v>
          </cell>
          <cell r="B1812" t="str">
            <v>TORNEIRA DE PRESSÃO PARA PIA, COM CORPO LONGO E AERADOR - 3/4"</v>
          </cell>
          <cell r="C1812" t="str">
            <v>UN</v>
          </cell>
          <cell r="D1812">
            <v>0</v>
          </cell>
          <cell r="E1812">
            <v>0</v>
          </cell>
          <cell r="F1812">
            <v>0</v>
          </cell>
        </row>
        <row r="1813">
          <cell r="A1813">
            <v>101409</v>
          </cell>
          <cell r="B1813" t="str">
            <v>TORNEIRA CLÍNICA DE MESA - 12 CM - 1/2"</v>
          </cell>
          <cell r="C1813" t="str">
            <v>UN</v>
          </cell>
          <cell r="D1813">
            <v>0</v>
          </cell>
          <cell r="E1813">
            <v>0</v>
          </cell>
          <cell r="F1813">
            <v>0</v>
          </cell>
        </row>
        <row r="1814">
          <cell r="A1814">
            <v>101410</v>
          </cell>
          <cell r="B1814" t="str">
            <v>TORNEIRA DE MESA COM ACIONAMENTO MANUAL E FECHAMENTO AUTOMÁTICO</v>
          </cell>
          <cell r="C1814" t="str">
            <v>UN</v>
          </cell>
          <cell r="D1814">
            <v>0</v>
          </cell>
          <cell r="E1814">
            <v>0</v>
          </cell>
          <cell r="F1814">
            <v>0</v>
          </cell>
        </row>
        <row r="1815">
          <cell r="A1815">
            <v>101411</v>
          </cell>
          <cell r="B1815" t="str">
            <v>TORNEIRA ELETRÔNICA DE MESA, COM SENSOR E ACIONAMENTO ELÉTRICO</v>
          </cell>
          <cell r="C1815" t="str">
            <v>UN</v>
          </cell>
          <cell r="D1815">
            <v>0</v>
          </cell>
          <cell r="E1815">
            <v>0</v>
          </cell>
          <cell r="F1815">
            <v>0</v>
          </cell>
        </row>
        <row r="1816">
          <cell r="A1816">
            <v>101412</v>
          </cell>
          <cell r="B1816" t="str">
            <v>BICA ALTA ARTICULÁVEL DE MESA - 1/2"</v>
          </cell>
          <cell r="C1816" t="str">
            <v>UN</v>
          </cell>
          <cell r="D1816">
            <v>0</v>
          </cell>
          <cell r="E1816">
            <v>0</v>
          </cell>
          <cell r="F1816">
            <v>0</v>
          </cell>
        </row>
        <row r="1817">
          <cell r="A1817">
            <v>101413</v>
          </cell>
          <cell r="B1817" t="str">
            <v>MISTURADOR DE PAREDE PARA PIA, COM BICA MÓVEL TIPO LONGA E AERADOR - 3/4"</v>
          </cell>
          <cell r="C1817" t="str">
            <v>UN</v>
          </cell>
          <cell r="D1817">
            <v>0</v>
          </cell>
          <cell r="E1817">
            <v>0</v>
          </cell>
          <cell r="F1817">
            <v>0</v>
          </cell>
        </row>
        <row r="1818">
          <cell r="A1818">
            <v>101415</v>
          </cell>
          <cell r="B1818" t="str">
            <v>REGISTRO REGULADOR DE VAZÃO - 1/2"</v>
          </cell>
          <cell r="C1818" t="str">
            <v>UN</v>
          </cell>
          <cell r="D1818">
            <v>0</v>
          </cell>
          <cell r="E1818">
            <v>0</v>
          </cell>
          <cell r="F1818">
            <v>0</v>
          </cell>
        </row>
        <row r="1819">
          <cell r="A1819">
            <v>101416</v>
          </cell>
          <cell r="B1819" t="str">
            <v>TORNEIRA DE PAREDE ANTIVANDALISMO</v>
          </cell>
          <cell r="C1819" t="str">
            <v>UN</v>
          </cell>
          <cell r="D1819">
            <v>0</v>
          </cell>
          <cell r="E1819">
            <v>0</v>
          </cell>
          <cell r="F1819">
            <v>0</v>
          </cell>
        </row>
        <row r="1820">
          <cell r="A1820">
            <v>101417</v>
          </cell>
          <cell r="B1820" t="str">
            <v>TORNEIRA DE ACIONAMENTO RESTRITO DE PAREDE</v>
          </cell>
          <cell r="C1820" t="str">
            <v>UN</v>
          </cell>
          <cell r="D1820">
            <v>0</v>
          </cell>
          <cell r="E1820">
            <v>0</v>
          </cell>
          <cell r="F1820">
            <v>0</v>
          </cell>
        </row>
        <row r="1821">
          <cell r="A1821">
            <v>101418</v>
          </cell>
          <cell r="B1821" t="str">
            <v>TORNEIRA ELÉTRICA AUTOMÁTICA, COM CORPO EM PVC CROMADO - 220V</v>
          </cell>
          <cell r="C1821" t="str">
            <v>UN</v>
          </cell>
          <cell r="D1821">
            <v>0</v>
          </cell>
          <cell r="E1821">
            <v>0</v>
          </cell>
          <cell r="F1821">
            <v>0</v>
          </cell>
        </row>
        <row r="1822">
          <cell r="A1822">
            <v>101419</v>
          </cell>
          <cell r="B1822" t="str">
            <v>VÁLVULA DE ACIONAMENTO HIDRO-MECÂNICO POR PEDAL</v>
          </cell>
          <cell r="C1822" t="str">
            <v>UN</v>
          </cell>
          <cell r="D1822">
            <v>0</v>
          </cell>
          <cell r="E1822">
            <v>0</v>
          </cell>
          <cell r="F1822">
            <v>0</v>
          </cell>
        </row>
        <row r="1823">
          <cell r="A1823">
            <v>101424</v>
          </cell>
          <cell r="B1823" t="str">
            <v>VÁLVULA DE DESCARGA COM DUPLO ACIONAMENTO</v>
          </cell>
          <cell r="C1823" t="str">
            <v>UN</v>
          </cell>
          <cell r="D1823">
            <v>0</v>
          </cell>
          <cell r="E1823">
            <v>0</v>
          </cell>
          <cell r="F1823">
            <v>0</v>
          </cell>
        </row>
        <row r="1824">
          <cell r="A1824">
            <v>101425</v>
          </cell>
          <cell r="B1824" t="str">
            <v>VÁLVULA DE DESCARGA EXTERNA COM ALAVANCA - 1 1/4"</v>
          </cell>
          <cell r="C1824" t="str">
            <v>UN</v>
          </cell>
          <cell r="D1824">
            <v>0</v>
          </cell>
          <cell r="E1824">
            <v>0</v>
          </cell>
          <cell r="F1824">
            <v>0</v>
          </cell>
        </row>
        <row r="1825">
          <cell r="A1825">
            <v>101426</v>
          </cell>
          <cell r="B1825" t="str">
            <v>ACABAMENTO ANTIVANDALISMO PARA VÁLVULA DE DESCARGA</v>
          </cell>
          <cell r="C1825" t="str">
            <v>UN</v>
          </cell>
          <cell r="D1825">
            <v>0</v>
          </cell>
          <cell r="E1825">
            <v>0</v>
          </cell>
          <cell r="F1825">
            <v>0</v>
          </cell>
        </row>
        <row r="1826">
          <cell r="A1826">
            <v>101430</v>
          </cell>
          <cell r="B1826" t="str">
            <v>VÁLVULA DE FECHAMENTO AUTOMÁTICO PARA CHUVEIRO ELÉTRICO</v>
          </cell>
          <cell r="C1826" t="str">
            <v>UN</v>
          </cell>
          <cell r="D1826">
            <v>0</v>
          </cell>
          <cell r="E1826">
            <v>0</v>
          </cell>
          <cell r="F1826">
            <v>0</v>
          </cell>
        </row>
        <row r="1827">
          <cell r="A1827">
            <v>101431</v>
          </cell>
          <cell r="B1827" t="str">
            <v>VÁLVULA DE FECHAMENTO AUTOMÁTICO PARA DUCHA DE ÁGUA FRIA OU PRÉ-MISTURADA</v>
          </cell>
          <cell r="C1827" t="str">
            <v>UN</v>
          </cell>
          <cell r="D1827">
            <v>0</v>
          </cell>
          <cell r="E1827">
            <v>0</v>
          </cell>
          <cell r="F1827">
            <v>0</v>
          </cell>
        </row>
        <row r="1828">
          <cell r="A1828">
            <v>101432</v>
          </cell>
          <cell r="B1828" t="str">
            <v>VÁLVULA DE FECHAMENTO AUTOMÁTICO PARA CHUVEIRO DE AQUECEDOR DE ACUMULAÇÃO</v>
          </cell>
          <cell r="C1828" t="str">
            <v>UN</v>
          </cell>
          <cell r="D1828">
            <v>0</v>
          </cell>
          <cell r="E1828">
            <v>0</v>
          </cell>
          <cell r="F1828">
            <v>0</v>
          </cell>
        </row>
        <row r="1829">
          <cell r="A1829">
            <v>101433</v>
          </cell>
          <cell r="B1829" t="str">
            <v>VÁLVULA FLUXIVEL PARA MICTÓRIO COM ACIONAMENTO MANUAL E FECHAMENTO AUTOMÁTICO</v>
          </cell>
          <cell r="C1829" t="str">
            <v>UN</v>
          </cell>
          <cell r="D1829">
            <v>0</v>
          </cell>
          <cell r="E1829">
            <v>0</v>
          </cell>
          <cell r="F1829">
            <v>0</v>
          </cell>
        </row>
        <row r="1830">
          <cell r="A1830">
            <v>101437</v>
          </cell>
          <cell r="B1830" t="str">
            <v>CHUVEIRO FIXO DE METAL CROMADO - CRIVO COM DIÂMETRO DE NO MÍNIMO 6CM</v>
          </cell>
          <cell r="C1830" t="str">
            <v>UN</v>
          </cell>
          <cell r="D1830">
            <v>0</v>
          </cell>
          <cell r="E1830">
            <v>0</v>
          </cell>
          <cell r="F1830">
            <v>0</v>
          </cell>
        </row>
        <row r="1831">
          <cell r="A1831">
            <v>101440</v>
          </cell>
          <cell r="B1831" t="str">
            <v>CHUVEIRO ELÉTRICO AUTOMÁTICO, CORPO EM PVC CROMADO - 220V-2800/4400W</v>
          </cell>
          <cell r="C1831" t="str">
            <v>UN</v>
          </cell>
          <cell r="D1831">
            <v>0</v>
          </cell>
          <cell r="E1831">
            <v>0</v>
          </cell>
          <cell r="F1831">
            <v>0</v>
          </cell>
        </row>
        <row r="1832">
          <cell r="A1832">
            <v>101442</v>
          </cell>
          <cell r="B1832" t="str">
            <v>CHUVEIRO DUCHA MODELO JET-SET METÁLICA OU SIMILAR</v>
          </cell>
          <cell r="C1832" t="str">
            <v>UN</v>
          </cell>
          <cell r="D1832">
            <v>0</v>
          </cell>
          <cell r="E1832">
            <v>0</v>
          </cell>
          <cell r="F1832">
            <v>0</v>
          </cell>
        </row>
        <row r="1833">
          <cell r="A1833">
            <v>101444</v>
          </cell>
          <cell r="B1833" t="str">
            <v>DUCHA HIGIÊNICA FLEXÍVEL SEM REGISTRO DE PAREDE</v>
          </cell>
          <cell r="C1833" t="str">
            <v>UN</v>
          </cell>
          <cell r="D1833">
            <v>0</v>
          </cell>
          <cell r="E1833">
            <v>0</v>
          </cell>
          <cell r="F1833">
            <v>0</v>
          </cell>
        </row>
        <row r="1834">
          <cell r="A1834">
            <v>101445</v>
          </cell>
          <cell r="B1834" t="str">
            <v>CONJUNTO ANTIVANDALISMO FORMADO DE CHUVEIRO E VÁLVULA DE FECHAMENTO AUTOMÁTICO (ÁGUA FRIA OU PRÉ-MISTURADA)</v>
          </cell>
          <cell r="C1834" t="str">
            <v>UN</v>
          </cell>
          <cell r="D1834">
            <v>0</v>
          </cell>
          <cell r="E1834">
            <v>0</v>
          </cell>
          <cell r="F1834">
            <v>0</v>
          </cell>
        </row>
        <row r="1835">
          <cell r="A1835">
            <v>101448</v>
          </cell>
          <cell r="B1835" t="str">
            <v>MISTURADOR DE MESA PARA LAVATÓRIO - 1/2"</v>
          </cell>
          <cell r="C1835" t="str">
            <v>UN</v>
          </cell>
          <cell r="D1835">
            <v>0</v>
          </cell>
          <cell r="E1835">
            <v>0</v>
          </cell>
          <cell r="F1835">
            <v>0</v>
          </cell>
        </row>
        <row r="1836">
          <cell r="A1836">
            <v>101449</v>
          </cell>
          <cell r="B1836" t="str">
            <v>MISTURADOR PARA CHUVEIRO ENTRADA HORIZ. 3/4" SAÍDA 1/2 C/ ACABAMENTO</v>
          </cell>
          <cell r="C1836" t="str">
            <v>UN</v>
          </cell>
          <cell r="D1836">
            <v>0</v>
          </cell>
          <cell r="E1836">
            <v>0</v>
          </cell>
          <cell r="F1836">
            <v>0</v>
          </cell>
        </row>
        <row r="1837">
          <cell r="A1837">
            <v>101452</v>
          </cell>
          <cell r="B1837" t="str">
            <v>DISPENSER DE SABÃO, DE PAREDE, MANUAL, PARA SANITÁRIOS, ABS, ALTO IMPACTO, COM RESERVATÓRIO DE 800/ 900ML</v>
          </cell>
          <cell r="C1837" t="str">
            <v>UN</v>
          </cell>
          <cell r="D1837">
            <v>29.52</v>
          </cell>
          <cell r="E1837">
            <v>9.26</v>
          </cell>
          <cell r="F1837">
            <v>0</v>
          </cell>
        </row>
        <row r="1838">
          <cell r="A1838">
            <v>101466</v>
          </cell>
          <cell r="B1838" t="str">
            <v>DISPENSER PAPEL TOALHA, DE PAREDE, MANUAL, PARA SANITÁRIOS - ABS - ALTO IMPACTO - AUTO CORTE</v>
          </cell>
          <cell r="C1838" t="str">
            <v>UN</v>
          </cell>
          <cell r="D1838">
            <v>181.32</v>
          </cell>
          <cell r="E1838">
            <v>9.26</v>
          </cell>
          <cell r="F1838">
            <v>0</v>
          </cell>
        </row>
        <row r="1839">
          <cell r="A1839">
            <v>101473</v>
          </cell>
          <cell r="B1839" t="str">
            <v>FRONTÃO OU TESTEIRA DE MÁRMORE BRANCO ESPIRITO SANTO - H. ATÉ 10CM</v>
          </cell>
          <cell r="C1839" t="str">
            <v>M</v>
          </cell>
          <cell r="D1839">
            <v>0</v>
          </cell>
          <cell r="E1839">
            <v>0</v>
          </cell>
          <cell r="F1839">
            <v>0</v>
          </cell>
        </row>
        <row r="1840">
          <cell r="A1840">
            <v>101474</v>
          </cell>
          <cell r="B1840" t="str">
            <v>FRONTÃO OU TESTEIRA DE GRANITO CINZA MAUA - H ATÉ 10CM</v>
          </cell>
          <cell r="C1840" t="str">
            <v>M</v>
          </cell>
          <cell r="D1840">
            <v>0</v>
          </cell>
          <cell r="E1840">
            <v>0</v>
          </cell>
          <cell r="F1840">
            <v>0</v>
          </cell>
        </row>
        <row r="1841">
          <cell r="A1841">
            <v>101475</v>
          </cell>
          <cell r="B1841" t="str">
            <v>TAMPO PARA BANCADA ÚMIDA - GRANITO CINZA ANDORINHA - ESPESSURA 2CM</v>
          </cell>
          <cell r="C1841" t="str">
            <v>M2</v>
          </cell>
          <cell r="D1841">
            <v>0</v>
          </cell>
          <cell r="E1841">
            <v>0</v>
          </cell>
          <cell r="F1841">
            <v>0</v>
          </cell>
        </row>
        <row r="1842">
          <cell r="A1842">
            <v>101476</v>
          </cell>
          <cell r="B1842" t="str">
            <v>TAMPO PARA BANCADA ÚMIDA - GRANITO CINZA MAUA POLIDO - ESPESSURA 2CM</v>
          </cell>
          <cell r="C1842" t="str">
            <v>M2</v>
          </cell>
          <cell r="D1842">
            <v>0</v>
          </cell>
          <cell r="E1842">
            <v>0</v>
          </cell>
          <cell r="F1842">
            <v>0</v>
          </cell>
        </row>
        <row r="1843">
          <cell r="A1843">
            <v>101477</v>
          </cell>
          <cell r="B1843" t="str">
            <v>TAMPO PARA BANCADA ÚMIDA - GRANITO VERDE UBATUBA POLIDO - ESPESSURA 2CM</v>
          </cell>
          <cell r="C1843" t="str">
            <v>M2</v>
          </cell>
          <cell r="D1843">
            <v>0</v>
          </cell>
          <cell r="E1843">
            <v>0</v>
          </cell>
          <cell r="F1843">
            <v>0</v>
          </cell>
        </row>
        <row r="1844">
          <cell r="A1844">
            <v>101478</v>
          </cell>
          <cell r="B1844" t="str">
            <v>TAMPO PARA BANCADA ÚMIDA - GRANITO PRETO TIJUCA POLIDO 2CM</v>
          </cell>
          <cell r="C1844" t="str">
            <v>M2</v>
          </cell>
          <cell r="D1844">
            <v>0</v>
          </cell>
          <cell r="E1844">
            <v>0</v>
          </cell>
          <cell r="F1844">
            <v>0</v>
          </cell>
        </row>
        <row r="1845">
          <cell r="A1845">
            <v>101482</v>
          </cell>
          <cell r="B1845" t="str">
            <v>TAMPO PARA BANCADA ÚMIDA - MÁRMORE BRANCO ESPIRITO SANTO 2CM</v>
          </cell>
          <cell r="C1845" t="str">
            <v>M2</v>
          </cell>
          <cell r="D1845">
            <v>0</v>
          </cell>
          <cell r="E1845">
            <v>0</v>
          </cell>
          <cell r="F1845">
            <v>0</v>
          </cell>
        </row>
        <row r="1846">
          <cell r="A1846">
            <v>101486</v>
          </cell>
          <cell r="B1846" t="str">
            <v>TAMPO PARA BANCADA ÚMIDA - AÇO INOX N.18 (18:8)</v>
          </cell>
          <cell r="C1846" t="str">
            <v>M2</v>
          </cell>
          <cell r="D1846">
            <v>0</v>
          </cell>
          <cell r="E1846">
            <v>0</v>
          </cell>
          <cell r="F1846">
            <v>0</v>
          </cell>
        </row>
        <row r="1847">
          <cell r="A1847">
            <v>101488</v>
          </cell>
          <cell r="B1847" t="str">
            <v>TAMPO PARA BANCADA ÚMIDA - CONCRETO POLIDO E=40MM COM BORDAS ARREDONDADAS E ENVERNIZADAS</v>
          </cell>
          <cell r="C1847" t="str">
            <v>M2</v>
          </cell>
          <cell r="D1847">
            <v>0</v>
          </cell>
          <cell r="E1847">
            <v>0</v>
          </cell>
          <cell r="F1847">
            <v>0</v>
          </cell>
        </row>
        <row r="1848">
          <cell r="A1848">
            <v>101489</v>
          </cell>
          <cell r="B1848" t="str">
            <v>TAMPO PARA BANCADA ÚMIDA - CONCRETO POLIDO E=50MM COM BORDAS ARREDONDADAS E ENVERNIZADAS</v>
          </cell>
          <cell r="C1848" t="str">
            <v>M2</v>
          </cell>
          <cell r="D1848">
            <v>0</v>
          </cell>
          <cell r="E1848">
            <v>0</v>
          </cell>
          <cell r="F1848">
            <v>0</v>
          </cell>
        </row>
        <row r="1849">
          <cell r="A1849">
            <v>101491</v>
          </cell>
          <cell r="B1849" t="str">
            <v>SABONETEIRA PARA SABÃO LÍQUIDO</v>
          </cell>
          <cell r="C1849" t="str">
            <v>UN</v>
          </cell>
          <cell r="D1849">
            <v>0</v>
          </cell>
          <cell r="E1849">
            <v>0</v>
          </cell>
          <cell r="F1849">
            <v>0</v>
          </cell>
        </row>
        <row r="1850">
          <cell r="A1850">
            <v>101497</v>
          </cell>
          <cell r="B1850" t="str">
            <v>PORTA TOALHA DE PAPEL INTER FOLHAS</v>
          </cell>
          <cell r="C1850" t="str">
            <v>UN</v>
          </cell>
          <cell r="D1850">
            <v>0</v>
          </cell>
          <cell r="E1850">
            <v>0</v>
          </cell>
          <cell r="F1850">
            <v>0</v>
          </cell>
        </row>
        <row r="1851">
          <cell r="A1851">
            <v>105000</v>
          </cell>
          <cell r="B1851" t="str">
            <v>DEMOLIÇÕES</v>
          </cell>
          <cell r="C1851" t="str">
            <v>.</v>
          </cell>
          <cell r="D1851">
            <v>0</v>
          </cell>
          <cell r="E1851">
            <v>0</v>
          </cell>
          <cell r="F1851">
            <v>0</v>
          </cell>
        </row>
        <row r="1852">
          <cell r="A1852">
            <v>105001</v>
          </cell>
          <cell r="B1852" t="str">
            <v>DEMOLIÇÃO DE TUBULAÇÃO DE AÇO PRETO OU GALVANIZADO - ATÉ 2"</v>
          </cell>
          <cell r="C1852" t="str">
            <v>M</v>
          </cell>
          <cell r="D1852">
            <v>0</v>
          </cell>
          <cell r="E1852">
            <v>0</v>
          </cell>
          <cell r="F1852">
            <v>0</v>
          </cell>
        </row>
        <row r="1853">
          <cell r="A1853">
            <v>105002</v>
          </cell>
          <cell r="B1853" t="str">
            <v>DEMOLIÇÃO DE TUBULAÇÃO DE AÇO PRETO OU GALVANIZADO - ACIMA DE 2"</v>
          </cell>
          <cell r="C1853" t="str">
            <v>M</v>
          </cell>
          <cell r="D1853">
            <v>0</v>
          </cell>
          <cell r="E1853">
            <v>0</v>
          </cell>
          <cell r="F1853">
            <v>0</v>
          </cell>
        </row>
        <row r="1854">
          <cell r="A1854">
            <v>105003</v>
          </cell>
          <cell r="B1854" t="str">
            <v>DEMOLIÇÃO DE TUBULAÇÃO DE PVC RÍGIDO - ATÉ 4"</v>
          </cell>
          <cell r="C1854" t="str">
            <v>M</v>
          </cell>
          <cell r="D1854">
            <v>0</v>
          </cell>
          <cell r="E1854">
            <v>0</v>
          </cell>
          <cell r="F1854">
            <v>0</v>
          </cell>
        </row>
        <row r="1855">
          <cell r="A1855">
            <v>105004</v>
          </cell>
          <cell r="B1855" t="str">
            <v>DEMOLIÇÃO DE TUBULAÇÃO DE PVC RÍGIDO - ACIMA DE 4"</v>
          </cell>
          <cell r="C1855" t="str">
            <v>M</v>
          </cell>
          <cell r="D1855">
            <v>0</v>
          </cell>
          <cell r="E1855">
            <v>0</v>
          </cell>
          <cell r="F1855">
            <v>0</v>
          </cell>
        </row>
        <row r="1856">
          <cell r="A1856">
            <v>105005</v>
          </cell>
          <cell r="B1856" t="str">
            <v>DEMOLIÇÃO DE TUBULAÇÃO DE COBRE - ATÉ 1 1/4"</v>
          </cell>
          <cell r="C1856" t="str">
            <v>M</v>
          </cell>
          <cell r="D1856">
            <v>0</v>
          </cell>
          <cell r="E1856">
            <v>0</v>
          </cell>
          <cell r="F1856">
            <v>0</v>
          </cell>
        </row>
        <row r="1857">
          <cell r="A1857">
            <v>105018</v>
          </cell>
          <cell r="B1857" t="str">
            <v>DEMOLIÇÃO DE REGISTROS</v>
          </cell>
          <cell r="C1857" t="str">
            <v>UN</v>
          </cell>
          <cell r="D1857">
            <v>0</v>
          </cell>
          <cell r="E1857">
            <v>0</v>
          </cell>
          <cell r="F1857">
            <v>0</v>
          </cell>
        </row>
        <row r="1858">
          <cell r="A1858">
            <v>105032</v>
          </cell>
          <cell r="B1858" t="str">
            <v>DEMOLIÇÃO DE CALHAS, RUFOS OU RINCÕES EM CHAPA METÁLICA</v>
          </cell>
          <cell r="C1858" t="str">
            <v>M</v>
          </cell>
          <cell r="D1858">
            <v>0</v>
          </cell>
          <cell r="E1858">
            <v>4.0999999999999996</v>
          </cell>
          <cell r="F1858">
            <v>0</v>
          </cell>
        </row>
        <row r="1859">
          <cell r="A1859">
            <v>105033</v>
          </cell>
          <cell r="B1859" t="str">
            <v>DEMOLIÇÃO DE CONDUTORES APARENTES</v>
          </cell>
          <cell r="C1859" t="str">
            <v>M</v>
          </cell>
          <cell r="D1859">
            <v>0</v>
          </cell>
          <cell r="E1859">
            <v>0</v>
          </cell>
          <cell r="F1859">
            <v>0</v>
          </cell>
        </row>
        <row r="1860">
          <cell r="A1860">
            <v>106000</v>
          </cell>
          <cell r="B1860" t="str">
            <v>RETIRADAS</v>
          </cell>
          <cell r="C1860" t="str">
            <v>.</v>
          </cell>
          <cell r="D1860">
            <v>0</v>
          </cell>
          <cell r="E1860">
            <v>0</v>
          </cell>
          <cell r="F1860">
            <v>0</v>
          </cell>
        </row>
        <row r="1861">
          <cell r="A1861">
            <v>106001</v>
          </cell>
          <cell r="B1861" t="str">
            <v>RETIRADA DE TUBULAÇÃO DE AÇO PRETO OU GALVANIZADO - ATÉ 2"</v>
          </cell>
          <cell r="C1861" t="str">
            <v>M</v>
          </cell>
          <cell r="D1861">
            <v>0</v>
          </cell>
          <cell r="E1861">
            <v>0</v>
          </cell>
          <cell r="F1861">
            <v>0</v>
          </cell>
        </row>
        <row r="1862">
          <cell r="A1862">
            <v>106002</v>
          </cell>
          <cell r="B1862" t="str">
            <v>RETIRADA DE TUBULAÇÃO DE AÇO PRETO OU GALVANIZADO - ACIMA DE 2"</v>
          </cell>
          <cell r="C1862" t="str">
            <v>M</v>
          </cell>
          <cell r="D1862">
            <v>0</v>
          </cell>
          <cell r="E1862">
            <v>0</v>
          </cell>
          <cell r="F1862">
            <v>0</v>
          </cell>
        </row>
        <row r="1863">
          <cell r="A1863">
            <v>106003</v>
          </cell>
          <cell r="B1863" t="str">
            <v>RETIRADA DE TUBULAÇÃO DE PVC RÍGIDO - ATÉ 4"</v>
          </cell>
          <cell r="C1863" t="str">
            <v>M</v>
          </cell>
          <cell r="D1863">
            <v>0</v>
          </cell>
          <cell r="E1863">
            <v>0</v>
          </cell>
          <cell r="F1863">
            <v>0</v>
          </cell>
        </row>
        <row r="1864">
          <cell r="A1864">
            <v>106004</v>
          </cell>
          <cell r="B1864" t="str">
            <v>RETIRADA DE TUBULAÇÃO DE PVC RÍGIDO - ACIMA DE 4"</v>
          </cell>
          <cell r="C1864" t="str">
            <v>M</v>
          </cell>
          <cell r="D1864">
            <v>0</v>
          </cell>
          <cell r="E1864">
            <v>0</v>
          </cell>
          <cell r="F1864">
            <v>0</v>
          </cell>
        </row>
        <row r="1865">
          <cell r="A1865">
            <v>106005</v>
          </cell>
          <cell r="B1865" t="str">
            <v>RETIRADA DE TUBULAÇÃO DE COBRE - ATÉ 1 1/4"</v>
          </cell>
          <cell r="C1865" t="str">
            <v>M</v>
          </cell>
          <cell r="D1865">
            <v>0</v>
          </cell>
          <cell r="E1865">
            <v>0</v>
          </cell>
          <cell r="F1865">
            <v>0</v>
          </cell>
        </row>
        <row r="1866">
          <cell r="A1866">
            <v>106006</v>
          </cell>
          <cell r="B1866" t="str">
            <v>RETIRADA DE TUBULAÇÃO DE COBRE - ACIMA DE 1 1/4"</v>
          </cell>
          <cell r="C1866" t="str">
            <v>M</v>
          </cell>
          <cell r="D1866">
            <v>0</v>
          </cell>
          <cell r="E1866">
            <v>0</v>
          </cell>
          <cell r="F1866">
            <v>0</v>
          </cell>
        </row>
        <row r="1867">
          <cell r="A1867">
            <v>106007</v>
          </cell>
          <cell r="B1867" t="str">
            <v>RETIRADA DE TUBULAÇÃO DE FERRO FUNDIDO - ATÉ 4"</v>
          </cell>
          <cell r="C1867" t="str">
            <v>M</v>
          </cell>
          <cell r="D1867">
            <v>0</v>
          </cell>
          <cell r="E1867">
            <v>0</v>
          </cell>
          <cell r="F1867">
            <v>0</v>
          </cell>
        </row>
        <row r="1868">
          <cell r="A1868">
            <v>106008</v>
          </cell>
          <cell r="B1868" t="str">
            <v>RETIRADA DE TUBULAÇÃO DE FERRO FUNDIDO - ACIMA DE 4"</v>
          </cell>
          <cell r="C1868" t="str">
            <v>M</v>
          </cell>
          <cell r="D1868">
            <v>0</v>
          </cell>
          <cell r="E1868">
            <v>0</v>
          </cell>
          <cell r="F1868">
            <v>0</v>
          </cell>
        </row>
        <row r="1869">
          <cell r="A1869">
            <v>106009</v>
          </cell>
          <cell r="B1869" t="str">
            <v>RETIRADA DE TUBULAÇÃO DE CIMENTO-AMIANTO - ATÉ 3"</v>
          </cell>
          <cell r="C1869" t="str">
            <v>M</v>
          </cell>
          <cell r="D1869">
            <v>0</v>
          </cell>
          <cell r="E1869">
            <v>0</v>
          </cell>
          <cell r="F1869">
            <v>0</v>
          </cell>
        </row>
        <row r="1870">
          <cell r="A1870">
            <v>106010</v>
          </cell>
          <cell r="B1870" t="str">
            <v>RETIRADA DE TUBULAÇÃO DE CIMENTO-AMIANTO - ACIMA DE 3"</v>
          </cell>
          <cell r="C1870" t="str">
            <v>M</v>
          </cell>
          <cell r="D1870">
            <v>0</v>
          </cell>
          <cell r="E1870">
            <v>0</v>
          </cell>
          <cell r="F1870">
            <v>0</v>
          </cell>
        </row>
        <row r="1871">
          <cell r="A1871">
            <v>106011</v>
          </cell>
          <cell r="B1871" t="str">
            <v>RETIRADA DE TUBULAÇÃO DE CERÂMICA VIDRADA - ATÉ 6"</v>
          </cell>
          <cell r="C1871" t="str">
            <v>M</v>
          </cell>
          <cell r="D1871">
            <v>0</v>
          </cell>
          <cell r="E1871">
            <v>0</v>
          </cell>
          <cell r="F1871">
            <v>0</v>
          </cell>
        </row>
        <row r="1872">
          <cell r="A1872">
            <v>106012</v>
          </cell>
          <cell r="B1872" t="str">
            <v>RETIRADA DE TUBULAÇÃO DE CERÂMICA VIDRADA - ACIMA DE 6"</v>
          </cell>
          <cell r="C1872" t="str">
            <v>M</v>
          </cell>
          <cell r="D1872">
            <v>0</v>
          </cell>
          <cell r="E1872">
            <v>0</v>
          </cell>
          <cell r="F1872">
            <v>0</v>
          </cell>
        </row>
        <row r="1873">
          <cell r="A1873">
            <v>106015</v>
          </cell>
          <cell r="B1873" t="str">
            <v>RETIRADA DE RESERVATÓRIOS DE CIMENTO-AMIANTO - ATÉ 1000 LITROS</v>
          </cell>
          <cell r="C1873" t="str">
            <v>UN</v>
          </cell>
          <cell r="D1873">
            <v>0</v>
          </cell>
          <cell r="E1873">
            <v>0</v>
          </cell>
          <cell r="F1873">
            <v>0</v>
          </cell>
        </row>
        <row r="1874">
          <cell r="A1874">
            <v>106018</v>
          </cell>
          <cell r="B1874" t="str">
            <v>RETIRADA DE REGISTROS OU VÁLVULAS FLUXÍVEIS</v>
          </cell>
          <cell r="C1874" t="str">
            <v>UN</v>
          </cell>
          <cell r="D1874">
            <v>0</v>
          </cell>
          <cell r="E1874">
            <v>0</v>
          </cell>
          <cell r="F1874">
            <v>0</v>
          </cell>
        </row>
        <row r="1875">
          <cell r="A1875">
            <v>106022</v>
          </cell>
          <cell r="B1875" t="str">
            <v>RETIRADA DE VÁLVULAS DE RETENÇÃO</v>
          </cell>
          <cell r="C1875" t="str">
            <v>UN</v>
          </cell>
          <cell r="D1875">
            <v>0</v>
          </cell>
          <cell r="E1875">
            <v>0</v>
          </cell>
          <cell r="F1875">
            <v>0</v>
          </cell>
        </row>
        <row r="1876">
          <cell r="A1876">
            <v>106024</v>
          </cell>
          <cell r="B1876" t="str">
            <v>RETIRADA DE CONJUNTOS MOTOR-BOMBA</v>
          </cell>
          <cell r="C1876" t="str">
            <v>UN</v>
          </cell>
          <cell r="D1876">
            <v>0</v>
          </cell>
          <cell r="E1876">
            <v>0</v>
          </cell>
          <cell r="F1876">
            <v>0</v>
          </cell>
        </row>
        <row r="1877">
          <cell r="A1877">
            <v>106026</v>
          </cell>
          <cell r="B1877" t="str">
            <v>RETIRADA DE CAIXAS SIFONADAS OU RALOS</v>
          </cell>
          <cell r="C1877" t="str">
            <v>UN</v>
          </cell>
          <cell r="D1877">
            <v>0</v>
          </cell>
          <cell r="E1877">
            <v>0</v>
          </cell>
          <cell r="F1877">
            <v>0</v>
          </cell>
        </row>
        <row r="1878">
          <cell r="A1878">
            <v>106029</v>
          </cell>
          <cell r="B1878" t="str">
            <v>RETIRADA DE HIDRANTES DE PAREDE</v>
          </cell>
          <cell r="C1878" t="str">
            <v>UN</v>
          </cell>
          <cell r="D1878">
            <v>0</v>
          </cell>
          <cell r="E1878">
            <v>0</v>
          </cell>
          <cell r="F1878">
            <v>0</v>
          </cell>
        </row>
        <row r="1879">
          <cell r="A1879">
            <v>106032</v>
          </cell>
          <cell r="B1879" t="str">
            <v>RETIRADA DE CALHAS, RUFOS OU RINCÕES EM CHAPA METÁLICA</v>
          </cell>
          <cell r="C1879" t="str">
            <v>M</v>
          </cell>
          <cell r="D1879">
            <v>0</v>
          </cell>
          <cell r="E1879">
            <v>0</v>
          </cell>
          <cell r="F1879">
            <v>0</v>
          </cell>
        </row>
        <row r="1880">
          <cell r="A1880">
            <v>106033</v>
          </cell>
          <cell r="B1880" t="str">
            <v>RETIRADA DE CONDUTORES APARENTES</v>
          </cell>
          <cell r="C1880" t="str">
            <v>M</v>
          </cell>
          <cell r="D1880">
            <v>0</v>
          </cell>
          <cell r="E1880">
            <v>0</v>
          </cell>
          <cell r="F1880">
            <v>0</v>
          </cell>
        </row>
        <row r="1881">
          <cell r="A1881">
            <v>106035</v>
          </cell>
          <cell r="B1881" t="str">
            <v>RETIRADA DE APARELHOS SANITÁRIOS, INCLUSIVE ACESSÓRIOS</v>
          </cell>
          <cell r="C1881" t="str">
            <v>UN</v>
          </cell>
          <cell r="D1881">
            <v>0</v>
          </cell>
          <cell r="E1881">
            <v>34.68</v>
          </cell>
          <cell r="F1881">
            <v>0</v>
          </cell>
        </row>
        <row r="1882">
          <cell r="A1882">
            <v>106040</v>
          </cell>
          <cell r="B1882" t="str">
            <v>RETIRADA DE SIFÕES</v>
          </cell>
          <cell r="C1882" t="str">
            <v>UN</v>
          </cell>
          <cell r="D1882">
            <v>0</v>
          </cell>
          <cell r="E1882">
            <v>0</v>
          </cell>
          <cell r="F1882">
            <v>0</v>
          </cell>
        </row>
        <row r="1883">
          <cell r="A1883">
            <v>106042</v>
          </cell>
          <cell r="B1883" t="str">
            <v>RETIRADA DE TORNEIRAS</v>
          </cell>
          <cell r="C1883" t="str">
            <v>UN</v>
          </cell>
          <cell r="D1883">
            <v>0</v>
          </cell>
          <cell r="E1883">
            <v>0</v>
          </cell>
          <cell r="F1883">
            <v>0</v>
          </cell>
        </row>
        <row r="1884">
          <cell r="A1884">
            <v>106045</v>
          </cell>
          <cell r="B1884" t="str">
            <v>RETIRADA DE CAIXAS DE DESCARGA DE SOBREPOR</v>
          </cell>
          <cell r="C1884" t="str">
            <v>UN</v>
          </cell>
          <cell r="D1884">
            <v>0</v>
          </cell>
          <cell r="E1884">
            <v>0</v>
          </cell>
          <cell r="F1884">
            <v>0</v>
          </cell>
        </row>
        <row r="1885">
          <cell r="A1885">
            <v>106050</v>
          </cell>
          <cell r="B1885" t="str">
            <v>RETIRADA DO TAMPO ÚMIDO</v>
          </cell>
          <cell r="C1885" t="str">
            <v>M2</v>
          </cell>
          <cell r="D1885">
            <v>0</v>
          </cell>
          <cell r="E1885">
            <v>9.9</v>
          </cell>
          <cell r="F1885">
            <v>0</v>
          </cell>
        </row>
        <row r="1886">
          <cell r="A1886">
            <v>107000</v>
          </cell>
          <cell r="B1886" t="str">
            <v>RECOLOCAÇÕES</v>
          </cell>
          <cell r="C1886" t="str">
            <v>.</v>
          </cell>
          <cell r="D1886">
            <v>0</v>
          </cell>
          <cell r="E1886">
            <v>0</v>
          </cell>
          <cell r="F1886">
            <v>0</v>
          </cell>
        </row>
        <row r="1887">
          <cell r="A1887">
            <v>107018</v>
          </cell>
          <cell r="B1887" t="str">
            <v>RECOLOCAÇÃO DE REGISTROS OU VÁLVULAS FLUXÍVEIS</v>
          </cell>
          <cell r="C1887" t="str">
            <v>UN</v>
          </cell>
          <cell r="D1887">
            <v>0</v>
          </cell>
          <cell r="E1887">
            <v>0</v>
          </cell>
          <cell r="F1887">
            <v>0</v>
          </cell>
        </row>
        <row r="1888">
          <cell r="A1888">
            <v>107022</v>
          </cell>
          <cell r="B1888" t="str">
            <v>RECOLOCAÇÃO DE VÁLVULAS DE RETENÇÃO</v>
          </cell>
          <cell r="C1888" t="str">
            <v>UN</v>
          </cell>
          <cell r="D1888">
            <v>0</v>
          </cell>
          <cell r="E1888">
            <v>0</v>
          </cell>
          <cell r="F1888">
            <v>0</v>
          </cell>
        </row>
        <row r="1889">
          <cell r="A1889">
            <v>107024</v>
          </cell>
          <cell r="B1889" t="str">
            <v>RECOLOCAÇÃO DE CONJUNTOS MOTOR-BOMBA</v>
          </cell>
          <cell r="C1889" t="str">
            <v>UN</v>
          </cell>
          <cell r="D1889">
            <v>0</v>
          </cell>
          <cell r="E1889">
            <v>0</v>
          </cell>
          <cell r="F1889">
            <v>0</v>
          </cell>
        </row>
        <row r="1890">
          <cell r="A1890">
            <v>107026</v>
          </cell>
          <cell r="B1890" t="str">
            <v>RECOLOCAÇÃO DE CAIXAS SIFONADAS OU RALOS</v>
          </cell>
          <cell r="C1890" t="str">
            <v>UN</v>
          </cell>
          <cell r="D1890">
            <v>0</v>
          </cell>
          <cell r="E1890">
            <v>0</v>
          </cell>
          <cell r="F1890">
            <v>0</v>
          </cell>
        </row>
        <row r="1891">
          <cell r="A1891">
            <v>107029</v>
          </cell>
          <cell r="B1891" t="str">
            <v>RECOLOCAÇÃO DE HIDRANTES DE PAREDE</v>
          </cell>
          <cell r="C1891" t="str">
            <v>UN</v>
          </cell>
          <cell r="D1891">
            <v>0</v>
          </cell>
          <cell r="E1891">
            <v>0</v>
          </cell>
          <cell r="F1891">
            <v>0</v>
          </cell>
        </row>
        <row r="1892">
          <cell r="A1892">
            <v>107032</v>
          </cell>
          <cell r="B1892" t="str">
            <v>RECOLOCAÇÃO DE CALHAS, RUFOS OU RINCÕES EM CHAPA METÁLICA</v>
          </cell>
          <cell r="C1892" t="str">
            <v>M</v>
          </cell>
          <cell r="D1892">
            <v>0</v>
          </cell>
          <cell r="E1892">
            <v>0</v>
          </cell>
          <cell r="F1892">
            <v>0</v>
          </cell>
        </row>
        <row r="1893">
          <cell r="A1893">
            <v>107033</v>
          </cell>
          <cell r="B1893" t="str">
            <v>RECOLOCAÇÃO DE CONDUTORES APARENTES</v>
          </cell>
          <cell r="C1893" t="str">
            <v>M</v>
          </cell>
          <cell r="D1893">
            <v>0</v>
          </cell>
          <cell r="E1893">
            <v>0</v>
          </cell>
          <cell r="F1893">
            <v>0</v>
          </cell>
        </row>
        <row r="1894">
          <cell r="A1894">
            <v>107035</v>
          </cell>
          <cell r="B1894" t="str">
            <v>RECOLOCAÇÃO DE APARELHOS SANITÁRIOS, INCLUSIVE ACESSÓRIOS</v>
          </cell>
          <cell r="C1894" t="str">
            <v>UN</v>
          </cell>
          <cell r="D1894">
            <v>0</v>
          </cell>
          <cell r="E1894">
            <v>0</v>
          </cell>
          <cell r="F1894">
            <v>0</v>
          </cell>
        </row>
        <row r="1895">
          <cell r="A1895">
            <v>107040</v>
          </cell>
          <cell r="B1895" t="str">
            <v>RECOLOCAÇÃO DE SIFÕES</v>
          </cell>
          <cell r="C1895" t="str">
            <v>UN</v>
          </cell>
          <cell r="D1895">
            <v>0</v>
          </cell>
          <cell r="E1895">
            <v>0</v>
          </cell>
          <cell r="F1895">
            <v>0</v>
          </cell>
        </row>
        <row r="1896">
          <cell r="A1896">
            <v>107042</v>
          </cell>
          <cell r="B1896" t="str">
            <v>RECOLOCAÇÃO DE TORNEIRAS</v>
          </cell>
          <cell r="C1896" t="str">
            <v>UN</v>
          </cell>
          <cell r="D1896">
            <v>0</v>
          </cell>
          <cell r="E1896">
            <v>0</v>
          </cell>
          <cell r="F1896">
            <v>0</v>
          </cell>
        </row>
        <row r="1897">
          <cell r="A1897">
            <v>107045</v>
          </cell>
          <cell r="B1897" t="str">
            <v>RECOLOCAÇÃO DE CAIXAS DE DESCARGA DE SOBREPOR</v>
          </cell>
          <cell r="C1897" t="str">
            <v>UN</v>
          </cell>
          <cell r="D1897">
            <v>0</v>
          </cell>
          <cell r="E1897">
            <v>0</v>
          </cell>
          <cell r="F1897">
            <v>0</v>
          </cell>
        </row>
        <row r="1898">
          <cell r="A1898">
            <v>108000</v>
          </cell>
          <cell r="B1898" t="str">
            <v>SERVIÇOS PARCIAIS</v>
          </cell>
          <cell r="C1898" t="str">
            <v>.</v>
          </cell>
          <cell r="D1898">
            <v>0</v>
          </cell>
          <cell r="E1898">
            <v>0</v>
          </cell>
          <cell r="F1898">
            <v>0</v>
          </cell>
        </row>
        <row r="1899">
          <cell r="A1899">
            <v>108070</v>
          </cell>
          <cell r="B1899" t="str">
            <v>SIFÃO COM COPO, TIPO REFORÇADO, PVC RÍGIDO - 1 1/2"X2"</v>
          </cell>
          <cell r="C1899" t="str">
            <v>UN</v>
          </cell>
          <cell r="D1899">
            <v>0</v>
          </cell>
          <cell r="E1899">
            <v>0</v>
          </cell>
          <cell r="F1899">
            <v>0</v>
          </cell>
        </row>
        <row r="1900">
          <cell r="A1900">
            <v>108072</v>
          </cell>
          <cell r="B1900" t="str">
            <v>SIFÃO TIPO PESADO, METAL CROMADO - 1"X1 1/2"</v>
          </cell>
          <cell r="C1900" t="str">
            <v>UN</v>
          </cell>
          <cell r="D1900">
            <v>0</v>
          </cell>
          <cell r="E1900">
            <v>0</v>
          </cell>
          <cell r="F1900">
            <v>0</v>
          </cell>
        </row>
        <row r="1901">
          <cell r="A1901">
            <v>108073</v>
          </cell>
          <cell r="B1901" t="str">
            <v>SIFÃO TIPO PESADO, METAL CROMADO - 1"X2"</v>
          </cell>
          <cell r="C1901" t="str">
            <v>UN</v>
          </cell>
          <cell r="D1901">
            <v>0</v>
          </cell>
          <cell r="E1901">
            <v>0</v>
          </cell>
          <cell r="F1901">
            <v>0</v>
          </cell>
        </row>
        <row r="1902">
          <cell r="A1902">
            <v>108074</v>
          </cell>
          <cell r="B1902" t="str">
            <v>SIFÃO TIPO PESADO, METAL CROMADO - 1 1/2"X2"</v>
          </cell>
          <cell r="C1902" t="str">
            <v>UN</v>
          </cell>
          <cell r="D1902">
            <v>0</v>
          </cell>
          <cell r="E1902">
            <v>0</v>
          </cell>
          <cell r="F1902">
            <v>0</v>
          </cell>
        </row>
        <row r="1903">
          <cell r="A1903">
            <v>108076</v>
          </cell>
          <cell r="B1903" t="str">
            <v>TUBO DE LIGAÇÃO FLEXÍVEL, PVC - 1/2"X30/40CM</v>
          </cell>
          <cell r="C1903" t="str">
            <v>UN</v>
          </cell>
          <cell r="D1903">
            <v>0</v>
          </cell>
          <cell r="E1903">
            <v>0</v>
          </cell>
          <cell r="F1903">
            <v>0</v>
          </cell>
        </row>
        <row r="1904">
          <cell r="A1904">
            <v>108081</v>
          </cell>
          <cell r="B1904" t="str">
            <v>TUBO DE LIGAÇÃO FLEXÍVEL, METAL CROMADO - 1/2"X30/40CM</v>
          </cell>
          <cell r="C1904" t="str">
            <v>UN</v>
          </cell>
          <cell r="D1904">
            <v>0</v>
          </cell>
          <cell r="E1904">
            <v>0</v>
          </cell>
          <cell r="F1904">
            <v>0</v>
          </cell>
        </row>
        <row r="1905">
          <cell r="A1905">
            <v>108086</v>
          </cell>
          <cell r="B1905" t="str">
            <v>TORNEIRA DE PRESSÃO PARA LAVATÓRIO, METAL CROMADO - 1/2"</v>
          </cell>
          <cell r="C1905" t="str">
            <v>UN</v>
          </cell>
          <cell r="D1905">
            <v>0</v>
          </cell>
          <cell r="E1905">
            <v>0</v>
          </cell>
          <cell r="F1905">
            <v>0</v>
          </cell>
        </row>
        <row r="1906">
          <cell r="A1906">
            <v>108093</v>
          </cell>
          <cell r="B1906" t="str">
            <v>VÁLVULA AMERICANA DE METAL CROMADO - 1 1/2"X3 3/4"</v>
          </cell>
          <cell r="C1906" t="str">
            <v>UN</v>
          </cell>
          <cell r="D1906">
            <v>0</v>
          </cell>
          <cell r="E1906">
            <v>0</v>
          </cell>
          <cell r="F1906">
            <v>0</v>
          </cell>
        </row>
        <row r="1907">
          <cell r="A1907">
            <v>108097</v>
          </cell>
          <cell r="B1907" t="str">
            <v>TUBO DE LIGAÇÃO EM ALUMÍNIO COM CANOPLA, PARA CHUVEIRO - 3/4"</v>
          </cell>
          <cell r="C1907" t="str">
            <v>UN</v>
          </cell>
          <cell r="D1907">
            <v>0</v>
          </cell>
          <cell r="E1907">
            <v>0</v>
          </cell>
          <cell r="F1907">
            <v>0</v>
          </cell>
        </row>
        <row r="1908">
          <cell r="A1908">
            <v>109000</v>
          </cell>
          <cell r="B1908" t="str">
            <v>OUTROS SERVIÇOS</v>
          </cell>
          <cell r="C1908" t="str">
            <v>.</v>
          </cell>
          <cell r="D1908">
            <v>0</v>
          </cell>
          <cell r="E1908">
            <v>0</v>
          </cell>
          <cell r="F1908">
            <v>0</v>
          </cell>
        </row>
        <row r="1909">
          <cell r="A1909">
            <v>109001</v>
          </cell>
          <cell r="B1909" t="str">
            <v>DESENTUPIMENTO DE RAMAIS DE ESGOTO OU ÁGUAS PLUVIAIS</v>
          </cell>
          <cell r="C1909" t="str">
            <v>M</v>
          </cell>
          <cell r="D1909">
            <v>0</v>
          </cell>
          <cell r="E1909">
            <v>0</v>
          </cell>
          <cell r="F1909">
            <v>0</v>
          </cell>
        </row>
        <row r="1910">
          <cell r="A1910">
            <v>110000</v>
          </cell>
          <cell r="B1910" t="str">
            <v>REVESTIMENTOS</v>
          </cell>
          <cell r="D1910">
            <v>0</v>
          </cell>
          <cell r="E1910">
            <v>0</v>
          </cell>
          <cell r="F1910">
            <v>0</v>
          </cell>
        </row>
        <row r="1911">
          <cell r="A1911">
            <v>110100</v>
          </cell>
          <cell r="B1911" t="str">
            <v>REVESTIMENTO DE FORROS</v>
          </cell>
          <cell r="C1911" t="str">
            <v>.</v>
          </cell>
          <cell r="D1911">
            <v>0</v>
          </cell>
          <cell r="E1911">
            <v>0</v>
          </cell>
          <cell r="F1911">
            <v>0</v>
          </cell>
        </row>
        <row r="1912">
          <cell r="A1912">
            <v>110101</v>
          </cell>
          <cell r="B1912" t="str">
            <v>CHAPISCO COMUM - ARGAMASSA DE CIMENTO E AREIA 1:3</v>
          </cell>
          <cell r="C1912" t="str">
            <v>M2</v>
          </cell>
          <cell r="D1912">
            <v>0</v>
          </cell>
          <cell r="E1912">
            <v>0</v>
          </cell>
          <cell r="F1912">
            <v>0</v>
          </cell>
        </row>
        <row r="1913">
          <cell r="A1913">
            <v>110108</v>
          </cell>
          <cell r="B1913" t="str">
            <v>EMBOÇO - ARGAMASSA MISTA DE CIMENTO, CAL E AREIA 1:4/12</v>
          </cell>
          <cell r="C1913" t="str">
            <v>M2</v>
          </cell>
          <cell r="D1913">
            <v>0</v>
          </cell>
          <cell r="E1913">
            <v>0</v>
          </cell>
          <cell r="F1913">
            <v>0</v>
          </cell>
        </row>
        <row r="1914">
          <cell r="A1914">
            <v>110109</v>
          </cell>
          <cell r="B1914" t="str">
            <v>EMBOÇO DESEMPENADO PARA PINTURA - ARGAMASSA MISTA CIMENTO, CAL E AREIA 1:3/12</v>
          </cell>
          <cell r="C1914" t="str">
            <v>M2</v>
          </cell>
          <cell r="D1914">
            <v>0</v>
          </cell>
          <cell r="E1914">
            <v>0</v>
          </cell>
          <cell r="F1914">
            <v>0</v>
          </cell>
        </row>
        <row r="1915">
          <cell r="A1915">
            <v>110113</v>
          </cell>
          <cell r="B1915" t="str">
            <v>REBOCO INTERNO - ARGAMASSA PRÉ-FABRICADA</v>
          </cell>
          <cell r="C1915" t="str">
            <v>M2</v>
          </cell>
          <cell r="D1915">
            <v>0</v>
          </cell>
          <cell r="E1915">
            <v>0</v>
          </cell>
          <cell r="F1915">
            <v>0</v>
          </cell>
        </row>
        <row r="1916">
          <cell r="A1916">
            <v>110200</v>
          </cell>
          <cell r="B1916" t="str">
            <v>REVESTIMENTO DE PAREDES INTERNAS</v>
          </cell>
          <cell r="C1916" t="str">
            <v>.</v>
          </cell>
          <cell r="D1916">
            <v>0</v>
          </cell>
          <cell r="E1916">
            <v>0</v>
          </cell>
          <cell r="F1916">
            <v>0</v>
          </cell>
        </row>
        <row r="1917">
          <cell r="A1917">
            <v>110201</v>
          </cell>
          <cell r="B1917" t="str">
            <v>CHAPISCO COMUM - ARGAMASSA DE CIMENTO E AREIA 1:3</v>
          </cell>
          <cell r="C1917" t="str">
            <v>M2</v>
          </cell>
          <cell r="D1917">
            <v>0</v>
          </cell>
          <cell r="E1917">
            <v>0</v>
          </cell>
          <cell r="F1917">
            <v>0</v>
          </cell>
        </row>
        <row r="1918">
          <cell r="A1918">
            <v>110208</v>
          </cell>
          <cell r="B1918" t="str">
            <v>EMBOÇO INTERNO - ARGAMASSA MISTA DE CIMENTO, CAL E AREIA 1:4/12</v>
          </cell>
          <cell r="C1918" t="str">
            <v>M2</v>
          </cell>
          <cell r="D1918">
            <v>0</v>
          </cell>
          <cell r="E1918">
            <v>0</v>
          </cell>
          <cell r="F1918">
            <v>0</v>
          </cell>
        </row>
        <row r="1919">
          <cell r="A1919">
            <v>110209</v>
          </cell>
          <cell r="B1919" t="str">
            <v>EMBOÇO INTERNO DESEMPENADO PARA PINTURA - ARGAMASSA MISTA DE CIMENTO, CAL E AREIA 1:3/12</v>
          </cell>
          <cell r="C1919" t="str">
            <v>M2</v>
          </cell>
          <cell r="D1919">
            <v>0</v>
          </cell>
          <cell r="E1919">
            <v>0</v>
          </cell>
          <cell r="F1919">
            <v>0</v>
          </cell>
        </row>
        <row r="1920">
          <cell r="A1920">
            <v>110210</v>
          </cell>
          <cell r="B1920" t="str">
            <v>EMBOÇO INTERNO - ARGAMASSA DE CIMENTO E AREIA 1:3</v>
          </cell>
          <cell r="C1920" t="str">
            <v>M2</v>
          </cell>
          <cell r="D1920">
            <v>0</v>
          </cell>
          <cell r="E1920">
            <v>0</v>
          </cell>
          <cell r="F1920">
            <v>0</v>
          </cell>
        </row>
        <row r="1921">
          <cell r="A1921">
            <v>110213</v>
          </cell>
          <cell r="B1921" t="str">
            <v>REBOCO INTERNO - ARGAMASSA PRÉ-FABRICADA</v>
          </cell>
          <cell r="C1921" t="str">
            <v>M2</v>
          </cell>
          <cell r="D1921">
            <v>0</v>
          </cell>
          <cell r="E1921">
            <v>0</v>
          </cell>
          <cell r="F1921">
            <v>0</v>
          </cell>
        </row>
        <row r="1922">
          <cell r="A1922">
            <v>110215</v>
          </cell>
          <cell r="B1922" t="str">
            <v>REVESTIMENTO COM GESSO</v>
          </cell>
          <cell r="C1922" t="str">
            <v>M2</v>
          </cell>
          <cell r="D1922">
            <v>0</v>
          </cell>
          <cell r="E1922">
            <v>0</v>
          </cell>
          <cell r="F1922">
            <v>0</v>
          </cell>
        </row>
        <row r="1923">
          <cell r="A1923">
            <v>110225</v>
          </cell>
          <cell r="B1923" t="str">
            <v>AZULEJOS, JUNTAS AMARRAÇÃO OU A PRUMO - ASSENTES COM ARGAMASSA COMUM</v>
          </cell>
          <cell r="C1923" t="str">
            <v>M2</v>
          </cell>
          <cell r="D1923">
            <v>0</v>
          </cell>
          <cell r="E1923">
            <v>0</v>
          </cell>
          <cell r="F1923">
            <v>0</v>
          </cell>
        </row>
        <row r="1924">
          <cell r="A1924">
            <v>110229</v>
          </cell>
          <cell r="B1924" t="str">
            <v>AZULEJOS, JUNTA AMARRAÇÃO OU A PRUMO - ASSENTES COM ARGAMASSA COLANTE</v>
          </cell>
          <cell r="C1924" t="str">
            <v>M2</v>
          </cell>
          <cell r="D1924">
            <v>0</v>
          </cell>
          <cell r="E1924">
            <v>0</v>
          </cell>
          <cell r="F1924">
            <v>0</v>
          </cell>
        </row>
        <row r="1925">
          <cell r="A1925">
            <v>110275</v>
          </cell>
          <cell r="B1925" t="str">
            <v>LAMINADO MELAMÍNICO COLADO, 1,3MM DE ESPESSURA - JUNTAS SECAS</v>
          </cell>
          <cell r="C1925" t="str">
            <v>M2</v>
          </cell>
          <cell r="D1925">
            <v>0</v>
          </cell>
          <cell r="E1925">
            <v>0</v>
          </cell>
          <cell r="F1925">
            <v>0</v>
          </cell>
        </row>
        <row r="1926">
          <cell r="A1926">
            <v>110300</v>
          </cell>
          <cell r="B1926" t="str">
            <v>REVESTIMENTO DE PAREDES EXTERNAS</v>
          </cell>
          <cell r="C1926" t="str">
            <v>.</v>
          </cell>
          <cell r="D1926">
            <v>0</v>
          </cell>
          <cell r="E1926">
            <v>0</v>
          </cell>
          <cell r="F1926">
            <v>0</v>
          </cell>
        </row>
        <row r="1927">
          <cell r="A1927">
            <v>110301</v>
          </cell>
          <cell r="B1927" t="str">
            <v>CHAPISCO COMUM - ARGAMASSA DE CIMENTO E AREIA 1:3</v>
          </cell>
          <cell r="C1927" t="str">
            <v>M2</v>
          </cell>
          <cell r="D1927">
            <v>0</v>
          </cell>
          <cell r="E1927">
            <v>0</v>
          </cell>
          <cell r="F1927">
            <v>0</v>
          </cell>
        </row>
        <row r="1928">
          <cell r="A1928">
            <v>110303</v>
          </cell>
          <cell r="B1928" t="str">
            <v>CHAPISCO RÚSTICO FINO, APLICADO COM PENEIRA - ARGAMASSA DE CIMENTO E AREIA 1:3</v>
          </cell>
          <cell r="C1928" t="str">
            <v>M2</v>
          </cell>
          <cell r="D1928">
            <v>0</v>
          </cell>
          <cell r="E1928">
            <v>0</v>
          </cell>
          <cell r="F1928">
            <v>0</v>
          </cell>
        </row>
        <row r="1929">
          <cell r="A1929">
            <v>110304</v>
          </cell>
          <cell r="B1929" t="str">
            <v>CHAPISCO RÚSTICO GROSSO, COM ADIÇÃO DE BRITA N.1</v>
          </cell>
          <cell r="C1929" t="str">
            <v>M2</v>
          </cell>
          <cell r="D1929">
            <v>0</v>
          </cell>
          <cell r="E1929">
            <v>0</v>
          </cell>
          <cell r="F1929">
            <v>0</v>
          </cell>
        </row>
        <row r="1930">
          <cell r="A1930">
            <v>110308</v>
          </cell>
          <cell r="B1930" t="str">
            <v>EMBOÇO EXTERNO - ARGAMASSA MISTA DE CIMENTO, CAL E AREIA 1:4/12</v>
          </cell>
          <cell r="C1930" t="str">
            <v>M2</v>
          </cell>
          <cell r="D1930">
            <v>0</v>
          </cell>
          <cell r="E1930">
            <v>0</v>
          </cell>
          <cell r="F1930">
            <v>0</v>
          </cell>
        </row>
        <row r="1931">
          <cell r="A1931">
            <v>110309</v>
          </cell>
          <cell r="B1931" t="str">
            <v>EMBOÇO EXTERNO DESEMPENADO PARA PINTURA - ARGAMASSA MISTA DE CIMENTO, CAL E AREIA 1:3/12</v>
          </cell>
          <cell r="C1931" t="str">
            <v>M2</v>
          </cell>
          <cell r="D1931">
            <v>0</v>
          </cell>
          <cell r="E1931">
            <v>0</v>
          </cell>
          <cell r="F1931">
            <v>0</v>
          </cell>
        </row>
        <row r="1932">
          <cell r="A1932">
            <v>110310</v>
          </cell>
          <cell r="B1932" t="str">
            <v>EMBOÇO EXTERNO - ARGAMASSA DE CIMENTO E AREIA 1:3</v>
          </cell>
          <cell r="C1932" t="str">
            <v>M2</v>
          </cell>
          <cell r="D1932">
            <v>0</v>
          </cell>
          <cell r="E1932">
            <v>0</v>
          </cell>
          <cell r="F1932">
            <v>0</v>
          </cell>
        </row>
        <row r="1933">
          <cell r="A1933">
            <v>110313</v>
          </cell>
          <cell r="B1933" t="str">
            <v>REBOCO EXTERNO - ARGAMASSA PRÉ-FABRICADA</v>
          </cell>
          <cell r="C1933" t="str">
            <v>M2</v>
          </cell>
          <cell r="D1933">
            <v>0</v>
          </cell>
          <cell r="E1933">
            <v>0</v>
          </cell>
          <cell r="F1933">
            <v>0</v>
          </cell>
        </row>
        <row r="1934">
          <cell r="A1934">
            <v>110341</v>
          </cell>
          <cell r="B1934" t="str">
            <v>PASTILHAS DE PORCELANA FOSCA, 3/4" - FAIXAS DE ATÉ 20CM</v>
          </cell>
          <cell r="C1934" t="str">
            <v>M</v>
          </cell>
          <cell r="D1934">
            <v>0</v>
          </cell>
          <cell r="E1934">
            <v>0</v>
          </cell>
          <cell r="F1934">
            <v>0</v>
          </cell>
        </row>
        <row r="1935">
          <cell r="A1935">
            <v>110345</v>
          </cell>
          <cell r="B1935" t="str">
            <v>REVESTIMENTO CERÂMICO ANTI-PICHAÇÃO, JUNTAS AMARRAÇÃO OU PRUMO - ASSENTADOS COM ARGAMASSA COMUM</v>
          </cell>
          <cell r="C1935" t="str">
            <v>M2</v>
          </cell>
          <cell r="D1935">
            <v>0</v>
          </cell>
          <cell r="E1935">
            <v>0</v>
          </cell>
          <cell r="F1935">
            <v>0</v>
          </cell>
        </row>
        <row r="1936">
          <cell r="A1936">
            <v>110346</v>
          </cell>
          <cell r="B1936" t="str">
            <v>REVESTIMENTO CERÂMICO ANTI-PICHAÇÃO, JUNTAS AMARRAÇÃO OU PRUMO - ASSENTADOS COM ARGAMASSA COLANTE</v>
          </cell>
          <cell r="C1936" t="str">
            <v>M2</v>
          </cell>
          <cell r="D1936">
            <v>0</v>
          </cell>
          <cell r="E1936">
            <v>0</v>
          </cell>
          <cell r="F1936">
            <v>0</v>
          </cell>
        </row>
        <row r="1937">
          <cell r="A1937">
            <v>110347</v>
          </cell>
          <cell r="B1937" t="str">
            <v>REVESTIMENTO CERÂMICO ESMALTADO, JUNTAS AMARRAÇÃO OU PRUMO - ASSENTADOS COM ARGAMASSA COMUM</v>
          </cell>
          <cell r="C1937" t="str">
            <v>M2</v>
          </cell>
          <cell r="D1937">
            <v>0</v>
          </cell>
          <cell r="E1937">
            <v>0</v>
          </cell>
          <cell r="F1937">
            <v>0</v>
          </cell>
        </row>
        <row r="1938">
          <cell r="A1938">
            <v>110348</v>
          </cell>
          <cell r="B1938" t="str">
            <v>REVESTIMENTO CERÂMICO ESMALTADO, JUNTAS AMARRAÇÃO OU PRUMO - ASSENTADOS COM ARGAMASSA COLANTE</v>
          </cell>
          <cell r="C1938" t="str">
            <v>M2</v>
          </cell>
          <cell r="D1938">
            <v>0</v>
          </cell>
          <cell r="E1938">
            <v>0</v>
          </cell>
          <cell r="F1938">
            <v>0</v>
          </cell>
        </row>
        <row r="1939">
          <cell r="A1939">
            <v>110400</v>
          </cell>
          <cell r="B1939" t="str">
            <v>ARREMATES DE REVESTIMENTO</v>
          </cell>
          <cell r="C1939" t="str">
            <v>.</v>
          </cell>
          <cell r="D1939">
            <v>0</v>
          </cell>
          <cell r="E1939">
            <v>0</v>
          </cell>
          <cell r="F1939">
            <v>0</v>
          </cell>
        </row>
        <row r="1940">
          <cell r="A1940">
            <v>110404</v>
          </cell>
          <cell r="B1940" t="str">
            <v>CANTONEIRA DE PROTEÇÃO - PERFIL "L" DE FERRO, 1 1/4" X 1 1/4" X 1/8"</v>
          </cell>
          <cell r="C1940" t="str">
            <v>M</v>
          </cell>
          <cell r="D1940">
            <v>0</v>
          </cell>
          <cell r="E1940">
            <v>0</v>
          </cell>
          <cell r="F1940">
            <v>0</v>
          </cell>
        </row>
        <row r="1941">
          <cell r="A1941">
            <v>110405</v>
          </cell>
          <cell r="B1941" t="str">
            <v>CANTONEIRA DE PROTEÇÃO - PERFIL "L" DE FERRO, 1"X1"X1/8"</v>
          </cell>
          <cell r="C1941" t="str">
            <v>M</v>
          </cell>
          <cell r="D1941">
            <v>0</v>
          </cell>
          <cell r="E1941">
            <v>0</v>
          </cell>
          <cell r="F1941">
            <v>0</v>
          </cell>
        </row>
        <row r="1942">
          <cell r="A1942">
            <v>110406</v>
          </cell>
          <cell r="B1942" t="str">
            <v>CANTONEIRA DE PROTEÇÃO - PERFIL "L" DE ALUMÍNIO, 1"X1"X1/8"</v>
          </cell>
          <cell r="C1942" t="str">
            <v>M</v>
          </cell>
          <cell r="D1942">
            <v>0</v>
          </cell>
          <cell r="E1942">
            <v>0</v>
          </cell>
          <cell r="F1942">
            <v>0</v>
          </cell>
        </row>
        <row r="1943">
          <cell r="A1943">
            <v>110413</v>
          </cell>
          <cell r="B1943" t="str">
            <v>CANTONEIRA DE PROTEÇÃO PARA REBOCO - PERFIL "Y" DE ALUMÍNIO</v>
          </cell>
          <cell r="C1943" t="str">
            <v>M</v>
          </cell>
          <cell r="D1943">
            <v>0</v>
          </cell>
          <cell r="E1943">
            <v>0</v>
          </cell>
          <cell r="F1943">
            <v>0</v>
          </cell>
        </row>
        <row r="1944">
          <cell r="A1944">
            <v>110417</v>
          </cell>
          <cell r="B1944" t="str">
            <v>CANTONEIRA DE PROTEÇÃO PARA AZULEJOS - PERFIL "TRIFACE" DE ALUMÍNIO</v>
          </cell>
          <cell r="C1944" t="str">
            <v>M</v>
          </cell>
          <cell r="D1944">
            <v>0</v>
          </cell>
          <cell r="E1944">
            <v>0</v>
          </cell>
          <cell r="F1944">
            <v>0</v>
          </cell>
        </row>
        <row r="1945">
          <cell r="A1945">
            <v>110450</v>
          </cell>
          <cell r="B1945" t="str">
            <v>PEITORIL DE ARGAMASSA DE CIMENTO QUEIMADO -  ESPESSURA 2CM</v>
          </cell>
          <cell r="C1945" t="str">
            <v>M</v>
          </cell>
          <cell r="D1945">
            <v>0</v>
          </cell>
          <cell r="E1945">
            <v>0</v>
          </cell>
          <cell r="F1945">
            <v>0</v>
          </cell>
        </row>
        <row r="1946">
          <cell r="A1946">
            <v>110456</v>
          </cell>
          <cell r="B1946" t="str">
            <v>PEITORIL DE GRANILITE - ESPESSURA 2CM, LARGURA 20CM</v>
          </cell>
          <cell r="C1946" t="str">
            <v>M</v>
          </cell>
          <cell r="D1946">
            <v>0</v>
          </cell>
          <cell r="E1946">
            <v>0</v>
          </cell>
          <cell r="F1946">
            <v>0</v>
          </cell>
        </row>
        <row r="1947">
          <cell r="A1947">
            <v>110458</v>
          </cell>
          <cell r="B1947" t="str">
            <v>PEITORIL DE GRANITO POLIDO - ESP=2CM</v>
          </cell>
          <cell r="C1947" t="str">
            <v>M</v>
          </cell>
          <cell r="D1947">
            <v>0</v>
          </cell>
          <cell r="E1947">
            <v>0</v>
          </cell>
          <cell r="F1947">
            <v>0</v>
          </cell>
        </row>
        <row r="1948">
          <cell r="A1948">
            <v>115000</v>
          </cell>
          <cell r="B1948" t="str">
            <v>DEMOLIÇÕES</v>
          </cell>
          <cell r="C1948" t="str">
            <v>.</v>
          </cell>
          <cell r="D1948">
            <v>0</v>
          </cell>
          <cell r="E1948">
            <v>0</v>
          </cell>
          <cell r="F1948">
            <v>0</v>
          </cell>
        </row>
        <row r="1949">
          <cell r="A1949">
            <v>115002</v>
          </cell>
          <cell r="B1949" t="str">
            <v>DEMOLIÇÃO DE ARGAMASSA DE CAL E AREIA OU MISTA</v>
          </cell>
          <cell r="C1949" t="str">
            <v>M2</v>
          </cell>
          <cell r="D1949">
            <v>0</v>
          </cell>
          <cell r="E1949">
            <v>3.98</v>
          </cell>
          <cell r="F1949">
            <v>0</v>
          </cell>
        </row>
        <row r="1950">
          <cell r="A1950">
            <v>115003</v>
          </cell>
          <cell r="B1950" t="str">
            <v>DEMOLIÇÃO DE ARGAMASSA DE CIMENTO E AREIA</v>
          </cell>
          <cell r="C1950" t="str">
            <v>M2</v>
          </cell>
          <cell r="D1950">
            <v>0</v>
          </cell>
          <cell r="E1950">
            <v>0</v>
          </cell>
          <cell r="F1950">
            <v>0</v>
          </cell>
        </row>
        <row r="1951">
          <cell r="A1951">
            <v>115005</v>
          </cell>
          <cell r="B1951" t="str">
            <v>DEMOLIÇÃO DE REVESTIMENTO CERÂMICO OU SIMILAR</v>
          </cell>
          <cell r="C1951" t="str">
            <v>M2</v>
          </cell>
          <cell r="D1951">
            <v>0</v>
          </cell>
          <cell r="E1951">
            <v>0</v>
          </cell>
          <cell r="F1951">
            <v>0</v>
          </cell>
        </row>
        <row r="1952">
          <cell r="A1952">
            <v>115010</v>
          </cell>
          <cell r="B1952" t="str">
            <v>DEMOLIÇÃO DE LAMBRI DE TÁBUAS OU CHAPAS DE MADEIRA, EXCLUSIVE ENTARUGAMENTO</v>
          </cell>
          <cell r="C1952" t="str">
            <v>M2</v>
          </cell>
          <cell r="D1952">
            <v>0</v>
          </cell>
          <cell r="E1952">
            <v>0</v>
          </cell>
          <cell r="F1952">
            <v>0</v>
          </cell>
        </row>
        <row r="1953">
          <cell r="A1953">
            <v>115015</v>
          </cell>
          <cell r="B1953" t="str">
            <v>DEMOLIÇÃO DE LAMBRI DE TÁBUAS OU CHAPAS DE MADEIRA, INCLUSIVE ENTARUGAMENTO</v>
          </cell>
          <cell r="C1953" t="str">
            <v>M2</v>
          </cell>
          <cell r="D1953">
            <v>0</v>
          </cell>
          <cell r="E1953">
            <v>0</v>
          </cell>
          <cell r="F1953">
            <v>0</v>
          </cell>
        </row>
        <row r="1954">
          <cell r="A1954">
            <v>116000</v>
          </cell>
          <cell r="B1954" t="str">
            <v>RETIRADAS</v>
          </cell>
          <cell r="C1954" t="str">
            <v>.</v>
          </cell>
          <cell r="D1954">
            <v>0</v>
          </cell>
          <cell r="E1954">
            <v>0</v>
          </cell>
          <cell r="F1954">
            <v>0</v>
          </cell>
        </row>
        <row r="1955">
          <cell r="A1955">
            <v>116005</v>
          </cell>
          <cell r="B1955" t="str">
            <v>RETIRADA DE FORRAS DE PEDRAS NATURAIS - GRANITO OU MÁRMORE</v>
          </cell>
          <cell r="C1955" t="str">
            <v>M2</v>
          </cell>
          <cell r="D1955">
            <v>0</v>
          </cell>
          <cell r="E1955">
            <v>0</v>
          </cell>
          <cell r="F1955">
            <v>0</v>
          </cell>
        </row>
        <row r="1956">
          <cell r="A1956">
            <v>116010</v>
          </cell>
          <cell r="B1956" t="str">
            <v>RETIRADA DE LAMBRI DE TÁBUAS OU CHAPAS DE MADEIRA, EXCLUSIVE ENTARUGAMENTO</v>
          </cell>
          <cell r="C1956" t="str">
            <v>M2</v>
          </cell>
          <cell r="D1956">
            <v>0</v>
          </cell>
          <cell r="E1956">
            <v>0</v>
          </cell>
          <cell r="F1956">
            <v>0</v>
          </cell>
        </row>
        <row r="1957">
          <cell r="A1957">
            <v>116015</v>
          </cell>
          <cell r="B1957" t="str">
            <v>RETIRADA DE LAMBRI DE TÁBUAS OU CHAPAS DE MADEIRA, INCLUSIVE ENTARUGAMENTO</v>
          </cell>
          <cell r="C1957" t="str">
            <v>M2</v>
          </cell>
          <cell r="D1957">
            <v>0</v>
          </cell>
          <cell r="E1957">
            <v>0</v>
          </cell>
          <cell r="F1957">
            <v>0</v>
          </cell>
        </row>
        <row r="1958">
          <cell r="A1958">
            <v>117000</v>
          </cell>
          <cell r="B1958" t="str">
            <v>RECOLOCAÇÕES</v>
          </cell>
          <cell r="C1958" t="str">
            <v>.</v>
          </cell>
          <cell r="D1958">
            <v>0</v>
          </cell>
          <cell r="E1958">
            <v>0</v>
          </cell>
          <cell r="F1958">
            <v>0</v>
          </cell>
        </row>
        <row r="1959">
          <cell r="A1959">
            <v>117005</v>
          </cell>
          <cell r="B1959" t="str">
            <v>RECOLOCAÇÃO DE FORRAS DE PEDRAS NATURAIS - GRANITO OU MÁRMORE</v>
          </cell>
          <cell r="C1959" t="str">
            <v>M2</v>
          </cell>
          <cell r="D1959">
            <v>0</v>
          </cell>
          <cell r="E1959">
            <v>0</v>
          </cell>
          <cell r="F1959">
            <v>0</v>
          </cell>
        </row>
        <row r="1960">
          <cell r="A1960">
            <v>118000</v>
          </cell>
          <cell r="B1960" t="str">
            <v>SERVIÇOS PARCIAIS</v>
          </cell>
          <cell r="C1960" t="str">
            <v>.</v>
          </cell>
          <cell r="D1960">
            <v>0</v>
          </cell>
          <cell r="E1960">
            <v>0</v>
          </cell>
          <cell r="F1960">
            <v>0</v>
          </cell>
        </row>
        <row r="1961">
          <cell r="A1961">
            <v>118001</v>
          </cell>
          <cell r="B1961" t="str">
            <v>REPAROS EM TRINCAS E RACHADURAS</v>
          </cell>
          <cell r="C1961" t="str">
            <v>M</v>
          </cell>
          <cell r="D1961">
            <v>0</v>
          </cell>
          <cell r="E1961">
            <v>0</v>
          </cell>
          <cell r="F1961">
            <v>0</v>
          </cell>
        </row>
        <row r="1962">
          <cell r="A1962">
            <v>118005</v>
          </cell>
          <cell r="B1962" t="str">
            <v>REPAROS EM EMBOÇO - ARGAMASSA MISTA DE CIMENTO, CAL E AREIA 1:4/12</v>
          </cell>
          <cell r="C1962" t="str">
            <v>M2</v>
          </cell>
          <cell r="D1962">
            <v>0</v>
          </cell>
          <cell r="E1962">
            <v>0</v>
          </cell>
          <cell r="F1962">
            <v>0</v>
          </cell>
        </row>
        <row r="1963">
          <cell r="A1963">
            <v>118006</v>
          </cell>
          <cell r="B1963" t="str">
            <v>REPAROS EM REBOCO - ARGAMASSA DE CAL E AREIA 1:2</v>
          </cell>
          <cell r="C1963" t="str">
            <v>M2</v>
          </cell>
          <cell r="D1963">
            <v>0</v>
          </cell>
          <cell r="E1963">
            <v>0</v>
          </cell>
          <cell r="F1963">
            <v>0</v>
          </cell>
        </row>
        <row r="1964">
          <cell r="A1964">
            <v>120000</v>
          </cell>
          <cell r="B1964" t="str">
            <v>FORROS</v>
          </cell>
          <cell r="D1964">
            <v>0</v>
          </cell>
          <cell r="E1964">
            <v>0</v>
          </cell>
          <cell r="F1964">
            <v>0</v>
          </cell>
        </row>
        <row r="1965">
          <cell r="A1965">
            <v>120100</v>
          </cell>
          <cell r="B1965" t="str">
            <v>FORROS FALSOS</v>
          </cell>
          <cell r="C1965" t="str">
            <v>.</v>
          </cell>
          <cell r="D1965">
            <v>0</v>
          </cell>
          <cell r="E1965">
            <v>0</v>
          </cell>
          <cell r="F1965">
            <v>0</v>
          </cell>
        </row>
        <row r="1966">
          <cell r="A1966">
            <v>120130</v>
          </cell>
          <cell r="B1966" t="str">
            <v>FORRO FIBRA MINERAL MODELADO ÚMIDA - ACABAMENTO SUPERFÍCIE PINTURA VINÍLICA A BASE DE LÁTEX BRANCA - ESPESSURA 13MM, NRC=0,50, CAC=MÍNIMO 35</v>
          </cell>
          <cell r="C1966" t="str">
            <v>M2</v>
          </cell>
          <cell r="D1966">
            <v>0</v>
          </cell>
          <cell r="E1966">
            <v>0</v>
          </cell>
          <cell r="F1966">
            <v>0</v>
          </cell>
        </row>
        <row r="1967">
          <cell r="A1967">
            <v>120140</v>
          </cell>
          <cell r="B1967" t="str">
            <v>FORRO DE GESSO COMUM - PLACA CONVENCIONAL (FORNECIMENTO E INSTALAÇÃO)</v>
          </cell>
          <cell r="C1967" t="str">
            <v>M2</v>
          </cell>
          <cell r="D1967">
            <v>0</v>
          </cell>
          <cell r="E1967">
            <v>0</v>
          </cell>
          <cell r="F1967">
            <v>0</v>
          </cell>
        </row>
        <row r="1968">
          <cell r="A1968">
            <v>120142</v>
          </cell>
          <cell r="B1968" t="str">
            <v>FORRO DE GESSO ACARTONADO TIPO FGA (FORNECIMENTO E INSTALAÇÃO)</v>
          </cell>
          <cell r="C1968" t="str">
            <v>M2</v>
          </cell>
          <cell r="D1968">
            <v>68.900000000000006</v>
          </cell>
          <cell r="E1968">
            <v>0</v>
          </cell>
          <cell r="F1968">
            <v>0</v>
          </cell>
        </row>
        <row r="1969">
          <cell r="A1969">
            <v>120143</v>
          </cell>
          <cell r="B1969" t="str">
            <v>FORRO DE GESSO ACARTONADO TIPO FGE (FORNECIMENTO E INSTALAÇÃO)</v>
          </cell>
          <cell r="C1969" t="str">
            <v>M2</v>
          </cell>
          <cell r="D1969">
            <v>0</v>
          </cell>
          <cell r="E1969">
            <v>0</v>
          </cell>
          <cell r="F1969">
            <v>0</v>
          </cell>
        </row>
        <row r="1970">
          <cell r="A1970">
            <v>120145</v>
          </cell>
          <cell r="B1970" t="str">
            <v>FORRO EM RÉGUA DE PVC 200MM - INCLUSIVE PERFIS DE FIXAÇÃO E ACABAMENTO</v>
          </cell>
          <cell r="C1970" t="str">
            <v>M2</v>
          </cell>
          <cell r="D1970">
            <v>0</v>
          </cell>
          <cell r="E1970">
            <v>0</v>
          </cell>
          <cell r="F1970">
            <v>0</v>
          </cell>
        </row>
        <row r="1971">
          <cell r="A1971">
            <v>125000</v>
          </cell>
          <cell r="B1971" t="str">
            <v>DEMOLIÇÕES</v>
          </cell>
          <cell r="C1971" t="str">
            <v>.</v>
          </cell>
          <cell r="D1971">
            <v>0</v>
          </cell>
          <cell r="E1971">
            <v>0</v>
          </cell>
          <cell r="F1971">
            <v>0</v>
          </cell>
        </row>
        <row r="1972">
          <cell r="A1972">
            <v>125001</v>
          </cell>
          <cell r="B1972" t="str">
            <v>DEMOLIÇÃO DE ESTUQUE COMUM, EXCLUSIVE ENTARUGAMENTO</v>
          </cell>
          <cell r="C1972" t="str">
            <v>M2</v>
          </cell>
          <cell r="D1972">
            <v>0</v>
          </cell>
          <cell r="E1972">
            <v>0</v>
          </cell>
          <cell r="F1972">
            <v>0</v>
          </cell>
        </row>
        <row r="1973">
          <cell r="A1973">
            <v>125002</v>
          </cell>
          <cell r="B1973" t="str">
            <v>DEMOLIÇÃO DE FORRO DE TÁBUAS OU CHAPAS DE MADEIRA, EXCLUSIVE ENTARUGAMENTO</v>
          </cell>
          <cell r="C1973" t="str">
            <v>M2</v>
          </cell>
          <cell r="D1973">
            <v>0</v>
          </cell>
          <cell r="E1973">
            <v>7.1</v>
          </cell>
          <cell r="F1973">
            <v>0</v>
          </cell>
        </row>
        <row r="1974">
          <cell r="A1974">
            <v>125005</v>
          </cell>
          <cell r="B1974" t="str">
            <v>DEMOLIÇÃO DE FORRO DE GESSO</v>
          </cell>
          <cell r="C1974" t="str">
            <v>M2</v>
          </cell>
          <cell r="D1974">
            <v>0</v>
          </cell>
          <cell r="E1974">
            <v>0</v>
          </cell>
          <cell r="F1974">
            <v>0</v>
          </cell>
        </row>
        <row r="1975">
          <cell r="A1975">
            <v>125020</v>
          </cell>
          <cell r="B1975" t="str">
            <v>DEMOLIÇÃO DE ENTARUGAMENTO DE FORRO</v>
          </cell>
          <cell r="C1975" t="str">
            <v>M2</v>
          </cell>
          <cell r="D1975">
            <v>0</v>
          </cell>
          <cell r="E1975">
            <v>0</v>
          </cell>
          <cell r="F1975">
            <v>0</v>
          </cell>
        </row>
        <row r="1976">
          <cell r="A1976">
            <v>126000</v>
          </cell>
          <cell r="B1976" t="str">
            <v>RETIRADAS</v>
          </cell>
          <cell r="C1976" t="str">
            <v>.</v>
          </cell>
          <cell r="D1976">
            <v>0</v>
          </cell>
          <cell r="E1976">
            <v>0</v>
          </cell>
          <cell r="F1976">
            <v>0</v>
          </cell>
        </row>
        <row r="1977">
          <cell r="A1977">
            <v>126001</v>
          </cell>
          <cell r="B1977" t="str">
            <v>RETIRADA DE FORRO DE TÁBUAS OU CHAPAS EM GERAL - PREGADAS</v>
          </cell>
          <cell r="C1977" t="str">
            <v>M2</v>
          </cell>
          <cell r="D1977">
            <v>0</v>
          </cell>
          <cell r="E1977">
            <v>0</v>
          </cell>
          <cell r="F1977">
            <v>0</v>
          </cell>
        </row>
        <row r="1978">
          <cell r="A1978">
            <v>126002</v>
          </cell>
          <cell r="B1978" t="str">
            <v>RETIRADA DE FORRO DE CHAPAS EM GERAL - APOIADAS</v>
          </cell>
          <cell r="C1978" t="str">
            <v>M2</v>
          </cell>
          <cell r="D1978">
            <v>0</v>
          </cell>
          <cell r="E1978">
            <v>0</v>
          </cell>
          <cell r="F1978">
            <v>0</v>
          </cell>
        </row>
        <row r="1979">
          <cell r="A1979">
            <v>126020</v>
          </cell>
          <cell r="B1979" t="str">
            <v>RETIRADA DE ENTARUGAMENTO DE FORRO</v>
          </cell>
          <cell r="C1979" t="str">
            <v>M2</v>
          </cell>
          <cell r="D1979">
            <v>0</v>
          </cell>
          <cell r="E1979">
            <v>0</v>
          </cell>
          <cell r="F1979">
            <v>0</v>
          </cell>
        </row>
        <row r="1980">
          <cell r="A1980">
            <v>126030</v>
          </cell>
          <cell r="B1980" t="str">
            <v>RETIRADA DE FORRO EM RÉGUAS DE PVC, INCLUSIVE PERFIS</v>
          </cell>
          <cell r="C1980" t="str">
            <v>M2</v>
          </cell>
          <cell r="D1980">
            <v>0</v>
          </cell>
          <cell r="E1980">
            <v>0</v>
          </cell>
          <cell r="F1980">
            <v>0</v>
          </cell>
        </row>
        <row r="1981">
          <cell r="A1981">
            <v>127000</v>
          </cell>
          <cell r="B1981" t="str">
            <v>RECOLOCAÇÕES</v>
          </cell>
          <cell r="C1981" t="str">
            <v>.</v>
          </cell>
          <cell r="D1981">
            <v>0</v>
          </cell>
          <cell r="E1981">
            <v>0</v>
          </cell>
          <cell r="F1981">
            <v>0</v>
          </cell>
        </row>
        <row r="1982">
          <cell r="A1982">
            <v>127030</v>
          </cell>
          <cell r="B1982" t="str">
            <v>RECOLOCAÇÃO DE FORROS EM RÉGUA DE PVC, INCLUSIVE PERFIS</v>
          </cell>
          <cell r="C1982" t="str">
            <v>M2</v>
          </cell>
          <cell r="D1982">
            <v>0</v>
          </cell>
          <cell r="E1982">
            <v>0</v>
          </cell>
          <cell r="F1982">
            <v>0</v>
          </cell>
        </row>
        <row r="1983">
          <cell r="A1983">
            <v>130000</v>
          </cell>
          <cell r="B1983" t="str">
            <v>PISOS</v>
          </cell>
          <cell r="D1983">
            <v>0</v>
          </cell>
          <cell r="E1983">
            <v>0</v>
          </cell>
          <cell r="F1983">
            <v>0</v>
          </cell>
        </row>
        <row r="1984">
          <cell r="A1984">
            <v>130100</v>
          </cell>
          <cell r="B1984" t="str">
            <v>LASTROS E ENCHIMENTOS</v>
          </cell>
          <cell r="C1984" t="str">
            <v>.</v>
          </cell>
          <cell r="D1984">
            <v>0</v>
          </cell>
          <cell r="E1984">
            <v>0</v>
          </cell>
          <cell r="F1984">
            <v>0</v>
          </cell>
        </row>
        <row r="1985">
          <cell r="A1985">
            <v>130101</v>
          </cell>
          <cell r="B1985" t="str">
            <v>ENCHIMENTO COM TIJOLOS CERÂMICOS FURADOS</v>
          </cell>
          <cell r="C1985" t="str">
            <v>M3</v>
          </cell>
          <cell r="D1985">
            <v>0</v>
          </cell>
          <cell r="E1985">
            <v>0</v>
          </cell>
          <cell r="F1985">
            <v>0</v>
          </cell>
        </row>
        <row r="1986">
          <cell r="A1986">
            <v>130102</v>
          </cell>
          <cell r="B1986" t="str">
            <v>ENCHIMENTO COM ARGILA EXPANDIDA</v>
          </cell>
          <cell r="C1986" t="str">
            <v>M3</v>
          </cell>
          <cell r="D1986">
            <v>0</v>
          </cell>
          <cell r="E1986">
            <v>0</v>
          </cell>
          <cell r="F1986">
            <v>0</v>
          </cell>
        </row>
        <row r="1987">
          <cell r="A1987">
            <v>130110</v>
          </cell>
          <cell r="B1987" t="str">
            <v>LASTRO DE BRITA</v>
          </cell>
          <cell r="C1987" t="str">
            <v>M3</v>
          </cell>
          <cell r="D1987">
            <v>0</v>
          </cell>
          <cell r="E1987">
            <v>0</v>
          </cell>
          <cell r="F1987">
            <v>0</v>
          </cell>
        </row>
        <row r="1988">
          <cell r="A1988">
            <v>130111</v>
          </cell>
          <cell r="B1988" t="str">
            <v>LASTRO DE AGREGADO RECICLADO</v>
          </cell>
          <cell r="C1988" t="str">
            <v>M3</v>
          </cell>
          <cell r="D1988">
            <v>0</v>
          </cell>
          <cell r="E1988">
            <v>0</v>
          </cell>
          <cell r="F1988">
            <v>0</v>
          </cell>
        </row>
        <row r="1989">
          <cell r="A1989">
            <v>130114</v>
          </cell>
          <cell r="B1989" t="str">
            <v>LASTRO DE CONCRETO - 150KG CIM/M3</v>
          </cell>
          <cell r="C1989" t="str">
            <v>M3</v>
          </cell>
          <cell r="D1989">
            <v>184.43</v>
          </cell>
          <cell r="E1989">
            <v>150.28</v>
          </cell>
          <cell r="F1989">
            <v>0</v>
          </cell>
        </row>
        <row r="1990">
          <cell r="A1990">
            <v>130115</v>
          </cell>
          <cell r="B1990" t="str">
            <v>LASTRO DE CONCRETO - 200KG CIM/M3</v>
          </cell>
          <cell r="C1990" t="str">
            <v>M3</v>
          </cell>
          <cell r="D1990">
            <v>0</v>
          </cell>
          <cell r="E1990">
            <v>0</v>
          </cell>
          <cell r="F1990">
            <v>0</v>
          </cell>
        </row>
        <row r="1991">
          <cell r="A1991">
            <v>130117</v>
          </cell>
          <cell r="B1991" t="str">
            <v>LASTRO DE CONCRETO, COM HIDROFUGO - 150KG CIM/M3</v>
          </cell>
          <cell r="C1991" t="str">
            <v>M3</v>
          </cell>
          <cell r="D1991">
            <v>0</v>
          </cell>
          <cell r="E1991">
            <v>0</v>
          </cell>
          <cell r="F1991">
            <v>0</v>
          </cell>
        </row>
        <row r="1992">
          <cell r="A1992">
            <v>130118</v>
          </cell>
          <cell r="B1992" t="str">
            <v>LASTRO DE CONCRETO, COM HIDROFUGO - 200KG CIM/M3</v>
          </cell>
          <cell r="C1992" t="str">
            <v>M3</v>
          </cell>
          <cell r="D1992">
            <v>0</v>
          </cell>
          <cell r="E1992">
            <v>0</v>
          </cell>
          <cell r="F1992">
            <v>0</v>
          </cell>
        </row>
        <row r="1993">
          <cell r="A1993">
            <v>130119</v>
          </cell>
          <cell r="B1993" t="str">
            <v>LASTRO DE CONCRETO COM AGREGADO RECICLADO - 150KG CIM/M3</v>
          </cell>
          <cell r="C1993" t="str">
            <v>M3</v>
          </cell>
          <cell r="D1993">
            <v>0</v>
          </cell>
          <cell r="E1993">
            <v>0</v>
          </cell>
          <cell r="F1993">
            <v>0</v>
          </cell>
        </row>
        <row r="1994">
          <cell r="A1994">
            <v>130120</v>
          </cell>
          <cell r="B1994" t="str">
            <v>LASTRO DE CONCRETO COM AGREGADO RECICLADO - 200KG CIM/M3</v>
          </cell>
          <cell r="C1994" t="str">
            <v>M3</v>
          </cell>
          <cell r="D1994">
            <v>0</v>
          </cell>
          <cell r="E1994">
            <v>0</v>
          </cell>
          <cell r="F1994">
            <v>0</v>
          </cell>
        </row>
        <row r="1995">
          <cell r="A1995">
            <v>130200</v>
          </cell>
          <cell r="B1995" t="str">
            <v>REVESTIMENTO DE PISOS</v>
          </cell>
          <cell r="C1995" t="str">
            <v>.</v>
          </cell>
          <cell r="D1995">
            <v>0</v>
          </cell>
          <cell r="E1995">
            <v>0</v>
          </cell>
          <cell r="F1995">
            <v>0</v>
          </cell>
        </row>
        <row r="1996">
          <cell r="A1996">
            <v>130201</v>
          </cell>
          <cell r="B1996" t="str">
            <v>CIMENTADO COMUM, DESEMPENADO - ESPESSURA 20MM</v>
          </cell>
          <cell r="C1996" t="str">
            <v>M2</v>
          </cell>
          <cell r="D1996">
            <v>0</v>
          </cell>
          <cell r="E1996">
            <v>0</v>
          </cell>
          <cell r="F1996">
            <v>0</v>
          </cell>
        </row>
        <row r="1997">
          <cell r="A1997">
            <v>130202</v>
          </cell>
          <cell r="B1997" t="str">
            <v>CIMENTADO COMUM, DESEMPENADO E ALISADO - ESPESSURA 20MM</v>
          </cell>
          <cell r="C1997" t="str">
            <v>M2</v>
          </cell>
          <cell r="D1997">
            <v>0</v>
          </cell>
          <cell r="E1997">
            <v>0</v>
          </cell>
          <cell r="F1997">
            <v>0</v>
          </cell>
        </row>
        <row r="1998">
          <cell r="A1998">
            <v>130203</v>
          </cell>
          <cell r="B1998" t="str">
            <v>CIMENTADO COM CORANTE, DESEMPENADO E ALISADO - ESPESSURA 20MM</v>
          </cell>
          <cell r="C1998" t="str">
            <v>M2</v>
          </cell>
          <cell r="D1998">
            <v>0</v>
          </cell>
          <cell r="E1998">
            <v>0</v>
          </cell>
          <cell r="F1998">
            <v>0</v>
          </cell>
        </row>
        <row r="1999">
          <cell r="A1999">
            <v>130204</v>
          </cell>
          <cell r="B1999" t="str">
            <v>ACABAMENTO DE PISO DE CONCRETO TIPO BAMBOLÊ</v>
          </cell>
          <cell r="C1999" t="str">
            <v>M2</v>
          </cell>
          <cell r="D1999">
            <v>0</v>
          </cell>
          <cell r="E1999">
            <v>0</v>
          </cell>
          <cell r="F1999">
            <v>0</v>
          </cell>
        </row>
        <row r="2000">
          <cell r="A2000">
            <v>130205</v>
          </cell>
          <cell r="B2000" t="str">
            <v>GRANILITE - ESPESSURA 8MM</v>
          </cell>
          <cell r="C2000" t="str">
            <v>M2</v>
          </cell>
          <cell r="D2000">
            <v>0</v>
          </cell>
          <cell r="E2000">
            <v>0</v>
          </cell>
          <cell r="F2000">
            <v>0</v>
          </cell>
        </row>
        <row r="2001">
          <cell r="A2001">
            <v>130206</v>
          </cell>
          <cell r="B2001" t="str">
            <v>CIMENTADO COMUM COM AGREGADO RECLICLADO, DESEMPENADO ALISADO - ESPESSURA 20MM</v>
          </cell>
          <cell r="C2001" t="str">
            <v>M2</v>
          </cell>
          <cell r="D2001">
            <v>0</v>
          </cell>
          <cell r="E2001">
            <v>0</v>
          </cell>
          <cell r="F2001">
            <v>0</v>
          </cell>
        </row>
        <row r="2002">
          <cell r="A2002">
            <v>130207</v>
          </cell>
          <cell r="B2002" t="str">
            <v>ARGAMASSA DE ALTA RESISTÊNCIA, TIPO LEVE - ESPESSURA 8MM</v>
          </cell>
          <cell r="C2002" t="str">
            <v>M2</v>
          </cell>
          <cell r="D2002">
            <v>0</v>
          </cell>
          <cell r="E2002">
            <v>0</v>
          </cell>
          <cell r="F2002">
            <v>0</v>
          </cell>
        </row>
        <row r="2003">
          <cell r="A2003">
            <v>130208</v>
          </cell>
          <cell r="B2003" t="str">
            <v>ARGAMASSA DE ALTA RESISTÊNCIA, TIPO MÉDIO - ESPESSURA 12MM</v>
          </cell>
          <cell r="C2003" t="str">
            <v>M2</v>
          </cell>
          <cell r="D2003">
            <v>0</v>
          </cell>
          <cell r="E2003">
            <v>0</v>
          </cell>
          <cell r="F2003">
            <v>0</v>
          </cell>
        </row>
        <row r="2004">
          <cell r="A2004">
            <v>130209</v>
          </cell>
          <cell r="B2004" t="str">
            <v>CIMENTADO COM AGREGADO RECICLADO, COM CORANTE DESEMPENADO  ALISADO</v>
          </cell>
          <cell r="C2004" t="str">
            <v>M2</v>
          </cell>
          <cell r="D2004">
            <v>0</v>
          </cell>
          <cell r="E2004">
            <v>0</v>
          </cell>
          <cell r="F2004">
            <v>0</v>
          </cell>
        </row>
        <row r="2005">
          <cell r="A2005">
            <v>130210</v>
          </cell>
          <cell r="B2005" t="str">
            <v>CIMENTADO COMUM COM AGREGADO RECICLADO, DESEMPENADO - ESPESSURA 20MM</v>
          </cell>
          <cell r="C2005" t="str">
            <v>M2</v>
          </cell>
          <cell r="D2005">
            <v>0</v>
          </cell>
          <cell r="E2005">
            <v>0</v>
          </cell>
          <cell r="F2005">
            <v>0</v>
          </cell>
        </row>
        <row r="2006">
          <cell r="A2006">
            <v>130211</v>
          </cell>
          <cell r="B2006" t="str">
            <v>PISO ESTRUTURAL EM CONCRETO ARMADO - 7CM</v>
          </cell>
          <cell r="C2006" t="str">
            <v>M2</v>
          </cell>
          <cell r="D2006">
            <v>0</v>
          </cell>
          <cell r="E2006">
            <v>0</v>
          </cell>
          <cell r="F2006">
            <v>0</v>
          </cell>
        </row>
        <row r="2007">
          <cell r="A2007">
            <v>130237</v>
          </cell>
          <cell r="B2007" t="str">
            <v>MOSAICO PORTUGUÊS UMA OU DUAS CORES SOBRE BASE DE AREIA RECICLADA</v>
          </cell>
          <cell r="C2007" t="str">
            <v>M2</v>
          </cell>
          <cell r="D2007">
            <v>0</v>
          </cell>
          <cell r="E2007">
            <v>0</v>
          </cell>
          <cell r="F2007">
            <v>0</v>
          </cell>
        </row>
        <row r="2008">
          <cell r="A2008">
            <v>130238</v>
          </cell>
          <cell r="B2008" t="str">
            <v>PISO CERÂMICO NÃO ESMALTADO ANTIDERRAPANTE  - ASSENTADO COM ARGAMASSA COMUM (PARA COZINHAS E REFEITÓRIOS)</v>
          </cell>
          <cell r="C2008" t="str">
            <v>M2</v>
          </cell>
          <cell r="D2008">
            <v>0</v>
          </cell>
          <cell r="E2008">
            <v>0</v>
          </cell>
          <cell r="F2008">
            <v>0</v>
          </cell>
        </row>
        <row r="2009">
          <cell r="A2009">
            <v>130239</v>
          </cell>
          <cell r="B2009" t="str">
            <v>PISO CERÂMICO NÃO ESMALTADO ANTIDERRAPANTE  - ASSENTADO COM ARGAMASSA COLANTE (PARA COZINHAS E REFEITÓRIOS)</v>
          </cell>
          <cell r="C2009" t="str">
            <v>M2</v>
          </cell>
          <cell r="D2009">
            <v>0</v>
          </cell>
          <cell r="E2009">
            <v>0</v>
          </cell>
          <cell r="F2009">
            <v>0</v>
          </cell>
        </row>
        <row r="2010">
          <cell r="A2010">
            <v>130240</v>
          </cell>
          <cell r="B2010" t="str">
            <v>PISO CERÂMICO ESMALTADO  (PEI-5) - ASSENTADO COM ARGAMASSA COMUM</v>
          </cell>
          <cell r="C2010" t="str">
            <v>M2</v>
          </cell>
          <cell r="D2010">
            <v>0</v>
          </cell>
          <cell r="E2010">
            <v>0</v>
          </cell>
          <cell r="F2010">
            <v>0</v>
          </cell>
        </row>
        <row r="2011">
          <cell r="A2011">
            <v>130242</v>
          </cell>
          <cell r="B2011" t="str">
            <v>PISO CERÂMICO ESMALTADO  (PEI-5) - ASSENTADO COM ARGAMASSA COLANTE</v>
          </cell>
          <cell r="C2011" t="str">
            <v>M2</v>
          </cell>
          <cell r="D2011">
            <v>0</v>
          </cell>
          <cell r="E2011">
            <v>0</v>
          </cell>
          <cell r="F2011">
            <v>0</v>
          </cell>
        </row>
        <row r="2012">
          <cell r="A2012">
            <v>130243</v>
          </cell>
          <cell r="B2012" t="str">
            <v>PISO PODOTÁTIL, ALERTA OU DIRECIONAL, EM BORRACHA SINTÉTICA ASSENTES COM COLA</v>
          </cell>
          <cell r="C2012" t="str">
            <v>M2</v>
          </cell>
          <cell r="D2012">
            <v>0</v>
          </cell>
          <cell r="E2012">
            <v>0</v>
          </cell>
          <cell r="F2012">
            <v>0</v>
          </cell>
        </row>
        <row r="2013">
          <cell r="A2013">
            <v>130244</v>
          </cell>
          <cell r="B2013" t="str">
            <v>PISO PODOTÁTIL, ALERTA OU DIRECIONAL, EM BORRACHA SINTÉTICA ASSENTES COM ARGAMASSA</v>
          </cell>
          <cell r="C2013" t="str">
            <v>M2</v>
          </cell>
          <cell r="D2013">
            <v>0</v>
          </cell>
          <cell r="E2013">
            <v>0</v>
          </cell>
          <cell r="F2013">
            <v>0</v>
          </cell>
        </row>
        <row r="2014">
          <cell r="A2014">
            <v>130246</v>
          </cell>
          <cell r="B2014" t="str">
            <v>PISO PODOTÁTIL, ALERTA DIRECIONAL, INTERTRAVADO 6CM</v>
          </cell>
          <cell r="C2014" t="str">
            <v>M2</v>
          </cell>
          <cell r="D2014">
            <v>0</v>
          </cell>
          <cell r="E2014">
            <v>0</v>
          </cell>
          <cell r="F2014">
            <v>0</v>
          </cell>
        </row>
        <row r="2015">
          <cell r="A2015">
            <v>130247</v>
          </cell>
          <cell r="B2015" t="str">
            <v>PISO PODOTÁTIL, ALERTA OU DIRECIONAL, EM LADRILHO HIDRÁULICO</v>
          </cell>
          <cell r="C2015" t="str">
            <v>M2</v>
          </cell>
          <cell r="D2015">
            <v>0</v>
          </cell>
          <cell r="E2015">
            <v>0</v>
          </cell>
          <cell r="F2015">
            <v>0</v>
          </cell>
        </row>
        <row r="2016">
          <cell r="A2016">
            <v>130254</v>
          </cell>
          <cell r="B2016" t="str">
            <v>PISO PODOTÁTIL COLORIDO, ALERTA OU DIRECIONAL VIBRO-PRENSADO - 3CM - SELADO</v>
          </cell>
          <cell r="C2016" t="str">
            <v>M2</v>
          </cell>
          <cell r="D2016">
            <v>0</v>
          </cell>
          <cell r="E2016">
            <v>0</v>
          </cell>
          <cell r="F2016">
            <v>0</v>
          </cell>
        </row>
        <row r="2017">
          <cell r="A2017">
            <v>130258</v>
          </cell>
          <cell r="B2017" t="str">
            <v>PISO EM GRANITO CINZA MAUA, PLACAS - ESPESSURA 2CM</v>
          </cell>
          <cell r="C2017" t="str">
            <v>M2</v>
          </cell>
          <cell r="D2017">
            <v>0</v>
          </cell>
          <cell r="E2017">
            <v>0</v>
          </cell>
          <cell r="F2017">
            <v>0</v>
          </cell>
        </row>
        <row r="2018">
          <cell r="A2018">
            <v>130260</v>
          </cell>
          <cell r="B2018" t="str">
            <v>GRANITO POLIDO, FORRAS DE 20MM - VERDE UBATUBA</v>
          </cell>
          <cell r="C2018" t="str">
            <v>M2</v>
          </cell>
          <cell r="D2018">
            <v>0</v>
          </cell>
          <cell r="E2018">
            <v>0</v>
          </cell>
          <cell r="F2018">
            <v>0</v>
          </cell>
        </row>
        <row r="2019">
          <cell r="A2019">
            <v>130262</v>
          </cell>
          <cell r="B2019" t="str">
            <v>MÁRMORE POLIDO, FORRAS DE 20MM - BRANCO ESPIRITO SANTO</v>
          </cell>
          <cell r="C2019" t="str">
            <v>M2</v>
          </cell>
          <cell r="D2019">
            <v>0</v>
          </cell>
          <cell r="E2019">
            <v>0</v>
          </cell>
          <cell r="F2019">
            <v>0</v>
          </cell>
        </row>
        <row r="2020">
          <cell r="A2020">
            <v>130287</v>
          </cell>
          <cell r="B2020" t="str">
            <v>PISO VINÍLICO CROMA OU SIMILAR 2,0 MM, EXCLUSIVE ARGAMASSA DE REGULARIZAÇÃO DA BASE</v>
          </cell>
          <cell r="C2020" t="str">
            <v>M2</v>
          </cell>
          <cell r="D2020">
            <v>0</v>
          </cell>
          <cell r="E2020">
            <v>0</v>
          </cell>
          <cell r="F2020">
            <v>0</v>
          </cell>
        </row>
        <row r="2021">
          <cell r="A2021">
            <v>130288</v>
          </cell>
          <cell r="B2021" t="str">
            <v>PISO VINÍLICO CROMA OU SIMILAR - E=3,2 MM, EXCLUSIVE ARGAMASSA REGULARIZAÇÃO DA BASE</v>
          </cell>
          <cell r="C2021" t="str">
            <v>M2</v>
          </cell>
          <cell r="D2021">
            <v>0</v>
          </cell>
          <cell r="E2021">
            <v>0</v>
          </cell>
          <cell r="F2021">
            <v>0</v>
          </cell>
        </row>
        <row r="2022">
          <cell r="A2022">
            <v>130290</v>
          </cell>
          <cell r="B2022" t="str">
            <v>CHAPAS DE BORRACHA SINTÉTICA ASSENTES COM COLA, E=4 A 5MM - LISAS</v>
          </cell>
          <cell r="C2022" t="str">
            <v>M2</v>
          </cell>
          <cell r="D2022">
            <v>0</v>
          </cell>
          <cell r="E2022">
            <v>0</v>
          </cell>
          <cell r="F2022">
            <v>0</v>
          </cell>
        </row>
        <row r="2023">
          <cell r="A2023">
            <v>130291</v>
          </cell>
          <cell r="B2023" t="str">
            <v>CHAPAS DE BORRACHA SINTÉTICA ASSENTES COM COLA, E=4 A 5MM - COM RELEVO</v>
          </cell>
          <cell r="C2023" t="str">
            <v>M2</v>
          </cell>
          <cell r="D2023">
            <v>0</v>
          </cell>
          <cell r="E2023">
            <v>0</v>
          </cell>
          <cell r="F2023">
            <v>0</v>
          </cell>
        </row>
        <row r="2024">
          <cell r="A2024">
            <v>130292</v>
          </cell>
          <cell r="B2024" t="str">
            <v>CHAPAS DE BORRACHA SINTÉTICA ASSENTES COM ARGAMASSA, E=8 A 10MM - LISAS</v>
          </cell>
          <cell r="C2024" t="str">
            <v>M2</v>
          </cell>
          <cell r="D2024">
            <v>0</v>
          </cell>
          <cell r="E2024">
            <v>0</v>
          </cell>
          <cell r="F2024">
            <v>0</v>
          </cell>
        </row>
        <row r="2025">
          <cell r="A2025">
            <v>130293</v>
          </cell>
          <cell r="B2025" t="str">
            <v>CHAPAS DE BORRACHA SINTÉTICA ASSENTES COM ARGAMASSA, E=8 A 10MM - COM RELEVO</v>
          </cell>
          <cell r="C2025" t="str">
            <v>M2</v>
          </cell>
          <cell r="D2025">
            <v>0</v>
          </cell>
          <cell r="E2025">
            <v>0</v>
          </cell>
          <cell r="F2025">
            <v>0</v>
          </cell>
        </row>
        <row r="2026">
          <cell r="A2026">
            <v>130300</v>
          </cell>
          <cell r="B2026" t="str">
            <v>ARREMATE DE PISOS E ESCADAS</v>
          </cell>
          <cell r="C2026" t="str">
            <v>.</v>
          </cell>
          <cell r="D2026">
            <v>0</v>
          </cell>
          <cell r="E2026">
            <v>0</v>
          </cell>
          <cell r="F2026">
            <v>0</v>
          </cell>
        </row>
        <row r="2027">
          <cell r="A2027">
            <v>130302</v>
          </cell>
          <cell r="B2027" t="str">
            <v>RODAPÉ DE ARGAMASSA DE CIMENTO E AREIA 1:3 - 10CM</v>
          </cell>
          <cell r="C2027" t="str">
            <v>M</v>
          </cell>
          <cell r="D2027">
            <v>0</v>
          </cell>
          <cell r="E2027">
            <v>0</v>
          </cell>
          <cell r="F2027">
            <v>0</v>
          </cell>
        </row>
        <row r="2028">
          <cell r="A2028">
            <v>130304</v>
          </cell>
          <cell r="B2028" t="str">
            <v>RODAPÉ DE GRANILITE - 10CM</v>
          </cell>
          <cell r="C2028" t="str">
            <v>M</v>
          </cell>
          <cell r="D2028">
            <v>0</v>
          </cell>
          <cell r="E2028">
            <v>0</v>
          </cell>
          <cell r="F2028">
            <v>0</v>
          </cell>
        </row>
        <row r="2029">
          <cell r="A2029">
            <v>130305</v>
          </cell>
          <cell r="B2029" t="str">
            <v>RODAPÉ DE GRANILITE - MEIA CANA, 10CM</v>
          </cell>
          <cell r="C2029" t="str">
            <v>M</v>
          </cell>
          <cell r="D2029">
            <v>0</v>
          </cell>
          <cell r="E2029">
            <v>0</v>
          </cell>
          <cell r="F2029">
            <v>0</v>
          </cell>
        </row>
        <row r="2030">
          <cell r="A2030">
            <v>130307</v>
          </cell>
          <cell r="B2030" t="str">
            <v>RODAPÉ DE ARGAMASSA DE ALTA RESISTÊNCIA - MEIA CANA, 10CM</v>
          </cell>
          <cell r="C2030" t="str">
            <v>M</v>
          </cell>
          <cell r="D2030">
            <v>0</v>
          </cell>
          <cell r="E2030">
            <v>0</v>
          </cell>
          <cell r="F2030">
            <v>0</v>
          </cell>
        </row>
        <row r="2031">
          <cell r="A2031">
            <v>130309</v>
          </cell>
          <cell r="B2031" t="str">
            <v>RODAPÉ CERÂMICO ESMALTADO PEIV 7CM À 10CM</v>
          </cell>
          <cell r="C2031" t="str">
            <v>M</v>
          </cell>
          <cell r="D2031">
            <v>0</v>
          </cell>
          <cell r="E2031">
            <v>0</v>
          </cell>
          <cell r="F2031">
            <v>0</v>
          </cell>
        </row>
        <row r="2032">
          <cell r="A2032">
            <v>130327</v>
          </cell>
          <cell r="B2032" t="str">
            <v>RODAPÉ DE MADEIRA - PADRÃO CUMARU 7CM</v>
          </cell>
          <cell r="C2032" t="str">
            <v>M</v>
          </cell>
          <cell r="D2032">
            <v>0</v>
          </cell>
          <cell r="E2032">
            <v>0</v>
          </cell>
          <cell r="F2032">
            <v>0</v>
          </cell>
        </row>
        <row r="2033">
          <cell r="A2033">
            <v>130331</v>
          </cell>
          <cell r="B2033" t="str">
            <v>RODAPÉ DE FIBRO-VINIL - 7,5CM</v>
          </cell>
          <cell r="C2033" t="str">
            <v>M</v>
          </cell>
          <cell r="D2033">
            <v>0</v>
          </cell>
          <cell r="E2033">
            <v>0</v>
          </cell>
          <cell r="F2033">
            <v>0</v>
          </cell>
        </row>
        <row r="2034">
          <cell r="A2034">
            <v>130335</v>
          </cell>
          <cell r="B2034" t="str">
            <v>RODAPÉ DE BORRACHA SINTÉTICA - BOLEADO, 7CM</v>
          </cell>
          <cell r="C2034" t="str">
            <v>M</v>
          </cell>
          <cell r="D2034">
            <v>0</v>
          </cell>
          <cell r="E2034">
            <v>0</v>
          </cell>
          <cell r="F2034">
            <v>0</v>
          </cell>
        </row>
        <row r="2035">
          <cell r="A2035">
            <v>130336</v>
          </cell>
          <cell r="B2035" t="str">
            <v>RODAPÉ EM GRANITO CINZA MAUA, ESP. 2CM, ALT. 7CM</v>
          </cell>
          <cell r="C2035" t="str">
            <v>M</v>
          </cell>
          <cell r="D2035">
            <v>0</v>
          </cell>
          <cell r="E2035">
            <v>0</v>
          </cell>
          <cell r="F2035">
            <v>0</v>
          </cell>
        </row>
        <row r="2036">
          <cell r="A2036">
            <v>130340</v>
          </cell>
          <cell r="B2036" t="str">
            <v>JUNTA PLÁSTICA PARA PISOS 3/4" X 1/8"</v>
          </cell>
          <cell r="C2036" t="str">
            <v>M</v>
          </cell>
          <cell r="D2036">
            <v>0</v>
          </cell>
          <cell r="E2036">
            <v>0</v>
          </cell>
          <cell r="F2036">
            <v>0</v>
          </cell>
        </row>
        <row r="2037">
          <cell r="A2037">
            <v>130365</v>
          </cell>
          <cell r="B2037" t="str">
            <v>DEGRAUS DE ARGAMASSA DE CIMENTO E AREIA 1:3</v>
          </cell>
          <cell r="C2037" t="str">
            <v>M</v>
          </cell>
          <cell r="D2037">
            <v>0</v>
          </cell>
          <cell r="E2037">
            <v>0</v>
          </cell>
          <cell r="F2037">
            <v>0</v>
          </cell>
        </row>
        <row r="2038">
          <cell r="A2038">
            <v>130367</v>
          </cell>
          <cell r="B2038" t="str">
            <v>DEGRAUS DE GRANILITE</v>
          </cell>
          <cell r="C2038" t="str">
            <v>M</v>
          </cell>
          <cell r="D2038">
            <v>0</v>
          </cell>
          <cell r="E2038">
            <v>0</v>
          </cell>
          <cell r="F2038">
            <v>0</v>
          </cell>
        </row>
        <row r="2039">
          <cell r="A2039">
            <v>130369</v>
          </cell>
          <cell r="B2039" t="str">
            <v>DEGRAUS DE ARGAMASSA DE ALTA RESISTÊNCIA</v>
          </cell>
          <cell r="C2039" t="str">
            <v>M</v>
          </cell>
          <cell r="D2039">
            <v>0</v>
          </cell>
          <cell r="E2039">
            <v>0</v>
          </cell>
          <cell r="F2039">
            <v>0</v>
          </cell>
        </row>
        <row r="2040">
          <cell r="A2040">
            <v>130385</v>
          </cell>
          <cell r="B2040" t="str">
            <v>DEGRAUS DE CHAPAS VINÍLICAS - ESPESSURA 2MM (INCLUSIVE ARGAMASSA DE REGULARIZAÇÃO DA BASE)</v>
          </cell>
          <cell r="C2040" t="str">
            <v>M</v>
          </cell>
          <cell r="D2040">
            <v>0</v>
          </cell>
          <cell r="E2040">
            <v>0</v>
          </cell>
          <cell r="F2040">
            <v>0</v>
          </cell>
        </row>
        <row r="2041">
          <cell r="A2041">
            <v>130387</v>
          </cell>
          <cell r="B2041" t="str">
            <v>DEGRAUS DE CHAPAS DE BORRACHA SINTÉTICA - ESPESSURA 4 À 5MM</v>
          </cell>
          <cell r="C2041" t="str">
            <v>M</v>
          </cell>
          <cell r="D2041">
            <v>0</v>
          </cell>
          <cell r="E2041">
            <v>0</v>
          </cell>
          <cell r="F2041">
            <v>0</v>
          </cell>
        </row>
        <row r="2042">
          <cell r="A2042">
            <v>130394</v>
          </cell>
          <cell r="B2042" t="str">
            <v>FITA ANTIDERRAPANTE, FAIXA COM LARGURA=5CM E ESPESSURA=2MM, APLICAÇÃO EM DEGRAU</v>
          </cell>
          <cell r="C2042" t="str">
            <v>M</v>
          </cell>
          <cell r="D2042">
            <v>0</v>
          </cell>
          <cell r="E2042">
            <v>0</v>
          </cell>
          <cell r="F2042">
            <v>0</v>
          </cell>
        </row>
        <row r="2043">
          <cell r="A2043">
            <v>130400</v>
          </cell>
          <cell r="B2043" t="str">
            <v>SOLEIRAS</v>
          </cell>
          <cell r="C2043" t="str">
            <v>.</v>
          </cell>
          <cell r="D2043">
            <v>0</v>
          </cell>
          <cell r="E2043">
            <v>0</v>
          </cell>
          <cell r="F2043">
            <v>0</v>
          </cell>
        </row>
        <row r="2044">
          <cell r="A2044">
            <v>130405</v>
          </cell>
          <cell r="B2044" t="str">
            <v>SOLEIRA PARA PORTA EM GRANITO CINZA SEM POLIMENTO (FOSCO)</v>
          </cell>
          <cell r="C2044" t="str">
            <v>M</v>
          </cell>
          <cell r="D2044">
            <v>0</v>
          </cell>
          <cell r="E2044">
            <v>0</v>
          </cell>
          <cell r="F2044">
            <v>0</v>
          </cell>
        </row>
        <row r="2045">
          <cell r="A2045">
            <v>135000</v>
          </cell>
          <cell r="B2045" t="str">
            <v>DEMOLIÇÕES</v>
          </cell>
          <cell r="C2045" t="str">
            <v>.</v>
          </cell>
          <cell r="D2045">
            <v>0</v>
          </cell>
          <cell r="E2045">
            <v>0</v>
          </cell>
          <cell r="F2045">
            <v>0</v>
          </cell>
        </row>
        <row r="2046">
          <cell r="A2046">
            <v>135001</v>
          </cell>
          <cell r="B2046" t="str">
            <v>DEMOLIÇÃO DE CONCRETO SIMPLES</v>
          </cell>
          <cell r="C2046" t="str">
            <v>M3</v>
          </cell>
          <cell r="D2046">
            <v>0</v>
          </cell>
          <cell r="E2046">
            <v>0</v>
          </cell>
          <cell r="F2046">
            <v>0</v>
          </cell>
        </row>
        <row r="2047">
          <cell r="A2047">
            <v>135005</v>
          </cell>
          <cell r="B2047" t="str">
            <v>DEMOLIÇÃO DE ARGAMASSA, CERÂMICA OU SIMILAR INCLUSIVE ARGAMASSA DE REGULARIZAÇÃO</v>
          </cell>
          <cell r="C2047" t="str">
            <v>M2</v>
          </cell>
          <cell r="D2047">
            <v>0</v>
          </cell>
          <cell r="E2047">
            <v>29.91</v>
          </cell>
          <cell r="F2047">
            <v>0</v>
          </cell>
        </row>
        <row r="2048">
          <cell r="A2048">
            <v>135010</v>
          </cell>
          <cell r="B2048" t="str">
            <v>DEMOLIÇÃO DE TACOS DE MADEIRA, INCLUSIVE ARGAMASSA DE ASSENTAMENTO</v>
          </cell>
          <cell r="C2048" t="str">
            <v>M2</v>
          </cell>
          <cell r="D2048">
            <v>0</v>
          </cell>
          <cell r="E2048">
            <v>0</v>
          </cell>
          <cell r="F2048">
            <v>0</v>
          </cell>
        </row>
        <row r="2049">
          <cell r="A2049">
            <v>135012</v>
          </cell>
          <cell r="B2049" t="str">
            <v>DEMOLIÇÃO DE SOALHO DE MADEIRA, EXCLUSIVE VIGAMENTO</v>
          </cell>
          <cell r="C2049" t="str">
            <v>M2</v>
          </cell>
          <cell r="D2049">
            <v>0</v>
          </cell>
          <cell r="E2049">
            <v>0</v>
          </cell>
          <cell r="F2049">
            <v>0</v>
          </cell>
        </row>
        <row r="2050">
          <cell r="A2050">
            <v>135014</v>
          </cell>
          <cell r="B2050" t="str">
            <v>DEMOLIÇÃO DE SOALHO DE MADEIRA, INCLUSIVE VIGAMENTO</v>
          </cell>
          <cell r="C2050" t="str">
            <v>M2</v>
          </cell>
          <cell r="D2050">
            <v>0</v>
          </cell>
          <cell r="E2050">
            <v>23.93</v>
          </cell>
          <cell r="F2050">
            <v>0</v>
          </cell>
        </row>
        <row r="2051">
          <cell r="A2051">
            <v>135020</v>
          </cell>
          <cell r="B2051" t="str">
            <v>DEMOLIÇÃO DE FIBRO-VINIL OU BORRACHA SINTÉTICA, INCLUSIVE ARGAMASSA DE REGULARIZAÇÃO</v>
          </cell>
          <cell r="C2051" t="str">
            <v>M2</v>
          </cell>
          <cell r="D2051">
            <v>0</v>
          </cell>
          <cell r="E2051">
            <v>0</v>
          </cell>
          <cell r="F2051">
            <v>0</v>
          </cell>
        </row>
        <row r="2052">
          <cell r="A2052">
            <v>135030</v>
          </cell>
          <cell r="B2052" t="str">
            <v>DEMOLIÇÃO DE RODAPÉS EM GERAL, INCLUSIVE ARGAMASSA DE ASSENTAMENTO</v>
          </cell>
          <cell r="C2052" t="str">
            <v>M</v>
          </cell>
          <cell r="D2052">
            <v>0</v>
          </cell>
          <cell r="E2052">
            <v>0</v>
          </cell>
          <cell r="F2052">
            <v>0</v>
          </cell>
        </row>
        <row r="2053">
          <cell r="A2053">
            <v>135040</v>
          </cell>
          <cell r="B2053" t="str">
            <v>DEMOLIÇÃO DE DEGRAUS EM GERAL, INCLUSIVE ARGAMASSA DE ASSENTAMENTO</v>
          </cell>
          <cell r="C2053" t="str">
            <v>M</v>
          </cell>
          <cell r="D2053">
            <v>0</v>
          </cell>
          <cell r="E2053">
            <v>0</v>
          </cell>
          <cell r="F2053">
            <v>0</v>
          </cell>
        </row>
        <row r="2054">
          <cell r="A2054">
            <v>136000</v>
          </cell>
          <cell r="B2054" t="str">
            <v>RETIRADAS</v>
          </cell>
          <cell r="C2054" t="str">
            <v>.</v>
          </cell>
          <cell r="D2054">
            <v>0</v>
          </cell>
          <cell r="E2054">
            <v>0</v>
          </cell>
          <cell r="F2054">
            <v>0</v>
          </cell>
        </row>
        <row r="2055">
          <cell r="A2055">
            <v>136002</v>
          </cell>
          <cell r="B2055" t="str">
            <v>RETIRADA DE FORRAS DE PEDRAS NATURAIS - GRANITO OU MÁRMORE</v>
          </cell>
          <cell r="C2055" t="str">
            <v>M2</v>
          </cell>
          <cell r="D2055">
            <v>0</v>
          </cell>
          <cell r="E2055">
            <v>0</v>
          </cell>
          <cell r="F2055">
            <v>0</v>
          </cell>
        </row>
        <row r="2056">
          <cell r="A2056">
            <v>136010</v>
          </cell>
          <cell r="B2056" t="str">
            <v>RETIRADA DE TACOS DE MADEIRA</v>
          </cell>
          <cell r="C2056" t="str">
            <v>M2</v>
          </cell>
          <cell r="D2056">
            <v>0</v>
          </cell>
          <cell r="E2056">
            <v>0</v>
          </cell>
          <cell r="F2056">
            <v>0</v>
          </cell>
        </row>
        <row r="2057">
          <cell r="A2057">
            <v>136012</v>
          </cell>
          <cell r="B2057" t="str">
            <v>RETIRADA DE SOALHO DE MADEIRA, EXCLUSIVE VIGAMENTO</v>
          </cell>
          <cell r="C2057" t="str">
            <v>M2</v>
          </cell>
          <cell r="D2057">
            <v>0</v>
          </cell>
          <cell r="E2057">
            <v>0</v>
          </cell>
          <cell r="F2057">
            <v>0</v>
          </cell>
        </row>
        <row r="2058">
          <cell r="A2058">
            <v>136014</v>
          </cell>
          <cell r="B2058" t="str">
            <v>RETIRADA DE SOALHO DE MADEIRA, INCLUSIVE VIGAMENTO</v>
          </cell>
          <cell r="C2058" t="str">
            <v>M2</v>
          </cell>
          <cell r="D2058">
            <v>0</v>
          </cell>
          <cell r="E2058">
            <v>0</v>
          </cell>
          <cell r="F2058">
            <v>0</v>
          </cell>
        </row>
        <row r="2059">
          <cell r="A2059">
            <v>136020</v>
          </cell>
          <cell r="B2059" t="str">
            <v>RETIRADA DE FIBRO-VINIL</v>
          </cell>
          <cell r="C2059" t="str">
            <v>M2</v>
          </cell>
          <cell r="D2059">
            <v>0</v>
          </cell>
          <cell r="E2059">
            <v>0</v>
          </cell>
          <cell r="F2059">
            <v>0</v>
          </cell>
        </row>
        <row r="2060">
          <cell r="A2060">
            <v>136030</v>
          </cell>
          <cell r="B2060" t="str">
            <v>RETIRADA DE RODAPÉS DE MADEIRA, INCLUSIVE CORDÃO</v>
          </cell>
          <cell r="C2060" t="str">
            <v>M</v>
          </cell>
          <cell r="D2060">
            <v>0</v>
          </cell>
          <cell r="E2060">
            <v>0</v>
          </cell>
          <cell r="F2060">
            <v>0</v>
          </cell>
        </row>
        <row r="2061">
          <cell r="A2061">
            <v>137000</v>
          </cell>
          <cell r="B2061" t="str">
            <v>RECOLOCAÇÕES</v>
          </cell>
          <cell r="C2061" t="str">
            <v>.</v>
          </cell>
          <cell r="D2061">
            <v>0</v>
          </cell>
          <cell r="E2061">
            <v>0</v>
          </cell>
          <cell r="F2061">
            <v>0</v>
          </cell>
        </row>
        <row r="2062">
          <cell r="A2062">
            <v>137010</v>
          </cell>
          <cell r="B2062" t="str">
            <v>RECOLOCAÇÃO DE TACOS DE MADEIRA</v>
          </cell>
          <cell r="C2062" t="str">
            <v>M2</v>
          </cell>
          <cell r="D2062">
            <v>0</v>
          </cell>
          <cell r="E2062">
            <v>0</v>
          </cell>
          <cell r="F2062">
            <v>0</v>
          </cell>
        </row>
        <row r="2063">
          <cell r="A2063">
            <v>137012</v>
          </cell>
          <cell r="B2063" t="str">
            <v>RECOLOCAÇÃO DE SOALHO DE MADEIRA, EXCLUSIVE VIGAMENTO</v>
          </cell>
          <cell r="C2063" t="str">
            <v>M2</v>
          </cell>
          <cell r="D2063">
            <v>0</v>
          </cell>
          <cell r="E2063">
            <v>0</v>
          </cell>
          <cell r="F2063">
            <v>0</v>
          </cell>
        </row>
        <row r="2064">
          <cell r="A2064">
            <v>137014</v>
          </cell>
          <cell r="B2064" t="str">
            <v>RECOLOCAÇÃO DE SOALHO DE MADEIRA, INCLUSIVE VIGAMENTO</v>
          </cell>
          <cell r="C2064" t="str">
            <v>M2</v>
          </cell>
          <cell r="D2064">
            <v>0</v>
          </cell>
          <cell r="E2064">
            <v>0</v>
          </cell>
          <cell r="F2064">
            <v>0</v>
          </cell>
        </row>
        <row r="2065">
          <cell r="A2065">
            <v>137020</v>
          </cell>
          <cell r="B2065" t="str">
            <v>RECOLOCAÇÃO DE FIBRO-VINIL</v>
          </cell>
          <cell r="C2065" t="str">
            <v>M2</v>
          </cell>
          <cell r="D2065">
            <v>0</v>
          </cell>
          <cell r="E2065">
            <v>0</v>
          </cell>
          <cell r="F2065">
            <v>0</v>
          </cell>
        </row>
        <row r="2066">
          <cell r="A2066">
            <v>137030</v>
          </cell>
          <cell r="B2066" t="str">
            <v>RECOLOCAÇÃO DE RODAPÉS DE MADEIRA, INCLUSIVE CORDÃO</v>
          </cell>
          <cell r="C2066" t="str">
            <v>M</v>
          </cell>
          <cell r="D2066">
            <v>0</v>
          </cell>
          <cell r="E2066">
            <v>0</v>
          </cell>
          <cell r="F2066">
            <v>0</v>
          </cell>
        </row>
        <row r="2067">
          <cell r="A2067">
            <v>138000</v>
          </cell>
          <cell r="B2067" t="str">
            <v>SERVIÇOS PARCIAIS</v>
          </cell>
          <cell r="C2067" t="str">
            <v>.</v>
          </cell>
          <cell r="D2067">
            <v>0</v>
          </cell>
          <cell r="E2067">
            <v>0</v>
          </cell>
          <cell r="F2067">
            <v>0</v>
          </cell>
        </row>
        <row r="2068">
          <cell r="A2068">
            <v>138015</v>
          </cell>
          <cell r="B2068" t="str">
            <v>COLAGEM DE TACOS SOLTOS - COM FORNECIMENTO DE TACOS</v>
          </cell>
          <cell r="C2068" t="str">
            <v>M2</v>
          </cell>
          <cell r="D2068">
            <v>0</v>
          </cell>
          <cell r="E2068">
            <v>0</v>
          </cell>
          <cell r="F2068">
            <v>0</v>
          </cell>
        </row>
        <row r="2069">
          <cell r="A2069">
            <v>138016</v>
          </cell>
          <cell r="B2069" t="str">
            <v>COLAGEM DE TACOS SOLTOS - SEM FORNECIMENTO DE TACOS</v>
          </cell>
          <cell r="C2069" t="str">
            <v>M2</v>
          </cell>
          <cell r="D2069">
            <v>0</v>
          </cell>
          <cell r="E2069">
            <v>0</v>
          </cell>
          <cell r="F2069">
            <v>0</v>
          </cell>
        </row>
        <row r="2070">
          <cell r="A2070">
            <v>138017</v>
          </cell>
          <cell r="B2070" t="str">
            <v>REPREGAMENTO DE ASSOALHO DE MADEIRA</v>
          </cell>
          <cell r="C2070" t="str">
            <v>M2</v>
          </cell>
          <cell r="D2070">
            <v>0</v>
          </cell>
          <cell r="E2070">
            <v>0</v>
          </cell>
          <cell r="F2070">
            <v>0</v>
          </cell>
        </row>
        <row r="2071">
          <cell r="A2071">
            <v>138018</v>
          </cell>
          <cell r="B2071" t="str">
            <v>TABUAS DE MADEIRA MACIÇA PARA ASSOALHO - CUMARU</v>
          </cell>
          <cell r="C2071" t="str">
            <v>M2</v>
          </cell>
          <cell r="D2071">
            <v>0</v>
          </cell>
          <cell r="E2071">
            <v>0</v>
          </cell>
          <cell r="F2071">
            <v>0</v>
          </cell>
        </row>
        <row r="2072">
          <cell r="A2072">
            <v>138041</v>
          </cell>
          <cell r="B2072" t="str">
            <v>TESTEIRA DE BORRACHA SINTÉTICA PARA DEGRAUS</v>
          </cell>
          <cell r="C2072" t="str">
            <v>M</v>
          </cell>
          <cell r="D2072">
            <v>0</v>
          </cell>
          <cell r="E2072">
            <v>0</v>
          </cell>
          <cell r="F2072">
            <v>0</v>
          </cell>
        </row>
        <row r="2073">
          <cell r="A2073">
            <v>138061</v>
          </cell>
          <cell r="B2073" t="str">
            <v>POLIMENTO DE PISO DE GRANILITE OU ARGAMASSA DE ALTA RESISTÊNCIA</v>
          </cell>
          <cell r="C2073" t="str">
            <v>M2</v>
          </cell>
          <cell r="D2073">
            <v>0</v>
          </cell>
          <cell r="E2073">
            <v>0</v>
          </cell>
          <cell r="F2073">
            <v>0</v>
          </cell>
        </row>
        <row r="2074">
          <cell r="A2074">
            <v>138062</v>
          </cell>
          <cell r="B2074" t="str">
            <v>POLIMENTO DE PISO DE MÁRMORE</v>
          </cell>
          <cell r="C2074" t="str">
            <v>M2</v>
          </cell>
          <cell r="D2074">
            <v>0</v>
          </cell>
          <cell r="E2074">
            <v>0</v>
          </cell>
          <cell r="F2074">
            <v>0</v>
          </cell>
        </row>
        <row r="2075">
          <cell r="A2075">
            <v>138070</v>
          </cell>
          <cell r="B2075" t="str">
            <v>RESINA ACRÍLICA PARA PISO GRANILITE</v>
          </cell>
          <cell r="C2075" t="str">
            <v>M2</v>
          </cell>
          <cell r="D2075">
            <v>0</v>
          </cell>
          <cell r="E2075">
            <v>0</v>
          </cell>
          <cell r="F2075">
            <v>0</v>
          </cell>
        </row>
        <row r="2076">
          <cell r="A2076">
            <v>138071</v>
          </cell>
          <cell r="B2076" t="str">
            <v>RESINA EPÓXI PARA PISO GRANILITE</v>
          </cell>
          <cell r="C2076" t="str">
            <v>M2</v>
          </cell>
          <cell r="D2076">
            <v>0</v>
          </cell>
          <cell r="E2076">
            <v>0</v>
          </cell>
          <cell r="F2076">
            <v>0</v>
          </cell>
        </row>
        <row r="2077">
          <cell r="A2077">
            <v>138072</v>
          </cell>
          <cell r="B2077" t="str">
            <v>RESINA POLIURETANO PARA PISO GRANILITE</v>
          </cell>
          <cell r="C2077" t="str">
            <v>M2</v>
          </cell>
          <cell r="D2077">
            <v>0</v>
          </cell>
          <cell r="E2077">
            <v>0</v>
          </cell>
          <cell r="F2077">
            <v>0</v>
          </cell>
        </row>
        <row r="2078">
          <cell r="A2078">
            <v>138073</v>
          </cell>
          <cell r="B2078" t="str">
            <v>RESINA ACRÍLICA PARA DEGRAU DE GRANILITE</v>
          </cell>
          <cell r="C2078" t="str">
            <v>M</v>
          </cell>
          <cell r="D2078">
            <v>0</v>
          </cell>
          <cell r="E2078">
            <v>0</v>
          </cell>
          <cell r="F2078">
            <v>0</v>
          </cell>
        </row>
        <row r="2079">
          <cell r="A2079">
            <v>138074</v>
          </cell>
          <cell r="B2079" t="str">
            <v>RESINA EPÓXI PARA DEGRAU DE GRANILITE</v>
          </cell>
          <cell r="C2079" t="str">
            <v>M</v>
          </cell>
          <cell r="D2079">
            <v>0</v>
          </cell>
          <cell r="E2079">
            <v>0</v>
          </cell>
          <cell r="F2079">
            <v>0</v>
          </cell>
        </row>
        <row r="2080">
          <cell r="A2080">
            <v>138075</v>
          </cell>
          <cell r="B2080" t="str">
            <v>RESINA POLIURETANO PARA DEGRAU DE GRANILITE</v>
          </cell>
          <cell r="C2080" t="str">
            <v>M</v>
          </cell>
          <cell r="D2080">
            <v>0</v>
          </cell>
          <cell r="E2080">
            <v>0</v>
          </cell>
          <cell r="F2080">
            <v>0</v>
          </cell>
        </row>
        <row r="2081">
          <cell r="A2081">
            <v>140000</v>
          </cell>
          <cell r="B2081" t="str">
            <v>VIDROS</v>
          </cell>
          <cell r="D2081">
            <v>0</v>
          </cell>
          <cell r="E2081">
            <v>0</v>
          </cell>
          <cell r="F2081">
            <v>0</v>
          </cell>
        </row>
        <row r="2082">
          <cell r="A2082">
            <v>140100</v>
          </cell>
          <cell r="B2082" t="str">
            <v>VIDROS ENCAIXILHADOS E ESPELHOS</v>
          </cell>
          <cell r="C2082" t="str">
            <v>.</v>
          </cell>
          <cell r="D2082">
            <v>0</v>
          </cell>
          <cell r="E2082">
            <v>0</v>
          </cell>
          <cell r="F2082">
            <v>0</v>
          </cell>
        </row>
        <row r="2083">
          <cell r="A2083">
            <v>140103</v>
          </cell>
          <cell r="B2083" t="str">
            <v>VIDRO LISO COMUM, TRANSPARENTE INCOLOR - ESPESSURA 4MM</v>
          </cell>
          <cell r="C2083" t="str">
            <v>M2</v>
          </cell>
          <cell r="D2083">
            <v>0</v>
          </cell>
          <cell r="E2083">
            <v>0</v>
          </cell>
          <cell r="F2083">
            <v>0</v>
          </cell>
        </row>
        <row r="2084">
          <cell r="A2084">
            <v>140104</v>
          </cell>
          <cell r="B2084" t="str">
            <v>VIDRO LISO COMUM, TRANSPARENTE INCOLOR - ESPESSURA 5MM</v>
          </cell>
          <cell r="C2084" t="str">
            <v>M2</v>
          </cell>
          <cell r="D2084">
            <v>0</v>
          </cell>
          <cell r="E2084">
            <v>0</v>
          </cell>
          <cell r="F2084">
            <v>0</v>
          </cell>
        </row>
        <row r="2085">
          <cell r="A2085">
            <v>140105</v>
          </cell>
          <cell r="B2085" t="str">
            <v>VIDRO LISO COMUM, TRANSPARENTE INCOLOR - ESPESSURA 6MM</v>
          </cell>
          <cell r="C2085" t="str">
            <v>M2</v>
          </cell>
          <cell r="D2085">
            <v>0</v>
          </cell>
          <cell r="E2085">
            <v>0</v>
          </cell>
          <cell r="F2085">
            <v>0</v>
          </cell>
        </row>
        <row r="2086">
          <cell r="A2086">
            <v>140111</v>
          </cell>
          <cell r="B2086" t="str">
            <v>VIDRO IMPRESSO COMUM, TRANSLÚCIDO INCOLOR - TIPO CANELADO, 4MM</v>
          </cell>
          <cell r="C2086" t="str">
            <v>M2</v>
          </cell>
          <cell r="D2086">
            <v>0</v>
          </cell>
          <cell r="E2086">
            <v>0</v>
          </cell>
          <cell r="F2086">
            <v>0</v>
          </cell>
        </row>
        <row r="2087">
          <cell r="A2087">
            <v>140130</v>
          </cell>
          <cell r="B2087" t="str">
            <v>VIDRO LISO DE SEGURANÇA, LAMINADO INCOLOR - ESPESSURA 6MM</v>
          </cell>
          <cell r="C2087" t="str">
            <v>M2</v>
          </cell>
          <cell r="D2087">
            <v>0</v>
          </cell>
          <cell r="E2087">
            <v>0</v>
          </cell>
          <cell r="F2087">
            <v>0</v>
          </cell>
        </row>
        <row r="2088">
          <cell r="A2088">
            <v>140137</v>
          </cell>
          <cell r="B2088" t="str">
            <v>VIDRO LISO DE SEGURANÇA, LAMINADO LEITOSO - ESPESSURA 6MM</v>
          </cell>
          <cell r="C2088" t="str">
            <v>M2</v>
          </cell>
          <cell r="D2088">
            <v>0</v>
          </cell>
          <cell r="E2088">
            <v>0</v>
          </cell>
          <cell r="F2088">
            <v>0</v>
          </cell>
        </row>
        <row r="2089">
          <cell r="A2089">
            <v>140150</v>
          </cell>
          <cell r="B2089" t="str">
            <v>VIDRO LISO DE SEGURANÇA, TEMPERADO INCOLOR - ESPESSURA 6MM</v>
          </cell>
          <cell r="C2089" t="str">
            <v>M2</v>
          </cell>
          <cell r="D2089">
            <v>0</v>
          </cell>
          <cell r="E2089">
            <v>0</v>
          </cell>
          <cell r="F2089">
            <v>0</v>
          </cell>
        </row>
        <row r="2090">
          <cell r="A2090">
            <v>140152</v>
          </cell>
          <cell r="B2090" t="str">
            <v>VIDRO LISO DE SEGURANÇA, TEMPERADO INCOLOR - ESPESSURA 10MM</v>
          </cell>
          <cell r="C2090" t="str">
            <v>M2</v>
          </cell>
          <cell r="D2090">
            <v>0</v>
          </cell>
          <cell r="E2090">
            <v>0</v>
          </cell>
          <cell r="F2090">
            <v>0</v>
          </cell>
        </row>
        <row r="2091">
          <cell r="A2091">
            <v>140170</v>
          </cell>
          <cell r="B2091" t="str">
            <v>ESPELHO COMUM - ESPESSURA 3MM</v>
          </cell>
          <cell r="C2091" t="str">
            <v>M2</v>
          </cell>
          <cell r="D2091">
            <v>0</v>
          </cell>
          <cell r="E2091">
            <v>0</v>
          </cell>
          <cell r="F2091">
            <v>0</v>
          </cell>
        </row>
        <row r="2092">
          <cell r="A2092">
            <v>140172</v>
          </cell>
          <cell r="B2092" t="str">
            <v>ESPELHO E=3MM COM MOLDURA DE ALUMÍNIO</v>
          </cell>
          <cell r="C2092" t="str">
            <v>M2</v>
          </cell>
          <cell r="D2092">
            <v>0</v>
          </cell>
          <cell r="E2092">
            <v>0</v>
          </cell>
          <cell r="F2092">
            <v>0</v>
          </cell>
        </row>
        <row r="2093">
          <cell r="A2093">
            <v>145000</v>
          </cell>
          <cell r="B2093" t="str">
            <v>DEMOLIÇÕES</v>
          </cell>
          <cell r="C2093" t="str">
            <v>.</v>
          </cell>
          <cell r="D2093">
            <v>0</v>
          </cell>
          <cell r="E2093">
            <v>0</v>
          </cell>
          <cell r="F2093">
            <v>0</v>
          </cell>
        </row>
        <row r="2094">
          <cell r="A2094">
            <v>145001</v>
          </cell>
          <cell r="B2094" t="str">
            <v>DEMOLIÇÃO DE VIDROS ENCAIXILHADOS EM GERAL, INCLUSIVE LIMPEZA DO CAIXILHO</v>
          </cell>
          <cell r="C2094" t="str">
            <v>M2</v>
          </cell>
          <cell r="D2094">
            <v>0</v>
          </cell>
          <cell r="E2094">
            <v>0</v>
          </cell>
          <cell r="F2094">
            <v>0</v>
          </cell>
        </row>
        <row r="2095">
          <cell r="A2095">
            <v>146000</v>
          </cell>
          <cell r="B2095" t="str">
            <v>RETIRADAS</v>
          </cell>
          <cell r="C2095" t="str">
            <v>.</v>
          </cell>
          <cell r="D2095">
            <v>0</v>
          </cell>
          <cell r="E2095">
            <v>0</v>
          </cell>
          <cell r="F2095">
            <v>0</v>
          </cell>
        </row>
        <row r="2096">
          <cell r="A2096">
            <v>146001</v>
          </cell>
          <cell r="B2096" t="str">
            <v>RETIRADA DE VIDROS ENCAIXILHADOS EM GERAL, INCLUSIVE LIMPEZA DO CAIXILHO</v>
          </cell>
          <cell r="C2096" t="str">
            <v>M2</v>
          </cell>
          <cell r="D2096">
            <v>0</v>
          </cell>
          <cell r="E2096">
            <v>0</v>
          </cell>
          <cell r="F2096">
            <v>0</v>
          </cell>
        </row>
        <row r="2097">
          <cell r="A2097">
            <v>147000</v>
          </cell>
          <cell r="B2097" t="str">
            <v>RECOLOCAÇÕES</v>
          </cell>
          <cell r="C2097" t="str">
            <v>.</v>
          </cell>
          <cell r="D2097">
            <v>0</v>
          </cell>
          <cell r="E2097">
            <v>0</v>
          </cell>
          <cell r="F2097">
            <v>0</v>
          </cell>
        </row>
        <row r="2098">
          <cell r="A2098">
            <v>147001</v>
          </cell>
          <cell r="B2098" t="str">
            <v>RECOLOCAÇÃO DE VIDROS ENCAIXILHADOS EM GERAL</v>
          </cell>
          <cell r="C2098" t="str">
            <v>M2</v>
          </cell>
          <cell r="D2098">
            <v>0</v>
          </cell>
          <cell r="E2098">
            <v>0</v>
          </cell>
          <cell r="F2098">
            <v>0</v>
          </cell>
        </row>
        <row r="2099">
          <cell r="A2099">
            <v>150000</v>
          </cell>
          <cell r="B2099" t="str">
            <v>PINTURA</v>
          </cell>
          <cell r="D2099">
            <v>0</v>
          </cell>
          <cell r="E2099">
            <v>0</v>
          </cell>
          <cell r="F2099">
            <v>0</v>
          </cell>
        </row>
        <row r="2100">
          <cell r="A2100">
            <v>150100</v>
          </cell>
          <cell r="B2100" t="str">
            <v>PINTURA EM ALVENARIA E CONCRETO</v>
          </cell>
          <cell r="C2100" t="str">
            <v>.</v>
          </cell>
          <cell r="D2100">
            <v>0</v>
          </cell>
          <cell r="E2100">
            <v>0</v>
          </cell>
          <cell r="F2100">
            <v>0</v>
          </cell>
        </row>
        <row r="2101">
          <cell r="A2101">
            <v>150101</v>
          </cell>
          <cell r="B2101" t="str">
            <v>AGUADA DE CAL - CONCRETO OU REBOCO SEM MASSA CORRIDA, INTERIOR</v>
          </cell>
          <cell r="C2101" t="str">
            <v>M2</v>
          </cell>
          <cell r="D2101">
            <v>0</v>
          </cell>
          <cell r="E2101">
            <v>0</v>
          </cell>
          <cell r="F2101">
            <v>0</v>
          </cell>
        </row>
        <row r="2102">
          <cell r="A2102">
            <v>150102</v>
          </cell>
          <cell r="B2102" t="str">
            <v>AGUADA DE CAL - CONCRETO OU REBOCO SEM MASSA CORRIDA, EXTERIOR</v>
          </cell>
          <cell r="C2102" t="str">
            <v>M2</v>
          </cell>
          <cell r="D2102">
            <v>0</v>
          </cell>
          <cell r="E2102">
            <v>0</v>
          </cell>
          <cell r="F2102">
            <v>0</v>
          </cell>
        </row>
        <row r="2103">
          <cell r="A2103">
            <v>150108</v>
          </cell>
          <cell r="B2103" t="str">
            <v>TINTA HIDROFUGA A BASE DE CIMENTO -  CONCRETO OU REBOCO SEM MASSA CORRIDA</v>
          </cell>
          <cell r="C2103" t="str">
            <v>M2</v>
          </cell>
          <cell r="D2103">
            <v>0</v>
          </cell>
          <cell r="E2103">
            <v>0</v>
          </cell>
          <cell r="F2103">
            <v>0</v>
          </cell>
        </row>
        <row r="2104">
          <cell r="A2104">
            <v>150110</v>
          </cell>
          <cell r="B2104" t="str">
            <v>TINTA PVA (LÁTEX) - CONCRETO OU REBOCO SEM MASSA CORRIDA</v>
          </cell>
          <cell r="C2104" t="str">
            <v>M2</v>
          </cell>
          <cell r="D2104">
            <v>5.27</v>
          </cell>
          <cell r="E2104">
            <v>14.09</v>
          </cell>
          <cell r="F2104">
            <v>0</v>
          </cell>
        </row>
        <row r="2105">
          <cell r="A2105">
            <v>150111</v>
          </cell>
          <cell r="B2105" t="str">
            <v>TINTA PVA (LÁTEX) - REBOCO COM MASSA CORRIDA</v>
          </cell>
          <cell r="C2105" t="str">
            <v>M2</v>
          </cell>
          <cell r="D2105">
            <v>6.71</v>
          </cell>
          <cell r="E2105">
            <v>22.89</v>
          </cell>
          <cell r="F2105">
            <v>0</v>
          </cell>
        </row>
        <row r="2106">
          <cell r="A2106">
            <v>150115</v>
          </cell>
          <cell r="B2106" t="str">
            <v>TINTA ACRÍLICA - CONCRETO OU REBOCO SEM MASSA CORRIDA</v>
          </cell>
          <cell r="C2106" t="str">
            <v>M2</v>
          </cell>
          <cell r="D2106">
            <v>0</v>
          </cell>
          <cell r="E2106">
            <v>0</v>
          </cell>
          <cell r="F2106">
            <v>0</v>
          </cell>
        </row>
        <row r="2107">
          <cell r="A2107">
            <v>150116</v>
          </cell>
          <cell r="B2107" t="str">
            <v>TINTA ACRÍLICA - REBOCO COM MASSA CORRIDA</v>
          </cell>
          <cell r="C2107" t="str">
            <v>M2</v>
          </cell>
          <cell r="D2107">
            <v>0</v>
          </cell>
          <cell r="E2107">
            <v>0</v>
          </cell>
          <cell r="F2107">
            <v>0</v>
          </cell>
        </row>
        <row r="2108">
          <cell r="A2108">
            <v>150118</v>
          </cell>
          <cell r="B2108" t="str">
            <v>TINTA ACRÍLICA COR DE CONCRETO COM MASSA TEXTURA ACRÍLICA</v>
          </cell>
          <cell r="C2108" t="str">
            <v>M2</v>
          </cell>
          <cell r="D2108">
            <v>0</v>
          </cell>
          <cell r="E2108">
            <v>0</v>
          </cell>
          <cell r="F2108">
            <v>0</v>
          </cell>
        </row>
        <row r="2109">
          <cell r="A2109">
            <v>150119</v>
          </cell>
          <cell r="B2109" t="str">
            <v>TINTA ACRÍLICA TEXTURADA</v>
          </cell>
          <cell r="C2109" t="str">
            <v>M2</v>
          </cell>
          <cell r="D2109">
            <v>0</v>
          </cell>
          <cell r="E2109">
            <v>0</v>
          </cell>
          <cell r="F2109">
            <v>0</v>
          </cell>
        </row>
        <row r="2110">
          <cell r="A2110">
            <v>150123</v>
          </cell>
          <cell r="B2110" t="str">
            <v>TINTA ESMALTE SINTÉTICO - CONCRETO OU REBOCO SEM MASSA CORRIDA</v>
          </cell>
          <cell r="C2110" t="str">
            <v>M2</v>
          </cell>
          <cell r="D2110">
            <v>0</v>
          </cell>
          <cell r="E2110">
            <v>0</v>
          </cell>
          <cell r="F2110">
            <v>0</v>
          </cell>
        </row>
        <row r="2111">
          <cell r="A2111">
            <v>150124</v>
          </cell>
          <cell r="B2111" t="str">
            <v>TINTA ESMALTE SINTÉTICO - CONCRETO OU REBOCO COM MASSA CORRIDA</v>
          </cell>
          <cell r="C2111" t="str">
            <v>M2</v>
          </cell>
          <cell r="D2111">
            <v>0</v>
          </cell>
          <cell r="E2111">
            <v>0</v>
          </cell>
          <cell r="F2111">
            <v>0</v>
          </cell>
        </row>
        <row r="2112">
          <cell r="A2112">
            <v>150125</v>
          </cell>
          <cell r="B2112" t="str">
            <v>APLICAÇÃO DE TINTA ANTI-PICHAÇÃO - BASE SOLVENTE - 2 DEMÃOS (REMOÇÃO DA PICHAÇÃO SOMENTE A SECO OU COM ÁGUA E SABÃO)</v>
          </cell>
          <cell r="C2112" t="str">
            <v>M2</v>
          </cell>
          <cell r="D2112">
            <v>0</v>
          </cell>
          <cell r="E2112">
            <v>0</v>
          </cell>
          <cell r="F2112">
            <v>0</v>
          </cell>
        </row>
        <row r="2113">
          <cell r="A2113">
            <v>150136</v>
          </cell>
          <cell r="B2113" t="str">
            <v>TINTA EPÓXI - REBOCO COM MASSA BASE EPÓXI</v>
          </cell>
          <cell r="C2113" t="str">
            <v>M2</v>
          </cell>
          <cell r="D2113">
            <v>0</v>
          </cell>
          <cell r="E2113">
            <v>0</v>
          </cell>
          <cell r="F2113">
            <v>0</v>
          </cell>
        </row>
        <row r="2114">
          <cell r="A2114">
            <v>150170</v>
          </cell>
          <cell r="B2114" t="str">
            <v>HIDRO-REPELENTE A BASE DE SILICONE - CONCRETO OU ALVENARIA APARENTE (2 DEMÃOS)</v>
          </cell>
          <cell r="C2114" t="str">
            <v>M2</v>
          </cell>
          <cell r="D2114">
            <v>0</v>
          </cell>
          <cell r="E2114">
            <v>0</v>
          </cell>
          <cell r="F2114">
            <v>0</v>
          </cell>
        </row>
        <row r="2115">
          <cell r="A2115">
            <v>150176</v>
          </cell>
          <cell r="B2115" t="str">
            <v>VERNIZ ACRÍLICO - CONCRETO APARENTE/ ALVENARIA</v>
          </cell>
          <cell r="C2115" t="str">
            <v>M2</v>
          </cell>
          <cell r="D2115">
            <v>0</v>
          </cell>
          <cell r="E2115">
            <v>0</v>
          </cell>
          <cell r="F2115">
            <v>0</v>
          </cell>
        </row>
        <row r="2116">
          <cell r="A2116">
            <v>150177</v>
          </cell>
          <cell r="B2116" t="str">
            <v>APLICAÇÃO DE VERNIZ ANTI-PICHAÇÃO - BASE SOLVENTE - 2 DEMÃOS (REMOÇÃO DA PICHAÇÃO  SOMENTE A SECO OU COM ÁGUA E SABÃO)</v>
          </cell>
          <cell r="C2116" t="str">
            <v>M2</v>
          </cell>
          <cell r="D2116">
            <v>0</v>
          </cell>
          <cell r="E2116">
            <v>0</v>
          </cell>
          <cell r="F2116">
            <v>0</v>
          </cell>
        </row>
        <row r="2117">
          <cell r="A2117">
            <v>150200</v>
          </cell>
          <cell r="B2117" t="str">
            <v>PINTURA EM MADEIRA</v>
          </cell>
          <cell r="C2117" t="str">
            <v>.</v>
          </cell>
          <cell r="D2117">
            <v>0</v>
          </cell>
          <cell r="E2117">
            <v>0</v>
          </cell>
          <cell r="F2117">
            <v>0</v>
          </cell>
        </row>
        <row r="2118">
          <cell r="A2118">
            <v>150210</v>
          </cell>
          <cell r="B2118" t="str">
            <v>ESMALTE SINTÉTICO - ESQUADRIAS E PEÇAS DE MARCENARIA, SEM EMASSAMENTO</v>
          </cell>
          <cell r="C2118" t="str">
            <v>M2</v>
          </cell>
          <cell r="D2118">
            <v>0</v>
          </cell>
          <cell r="E2118">
            <v>0</v>
          </cell>
          <cell r="F2118">
            <v>0</v>
          </cell>
        </row>
        <row r="2119">
          <cell r="A2119">
            <v>150211</v>
          </cell>
          <cell r="B2119" t="str">
            <v>ESMALTE SINTÉTICO - ESQUADRIAS E PEÇAS DE MARCENARIA, COM EMASSAMENTO</v>
          </cell>
          <cell r="C2119" t="str">
            <v>M2</v>
          </cell>
          <cell r="D2119">
            <v>0</v>
          </cell>
          <cell r="E2119">
            <v>0</v>
          </cell>
          <cell r="F2119">
            <v>0</v>
          </cell>
        </row>
        <row r="2120">
          <cell r="A2120">
            <v>150212</v>
          </cell>
          <cell r="B2120" t="str">
            <v>ESMALTE SINTÉTICO - ESTRUTURAS DE MADEIRA, SEM EMASSAMENTO</v>
          </cell>
          <cell r="C2120" t="str">
            <v>M2</v>
          </cell>
          <cell r="D2120">
            <v>0</v>
          </cell>
          <cell r="E2120">
            <v>0</v>
          </cell>
          <cell r="F2120">
            <v>0</v>
          </cell>
        </row>
        <row r="2121">
          <cell r="A2121">
            <v>150214</v>
          </cell>
          <cell r="B2121" t="str">
            <v>ESMALTE SINTÉTICO - RODAPÉS, GUARNIÇÕES E MOLDURAS DE MADEIRA</v>
          </cell>
          <cell r="C2121" t="str">
            <v>M</v>
          </cell>
          <cell r="D2121">
            <v>0</v>
          </cell>
          <cell r="E2121">
            <v>0</v>
          </cell>
          <cell r="F2121">
            <v>0</v>
          </cell>
        </row>
        <row r="2122">
          <cell r="A2122">
            <v>150240</v>
          </cell>
          <cell r="B2122" t="str">
            <v>LÍQUIDO IMUNIZANTE PARA MADEIRA A BASE DE PIRETROIDE DISSOLVIDO EM ISOPARAFINA - COM APLICAÇÃO</v>
          </cell>
          <cell r="C2122" t="str">
            <v>M2</v>
          </cell>
          <cell r="D2122">
            <v>0</v>
          </cell>
          <cell r="E2122">
            <v>0</v>
          </cell>
          <cell r="F2122">
            <v>0</v>
          </cell>
        </row>
        <row r="2123">
          <cell r="A2123">
            <v>150260</v>
          </cell>
          <cell r="B2123" t="str">
            <v>VERNIZ A BASE DE POLIURETANO TIPO "MARÍTIMO" - ESQUADRIAS E PEÇAS DE MARCENARIA</v>
          </cell>
          <cell r="C2123" t="str">
            <v>M2</v>
          </cell>
          <cell r="D2123">
            <v>0</v>
          </cell>
          <cell r="E2123">
            <v>0</v>
          </cell>
          <cell r="F2123">
            <v>0</v>
          </cell>
        </row>
        <row r="2124">
          <cell r="A2124">
            <v>150300</v>
          </cell>
          <cell r="B2124" t="str">
            <v>PINTURA EM METAL</v>
          </cell>
          <cell r="C2124" t="str">
            <v>.</v>
          </cell>
          <cell r="D2124">
            <v>0</v>
          </cell>
          <cell r="E2124">
            <v>0</v>
          </cell>
          <cell r="F2124">
            <v>0</v>
          </cell>
        </row>
        <row r="2125">
          <cell r="A2125">
            <v>150304</v>
          </cell>
          <cell r="B2125" t="str">
            <v>TINTA BETUMINOSA - INTERIOR DE CALHAS, RUFOS E RINCÕES METÁLICOS</v>
          </cell>
          <cell r="C2125" t="str">
            <v>M</v>
          </cell>
          <cell r="D2125">
            <v>0</v>
          </cell>
          <cell r="E2125">
            <v>0</v>
          </cell>
          <cell r="F2125">
            <v>0</v>
          </cell>
        </row>
        <row r="2126">
          <cell r="A2126">
            <v>150310</v>
          </cell>
          <cell r="B2126" t="str">
            <v>ESMALTE SINTÉTICO - ESQUADRIAS E PEÇAS DE SERRALHERIA</v>
          </cell>
          <cell r="C2126" t="str">
            <v>M2</v>
          </cell>
          <cell r="D2126">
            <v>0</v>
          </cell>
          <cell r="E2126">
            <v>0</v>
          </cell>
          <cell r="F2126">
            <v>0</v>
          </cell>
        </row>
        <row r="2127">
          <cell r="A2127">
            <v>150312</v>
          </cell>
          <cell r="B2127" t="str">
            <v>ESMALTE SINTÉTICO - ESTRUTURAS METÁLICAS</v>
          </cell>
          <cell r="C2127" t="str">
            <v>M2</v>
          </cell>
          <cell r="D2127">
            <v>0</v>
          </cell>
          <cell r="E2127">
            <v>0</v>
          </cell>
          <cell r="F2127">
            <v>0</v>
          </cell>
        </row>
        <row r="2128">
          <cell r="A2128">
            <v>150314</v>
          </cell>
          <cell r="B2128" t="str">
            <v>ESMALTE SINTÉTICO - EXTERIOR DE CALHAS, RUFOS E CONDUTORES</v>
          </cell>
          <cell r="C2128" t="str">
            <v>M</v>
          </cell>
          <cell r="D2128">
            <v>0</v>
          </cell>
          <cell r="E2128">
            <v>0</v>
          </cell>
          <cell r="F2128">
            <v>0</v>
          </cell>
        </row>
        <row r="2129">
          <cell r="A2129">
            <v>155000</v>
          </cell>
          <cell r="B2129" t="str">
            <v>DEMOLIÇÕES</v>
          </cell>
          <cell r="C2129" t="str">
            <v>.</v>
          </cell>
          <cell r="D2129">
            <v>0</v>
          </cell>
          <cell r="E2129">
            <v>0</v>
          </cell>
          <cell r="F2129">
            <v>0</v>
          </cell>
        </row>
        <row r="2130">
          <cell r="A2130">
            <v>155001</v>
          </cell>
          <cell r="B2130" t="str">
            <v>REMOÇÃO DE AGUADA DE CAL OU TINTA A BASE DE CIMENTO - ESCOVA DE AÇO</v>
          </cell>
          <cell r="C2130" t="str">
            <v>M2</v>
          </cell>
          <cell r="D2130">
            <v>0</v>
          </cell>
          <cell r="E2130">
            <v>0</v>
          </cell>
          <cell r="F2130">
            <v>0</v>
          </cell>
        </row>
        <row r="2131">
          <cell r="A2131">
            <v>155003</v>
          </cell>
          <cell r="B2131" t="str">
            <v>REMOÇÃO DE PINTURA EM ALVENARIA E CONCRETO - LIXA</v>
          </cell>
          <cell r="C2131" t="str">
            <v>M2</v>
          </cell>
          <cell r="D2131">
            <v>0.61</v>
          </cell>
          <cell r="E2131">
            <v>4.68</v>
          </cell>
          <cell r="F2131">
            <v>0</v>
          </cell>
        </row>
        <row r="2132">
          <cell r="A2132">
            <v>155004</v>
          </cell>
          <cell r="B2132" t="str">
            <v>REMOÇÃO DE PINTURA EM ALVENARIA E CONCRETO - REMOVEDOR</v>
          </cell>
          <cell r="C2132" t="str">
            <v>M2</v>
          </cell>
          <cell r="D2132">
            <v>0</v>
          </cell>
          <cell r="E2132">
            <v>0</v>
          </cell>
          <cell r="F2132">
            <v>0</v>
          </cell>
        </row>
        <row r="2133">
          <cell r="A2133">
            <v>155005</v>
          </cell>
          <cell r="B2133" t="str">
            <v>REMOÇÃO DE PINTURA EM CONCRETO - JATEAMENTO</v>
          </cell>
          <cell r="C2133" t="str">
            <v>M2</v>
          </cell>
          <cell r="D2133">
            <v>0</v>
          </cell>
          <cell r="E2133">
            <v>0</v>
          </cell>
          <cell r="F2133">
            <v>0</v>
          </cell>
        </row>
        <row r="2134">
          <cell r="A2134">
            <v>155010</v>
          </cell>
          <cell r="B2134" t="str">
            <v>REMOÇÃO DE PINTURA EM ESQUADRIAS E FORROS DE MADEIRA - LIXA</v>
          </cell>
          <cell r="C2134" t="str">
            <v>M2</v>
          </cell>
          <cell r="D2134">
            <v>0.26</v>
          </cell>
          <cell r="E2134">
            <v>7.02</v>
          </cell>
          <cell r="F2134">
            <v>0</v>
          </cell>
        </row>
        <row r="2135">
          <cell r="A2135">
            <v>155011</v>
          </cell>
          <cell r="B2135" t="str">
            <v>REMOÇÃO DE PINTURA EM ESQUADRIAS E FORROS DE MADEIRA - REMOVEDOR</v>
          </cell>
          <cell r="C2135" t="str">
            <v>M2</v>
          </cell>
          <cell r="D2135">
            <v>0</v>
          </cell>
          <cell r="E2135">
            <v>0</v>
          </cell>
          <cell r="F2135">
            <v>0</v>
          </cell>
        </row>
        <row r="2136">
          <cell r="A2136">
            <v>155013</v>
          </cell>
          <cell r="B2136" t="str">
            <v>REMOÇÃO DE PINTURA EM RODAPÉS E MOLDURAS DE MADEIRA - LIXA</v>
          </cell>
          <cell r="C2136" t="str">
            <v>M</v>
          </cell>
          <cell r="D2136">
            <v>0</v>
          </cell>
          <cell r="E2136">
            <v>0</v>
          </cell>
          <cell r="F2136">
            <v>0</v>
          </cell>
        </row>
        <row r="2137">
          <cell r="A2137">
            <v>155014</v>
          </cell>
          <cell r="B2137" t="str">
            <v>REMOÇÃO DE PINTURA EM RODAPÉS E MOLDURAS DE MADEIRA - REMOVEDOR</v>
          </cell>
          <cell r="C2137" t="str">
            <v>M</v>
          </cell>
          <cell r="D2137">
            <v>0</v>
          </cell>
          <cell r="E2137">
            <v>0</v>
          </cell>
          <cell r="F2137">
            <v>0</v>
          </cell>
        </row>
        <row r="2138">
          <cell r="A2138">
            <v>155020</v>
          </cell>
          <cell r="B2138" t="str">
            <v>REMOÇÃO DE PINTURA EM ESQUADRIAS E PEÇAS DE SERRALHERIA - LIXA</v>
          </cell>
          <cell r="C2138" t="str">
            <v>M2</v>
          </cell>
          <cell r="D2138">
            <v>0</v>
          </cell>
          <cell r="E2138">
            <v>0</v>
          </cell>
          <cell r="F2138">
            <v>0</v>
          </cell>
        </row>
        <row r="2139">
          <cell r="A2139">
            <v>155021</v>
          </cell>
          <cell r="B2139" t="str">
            <v>REMOÇÃO DE PINTURA EM ESQUADRIAS E PEÇAS DE SERRALHERIA - REMOVEDOR</v>
          </cell>
          <cell r="C2139" t="str">
            <v>M2</v>
          </cell>
          <cell r="D2139">
            <v>0</v>
          </cell>
          <cell r="E2139">
            <v>0</v>
          </cell>
          <cell r="F2139">
            <v>0</v>
          </cell>
        </row>
        <row r="2140">
          <cell r="A2140">
            <v>155023</v>
          </cell>
          <cell r="B2140" t="str">
            <v>REMOÇÃO DE PINTURA EM ESTRUTURAS METÁLICAS - JATEAMENTO</v>
          </cell>
          <cell r="C2140" t="str">
            <v>M2</v>
          </cell>
          <cell r="D2140">
            <v>0</v>
          </cell>
          <cell r="E2140">
            <v>0</v>
          </cell>
          <cell r="F2140">
            <v>0</v>
          </cell>
        </row>
        <row r="2141">
          <cell r="A2141">
            <v>158000</v>
          </cell>
          <cell r="B2141" t="str">
            <v>SERVIÇOS PARCIAIS</v>
          </cell>
          <cell r="C2141" t="str">
            <v>.</v>
          </cell>
          <cell r="D2141">
            <v>0</v>
          </cell>
          <cell r="E2141">
            <v>0</v>
          </cell>
          <cell r="F2141">
            <v>0</v>
          </cell>
        </row>
        <row r="2142">
          <cell r="A2142">
            <v>158001</v>
          </cell>
          <cell r="B2142" t="str">
            <v>PVA (LÁTEX) - REPINTURA DE ALVENARIA E CONCRETO, COM RETOQUES DE MASSA</v>
          </cell>
          <cell r="C2142" t="str">
            <v>M2</v>
          </cell>
          <cell r="D2142">
            <v>0</v>
          </cell>
          <cell r="E2142">
            <v>0</v>
          </cell>
          <cell r="F2142">
            <v>0</v>
          </cell>
        </row>
        <row r="2143">
          <cell r="A2143">
            <v>158005</v>
          </cell>
          <cell r="B2143" t="str">
            <v>TINTA ACRÍLICA - REPINTURA DE ALVENARIA E CONCRETO COM RETOQUE DE MASSA</v>
          </cell>
          <cell r="C2143" t="str">
            <v>M2</v>
          </cell>
          <cell r="D2143">
            <v>0</v>
          </cell>
          <cell r="E2143">
            <v>0</v>
          </cell>
          <cell r="F2143">
            <v>0</v>
          </cell>
        </row>
        <row r="2144">
          <cell r="A2144">
            <v>158030</v>
          </cell>
          <cell r="B2144" t="str">
            <v>ESMALTE SINTÉTICO - REPINTURA DE ESQUADRIAS DE MADEIRA</v>
          </cell>
          <cell r="C2144" t="str">
            <v>M2</v>
          </cell>
          <cell r="D2144">
            <v>0</v>
          </cell>
          <cell r="E2144">
            <v>0</v>
          </cell>
          <cell r="F2144">
            <v>0</v>
          </cell>
        </row>
        <row r="2145">
          <cell r="A2145">
            <v>158031</v>
          </cell>
          <cell r="B2145" t="str">
            <v>ESMALTE SINTÉTICO - REPINTURA DE ESTRUTURAS DE MADEIRA</v>
          </cell>
          <cell r="C2145" t="str">
            <v>M2</v>
          </cell>
          <cell r="D2145">
            <v>0</v>
          </cell>
          <cell r="E2145">
            <v>0</v>
          </cell>
          <cell r="F2145">
            <v>0</v>
          </cell>
        </row>
        <row r="2146">
          <cell r="A2146">
            <v>158032</v>
          </cell>
          <cell r="B2146" t="str">
            <v>ESMALTE SINTÉTICO - REPINTURA DE FORROS DE MADEIRA</v>
          </cell>
          <cell r="C2146" t="str">
            <v>M2</v>
          </cell>
          <cell r="D2146">
            <v>0</v>
          </cell>
          <cell r="E2146">
            <v>0</v>
          </cell>
          <cell r="F2146">
            <v>0</v>
          </cell>
        </row>
        <row r="2147">
          <cell r="A2147">
            <v>158033</v>
          </cell>
          <cell r="B2147" t="str">
            <v>ESMALTE SINTÉTICO - REPINTURA DE RODAPÉS E MOLDURAS DE MADEIRA</v>
          </cell>
          <cell r="C2147" t="str">
            <v>M</v>
          </cell>
          <cell r="D2147">
            <v>0</v>
          </cell>
          <cell r="E2147">
            <v>0</v>
          </cell>
          <cell r="F2147">
            <v>0</v>
          </cell>
        </row>
        <row r="2148">
          <cell r="A2148">
            <v>158034</v>
          </cell>
          <cell r="B2148" t="str">
            <v>ESMALTE SINTÉTICO - REPINTURA DE ESQUADRIAS METÁLICAS</v>
          </cell>
          <cell r="C2148" t="str">
            <v>M2</v>
          </cell>
          <cell r="D2148">
            <v>0</v>
          </cell>
          <cell r="E2148">
            <v>0</v>
          </cell>
          <cell r="F2148">
            <v>0</v>
          </cell>
        </row>
        <row r="2149">
          <cell r="A2149">
            <v>170000</v>
          </cell>
          <cell r="B2149" t="str">
            <v>SERV.COMPLEMENTARES</v>
          </cell>
          <cell r="D2149">
            <v>0</v>
          </cell>
          <cell r="E2149">
            <v>0</v>
          </cell>
          <cell r="F2149">
            <v>0</v>
          </cell>
        </row>
        <row r="2150">
          <cell r="A2150">
            <v>170100</v>
          </cell>
          <cell r="B2150" t="str">
            <v>FECHAMENTOS</v>
          </cell>
          <cell r="C2150" t="str">
            <v>.</v>
          </cell>
          <cell r="D2150">
            <v>0</v>
          </cell>
          <cell r="E2150">
            <v>0</v>
          </cell>
          <cell r="F2150">
            <v>0</v>
          </cell>
        </row>
        <row r="2151">
          <cell r="A2151">
            <v>170127</v>
          </cell>
          <cell r="B2151" t="str">
            <v>FP.04 - ALAMBRADO EM TUBO GALVANIZADO E TELA GALVANIZADA H=2,00M</v>
          </cell>
          <cell r="C2151" t="str">
            <v>M</v>
          </cell>
          <cell r="D2151">
            <v>0</v>
          </cell>
          <cell r="E2151">
            <v>0</v>
          </cell>
          <cell r="F2151">
            <v>0</v>
          </cell>
        </row>
        <row r="2152">
          <cell r="A2152">
            <v>170128</v>
          </cell>
          <cell r="B2152" t="str">
            <v>FP.05 - ALAMBRADO EM TUBO GALVANIZADO E TELA GALVANIZADA H=1,00M</v>
          </cell>
          <cell r="C2152" t="str">
            <v>M</v>
          </cell>
          <cell r="D2152">
            <v>0</v>
          </cell>
          <cell r="E2152">
            <v>0</v>
          </cell>
          <cell r="F2152">
            <v>0</v>
          </cell>
        </row>
        <row r="2153">
          <cell r="A2153">
            <v>170129</v>
          </cell>
          <cell r="B2153" t="str">
            <v>FP.03 - ALAMBRADO PARA QUADRAS DE ESPORTE - GP.6/EDIF - TG/4,5M</v>
          </cell>
          <cell r="C2153" t="str">
            <v>M</v>
          </cell>
          <cell r="D2153">
            <v>0</v>
          </cell>
          <cell r="E2153">
            <v>0</v>
          </cell>
          <cell r="F2153">
            <v>0</v>
          </cell>
        </row>
        <row r="2154">
          <cell r="A2154">
            <v>170130</v>
          </cell>
          <cell r="B2154" t="str">
            <v>GRADIL DE FERRO PERFILADO - GE-1/EDIF</v>
          </cell>
          <cell r="C2154" t="str">
            <v>M</v>
          </cell>
          <cell r="D2154">
            <v>0</v>
          </cell>
          <cell r="E2154">
            <v>0</v>
          </cell>
          <cell r="F2154">
            <v>0</v>
          </cell>
        </row>
        <row r="2155">
          <cell r="A2155">
            <v>170131</v>
          </cell>
          <cell r="B2155" t="str">
            <v>FP.01 - GRADIL DE FERRO PERFILADO, TIPO PARQUE SEM MURETA - GP-5/DEPAVE</v>
          </cell>
          <cell r="C2155" t="str">
            <v>M</v>
          </cell>
          <cell r="D2155">
            <v>0</v>
          </cell>
          <cell r="E2155">
            <v>0</v>
          </cell>
          <cell r="F2155">
            <v>0</v>
          </cell>
        </row>
        <row r="2156">
          <cell r="A2156">
            <v>170132</v>
          </cell>
          <cell r="B2156" t="str">
            <v>FP.02 - GRADIL DE FERRO PERFILADO, TIPO PARQUE COM MURETA - GPM-1/DEPAVE</v>
          </cell>
          <cell r="C2156" t="str">
            <v>M</v>
          </cell>
          <cell r="D2156">
            <v>0</v>
          </cell>
          <cell r="E2156">
            <v>0</v>
          </cell>
          <cell r="F2156">
            <v>0</v>
          </cell>
        </row>
        <row r="2157">
          <cell r="A2157">
            <v>170133</v>
          </cell>
          <cell r="B2157" t="str">
            <v>FP.06 - GRADIL/PEITORIL DE FERRO PERFILADO H=1,00M</v>
          </cell>
          <cell r="C2157" t="str">
            <v>M</v>
          </cell>
          <cell r="D2157">
            <v>0</v>
          </cell>
          <cell r="E2157">
            <v>0</v>
          </cell>
          <cell r="F2157">
            <v>0</v>
          </cell>
        </row>
        <row r="2158">
          <cell r="A2158">
            <v>170134</v>
          </cell>
          <cell r="B2158" t="str">
            <v>PP.38 - PORTÃO DE FERRO PERFILADO, TIPO PARQUE (GP.5/GPM1) 2,00M, 1 FOLHA</v>
          </cell>
          <cell r="C2158" t="str">
            <v>UN</v>
          </cell>
          <cell r="D2158">
            <v>0</v>
          </cell>
          <cell r="E2158">
            <v>0</v>
          </cell>
          <cell r="F2158">
            <v>0</v>
          </cell>
        </row>
        <row r="2159">
          <cell r="A2159">
            <v>170135</v>
          </cell>
          <cell r="B2159" t="str">
            <v>PP.37 - PORTÃO DE FERRO PERFILADO, TIPO PARQUE (GP.5/GPM.1) 1,50M, 1 FOLHA</v>
          </cell>
          <cell r="C2159" t="str">
            <v>UN</v>
          </cell>
          <cell r="D2159">
            <v>0</v>
          </cell>
          <cell r="E2159">
            <v>0</v>
          </cell>
          <cell r="F2159">
            <v>0</v>
          </cell>
        </row>
        <row r="2160">
          <cell r="A2160">
            <v>170136</v>
          </cell>
          <cell r="B2160" t="str">
            <v>PP.39/PP.40 - PORTÃO DE FERRO PERFILADO TIPO PARQUE (GP.5/GPM1) 3,0M, 1 OU 2 FOLHAS</v>
          </cell>
          <cell r="C2160" t="str">
            <v>UN</v>
          </cell>
          <cell r="D2160">
            <v>0</v>
          </cell>
          <cell r="E2160">
            <v>0</v>
          </cell>
          <cell r="F2160">
            <v>0</v>
          </cell>
        </row>
        <row r="2161">
          <cell r="A2161">
            <v>170137</v>
          </cell>
          <cell r="B2161" t="str">
            <v>PP.41 - PORTÃO DE FERRO PERFILADO, TIPO PARQUE (GP-5/GPM-1) 4,00M, 2 FOLHAS</v>
          </cell>
          <cell r="C2161" t="str">
            <v>UN</v>
          </cell>
          <cell r="D2161">
            <v>0</v>
          </cell>
          <cell r="E2161">
            <v>0</v>
          </cell>
          <cell r="F2161">
            <v>0</v>
          </cell>
        </row>
        <row r="2162">
          <cell r="A2162">
            <v>170138</v>
          </cell>
          <cell r="B2162" t="str">
            <v>PP.42 - PORTÃO DE FERRO PERFILADO, TIPO PARQUE (GP-5/GPM-1) 6,00M, 2 FOLHAS</v>
          </cell>
          <cell r="C2162" t="str">
            <v>UN</v>
          </cell>
          <cell r="D2162">
            <v>0</v>
          </cell>
          <cell r="E2162">
            <v>0</v>
          </cell>
          <cell r="F2162">
            <v>0</v>
          </cell>
        </row>
        <row r="2163">
          <cell r="A2163">
            <v>170140</v>
          </cell>
          <cell r="B2163" t="str">
            <v>PP.15/19 - PORTÃO EM FERRO PERFILADO COM CHAPA, 1 FOLHA</v>
          </cell>
          <cell r="C2163" t="str">
            <v>M2</v>
          </cell>
          <cell r="D2163">
            <v>0</v>
          </cell>
          <cell r="E2163">
            <v>0</v>
          </cell>
          <cell r="F2163">
            <v>0</v>
          </cell>
        </row>
        <row r="2164">
          <cell r="A2164">
            <v>170141</v>
          </cell>
          <cell r="B2164" t="str">
            <v>PP.20/24 - PORTÃO EM FERRO PERFILADO COM TELA, 1 FOLHA</v>
          </cell>
          <cell r="C2164" t="str">
            <v>M2</v>
          </cell>
          <cell r="D2164">
            <v>0</v>
          </cell>
          <cell r="E2164">
            <v>0</v>
          </cell>
          <cell r="F2164">
            <v>0</v>
          </cell>
        </row>
        <row r="2165">
          <cell r="A2165">
            <v>170142</v>
          </cell>
          <cell r="B2165" t="str">
            <v>PP.25/29 - PORTÃO EM FERRO PERFILADO COM CHAPA, 2 FOLHAS</v>
          </cell>
          <cell r="C2165" t="str">
            <v>M2</v>
          </cell>
          <cell r="D2165">
            <v>0</v>
          </cell>
          <cell r="E2165">
            <v>0</v>
          </cell>
          <cell r="F2165">
            <v>0</v>
          </cell>
        </row>
        <row r="2166">
          <cell r="A2166">
            <v>170143</v>
          </cell>
          <cell r="B2166" t="str">
            <v>PP.30/34 - PORTÃO EM FERRO PERFILADO COM TELA, 2 FOLHAS</v>
          </cell>
          <cell r="C2166" t="str">
            <v>M2</v>
          </cell>
          <cell r="D2166">
            <v>0</v>
          </cell>
          <cell r="E2166">
            <v>0</v>
          </cell>
          <cell r="F2166">
            <v>0</v>
          </cell>
        </row>
        <row r="2167">
          <cell r="A2167">
            <v>170144</v>
          </cell>
          <cell r="B2167" t="str">
            <v>PP.43/44 - PORTÃO EM FERRO PERFILADO COM CHAPA, 1 FOLHA, H=1,00M</v>
          </cell>
          <cell r="C2167" t="str">
            <v>M2</v>
          </cell>
          <cell r="D2167">
            <v>0</v>
          </cell>
          <cell r="E2167">
            <v>0</v>
          </cell>
          <cell r="F2167">
            <v>0</v>
          </cell>
        </row>
        <row r="2168">
          <cell r="A2168">
            <v>170145</v>
          </cell>
          <cell r="B2168" t="str">
            <v>PP.45/46 - PORTÃO EM FERRO PERFILADO COM TELA, 1 FOLHA, H=1,00M</v>
          </cell>
          <cell r="C2168" t="str">
            <v>M2</v>
          </cell>
          <cell r="D2168">
            <v>0</v>
          </cell>
          <cell r="E2168">
            <v>0</v>
          </cell>
          <cell r="F2168">
            <v>0</v>
          </cell>
        </row>
        <row r="2169">
          <cell r="A2169">
            <v>170164</v>
          </cell>
          <cell r="B2169" t="str">
            <v>FV.15/16 - MURO DE FECHO EM BLOCOS E ESTRUTURA DE CONCRETO, FUNDAÇÃO COM BROCAS</v>
          </cell>
          <cell r="C2169" t="str">
            <v>M</v>
          </cell>
          <cell r="D2169">
            <v>0</v>
          </cell>
          <cell r="E2169">
            <v>0</v>
          </cell>
          <cell r="F2169">
            <v>0</v>
          </cell>
        </row>
        <row r="2170">
          <cell r="A2170">
            <v>170170</v>
          </cell>
          <cell r="B2170" t="str">
            <v>MURO DE ARRIMO H=1,40M, COM DRENAGEM</v>
          </cell>
          <cell r="C2170" t="str">
            <v>M</v>
          </cell>
          <cell r="D2170">
            <v>0</v>
          </cell>
          <cell r="E2170">
            <v>0</v>
          </cell>
          <cell r="F2170">
            <v>0</v>
          </cell>
        </row>
        <row r="2171">
          <cell r="A2171">
            <v>170171</v>
          </cell>
          <cell r="B2171" t="str">
            <v>MURO DE ARRIMO H=2,50M, COM DRENAGEM</v>
          </cell>
          <cell r="C2171" t="str">
            <v>M</v>
          </cell>
          <cell r="D2171">
            <v>0</v>
          </cell>
          <cell r="E2171">
            <v>0</v>
          </cell>
          <cell r="F2171">
            <v>0</v>
          </cell>
        </row>
        <row r="2172">
          <cell r="A2172">
            <v>170172</v>
          </cell>
          <cell r="B2172" t="str">
            <v>MURO DE ARRIMO H=3,50M, COM DRENAGEM</v>
          </cell>
          <cell r="C2172" t="str">
            <v>M</v>
          </cell>
          <cell r="D2172">
            <v>0</v>
          </cell>
          <cell r="E2172">
            <v>0</v>
          </cell>
          <cell r="F2172">
            <v>0</v>
          </cell>
        </row>
        <row r="2173">
          <cell r="A2173">
            <v>170173</v>
          </cell>
          <cell r="B2173" t="str">
            <v>MURO DE ARRIMO H=4,50M, COM DRENAGEM</v>
          </cell>
          <cell r="C2173" t="str">
            <v>M</v>
          </cell>
          <cell r="D2173">
            <v>0</v>
          </cell>
          <cell r="E2173">
            <v>0</v>
          </cell>
          <cell r="F2173">
            <v>0</v>
          </cell>
        </row>
        <row r="2174">
          <cell r="A2174">
            <v>170176</v>
          </cell>
          <cell r="B2174" t="str">
            <v>FV.08 - MURETA DE BLOCOS DE CONCRETO</v>
          </cell>
          <cell r="C2174" t="str">
            <v>M</v>
          </cell>
          <cell r="D2174">
            <v>0</v>
          </cell>
          <cell r="E2174">
            <v>0</v>
          </cell>
          <cell r="F2174">
            <v>0</v>
          </cell>
        </row>
        <row r="2175">
          <cell r="A2175">
            <v>170180</v>
          </cell>
          <cell r="B2175" t="str">
            <v>FV.12/13 - MURETA DE ARRIMO EM BLOCOS DE CONCRETO, H=1,00 M</v>
          </cell>
          <cell r="C2175" t="str">
            <v>M</v>
          </cell>
          <cell r="D2175">
            <v>0</v>
          </cell>
          <cell r="E2175">
            <v>0</v>
          </cell>
          <cell r="F2175">
            <v>0</v>
          </cell>
        </row>
        <row r="2176">
          <cell r="A2176">
            <v>170181</v>
          </cell>
          <cell r="B2176" t="str">
            <v>FV.14 - MURETA DE ARRIMO EM BLOCOS DE CONCRETO H=1,00M - CHAPISCADO</v>
          </cell>
          <cell r="C2176" t="str">
            <v>M</v>
          </cell>
          <cell r="D2176">
            <v>0</v>
          </cell>
          <cell r="E2176">
            <v>0</v>
          </cell>
          <cell r="F2176">
            <v>0</v>
          </cell>
        </row>
        <row r="2177">
          <cell r="A2177">
            <v>170190</v>
          </cell>
          <cell r="B2177" t="str">
            <v>GRADIL DE FERRO GALVANIZADO ELETROFUNDIDO - BARRA 25X2MM - MALHA 65X132MM - MONTANTE COM DISTÂNCIA DE 1650MM - SEM PINTURA</v>
          </cell>
          <cell r="C2177" t="str">
            <v>M2</v>
          </cell>
          <cell r="D2177">
            <v>0</v>
          </cell>
          <cell r="E2177">
            <v>0</v>
          </cell>
          <cell r="F2177">
            <v>0</v>
          </cell>
        </row>
        <row r="2178">
          <cell r="A2178">
            <v>170191</v>
          </cell>
          <cell r="B2178" t="str">
            <v>GRADIL DE FERRO GALVANIZADO ELETROFUNDIDO - BARRA 25X2MM - MALHA 65X132MM - MONTANTE COM DISTÂNCIA DE 1650MM - COM PINTURA</v>
          </cell>
          <cell r="C2178" t="str">
            <v>M2</v>
          </cell>
          <cell r="D2178">
            <v>0</v>
          </cell>
          <cell r="E2178">
            <v>0</v>
          </cell>
          <cell r="F2178">
            <v>0</v>
          </cell>
        </row>
        <row r="2179">
          <cell r="A2179">
            <v>170192</v>
          </cell>
          <cell r="B2179" t="str">
            <v>PORTÃO EM FERRO GALVANIZADO ELETROFUNDIDO, MALHA 65X132MM, DE ABRIR, 1 FOLHA, SEM PINTURA</v>
          </cell>
          <cell r="C2179" t="str">
            <v>M2</v>
          </cell>
          <cell r="D2179">
            <v>0</v>
          </cell>
          <cell r="E2179">
            <v>0</v>
          </cell>
          <cell r="F2179">
            <v>0</v>
          </cell>
        </row>
        <row r="2180">
          <cell r="A2180">
            <v>170193</v>
          </cell>
          <cell r="B2180" t="str">
            <v>PORTÃO EM FERRO GALVANIZADO ELETROFUNDIDO MALHA 65X132MM, DE ABRIR, 1 FOLHA, COM PINTURA ELETROLÍTICA</v>
          </cell>
          <cell r="C2180" t="str">
            <v>M2</v>
          </cell>
          <cell r="D2180">
            <v>0</v>
          </cell>
          <cell r="E2180">
            <v>0</v>
          </cell>
          <cell r="F2180">
            <v>0</v>
          </cell>
        </row>
        <row r="2181">
          <cell r="A2181">
            <v>170194</v>
          </cell>
          <cell r="B2181" t="str">
            <v>PORTÃO EM FERRO GALVANIZADO ELETROFUNDIDO MALHA 65X132MM, DE ABRIR, 2 FOLHAS, SEM PINTURA</v>
          </cell>
          <cell r="C2181" t="str">
            <v>M2</v>
          </cell>
          <cell r="D2181">
            <v>0</v>
          </cell>
          <cell r="E2181">
            <v>0</v>
          </cell>
          <cell r="F2181">
            <v>0</v>
          </cell>
        </row>
        <row r="2182">
          <cell r="A2182">
            <v>170195</v>
          </cell>
          <cell r="B2182" t="str">
            <v>PORTÃO EM FERRO GALVANIZADO ELETROFUNDIDO MALHA 65X132MM, DE ABRIR, 2 FOLHAS, COM PINTURA ELETROLÍTICA</v>
          </cell>
          <cell r="C2182" t="str">
            <v>M2</v>
          </cell>
          <cell r="D2182">
            <v>0</v>
          </cell>
          <cell r="E2182">
            <v>0</v>
          </cell>
          <cell r="F2182">
            <v>0</v>
          </cell>
        </row>
        <row r="2183">
          <cell r="A2183">
            <v>170196</v>
          </cell>
          <cell r="B2183" t="str">
            <v>PORTÃO EM FERRO GALVANIZADO ELETROFUNDIDO MALHA 65X132MM, DE CORRER, SEM PINTURA</v>
          </cell>
          <cell r="C2183" t="str">
            <v>M2</v>
          </cell>
          <cell r="D2183">
            <v>0</v>
          </cell>
          <cell r="E2183">
            <v>0</v>
          </cell>
          <cell r="F2183">
            <v>0</v>
          </cell>
        </row>
        <row r="2184">
          <cell r="A2184">
            <v>170197</v>
          </cell>
          <cell r="B2184" t="str">
            <v>PORTÃO EM FERRO GALVANIZADO ELETROFUNDIDO MALHA 65X132MM, DE CORRER, COM PINTURA ELETROLÍTICA</v>
          </cell>
          <cell r="C2184" t="str">
            <v>M2</v>
          </cell>
          <cell r="D2184">
            <v>0</v>
          </cell>
          <cell r="E2184">
            <v>0</v>
          </cell>
          <cell r="F2184">
            <v>0</v>
          </cell>
        </row>
        <row r="2185">
          <cell r="A2185">
            <v>170200</v>
          </cell>
          <cell r="B2185" t="str">
            <v>PAVIMENTAÇÃO</v>
          </cell>
          <cell r="C2185" t="str">
            <v>.</v>
          </cell>
          <cell r="D2185">
            <v>0</v>
          </cell>
          <cell r="E2185">
            <v>0</v>
          </cell>
          <cell r="F2185">
            <v>0</v>
          </cell>
        </row>
        <row r="2186">
          <cell r="A2186">
            <v>170201</v>
          </cell>
          <cell r="B2186" t="str">
            <v>CONCRETO SIMPLES DESEMPENADO E RIPADO, 200KG CIM/M3</v>
          </cell>
          <cell r="C2186" t="str">
            <v>M3</v>
          </cell>
          <cell r="D2186">
            <v>0</v>
          </cell>
          <cell r="E2186">
            <v>0</v>
          </cell>
          <cell r="F2186">
            <v>0</v>
          </cell>
        </row>
        <row r="2187">
          <cell r="A2187">
            <v>170202</v>
          </cell>
          <cell r="B2187" t="str">
            <v>CONCRETO DESEMPENADO E RIPADO (PMSP-DL.1009/47), 335KG CIM/M3 - 7CM</v>
          </cell>
          <cell r="C2187" t="str">
            <v>M2</v>
          </cell>
          <cell r="D2187">
            <v>0</v>
          </cell>
          <cell r="E2187">
            <v>0</v>
          </cell>
          <cell r="F2187">
            <v>0</v>
          </cell>
        </row>
        <row r="2188">
          <cell r="A2188">
            <v>170210</v>
          </cell>
          <cell r="B2188" t="str">
            <v>PISO DE CONCRETO INTERTRAVADO, ESPESSURA 6CM</v>
          </cell>
          <cell r="C2188" t="str">
            <v>M2</v>
          </cell>
          <cell r="D2188">
            <v>0</v>
          </cell>
          <cell r="E2188">
            <v>0</v>
          </cell>
          <cell r="F2188">
            <v>0</v>
          </cell>
        </row>
        <row r="2189">
          <cell r="A2189">
            <v>170211</v>
          </cell>
          <cell r="B2189" t="str">
            <v>PISO DE CONCRETO INTERTRAVADO, ESPESSURA 8CM</v>
          </cell>
          <cell r="C2189" t="str">
            <v>M2</v>
          </cell>
          <cell r="D2189">
            <v>0</v>
          </cell>
          <cell r="E2189">
            <v>0</v>
          </cell>
          <cell r="F2189">
            <v>0</v>
          </cell>
        </row>
        <row r="2190">
          <cell r="A2190">
            <v>170212</v>
          </cell>
          <cell r="B2190" t="str">
            <v>PISO DE CONCRETO INTERTRAVADO, ESPESSURA 10CM</v>
          </cell>
          <cell r="C2190" t="str">
            <v>M2</v>
          </cell>
          <cell r="D2190">
            <v>0</v>
          </cell>
          <cell r="E2190">
            <v>0</v>
          </cell>
          <cell r="F2190">
            <v>0</v>
          </cell>
        </row>
        <row r="2191">
          <cell r="A2191">
            <v>170213</v>
          </cell>
          <cell r="B2191" t="str">
            <v>CONCRETO SIMPLES COM AGREGADO RECICLADO, DESEMPENADO E RIPADO -200KG CIM/M3</v>
          </cell>
          <cell r="C2191" t="str">
            <v>M3</v>
          </cell>
          <cell r="D2191">
            <v>0</v>
          </cell>
          <cell r="E2191">
            <v>0</v>
          </cell>
          <cell r="F2191">
            <v>0</v>
          </cell>
        </row>
        <row r="2192">
          <cell r="A2192">
            <v>170214</v>
          </cell>
          <cell r="B2192" t="str">
            <v>CONCRETO COM AGREGADO RECICLADO DESEMPENADO E RIPADO, TIPO PMSP -DL1009/47,335KGCIM/M3-7CM</v>
          </cell>
          <cell r="C2192" t="str">
            <v>M2</v>
          </cell>
          <cell r="D2192">
            <v>0</v>
          </cell>
          <cell r="E2192">
            <v>0</v>
          </cell>
          <cell r="F2192">
            <v>0</v>
          </cell>
        </row>
        <row r="2193">
          <cell r="A2193">
            <v>170215</v>
          </cell>
          <cell r="B2193" t="str">
            <v>LAJOTA PRÉ-MOLDADA DE CONCRETO E=7CM - JUNTA DE GRAMA</v>
          </cell>
          <cell r="C2193" t="str">
            <v>M2</v>
          </cell>
          <cell r="D2193">
            <v>0</v>
          </cell>
          <cell r="E2193">
            <v>0</v>
          </cell>
          <cell r="F2193">
            <v>0</v>
          </cell>
        </row>
        <row r="2194">
          <cell r="A2194">
            <v>170218</v>
          </cell>
          <cell r="B2194" t="str">
            <v>LAJOTA DE CONCRETO MOLDADA "IN LOCO", TIPO PMSP E=7CM JUNTA DE PEDRISCO</v>
          </cell>
          <cell r="C2194" t="str">
            <v>M2</v>
          </cell>
          <cell r="D2194">
            <v>0</v>
          </cell>
          <cell r="E2194">
            <v>0</v>
          </cell>
          <cell r="F2194">
            <v>0</v>
          </cell>
        </row>
        <row r="2195">
          <cell r="A2195">
            <v>170219</v>
          </cell>
          <cell r="B2195" t="str">
            <v>LAJOTA DE CONCRETO MOLDADA "IN LOCO", TIPO PMSP E=7CM - JUNTA DE ARGAMASSA</v>
          </cell>
          <cell r="C2195" t="str">
            <v>M2</v>
          </cell>
          <cell r="D2195">
            <v>0</v>
          </cell>
          <cell r="E2195">
            <v>0</v>
          </cell>
          <cell r="F2195">
            <v>0</v>
          </cell>
        </row>
        <row r="2196">
          <cell r="A2196">
            <v>170225</v>
          </cell>
          <cell r="B2196" t="str">
            <v>MOSAICO PORTUGUÊS, UMA OU DUAS CORES, SOBRE BASE DE AREIA</v>
          </cell>
          <cell r="C2196" t="str">
            <v>M2</v>
          </cell>
          <cell r="D2196">
            <v>0</v>
          </cell>
          <cell r="E2196">
            <v>0</v>
          </cell>
          <cell r="F2196">
            <v>0</v>
          </cell>
        </row>
        <row r="2197">
          <cell r="A2197">
            <v>170226</v>
          </cell>
          <cell r="B2197" t="str">
            <v>MOSAICO PORTUGUÊS, UMA OU DUAS CORES, SOBRE BASE DE CONCRETO</v>
          </cell>
          <cell r="C2197" t="str">
            <v>M2</v>
          </cell>
          <cell r="D2197">
            <v>0</v>
          </cell>
          <cell r="E2197">
            <v>0</v>
          </cell>
          <cell r="F2197">
            <v>0</v>
          </cell>
        </row>
        <row r="2198">
          <cell r="A2198">
            <v>170229</v>
          </cell>
          <cell r="B2198" t="str">
            <v>PEDRISCO - FORNECIMENTO E ESPALHAMENTO COM COMPACTAÇÃO MECÂNICA</v>
          </cell>
          <cell r="C2198" t="str">
            <v>M3</v>
          </cell>
          <cell r="D2198">
            <v>0</v>
          </cell>
          <cell r="E2198">
            <v>0</v>
          </cell>
          <cell r="F2198">
            <v>0</v>
          </cell>
        </row>
        <row r="2199">
          <cell r="A2199">
            <v>170230</v>
          </cell>
          <cell r="B2199" t="str">
            <v>PEDRISCO COM COMPACTAÇÃO MANUAL - ESPESSURA 5CM</v>
          </cell>
          <cell r="C2199" t="str">
            <v>M2</v>
          </cell>
          <cell r="D2199">
            <v>0</v>
          </cell>
          <cell r="E2199">
            <v>0</v>
          </cell>
          <cell r="F2199">
            <v>0</v>
          </cell>
        </row>
        <row r="2200">
          <cell r="A2200">
            <v>170231</v>
          </cell>
          <cell r="B2200" t="str">
            <v>PÓ DE BRITA COM COMPACTAÇÃO MECÂNICA - ESPESSURA 10CM</v>
          </cell>
          <cell r="C2200" t="str">
            <v>M2</v>
          </cell>
          <cell r="D2200">
            <v>0</v>
          </cell>
          <cell r="E2200">
            <v>0</v>
          </cell>
          <cell r="F2200">
            <v>0</v>
          </cell>
        </row>
        <row r="2201">
          <cell r="A2201">
            <v>170232</v>
          </cell>
          <cell r="B2201" t="str">
            <v>PEDRA BRITADA N.2 COM COMPACTAÇÃO MANUAL - 5CM</v>
          </cell>
          <cell r="C2201" t="str">
            <v>M2</v>
          </cell>
          <cell r="D2201">
            <v>0</v>
          </cell>
          <cell r="E2201">
            <v>0</v>
          </cell>
          <cell r="F2201">
            <v>0</v>
          </cell>
        </row>
        <row r="2202">
          <cell r="A2202">
            <v>170233</v>
          </cell>
          <cell r="B2202" t="str">
            <v>PEDRISCO RECICLADO, FORNECIMENTO E ESPALHAMENTO COM  COMPACTAÇÃO MECÂNICA</v>
          </cell>
          <cell r="C2202" t="str">
            <v>M3</v>
          </cell>
          <cell r="D2202">
            <v>0</v>
          </cell>
          <cell r="E2202">
            <v>0</v>
          </cell>
          <cell r="F2202">
            <v>0</v>
          </cell>
        </row>
        <row r="2203">
          <cell r="A2203">
            <v>170234</v>
          </cell>
          <cell r="B2203" t="str">
            <v>PEDRISCO RECICLADO COM COMPACTAÇÃO MANUAL - ESPESSURA 5CM</v>
          </cell>
          <cell r="C2203" t="str">
            <v>M2</v>
          </cell>
          <cell r="D2203">
            <v>0</v>
          </cell>
          <cell r="E2203">
            <v>0</v>
          </cell>
          <cell r="F2203">
            <v>0</v>
          </cell>
        </row>
        <row r="2204">
          <cell r="A2204">
            <v>170235</v>
          </cell>
          <cell r="B2204" t="str">
            <v>AGREGADO RECICLADO FINO COMPACTAÇÃO MECÂNICA - ESPESSURA 10CM</v>
          </cell>
          <cell r="C2204" t="str">
            <v>M2</v>
          </cell>
          <cell r="D2204">
            <v>0</v>
          </cell>
          <cell r="E2204">
            <v>0</v>
          </cell>
          <cell r="F2204">
            <v>0</v>
          </cell>
        </row>
        <row r="2205">
          <cell r="A2205">
            <v>170236</v>
          </cell>
          <cell r="B2205" t="str">
            <v>AGREGADO RECICLADO N.2 COM COMPACTAÇÃO MANUAL - 5CM</v>
          </cell>
          <cell r="C2205" t="str">
            <v>M2</v>
          </cell>
          <cell r="D2205">
            <v>0</v>
          </cell>
          <cell r="E2205">
            <v>0</v>
          </cell>
          <cell r="F2205">
            <v>0</v>
          </cell>
        </row>
        <row r="2206">
          <cell r="A2206">
            <v>170238</v>
          </cell>
          <cell r="B2206" t="str">
            <v>MOSAICO PORTUGUÊS UMA OU DUAS CORES, SOBRE BASE DE CONCRETO COM AGREGADO RECICLADO</v>
          </cell>
          <cell r="C2206" t="str">
            <v>M2</v>
          </cell>
          <cell r="D2206">
            <v>0</v>
          </cell>
          <cell r="E2206">
            <v>0</v>
          </cell>
          <cell r="F2206">
            <v>0</v>
          </cell>
        </row>
        <row r="2207">
          <cell r="A2207">
            <v>170240</v>
          </cell>
          <cell r="B2207" t="str">
            <v>PAVIMENTAÇÃO ASFÁLTICA PARA TRÁFEGO MÉDIO (POR PENETRAÇÃO)</v>
          </cell>
          <cell r="C2207" t="str">
            <v>M2</v>
          </cell>
          <cell r="D2207">
            <v>0</v>
          </cell>
          <cell r="E2207">
            <v>0</v>
          </cell>
          <cell r="F2207">
            <v>0</v>
          </cell>
        </row>
        <row r="2208">
          <cell r="A2208">
            <v>170242</v>
          </cell>
          <cell r="B2208" t="str">
            <v>PASSEIO DE CONCRETO, FCK=25MPA, INCLUINDO PREPARO DA CAIXA E LASTRO DE BRITA</v>
          </cell>
          <cell r="C2208" t="str">
            <v>M3</v>
          </cell>
          <cell r="D2208">
            <v>0</v>
          </cell>
          <cell r="E2208">
            <v>0</v>
          </cell>
          <cell r="F2208">
            <v>0</v>
          </cell>
        </row>
        <row r="2209">
          <cell r="A2209">
            <v>170243</v>
          </cell>
          <cell r="B2209" t="str">
            <v>PASSEIO DE CONCRETO ARMADO, FCK=25MPA, INCLUINDO PREPARO DA CAIXA E LASTRO DE BRITA</v>
          </cell>
          <cell r="C2209" t="str">
            <v>M3</v>
          </cell>
          <cell r="D2209">
            <v>0</v>
          </cell>
          <cell r="E2209">
            <v>0</v>
          </cell>
          <cell r="F2209">
            <v>0</v>
          </cell>
        </row>
        <row r="2210">
          <cell r="A2210">
            <v>170244</v>
          </cell>
          <cell r="B2210" t="str">
            <v>PASSEIO DE CONCRETO, FCK=30MPA, INCLUINDO PREPARO DA CAIXA E LASTRO DE BRITA</v>
          </cell>
          <cell r="C2210" t="str">
            <v>M3</v>
          </cell>
          <cell r="D2210">
            <v>0</v>
          </cell>
          <cell r="E2210">
            <v>0</v>
          </cell>
          <cell r="F2210">
            <v>0</v>
          </cell>
        </row>
        <row r="2211">
          <cell r="A2211">
            <v>170245</v>
          </cell>
          <cell r="B2211" t="str">
            <v>PASSEIO DE CONCRETO ARMADO, FCK=30MPA, INCLUINDO PREPARO DA CAIXA E LASTRO DE BRITA</v>
          </cell>
          <cell r="C2211" t="str">
            <v>M3</v>
          </cell>
          <cell r="D2211">
            <v>0</v>
          </cell>
          <cell r="E2211">
            <v>0</v>
          </cell>
          <cell r="F2211">
            <v>0</v>
          </cell>
        </row>
        <row r="2212">
          <cell r="A2212">
            <v>170246</v>
          </cell>
          <cell r="B2212" t="str">
            <v>PISO/ PASSEIO DE CONCRETO, INCLUINDO O PREPARO DA CAIXA, LASTRO DE BRITA E A MÃO DE OBRA REFERENTE AOS SERVIÇOS NO CONCRETO: LANÇAMENTO E ACABAMENTO (RIPADO E DESEMPENADO) EXCLUSIVE O FORNECIMENTO DO CONCRETO</v>
          </cell>
          <cell r="C2212" t="str">
            <v>M3</v>
          </cell>
          <cell r="D2212">
            <v>0</v>
          </cell>
          <cell r="E2212">
            <v>0</v>
          </cell>
          <cell r="F2212">
            <v>0</v>
          </cell>
        </row>
        <row r="2213">
          <cell r="A2213">
            <v>170247</v>
          </cell>
          <cell r="B2213" t="str">
            <v>PISO/ PASSEIO DE CONCRETO ARMADO, INCLUINDO O PREPARO DA CAIXA, LASTRO DE BRITA, TELA METÁLICA E A MÃO DE OBRA REFERENTE AOS SERVIÇOS NO CONCRETO: LANÇAMENTO E ACABAMENTO (RIPADO E DESEMPENADO), EXCLUSIVE O FORNECIMENTO DO CONCRETO</v>
          </cell>
          <cell r="C2213" t="str">
            <v>M3</v>
          </cell>
          <cell r="D2213">
            <v>0</v>
          </cell>
          <cell r="E2213">
            <v>0</v>
          </cell>
          <cell r="F2213">
            <v>0</v>
          </cell>
        </row>
        <row r="2214">
          <cell r="A2214">
            <v>170250</v>
          </cell>
          <cell r="B2214" t="str">
            <v>GUIA DE CONCRETO RETA OU CURVA, TIPO PMSP</v>
          </cell>
          <cell r="C2214" t="str">
            <v>M</v>
          </cell>
          <cell r="D2214">
            <v>0</v>
          </cell>
          <cell r="E2214">
            <v>0</v>
          </cell>
          <cell r="F2214">
            <v>0</v>
          </cell>
        </row>
        <row r="2215">
          <cell r="A2215">
            <v>170251</v>
          </cell>
          <cell r="B2215" t="str">
            <v>GUIA DE CONCRETO COM AGREGADO RECICLADO, RETA OU CURVA TIPO PMSP</v>
          </cell>
          <cell r="C2215" t="str">
            <v>M</v>
          </cell>
          <cell r="D2215">
            <v>0</v>
          </cell>
          <cell r="E2215">
            <v>0</v>
          </cell>
          <cell r="F2215">
            <v>0</v>
          </cell>
        </row>
        <row r="2216">
          <cell r="A2216">
            <v>170252</v>
          </cell>
          <cell r="B2216" t="str">
            <v>SARJETA DE CONCRETO, INCLUSIVE PREPARO DE CAIXA</v>
          </cell>
          <cell r="C2216" t="str">
            <v>M3</v>
          </cell>
          <cell r="D2216">
            <v>0</v>
          </cell>
          <cell r="E2216">
            <v>0</v>
          </cell>
          <cell r="F2216">
            <v>0</v>
          </cell>
        </row>
        <row r="2217">
          <cell r="A2217">
            <v>170254</v>
          </cell>
          <cell r="B2217" t="str">
            <v>REBAIXAMENTO DE GUIA</v>
          </cell>
          <cell r="C2217" t="str">
            <v>M</v>
          </cell>
          <cell r="D2217">
            <v>0</v>
          </cell>
          <cell r="E2217">
            <v>0</v>
          </cell>
          <cell r="F2217">
            <v>0</v>
          </cell>
        </row>
        <row r="2218">
          <cell r="A2218">
            <v>170255</v>
          </cell>
          <cell r="B2218" t="str">
            <v>REBAIXAMENTO DE GUIA COM CONCRETO RECICLADO</v>
          </cell>
          <cell r="C2218" t="str">
            <v>M</v>
          </cell>
          <cell r="D2218">
            <v>0</v>
          </cell>
          <cell r="E2218">
            <v>0</v>
          </cell>
          <cell r="F2218">
            <v>0</v>
          </cell>
        </row>
        <row r="2219">
          <cell r="A2219">
            <v>170260</v>
          </cell>
          <cell r="B2219" t="str">
            <v>PISO DE CONCRETO INTERTRAVADO DRENANTE, ESPESSURA 6CM</v>
          </cell>
          <cell r="C2219" t="str">
            <v>M2</v>
          </cell>
          <cell r="D2219">
            <v>0</v>
          </cell>
          <cell r="E2219">
            <v>0</v>
          </cell>
          <cell r="F2219">
            <v>0</v>
          </cell>
        </row>
        <row r="2220">
          <cell r="A2220">
            <v>170261</v>
          </cell>
          <cell r="B2220" t="str">
            <v>PISO DE CONCRETO INTERTRAVADO DRENANTE, ESPESSURA 8CM</v>
          </cell>
          <cell r="C2220" t="str">
            <v>M2</v>
          </cell>
          <cell r="D2220">
            <v>0</v>
          </cell>
          <cell r="E2220">
            <v>0</v>
          </cell>
          <cell r="F2220">
            <v>0</v>
          </cell>
        </row>
        <row r="2221">
          <cell r="A2221">
            <v>170265</v>
          </cell>
          <cell r="B2221" t="str">
            <v>PAVIMENTOS PERMEÁVEIS - PERFIL PARA CALÇADAS E PASSEIOS COM PISO DE CONCRETO PRÉ-MOLDADO INTERTRAVADO DRENANTE COM INFILTRAÇÃO TOTAL</v>
          </cell>
          <cell r="C2221" t="str">
            <v>M2</v>
          </cell>
          <cell r="D2221">
            <v>0</v>
          </cell>
          <cell r="E2221">
            <v>0</v>
          </cell>
          <cell r="F2221">
            <v>0</v>
          </cell>
        </row>
        <row r="2222">
          <cell r="A2222">
            <v>170266</v>
          </cell>
          <cell r="B2222" t="str">
            <v>PAVIMENTOS PERMEÁVEIS - PERFIL PARA ESTACIONAMENTO DE VEÍCULOS LEVES COM PISOS DE CONCRETO PRÉ-MOLDADO INTERTRAVADO DRENANTE COM INFILTRAÇÃO TOTAL</v>
          </cell>
          <cell r="C2222" t="str">
            <v>M2</v>
          </cell>
          <cell r="D2222">
            <v>0</v>
          </cell>
          <cell r="E2222">
            <v>0</v>
          </cell>
          <cell r="F2222">
            <v>0</v>
          </cell>
        </row>
        <row r="2223">
          <cell r="A2223">
            <v>170300</v>
          </cell>
          <cell r="B2223" t="str">
            <v>DIVERSOS</v>
          </cell>
          <cell r="C2223" t="str">
            <v>.</v>
          </cell>
          <cell r="D2223">
            <v>0</v>
          </cell>
          <cell r="E2223">
            <v>0</v>
          </cell>
          <cell r="F2223">
            <v>0</v>
          </cell>
        </row>
        <row r="2224">
          <cell r="A2224">
            <v>170319</v>
          </cell>
          <cell r="B2224" t="str">
            <v>IP.03 - PLATAFORMA COM 3 MASTROS DE BANDEIRA H.LIVRE=7,00M (EXCLUSIVE ENGASTAMENTO)</v>
          </cell>
          <cell r="C2224" t="str">
            <v>UN</v>
          </cell>
          <cell r="D2224">
            <v>0</v>
          </cell>
          <cell r="E2224">
            <v>0</v>
          </cell>
          <cell r="F2224">
            <v>0</v>
          </cell>
        </row>
        <row r="2225">
          <cell r="A2225">
            <v>170320</v>
          </cell>
          <cell r="B2225" t="str">
            <v>IP.04 - PLATAFORMA COM 3 MASTROS DE BANDEIRA H LIVRE=9,00M (EXCLUSIVE ENGASTAMENTO)</v>
          </cell>
          <cell r="C2225" t="str">
            <v>UN</v>
          </cell>
          <cell r="D2225">
            <v>0</v>
          </cell>
          <cell r="E2225">
            <v>0</v>
          </cell>
          <cell r="F2225">
            <v>0</v>
          </cell>
        </row>
        <row r="2226">
          <cell r="A2226">
            <v>170351</v>
          </cell>
          <cell r="B2226" t="str">
            <v>QC.02 - QUADRA POLIESPORTIVA - PISO ARMADO</v>
          </cell>
          <cell r="C2226" t="str">
            <v>M2</v>
          </cell>
          <cell r="D2226">
            <v>0</v>
          </cell>
          <cell r="E2226">
            <v>0</v>
          </cell>
          <cell r="F2226">
            <v>0</v>
          </cell>
        </row>
        <row r="2227">
          <cell r="A2227">
            <v>170354</v>
          </cell>
          <cell r="B2227" t="str">
            <v>QC.02 - QUADRA POLIESPORTIVA PISO ARMADO COM AGREGADO RECICLADO</v>
          </cell>
          <cell r="C2227" t="str">
            <v>M2</v>
          </cell>
          <cell r="D2227">
            <v>0</v>
          </cell>
          <cell r="E2227">
            <v>0</v>
          </cell>
          <cell r="F2227">
            <v>0</v>
          </cell>
        </row>
        <row r="2228">
          <cell r="A2228">
            <v>170355</v>
          </cell>
          <cell r="B2228" t="str">
            <v>QD.01 - DEMARCAÇÃO DE QUADRA COM TINTA A BASE DE BORRACHA CLORADA - VOLEIBOL</v>
          </cell>
          <cell r="C2228" t="str">
            <v>UN</v>
          </cell>
          <cell r="D2228">
            <v>0</v>
          </cell>
          <cell r="E2228">
            <v>0</v>
          </cell>
          <cell r="F2228">
            <v>0</v>
          </cell>
        </row>
        <row r="2229">
          <cell r="A2229">
            <v>170356</v>
          </cell>
          <cell r="B2229" t="str">
            <v>QD.02 - DEMARCAÇÃO DE QUADRA COM TINTA A BASE DE BORRACHA. CLORADA - FUTEBOL DE SALÃO</v>
          </cell>
          <cell r="C2229" t="str">
            <v>UN</v>
          </cell>
          <cell r="D2229">
            <v>0</v>
          </cell>
          <cell r="E2229">
            <v>0</v>
          </cell>
          <cell r="F2229">
            <v>0</v>
          </cell>
        </row>
        <row r="2230">
          <cell r="A2230">
            <v>170357</v>
          </cell>
          <cell r="B2230" t="str">
            <v>QD.03 - DEMARCAÇÃO DE QUADRA COM TINTA A BASE DE BORRACHA CLORADA - BASQUETE</v>
          </cell>
          <cell r="C2230" t="str">
            <v>UN</v>
          </cell>
          <cell r="D2230">
            <v>0</v>
          </cell>
          <cell r="E2230">
            <v>0</v>
          </cell>
          <cell r="F2230">
            <v>0</v>
          </cell>
        </row>
        <row r="2231">
          <cell r="A2231">
            <v>170358</v>
          </cell>
          <cell r="B2231" t="str">
            <v>QD.05 - DEMARCAÇÃO DE QUADRA COM TINTA A BASE DE BORRACHA CLORADA - HANDBOL</v>
          </cell>
          <cell r="C2231" t="str">
            <v>UN</v>
          </cell>
          <cell r="D2231">
            <v>0</v>
          </cell>
          <cell r="E2231">
            <v>0</v>
          </cell>
          <cell r="F2231">
            <v>0</v>
          </cell>
        </row>
        <row r="2232">
          <cell r="A2232">
            <v>170359</v>
          </cell>
          <cell r="B2232" t="str">
            <v>DEMARCAÇÃO DE VAGA DE ESTACIONAMENTO PARA PORTADORES DE DEFICIÊNCIA FÍSICA</v>
          </cell>
          <cell r="C2232" t="str">
            <v>UN</v>
          </cell>
          <cell r="D2232">
            <v>0</v>
          </cell>
          <cell r="E2232">
            <v>0</v>
          </cell>
          <cell r="F2232">
            <v>0</v>
          </cell>
        </row>
        <row r="2233">
          <cell r="A2233">
            <v>170360</v>
          </cell>
          <cell r="B2233" t="str">
            <v>POSTES PARA VOLEIBOL, INCLUSIVE PINTURA E REDE</v>
          </cell>
          <cell r="C2233" t="str">
            <v>UN</v>
          </cell>
          <cell r="D2233">
            <v>0</v>
          </cell>
          <cell r="E2233">
            <v>0</v>
          </cell>
          <cell r="F2233">
            <v>0</v>
          </cell>
        </row>
        <row r="2234">
          <cell r="A2234">
            <v>170361</v>
          </cell>
          <cell r="B2234" t="str">
            <v>TRAVE PARA FUTEBOL DE SALÃO, INCLUSIVE PINTURA E REDE</v>
          </cell>
          <cell r="C2234" t="str">
            <v>UN</v>
          </cell>
          <cell r="D2234">
            <v>0</v>
          </cell>
          <cell r="E2234">
            <v>0</v>
          </cell>
          <cell r="F2234">
            <v>0</v>
          </cell>
        </row>
        <row r="2235">
          <cell r="A2235">
            <v>170363</v>
          </cell>
          <cell r="B2235" t="str">
            <v>TABELA PARA BASQUETE, ENGLOBANDO DESDE FUNDAÇÃO ATÉ A CESTA DE NYLON</v>
          </cell>
          <cell r="C2235" t="str">
            <v>UN</v>
          </cell>
          <cell r="D2235">
            <v>0</v>
          </cell>
          <cell r="E2235">
            <v>0</v>
          </cell>
          <cell r="F2235">
            <v>0</v>
          </cell>
        </row>
        <row r="2236">
          <cell r="A2236">
            <v>170365</v>
          </cell>
          <cell r="B2236" t="str">
            <v>TELA DE NYLON PARA COBERTURA DE QUADRA</v>
          </cell>
          <cell r="C2236" t="str">
            <v>M2</v>
          </cell>
          <cell r="D2236">
            <v>0</v>
          </cell>
          <cell r="E2236">
            <v>0</v>
          </cell>
          <cell r="F2236">
            <v>0</v>
          </cell>
        </row>
        <row r="2237">
          <cell r="A2237">
            <v>170370</v>
          </cell>
          <cell r="B2237" t="str">
            <v>DEMARCAÇÃO E PINTURA DE SUPERFÍCIES - BORRACHA CLORADA</v>
          </cell>
          <cell r="C2237" t="str">
            <v>M2</v>
          </cell>
          <cell r="D2237">
            <v>0</v>
          </cell>
          <cell r="E2237">
            <v>0</v>
          </cell>
          <cell r="F2237">
            <v>0</v>
          </cell>
        </row>
        <row r="2238">
          <cell r="A2238">
            <v>170371</v>
          </cell>
          <cell r="B2238" t="str">
            <v>DEMARCAÇÃO E PINTURA DE SUPERFÍCIES - EPÓXI</v>
          </cell>
          <cell r="C2238" t="str">
            <v>M2</v>
          </cell>
          <cell r="D2238">
            <v>0</v>
          </cell>
          <cell r="E2238">
            <v>0</v>
          </cell>
          <cell r="F2238">
            <v>0</v>
          </cell>
        </row>
        <row r="2239">
          <cell r="A2239">
            <v>170372</v>
          </cell>
          <cell r="B2239" t="str">
            <v>DEMARCAÇÃO E PINTURA DE FAIXAS ATÉ 10CM - BORRACHA CLORADA</v>
          </cell>
          <cell r="C2239" t="str">
            <v>M</v>
          </cell>
          <cell r="D2239">
            <v>0</v>
          </cell>
          <cell r="E2239">
            <v>0</v>
          </cell>
          <cell r="F2239">
            <v>0</v>
          </cell>
        </row>
        <row r="2240">
          <cell r="A2240">
            <v>170373</v>
          </cell>
          <cell r="B2240" t="str">
            <v>DEMARCAÇÃO E PINTURA DE FAIXAS ATÉ 10CM - EPÓXI</v>
          </cell>
          <cell r="C2240" t="str">
            <v>M</v>
          </cell>
          <cell r="D2240">
            <v>0</v>
          </cell>
          <cell r="E2240">
            <v>0</v>
          </cell>
          <cell r="F2240">
            <v>0</v>
          </cell>
        </row>
        <row r="2241">
          <cell r="A2241">
            <v>170383</v>
          </cell>
          <cell r="B2241" t="str">
            <v>HV.20 - ABRIGO PARA LIXO EM ALVENARIA - REVESTIMENTO EXTERNO COM ARGAMASSA E INTERNO COM AZULEJOS</v>
          </cell>
          <cell r="C2241" t="str">
            <v>UN</v>
          </cell>
          <cell r="D2241">
            <v>0</v>
          </cell>
          <cell r="E2241">
            <v>0</v>
          </cell>
          <cell r="F2241">
            <v>0</v>
          </cell>
        </row>
        <row r="2242">
          <cell r="A2242">
            <v>170385</v>
          </cell>
          <cell r="B2242" t="str">
            <v>IV.06 - LIXEIRA JUNTO AO ALINHAMENTO COM REVESTIMENTO INTERNO EM AZULEJOS</v>
          </cell>
          <cell r="C2242" t="str">
            <v>UN</v>
          </cell>
          <cell r="D2242">
            <v>0</v>
          </cell>
          <cell r="E2242">
            <v>0</v>
          </cell>
          <cell r="F2242">
            <v>0</v>
          </cell>
        </row>
        <row r="2243">
          <cell r="A2243">
            <v>170389</v>
          </cell>
          <cell r="B2243" t="str">
            <v>BANCADA DE CONCRETO POLIDO COM BORDAS ARREDONDADAS - ESPESSURA 30MM</v>
          </cell>
          <cell r="C2243" t="str">
            <v>M2</v>
          </cell>
          <cell r="D2243">
            <v>0</v>
          </cell>
          <cell r="E2243">
            <v>0</v>
          </cell>
          <cell r="F2243">
            <v>0</v>
          </cell>
        </row>
        <row r="2244">
          <cell r="A2244">
            <v>170390</v>
          </cell>
          <cell r="B2244" t="str">
            <v>BANCADA DE CONCRETO POLIDO COM BORDAS ARREDONDADAS - ESPESSURA 40MM</v>
          </cell>
          <cell r="C2244" t="str">
            <v>M2</v>
          </cell>
          <cell r="D2244">
            <v>0</v>
          </cell>
          <cell r="E2244">
            <v>0</v>
          </cell>
          <cell r="F2244">
            <v>0</v>
          </cell>
        </row>
        <row r="2245">
          <cell r="A2245">
            <v>170391</v>
          </cell>
          <cell r="B2245" t="str">
            <v>BANCADA DE CONCRETO POLIDO COM BORDAS ARREDONDADAS - ESPESSURA 50MM</v>
          </cell>
          <cell r="C2245" t="str">
            <v>M2</v>
          </cell>
          <cell r="D2245">
            <v>0</v>
          </cell>
          <cell r="E2245">
            <v>0</v>
          </cell>
          <cell r="F2245">
            <v>0</v>
          </cell>
        </row>
        <row r="2246">
          <cell r="A2246">
            <v>170400</v>
          </cell>
          <cell r="B2246" t="str">
            <v>LIMPEZA</v>
          </cell>
          <cell r="C2246" t="str">
            <v>.</v>
          </cell>
          <cell r="D2246">
            <v>0</v>
          </cell>
          <cell r="E2246">
            <v>0</v>
          </cell>
          <cell r="F2246">
            <v>0</v>
          </cell>
        </row>
        <row r="2247">
          <cell r="A2247">
            <v>170401</v>
          </cell>
          <cell r="B2247" t="str">
            <v>LIMPEZA GERAL DA OBRA</v>
          </cell>
          <cell r="C2247" t="str">
            <v>M2</v>
          </cell>
          <cell r="D2247">
            <v>0</v>
          </cell>
          <cell r="E2247">
            <v>0</v>
          </cell>
          <cell r="F2247">
            <v>0</v>
          </cell>
        </row>
        <row r="2248">
          <cell r="A2248">
            <v>170409</v>
          </cell>
          <cell r="B2248" t="str">
            <v>LIMPEZA DE PISOS E REVESTIMENTO DE ARGAMASSA, CERÂMICA OU PEDRAS NATURAIS</v>
          </cell>
          <cell r="C2248" t="str">
            <v>M2</v>
          </cell>
          <cell r="D2248">
            <v>0</v>
          </cell>
          <cell r="E2248">
            <v>0</v>
          </cell>
          <cell r="F2248">
            <v>0</v>
          </cell>
        </row>
        <row r="2249">
          <cell r="A2249">
            <v>170410</v>
          </cell>
          <cell r="B2249" t="str">
            <v>LIMPEZA DE VIDROS EM GERAL, INCLUSIVE CAIXILHO</v>
          </cell>
          <cell r="C2249" t="str">
            <v>M2</v>
          </cell>
          <cell r="D2249">
            <v>0</v>
          </cell>
          <cell r="E2249">
            <v>0</v>
          </cell>
          <cell r="F2249">
            <v>0</v>
          </cell>
        </row>
        <row r="2250">
          <cell r="A2250">
            <v>170412</v>
          </cell>
          <cell r="B2250" t="str">
            <v>LIMPEZA E LAVAGEM DE PAREDE POR HIDROJATEAMENTO, SEM REJUNTAMENTO</v>
          </cell>
          <cell r="C2250" t="str">
            <v>M2</v>
          </cell>
          <cell r="D2250">
            <v>0</v>
          </cell>
          <cell r="E2250">
            <v>0</v>
          </cell>
          <cell r="F2250">
            <v>0</v>
          </cell>
        </row>
        <row r="2251">
          <cell r="A2251">
            <v>170413</v>
          </cell>
          <cell r="B2251" t="str">
            <v>LIMPEZA E LAVAGEM DE PAREDE COM REVESTIMENTO EM PASTILHA OU MATERIAL CERÂMICO POR HIDROJATEAMENTO COM REJUNTAMENTO</v>
          </cell>
          <cell r="C2251" t="str">
            <v>M2</v>
          </cell>
          <cell r="D2251">
            <v>0</v>
          </cell>
          <cell r="E2251">
            <v>0</v>
          </cell>
          <cell r="F2251">
            <v>0</v>
          </cell>
        </row>
        <row r="2252">
          <cell r="A2252">
            <v>170414</v>
          </cell>
          <cell r="B2252" t="str">
            <v>LIMPEZA E LAVAGEM DE PISO POR HIDROJATEAMENTO</v>
          </cell>
          <cell r="C2252" t="str">
            <v>M2</v>
          </cell>
          <cell r="D2252">
            <v>0</v>
          </cell>
          <cell r="E2252">
            <v>0</v>
          </cell>
          <cell r="F2252">
            <v>0</v>
          </cell>
        </row>
        <row r="2253">
          <cell r="A2253">
            <v>170420</v>
          </cell>
          <cell r="B2253" t="str">
            <v>LIMPEZA DE CAIXA D'ÁGUA - ATÉ 1000 LITROS</v>
          </cell>
          <cell r="C2253" t="str">
            <v>UN</v>
          </cell>
          <cell r="D2253">
            <v>0</v>
          </cell>
          <cell r="E2253">
            <v>0</v>
          </cell>
          <cell r="F2253">
            <v>0</v>
          </cell>
        </row>
        <row r="2254">
          <cell r="A2254">
            <v>170421</v>
          </cell>
          <cell r="B2254" t="str">
            <v>LIMPEZA DE CAIXA D'ÁGUA - DE 1001 À 10000 LITROS</v>
          </cell>
          <cell r="C2254" t="str">
            <v>UN</v>
          </cell>
          <cell r="D2254">
            <v>0</v>
          </cell>
          <cell r="E2254">
            <v>0</v>
          </cell>
          <cell r="F2254">
            <v>0</v>
          </cell>
        </row>
        <row r="2255">
          <cell r="A2255">
            <v>170422</v>
          </cell>
          <cell r="B2255" t="str">
            <v>LIMPEZA DE CAIXA D'ÁGUA - ACIMA DE 10000 LITROS</v>
          </cell>
          <cell r="C2255" t="str">
            <v>UN</v>
          </cell>
          <cell r="D2255">
            <v>0</v>
          </cell>
          <cell r="E2255">
            <v>0</v>
          </cell>
          <cell r="F2255">
            <v>0</v>
          </cell>
        </row>
        <row r="2256">
          <cell r="A2256">
            <v>170425</v>
          </cell>
          <cell r="B2256" t="str">
            <v>LIMPEZA DE CANALETAS DE ÁGUAS PLUVIAIS</v>
          </cell>
          <cell r="C2256" t="str">
            <v>M</v>
          </cell>
          <cell r="D2256">
            <v>0</v>
          </cell>
          <cell r="E2256">
            <v>0</v>
          </cell>
          <cell r="F2256">
            <v>0</v>
          </cell>
        </row>
        <row r="2257">
          <cell r="A2257">
            <v>170430</v>
          </cell>
          <cell r="B2257" t="str">
            <v>LIMPEZA DE CAIXA DE INSPEÇÃO</v>
          </cell>
          <cell r="C2257" t="str">
            <v>UN</v>
          </cell>
          <cell r="D2257">
            <v>0</v>
          </cell>
          <cell r="E2257">
            <v>0</v>
          </cell>
          <cell r="F2257">
            <v>0</v>
          </cell>
        </row>
        <row r="2258">
          <cell r="A2258">
            <v>170431</v>
          </cell>
          <cell r="B2258" t="str">
            <v>LIMPEZA DE FOSSA SÉPTICA</v>
          </cell>
          <cell r="C2258" t="str">
            <v>M3</v>
          </cell>
          <cell r="D2258">
            <v>0</v>
          </cell>
          <cell r="E2258">
            <v>0</v>
          </cell>
          <cell r="F2258">
            <v>0</v>
          </cell>
        </row>
        <row r="2259">
          <cell r="A2259">
            <v>170432</v>
          </cell>
          <cell r="B2259" t="str">
            <v>LIMPEZA DE SUMIDOURO, POR VIAGEM DE 7M3</v>
          </cell>
          <cell r="C2259" t="str">
            <v>VG</v>
          </cell>
          <cell r="D2259">
            <v>0</v>
          </cell>
          <cell r="E2259">
            <v>0</v>
          </cell>
          <cell r="F2259">
            <v>0</v>
          </cell>
        </row>
        <row r="2260">
          <cell r="A2260">
            <v>170450</v>
          </cell>
          <cell r="B2260" t="str">
            <v>ENCERAMENTO E LUSTRAÇÃO DE REVESTIMENTOS E PISOS EM GERAL</v>
          </cell>
          <cell r="C2260" t="str">
            <v>M2</v>
          </cell>
          <cell r="D2260">
            <v>5.63</v>
          </cell>
          <cell r="E2260">
            <v>1.24</v>
          </cell>
          <cell r="F2260">
            <v>0</v>
          </cell>
        </row>
        <row r="2261">
          <cell r="A2261">
            <v>170500</v>
          </cell>
          <cell r="B2261" t="str">
            <v>COMPLEMENTOS DO EDIFÍCIO</v>
          </cell>
          <cell r="C2261" t="str">
            <v>.</v>
          </cell>
          <cell r="D2261">
            <v>0</v>
          </cell>
          <cell r="E2261">
            <v>0</v>
          </cell>
          <cell r="F2261">
            <v>0</v>
          </cell>
        </row>
        <row r="2262">
          <cell r="A2262">
            <v>170501</v>
          </cell>
          <cell r="B2262" t="str">
            <v>PRATELEIRA DE GRANILITE, ESPESSURA 30MM, EXCLUSIVE APOIO</v>
          </cell>
          <cell r="C2262" t="str">
            <v>M2</v>
          </cell>
          <cell r="D2262">
            <v>0</v>
          </cell>
          <cell r="E2262">
            <v>0</v>
          </cell>
          <cell r="F2262">
            <v>0</v>
          </cell>
        </row>
        <row r="2263">
          <cell r="A2263">
            <v>170502</v>
          </cell>
          <cell r="B2263" t="str">
            <v>PRATELEIRA DE GRANILITE, ESPESSURA 40MM, EXCLUSIVE APOIO</v>
          </cell>
          <cell r="C2263" t="str">
            <v>M2</v>
          </cell>
          <cell r="D2263">
            <v>0</v>
          </cell>
          <cell r="E2263">
            <v>0</v>
          </cell>
          <cell r="F2263">
            <v>0</v>
          </cell>
        </row>
        <row r="2264">
          <cell r="A2264">
            <v>170503</v>
          </cell>
          <cell r="B2264" t="str">
            <v>PRATELEIRA DE GRANILITE, ESPESSURA 50MM, EXCLUSIVE APOIO</v>
          </cell>
          <cell r="C2264" t="str">
            <v>M2</v>
          </cell>
          <cell r="D2264">
            <v>0</v>
          </cell>
          <cell r="E2264">
            <v>0</v>
          </cell>
          <cell r="F2264">
            <v>0</v>
          </cell>
        </row>
        <row r="2265">
          <cell r="A2265">
            <v>170505</v>
          </cell>
          <cell r="B2265" t="str">
            <v>PRATELEIRA DE CONCRETO, ESPESSURA 50MM, COM BORDAS ARREDONDADAS E ENVERNIZADAS, EXCLUSIVE APOIO</v>
          </cell>
          <cell r="C2265" t="str">
            <v>M2</v>
          </cell>
          <cell r="D2265">
            <v>0</v>
          </cell>
          <cell r="E2265">
            <v>0</v>
          </cell>
          <cell r="F2265">
            <v>0</v>
          </cell>
        </row>
        <row r="2266">
          <cell r="A2266">
            <v>170507</v>
          </cell>
          <cell r="B2266" t="str">
            <v>PRATELEIRA EM ARDÓSIA CINZA, POLIDA 2 LADOS, ESPESSURA 30MM, EXCLUSIVE APOIO</v>
          </cell>
          <cell r="C2266" t="str">
            <v>M2</v>
          </cell>
          <cell r="D2266">
            <v>0</v>
          </cell>
          <cell r="E2266">
            <v>0</v>
          </cell>
          <cell r="F2266">
            <v>0</v>
          </cell>
        </row>
        <row r="2267">
          <cell r="A2267">
            <v>170511</v>
          </cell>
          <cell r="B2267" t="str">
            <v>EP.01 - MÃO FRANCESA DE FERRO PERFILADO</v>
          </cell>
          <cell r="C2267" t="str">
            <v>UN</v>
          </cell>
          <cell r="D2267">
            <v>0</v>
          </cell>
          <cell r="E2267">
            <v>0</v>
          </cell>
          <cell r="F2267">
            <v>0</v>
          </cell>
        </row>
        <row r="2268">
          <cell r="A2268">
            <v>170512</v>
          </cell>
          <cell r="B2268" t="str">
            <v>EP.02 - MÃO FRANCESA DE FERRO PERFILADO</v>
          </cell>
          <cell r="C2268" t="str">
            <v>UN</v>
          </cell>
          <cell r="D2268">
            <v>0</v>
          </cell>
          <cell r="E2268">
            <v>0</v>
          </cell>
          <cell r="F2268">
            <v>0</v>
          </cell>
        </row>
        <row r="2269">
          <cell r="A2269">
            <v>170516</v>
          </cell>
          <cell r="B2269" t="str">
            <v>DM.01 - ESTRADO DE MADEIRA APARELHADA PARA DESPENSA</v>
          </cell>
          <cell r="C2269" t="str">
            <v>M</v>
          </cell>
          <cell r="D2269">
            <v>0</v>
          </cell>
          <cell r="E2269">
            <v>0</v>
          </cell>
          <cell r="F2269">
            <v>0</v>
          </cell>
        </row>
        <row r="2270">
          <cell r="A2270">
            <v>170517</v>
          </cell>
          <cell r="B2270" t="str">
            <v>DM.02/04 - ESTRADO DE MADEIRA APARELHADA PARA DESPENSA</v>
          </cell>
          <cell r="C2270" t="str">
            <v>M</v>
          </cell>
          <cell r="D2270">
            <v>0</v>
          </cell>
          <cell r="E2270">
            <v>0</v>
          </cell>
          <cell r="F2270">
            <v>0</v>
          </cell>
        </row>
        <row r="2271">
          <cell r="A2271">
            <v>170520</v>
          </cell>
          <cell r="B2271" t="str">
            <v>BARRA DE APOIO PARA DEFICIENTES L=45 CM (BARRAS COM DIÂMETRO ENTRE 3,0 E 4,5CM)</v>
          </cell>
          <cell r="C2271" t="str">
            <v>UN</v>
          </cell>
          <cell r="D2271">
            <v>0</v>
          </cell>
          <cell r="E2271">
            <v>0</v>
          </cell>
          <cell r="F2271">
            <v>0</v>
          </cell>
        </row>
        <row r="2272">
          <cell r="A2272">
            <v>170521</v>
          </cell>
          <cell r="B2272" t="str">
            <v>BARRA DE APOIO PARA DEFICIENTES L=80 CM (BARRAS COM DIÂMETRO ENTRE 3,0 E 4,5CM)</v>
          </cell>
          <cell r="C2272" t="str">
            <v>UN</v>
          </cell>
          <cell r="D2272">
            <v>0</v>
          </cell>
          <cell r="E2272">
            <v>0</v>
          </cell>
          <cell r="F2272">
            <v>0</v>
          </cell>
        </row>
        <row r="2273">
          <cell r="A2273">
            <v>170522</v>
          </cell>
          <cell r="B2273" t="str">
            <v>BARRA DE APOIO PARA DEFICIENTES L=90 CM (BARRAS COM DIÂMETRO ENTRE 3,0 E 4,5CM)</v>
          </cell>
          <cell r="C2273" t="str">
            <v>UN</v>
          </cell>
          <cell r="D2273">
            <v>0</v>
          </cell>
          <cell r="E2273">
            <v>0</v>
          </cell>
          <cell r="F2273">
            <v>0</v>
          </cell>
        </row>
        <row r="2274">
          <cell r="A2274">
            <v>170523</v>
          </cell>
          <cell r="B2274" t="str">
            <v>BARRA DE APOIO PARA CHUVEIRO PARA PORTADORES DE DEFICIÊNCIA FÍSICA (BARRAS COM DIÂMETRO ENTRE 3,0 E 4,5CM)</v>
          </cell>
          <cell r="C2274" t="str">
            <v>UN</v>
          </cell>
          <cell r="D2274">
            <v>0</v>
          </cell>
          <cell r="E2274">
            <v>0</v>
          </cell>
          <cell r="F2274">
            <v>0</v>
          </cell>
        </row>
        <row r="2275">
          <cell r="A2275">
            <v>170524</v>
          </cell>
          <cell r="B2275" t="str">
            <v>DP.04 - CORRIMÃO EM TUBO GALVANIZADO</v>
          </cell>
          <cell r="C2275" t="str">
            <v>M</v>
          </cell>
          <cell r="D2275">
            <v>0</v>
          </cell>
          <cell r="E2275">
            <v>0</v>
          </cell>
          <cell r="F2275">
            <v>0</v>
          </cell>
        </row>
        <row r="2276">
          <cell r="A2276">
            <v>170525</v>
          </cell>
          <cell r="B2276" t="str">
            <v>DP.05 - CORRIMÃO EM TUBO GALVANIZADO COM GUARDA CORPO</v>
          </cell>
          <cell r="C2276" t="str">
            <v>M</v>
          </cell>
          <cell r="D2276">
            <v>0</v>
          </cell>
          <cell r="E2276">
            <v>0</v>
          </cell>
          <cell r="F2276">
            <v>0</v>
          </cell>
        </row>
        <row r="2277">
          <cell r="A2277">
            <v>170526</v>
          </cell>
          <cell r="B2277" t="str">
            <v>ANEL DE TEXTURA PARA CORRIMÃO</v>
          </cell>
          <cell r="C2277" t="str">
            <v>UN</v>
          </cell>
          <cell r="D2277">
            <v>0</v>
          </cell>
          <cell r="E2277">
            <v>0</v>
          </cell>
          <cell r="F2277">
            <v>0</v>
          </cell>
        </row>
        <row r="2278">
          <cell r="A2278">
            <v>170527</v>
          </cell>
          <cell r="B2278" t="str">
            <v>BARRA DE APOIO PARA LAVATÓRIO EM "L" - PPDF</v>
          </cell>
          <cell r="C2278" t="str">
            <v>UN</v>
          </cell>
          <cell r="D2278">
            <v>0</v>
          </cell>
          <cell r="E2278">
            <v>0</v>
          </cell>
          <cell r="F2278">
            <v>0</v>
          </cell>
        </row>
        <row r="2279">
          <cell r="A2279">
            <v>170533</v>
          </cell>
          <cell r="B2279" t="str">
            <v>MM.23/24 - LOUSA EM LAMINADO MELAMÍNICO BRANCO SOBRE COMPENSADO</v>
          </cell>
          <cell r="C2279" t="str">
            <v>M2</v>
          </cell>
          <cell r="D2279">
            <v>0</v>
          </cell>
          <cell r="E2279">
            <v>0</v>
          </cell>
          <cell r="F2279">
            <v>0</v>
          </cell>
        </row>
        <row r="2280">
          <cell r="A2280">
            <v>170535</v>
          </cell>
          <cell r="B2280" t="str">
            <v>DM.07 - QUADRO DE AVISOS DE MADEIRA</v>
          </cell>
          <cell r="C2280" t="str">
            <v>M2</v>
          </cell>
          <cell r="D2280">
            <v>0</v>
          </cell>
          <cell r="E2280">
            <v>0</v>
          </cell>
          <cell r="F2280">
            <v>0</v>
          </cell>
        </row>
        <row r="2281">
          <cell r="A2281">
            <v>170540</v>
          </cell>
          <cell r="B2281" t="str">
            <v>FAIXA BATE-CARTEIRA PARA SALA DE AULA</v>
          </cell>
          <cell r="C2281" t="str">
            <v>M</v>
          </cell>
          <cell r="D2281">
            <v>0</v>
          </cell>
          <cell r="E2281">
            <v>0</v>
          </cell>
          <cell r="F2281">
            <v>0</v>
          </cell>
        </row>
        <row r="2282">
          <cell r="A2282">
            <v>170541</v>
          </cell>
          <cell r="B2282" t="str">
            <v>DM.06 - FIXADOR DE CARTAZES PARA SALA DE AULA</v>
          </cell>
          <cell r="C2282" t="str">
            <v>M</v>
          </cell>
          <cell r="D2282">
            <v>0</v>
          </cell>
          <cell r="E2282">
            <v>0</v>
          </cell>
          <cell r="F2282">
            <v>0</v>
          </cell>
        </row>
        <row r="2283">
          <cell r="A2283">
            <v>170551</v>
          </cell>
          <cell r="B2283" t="str">
            <v>DP.01 - ESCADA MARINHEIRO DE FERRO GALVANIZADO</v>
          </cell>
          <cell r="C2283" t="str">
            <v>M</v>
          </cell>
          <cell r="D2283">
            <v>0</v>
          </cell>
          <cell r="E2283">
            <v>0</v>
          </cell>
          <cell r="F2283">
            <v>0</v>
          </cell>
        </row>
        <row r="2284">
          <cell r="A2284">
            <v>170552</v>
          </cell>
          <cell r="B2284" t="str">
            <v>DP.02 - ESCADA MARINHEIRO DE FERRO GALVANIZADO COM GUARDA CORPO</v>
          </cell>
          <cell r="C2284" t="str">
            <v>M</v>
          </cell>
          <cell r="D2284">
            <v>0</v>
          </cell>
          <cell r="E2284">
            <v>0</v>
          </cell>
          <cell r="F2284">
            <v>0</v>
          </cell>
        </row>
        <row r="2285">
          <cell r="A2285">
            <v>170553</v>
          </cell>
          <cell r="B2285" t="str">
            <v>DP.03 - COMPLEMENTOS PARA ESCADA MARINHEIRO DE FERRO PERFILADO</v>
          </cell>
          <cell r="C2285" t="str">
            <v>M</v>
          </cell>
          <cell r="D2285">
            <v>0</v>
          </cell>
          <cell r="E2285">
            <v>0</v>
          </cell>
          <cell r="F2285">
            <v>0</v>
          </cell>
        </row>
        <row r="2286">
          <cell r="A2286">
            <v>170561</v>
          </cell>
          <cell r="B2286" t="str">
            <v>BATE PNEU EM TUBO DE AÇO GALVANIZADO D=3" C=2,50M</v>
          </cell>
          <cell r="C2286" t="str">
            <v>UN</v>
          </cell>
          <cell r="D2286">
            <v>0</v>
          </cell>
          <cell r="E2286">
            <v>0</v>
          </cell>
          <cell r="F2286">
            <v>0</v>
          </cell>
        </row>
        <row r="2287">
          <cell r="A2287">
            <v>170575</v>
          </cell>
          <cell r="B2287" t="str">
            <v>ARMÁRIO DE AÇO COM 4 PORTAS E FECHADURA L 640XP420XH1980</v>
          </cell>
          <cell r="C2287" t="str">
            <v>UN</v>
          </cell>
          <cell r="D2287">
            <v>0</v>
          </cell>
          <cell r="E2287">
            <v>0</v>
          </cell>
          <cell r="F2287">
            <v>0</v>
          </cell>
        </row>
        <row r="2288">
          <cell r="A2288">
            <v>170580</v>
          </cell>
          <cell r="B2288" t="str">
            <v>DR.1 - MESA DE PREPARO PARA COZINHAS - EM MÁRMORE</v>
          </cell>
          <cell r="C2288" t="str">
            <v>UN</v>
          </cell>
          <cell r="D2288">
            <v>0</v>
          </cell>
          <cell r="E2288">
            <v>0</v>
          </cell>
          <cell r="F2288">
            <v>0</v>
          </cell>
        </row>
        <row r="2289">
          <cell r="A2289">
            <v>170590</v>
          </cell>
          <cell r="B2289" t="str">
            <v>PORTA CORTA-FOGO P90 (0,90X2,10M) COM FERRAGENS</v>
          </cell>
          <cell r="C2289" t="str">
            <v>UN</v>
          </cell>
          <cell r="D2289">
            <v>0</v>
          </cell>
          <cell r="E2289">
            <v>0</v>
          </cell>
          <cell r="F2289">
            <v>0</v>
          </cell>
        </row>
        <row r="2290">
          <cell r="A2290">
            <v>170591</v>
          </cell>
          <cell r="B2290" t="str">
            <v>PORTA CORTA-FOGO P90 - 1,05 X 2,10M, COM DOBRADIÇAS E MOLAS SEM FERRAGEM</v>
          </cell>
          <cell r="C2290" t="str">
            <v>UN</v>
          </cell>
          <cell r="D2290">
            <v>0</v>
          </cell>
          <cell r="E2290">
            <v>0</v>
          </cell>
          <cell r="F2290">
            <v>0</v>
          </cell>
        </row>
        <row r="2291">
          <cell r="A2291">
            <v>170592</v>
          </cell>
          <cell r="B2291" t="str">
            <v>PEDESTAL SINALIZADOR PARA ESTACIONAMENTO P/ DEFICIENTE</v>
          </cell>
          <cell r="C2291" t="str">
            <v>UN</v>
          </cell>
          <cell r="D2291">
            <v>0</v>
          </cell>
          <cell r="E2291">
            <v>0</v>
          </cell>
          <cell r="F2291">
            <v>0</v>
          </cell>
        </row>
        <row r="2292">
          <cell r="A2292">
            <v>170593</v>
          </cell>
          <cell r="B2292" t="str">
            <v>PLACA DE IDENTIFICAÇÃO COM NÚMERO PAVIMENTO EM BRAILE</v>
          </cell>
          <cell r="C2292" t="str">
            <v>UN</v>
          </cell>
          <cell r="D2292">
            <v>0</v>
          </cell>
          <cell r="E2292">
            <v>0</v>
          </cell>
          <cell r="F2292">
            <v>0</v>
          </cell>
        </row>
        <row r="2293">
          <cell r="A2293">
            <v>170594</v>
          </cell>
          <cell r="B2293" t="str">
            <v>PLACA DE IDENTIFICAÇÃO DE WC EM BRAILE FEM./ MASC.</v>
          </cell>
          <cell r="C2293" t="str">
            <v>UN</v>
          </cell>
          <cell r="D2293">
            <v>0</v>
          </cell>
          <cell r="E2293">
            <v>0</v>
          </cell>
          <cell r="F2293">
            <v>0</v>
          </cell>
        </row>
        <row r="2294">
          <cell r="A2294">
            <v>170595</v>
          </cell>
          <cell r="B2294" t="str">
            <v>PLACA DE IDENTIFICAÇÃO EM BRAILE "INÍCIO E FINAL" P/ CORRIMÃO</v>
          </cell>
          <cell r="C2294" t="str">
            <v>UN</v>
          </cell>
          <cell r="D2294">
            <v>0</v>
          </cell>
          <cell r="E2294">
            <v>0</v>
          </cell>
          <cell r="F2294">
            <v>0</v>
          </cell>
        </row>
        <row r="2295">
          <cell r="A2295">
            <v>170596</v>
          </cell>
          <cell r="B2295" t="str">
            <v>PLACA DE IDENTIFICAÇÃO EM BRAILE DE PAVIMENTO P/ CORRIMÃO</v>
          </cell>
          <cell r="C2295" t="str">
            <v>UN</v>
          </cell>
          <cell r="D2295">
            <v>0</v>
          </cell>
          <cell r="E2295">
            <v>0</v>
          </cell>
          <cell r="F2295">
            <v>0</v>
          </cell>
        </row>
        <row r="2296">
          <cell r="A2296">
            <v>170597</v>
          </cell>
          <cell r="B2296" t="str">
            <v>PLACA PARA PORTA WC C/ DESENHO UNIVERSAL ACESSIBILIDADE</v>
          </cell>
          <cell r="C2296" t="str">
            <v>UN</v>
          </cell>
          <cell r="D2296">
            <v>0</v>
          </cell>
          <cell r="E2296">
            <v>0</v>
          </cell>
          <cell r="F2296">
            <v>0</v>
          </cell>
        </row>
        <row r="2297">
          <cell r="A2297">
            <v>170598</v>
          </cell>
          <cell r="B2297" t="str">
            <v>SINALIZAÇÃO VISUAL DE DEGRAUS PARA DEFICIENTE VISUAL</v>
          </cell>
          <cell r="C2297" t="str">
            <v>UN</v>
          </cell>
          <cell r="D2297">
            <v>0</v>
          </cell>
          <cell r="E2297">
            <v>0</v>
          </cell>
          <cell r="F2297">
            <v>0</v>
          </cell>
        </row>
        <row r="2298">
          <cell r="A2298">
            <v>171000</v>
          </cell>
          <cell r="B2298" t="str">
            <v>EQUIPAMENTOS DIVERSOS</v>
          </cell>
          <cell r="C2298" t="str">
            <v>.</v>
          </cell>
          <cell r="D2298">
            <v>0</v>
          </cell>
          <cell r="E2298">
            <v>0</v>
          </cell>
          <cell r="F2298">
            <v>0</v>
          </cell>
        </row>
        <row r="2299">
          <cell r="A2299">
            <v>171001</v>
          </cell>
          <cell r="B2299" t="str">
            <v>ELEVADOR ELÉTRICO SEM CASA DE MÁQUINAS - 2 PARADAS</v>
          </cell>
          <cell r="C2299" t="str">
            <v>UN</v>
          </cell>
          <cell r="D2299">
            <v>0</v>
          </cell>
          <cell r="E2299">
            <v>0</v>
          </cell>
          <cell r="F2299">
            <v>0</v>
          </cell>
        </row>
        <row r="2300">
          <cell r="A2300">
            <v>171002</v>
          </cell>
          <cell r="B2300" t="str">
            <v>ELEVADOR ELÉTRICO SEM CASA DE MÁQUINAS - 3 PARADAS</v>
          </cell>
          <cell r="C2300" t="str">
            <v>UN</v>
          </cell>
          <cell r="D2300">
            <v>0</v>
          </cell>
          <cell r="E2300">
            <v>0</v>
          </cell>
          <cell r="F2300">
            <v>0</v>
          </cell>
        </row>
        <row r="2301">
          <cell r="A2301">
            <v>171003</v>
          </cell>
          <cell r="B2301" t="str">
            <v>ELEVADOR EL[ETRICO SEM CASA DE MÁQUINAS - 4 PARADAS</v>
          </cell>
          <cell r="C2301" t="str">
            <v>UN</v>
          </cell>
          <cell r="D2301">
            <v>0</v>
          </cell>
          <cell r="E2301">
            <v>0</v>
          </cell>
          <cell r="F2301">
            <v>0</v>
          </cell>
        </row>
        <row r="2302">
          <cell r="A2302">
            <v>171004</v>
          </cell>
          <cell r="B2302" t="str">
            <v>ELEVADOR ELÉTRICO SEM CASA DE MÁQUINAS - 5 PARADAS</v>
          </cell>
          <cell r="C2302" t="str">
            <v>UN</v>
          </cell>
          <cell r="D2302">
            <v>0</v>
          </cell>
          <cell r="E2302">
            <v>0</v>
          </cell>
          <cell r="F2302">
            <v>0</v>
          </cell>
        </row>
        <row r="2303">
          <cell r="A2303">
            <v>171011</v>
          </cell>
          <cell r="B2303" t="str">
            <v>DX.05/06 - COIFA EM CHAPA DE AÇO GALVANIZADO PARA FOGÃO DE 3 OU 4 BOCAS</v>
          </cell>
          <cell r="C2303" t="str">
            <v>UN</v>
          </cell>
          <cell r="D2303">
            <v>0</v>
          </cell>
          <cell r="E2303">
            <v>0</v>
          </cell>
          <cell r="F2303">
            <v>0</v>
          </cell>
        </row>
        <row r="2304">
          <cell r="A2304">
            <v>171012</v>
          </cell>
          <cell r="B2304" t="str">
            <v>DX.01/03 - COIFA EM CHAPA DE AÇO GALVANIZADO PARA FOGÃO DE 6 BOCAS</v>
          </cell>
          <cell r="C2304" t="str">
            <v>UN</v>
          </cell>
          <cell r="D2304">
            <v>0</v>
          </cell>
          <cell r="E2304">
            <v>0</v>
          </cell>
          <cell r="F2304">
            <v>0</v>
          </cell>
        </row>
        <row r="2305">
          <cell r="A2305">
            <v>171017</v>
          </cell>
          <cell r="B2305" t="str">
            <v>CHAPÉU CHINÊS PARA DUTO GALVANIZADO 35CM BIT.22 PARA EXAUSTÃO DE AR</v>
          </cell>
          <cell r="C2305" t="str">
            <v>UN</v>
          </cell>
          <cell r="D2305">
            <v>0</v>
          </cell>
          <cell r="E2305">
            <v>0</v>
          </cell>
          <cell r="F2305">
            <v>0</v>
          </cell>
        </row>
        <row r="2306">
          <cell r="A2306">
            <v>171018</v>
          </cell>
          <cell r="B2306" t="str">
            <v>DUTO EM CHAPA DE AÇO GALVANIZADO N.22 - DIÂMETRO 35CM</v>
          </cell>
          <cell r="C2306" t="str">
            <v>M</v>
          </cell>
          <cell r="D2306">
            <v>0</v>
          </cell>
          <cell r="E2306">
            <v>0</v>
          </cell>
          <cell r="F2306">
            <v>0</v>
          </cell>
        </row>
        <row r="2307">
          <cell r="A2307">
            <v>171019</v>
          </cell>
          <cell r="B2307" t="str">
            <v>CURVA PARA DUTO EM CHAPA GALVANIZADA 35CM BIT.22 PARA EXAUSTÃO AR RECRAVADA A CADA 10GRAUS</v>
          </cell>
          <cell r="C2307" t="str">
            <v>UN</v>
          </cell>
          <cell r="D2307">
            <v>0</v>
          </cell>
          <cell r="E2307">
            <v>0</v>
          </cell>
          <cell r="F2307">
            <v>0</v>
          </cell>
        </row>
        <row r="2308">
          <cell r="A2308">
            <v>171025</v>
          </cell>
          <cell r="B2308" t="str">
            <v>EXAUSTOR 1/2 HP PARA COIFAS</v>
          </cell>
          <cell r="C2308" t="str">
            <v>UN</v>
          </cell>
          <cell r="D2308">
            <v>0</v>
          </cell>
          <cell r="E2308">
            <v>0</v>
          </cell>
          <cell r="F2308">
            <v>0</v>
          </cell>
        </row>
        <row r="2309">
          <cell r="A2309">
            <v>171031</v>
          </cell>
          <cell r="B2309" t="str">
            <v>FOGÃO INDUSTRIAL 4 BOCAS COM FORNO E 2 QUEIMADORES DUPLOS</v>
          </cell>
          <cell r="C2309" t="str">
            <v>UN</v>
          </cell>
          <cell r="D2309">
            <v>0</v>
          </cell>
          <cell r="E2309">
            <v>0</v>
          </cell>
          <cell r="F2309">
            <v>0</v>
          </cell>
        </row>
        <row r="2310">
          <cell r="A2310">
            <v>171032</v>
          </cell>
          <cell r="B2310" t="str">
            <v>FOGÃO INDUSTRIAL 6 BOCAS COM FORNO E 2 QUEIMADORES DUPLOS</v>
          </cell>
          <cell r="C2310" t="str">
            <v>UN</v>
          </cell>
          <cell r="D2310">
            <v>0</v>
          </cell>
          <cell r="E2310">
            <v>0</v>
          </cell>
          <cell r="F2310">
            <v>0</v>
          </cell>
        </row>
        <row r="2311">
          <cell r="A2311">
            <v>171070</v>
          </cell>
          <cell r="B2311" t="str">
            <v>AUTOCLAVE - CAPACIDADE 54 LITROS</v>
          </cell>
          <cell r="C2311" t="str">
            <v>UN</v>
          </cell>
          <cell r="D2311">
            <v>0</v>
          </cell>
          <cell r="E2311">
            <v>0</v>
          </cell>
          <cell r="F2311">
            <v>0</v>
          </cell>
        </row>
        <row r="2312">
          <cell r="A2312">
            <v>171071</v>
          </cell>
          <cell r="B2312" t="str">
            <v>VENTILADOR DE PAREDE, DIÂM. MÍN.=65CM</v>
          </cell>
          <cell r="C2312" t="str">
            <v>UN</v>
          </cell>
          <cell r="D2312">
            <v>0</v>
          </cell>
          <cell r="E2312">
            <v>0</v>
          </cell>
          <cell r="F2312">
            <v>0</v>
          </cell>
        </row>
        <row r="2313">
          <cell r="A2313">
            <v>171073</v>
          </cell>
          <cell r="B2313" t="str">
            <v>PORTA DE VIDRO TEMPERADO 10MM OPACO COM FERRAGENS 82X210CM</v>
          </cell>
          <cell r="C2313" t="str">
            <v>UN</v>
          </cell>
          <cell r="D2313">
            <v>0</v>
          </cell>
          <cell r="E2313">
            <v>0</v>
          </cell>
          <cell r="F2313">
            <v>0</v>
          </cell>
        </row>
        <row r="2314">
          <cell r="A2314">
            <v>171074</v>
          </cell>
          <cell r="B2314" t="str">
            <v>POSTO DE CONSUMO DE O2 OU AR VÁCUO OU N2O</v>
          </cell>
          <cell r="C2314" t="str">
            <v>UN</v>
          </cell>
          <cell r="D2314">
            <v>0</v>
          </cell>
          <cell r="E2314">
            <v>0</v>
          </cell>
          <cell r="F2314">
            <v>0</v>
          </cell>
        </row>
        <row r="2315">
          <cell r="A2315">
            <v>171075</v>
          </cell>
          <cell r="B2315" t="str">
            <v>ESTAÇÃO DE CHAMADA DE ENFERMEIRA</v>
          </cell>
          <cell r="C2315" t="str">
            <v>UN</v>
          </cell>
          <cell r="D2315">
            <v>0</v>
          </cell>
          <cell r="E2315">
            <v>0</v>
          </cell>
          <cell r="F2315">
            <v>0</v>
          </cell>
        </row>
        <row r="2316">
          <cell r="A2316">
            <v>171076</v>
          </cell>
          <cell r="B2316" t="str">
            <v>PAINEL DE ALARME PARA O2 OU AR OU VÁCUO OU N2O, INSTALADO</v>
          </cell>
          <cell r="C2316" t="str">
            <v>UN</v>
          </cell>
          <cell r="D2316">
            <v>0</v>
          </cell>
          <cell r="E2316">
            <v>0</v>
          </cell>
          <cell r="F2316">
            <v>0</v>
          </cell>
        </row>
        <row r="2317">
          <cell r="A2317">
            <v>173000</v>
          </cell>
          <cell r="B2317" t="str">
            <v>PLACAS DE OBRA</v>
          </cell>
          <cell r="C2317" t="str">
            <v>.</v>
          </cell>
          <cell r="D2317">
            <v>0</v>
          </cell>
          <cell r="E2317">
            <v>0</v>
          </cell>
          <cell r="F2317">
            <v>0</v>
          </cell>
        </row>
        <row r="2318">
          <cell r="A2318">
            <v>173001</v>
          </cell>
          <cell r="B2318" t="str">
            <v>PLACA INAUGURAL - 600X500X3MM - CHAPA DE  AÇO INOX EM BAIXO RELEVO</v>
          </cell>
          <cell r="C2318" t="str">
            <v>UN</v>
          </cell>
          <cell r="D2318">
            <v>0</v>
          </cell>
          <cell r="E2318">
            <v>0</v>
          </cell>
          <cell r="F2318">
            <v>0</v>
          </cell>
        </row>
        <row r="2319">
          <cell r="A2319">
            <v>173002</v>
          </cell>
          <cell r="B2319" t="str">
            <v>PLACA DE OBRA EM CHAPA DE AÇO GALVANIZADO</v>
          </cell>
          <cell r="C2319" t="str">
            <v>M2</v>
          </cell>
          <cell r="D2319">
            <v>147.48000000000002</v>
          </cell>
          <cell r="E2319">
            <v>58.11</v>
          </cell>
          <cell r="F2319">
            <v>0</v>
          </cell>
        </row>
        <row r="2320">
          <cell r="A2320">
            <v>174000</v>
          </cell>
          <cell r="B2320" t="str">
            <v>SISTEMA DE AQUECIMENTO SOLAR</v>
          </cell>
          <cell r="C2320" t="str">
            <v>.</v>
          </cell>
          <cell r="D2320">
            <v>0</v>
          </cell>
          <cell r="E2320">
            <v>0</v>
          </cell>
          <cell r="F2320">
            <v>0</v>
          </cell>
        </row>
        <row r="2321">
          <cell r="A2321">
            <v>174001</v>
          </cell>
          <cell r="B2321" t="str">
            <v>SISTEMA DE AQUECIMENTO SOLAR ATÉ 1000L - COLETOR SOLAR PLANO FECHADO (SELO "A" DO INMETRO)</v>
          </cell>
          <cell r="C2321" t="str">
            <v>M2</v>
          </cell>
          <cell r="D2321">
            <v>0</v>
          </cell>
          <cell r="E2321">
            <v>0</v>
          </cell>
          <cell r="F2321">
            <v>0</v>
          </cell>
        </row>
        <row r="2322">
          <cell r="A2322">
            <v>174002</v>
          </cell>
          <cell r="B2322" t="str">
            <v>SISTEMA DE AQUECIMENTO SOLAR ACIMA DE 1000L - FORNECIMENTO DE COLETOR SOLAR PLANO FECHADO (SELO "A" INMETRO) - SEM INSTALAÇÃO</v>
          </cell>
          <cell r="C2322" t="str">
            <v>M2</v>
          </cell>
          <cell r="D2322">
            <v>0</v>
          </cell>
          <cell r="E2322">
            <v>0</v>
          </cell>
          <cell r="F2322">
            <v>0</v>
          </cell>
        </row>
        <row r="2323">
          <cell r="A2323">
            <v>174003</v>
          </cell>
          <cell r="B2323" t="str">
            <v>SISTEMA DE AQUECIMENTO SOLAR, FORNECIMENTO DE RESERVATÓRIO TÉRMICO ATÉ 1000L, BAIXA PRESSÃO (APROVAÇÃO INMETRO) - SEM INSTALAÇÃO</v>
          </cell>
          <cell r="C2323" t="str">
            <v>L</v>
          </cell>
          <cell r="D2323">
            <v>0</v>
          </cell>
          <cell r="E2323">
            <v>0</v>
          </cell>
          <cell r="F2323">
            <v>0</v>
          </cell>
        </row>
        <row r="2324">
          <cell r="A2324">
            <v>174005</v>
          </cell>
          <cell r="B2324" t="str">
            <v>SISTEMA DE AQUECIMENTO SOLAR, FORNECIMENTO DE RESERVATÓRIO TÉRMICO ATÉ 1000L, ALTA PRESSÃO (APROVAÇÃO INMETRO) - SEM INSTALAÇÃO</v>
          </cell>
          <cell r="C2324" t="str">
            <v>L</v>
          </cell>
          <cell r="D2324">
            <v>0</v>
          </cell>
          <cell r="E2324">
            <v>0</v>
          </cell>
          <cell r="F2324">
            <v>0</v>
          </cell>
        </row>
        <row r="2325">
          <cell r="A2325">
            <v>174006</v>
          </cell>
          <cell r="B2325" t="str">
            <v>SISTEMA DE AQUECIMENTO SOLAR, INSTALAÇÃO DE RESERVATÓRIO TÉRMICO ATÉ 1000L</v>
          </cell>
          <cell r="C2325" t="str">
            <v>UN</v>
          </cell>
          <cell r="D2325">
            <v>0</v>
          </cell>
          <cell r="E2325">
            <v>0</v>
          </cell>
          <cell r="F2325">
            <v>0</v>
          </cell>
        </row>
        <row r="2326">
          <cell r="A2326">
            <v>174007</v>
          </cell>
          <cell r="B2326" t="str">
            <v>SISTEMA DE AQUECIMENTO SOLAR, FORNECIMENTO DE RESERVATÓRIO TÉRMICO ACIMA DE 1000L, BAIXA PRESSÃO (APROVAÇÃO INMETRO) - SEM INSTALAÇÃO</v>
          </cell>
          <cell r="C2326" t="str">
            <v>L</v>
          </cell>
          <cell r="D2326">
            <v>0</v>
          </cell>
          <cell r="E2326">
            <v>0</v>
          </cell>
          <cell r="F2326">
            <v>0</v>
          </cell>
        </row>
        <row r="2327">
          <cell r="A2327">
            <v>174008</v>
          </cell>
          <cell r="B2327" t="str">
            <v>SISTEMA DE AQUECIMENTO SOLAR, FORNECIMENTO DE RESERVATÓRIO TÉRMICO ACIMA DE 1000L, ALTA PRESSÃO (APROVAÇÃO INMETRO) - SEM INSTALAÇÃO</v>
          </cell>
          <cell r="C2327" t="str">
            <v>L</v>
          </cell>
          <cell r="D2327">
            <v>0</v>
          </cell>
          <cell r="E2327">
            <v>0</v>
          </cell>
          <cell r="F2327">
            <v>0</v>
          </cell>
        </row>
        <row r="2328">
          <cell r="A2328">
            <v>174010</v>
          </cell>
          <cell r="B2328" t="str">
            <v>SISTEMA DE AQUECIMENTO SOLAR (CIRCULAÇÃO FORÇADA), BOMBA HIDRÁULICA DE CIRCULAÇÃO DE ÁGUA NOS COLETORES SOLARES</v>
          </cell>
          <cell r="C2328" t="str">
            <v>UN</v>
          </cell>
          <cell r="D2328">
            <v>0</v>
          </cell>
          <cell r="E2328">
            <v>0</v>
          </cell>
          <cell r="F2328">
            <v>0</v>
          </cell>
        </row>
        <row r="2329">
          <cell r="A2329">
            <v>174011</v>
          </cell>
          <cell r="B2329" t="str">
            <v>SISTEMA DE AQUECIMENTO SOLAR (CIRCULAÇÃO FORÇADA), CONJUNTO DIGITAL PARA ACIONAMENTOS PROGRAMADOS DE EQUIPAMENTOS</v>
          </cell>
          <cell r="C2329" t="str">
            <v>UN</v>
          </cell>
          <cell r="D2329">
            <v>0</v>
          </cell>
          <cell r="E2329">
            <v>0</v>
          </cell>
          <cell r="F2329">
            <v>0</v>
          </cell>
        </row>
        <row r="2330">
          <cell r="A2330">
            <v>174013</v>
          </cell>
          <cell r="B2330" t="str">
            <v>SISTEMA DE AQUECIMENTO SOLAR PARA PISCINA, FORNECIMENTO DE COLETOR SOLAR ABERTO (SELO "A" INMETRO) - SEM INSTALAÇÃO</v>
          </cell>
          <cell r="C2330" t="str">
            <v>M2</v>
          </cell>
          <cell r="D2330">
            <v>0</v>
          </cell>
          <cell r="E2330">
            <v>0</v>
          </cell>
          <cell r="F2330">
            <v>0</v>
          </cell>
        </row>
        <row r="2331">
          <cell r="A2331">
            <v>174501</v>
          </cell>
          <cell r="B2331" t="str">
            <v>ANDAIMES METÁLICOS - FORNECIMENTO</v>
          </cell>
          <cell r="C2331" t="str">
            <v>M3xMÊS</v>
          </cell>
          <cell r="D2331">
            <v>0</v>
          </cell>
          <cell r="E2331">
            <v>0</v>
          </cell>
          <cell r="F2331">
            <v>0</v>
          </cell>
        </row>
        <row r="2332">
          <cell r="A2332">
            <v>174502</v>
          </cell>
          <cell r="B2332" t="str">
            <v>ANDAIMES METÁLICOS - MONTAGEM E DESMONTAGEM</v>
          </cell>
          <cell r="C2332" t="str">
            <v>M3</v>
          </cell>
          <cell r="D2332">
            <v>0</v>
          </cell>
          <cell r="E2332">
            <v>0</v>
          </cell>
          <cell r="F2332">
            <v>0</v>
          </cell>
        </row>
        <row r="2333">
          <cell r="A2333">
            <v>175000</v>
          </cell>
          <cell r="B2333" t="str">
            <v>DEMOLIÇÕES</v>
          </cell>
          <cell r="C2333" t="str">
            <v>.</v>
          </cell>
          <cell r="D2333">
            <v>0</v>
          </cell>
          <cell r="E2333">
            <v>0</v>
          </cell>
          <cell r="F2333">
            <v>0</v>
          </cell>
        </row>
        <row r="2334">
          <cell r="A2334">
            <v>175001</v>
          </cell>
          <cell r="B2334" t="str">
            <v>DEMOLIÇÃO DE MURO DE ALVENARIA - H=1,80 À 2,00M</v>
          </cell>
          <cell r="C2334" t="str">
            <v>M</v>
          </cell>
          <cell r="D2334">
            <v>0</v>
          </cell>
          <cell r="E2334">
            <v>0</v>
          </cell>
          <cell r="F2334">
            <v>0</v>
          </cell>
        </row>
        <row r="2335">
          <cell r="A2335">
            <v>175015</v>
          </cell>
          <cell r="B2335" t="str">
            <v>DEMOLIÇÃO DE ALAMBRADO DE TELA GALVANIZADA</v>
          </cell>
          <cell r="C2335" t="str">
            <v>M2</v>
          </cell>
          <cell r="D2335">
            <v>0</v>
          </cell>
          <cell r="E2335">
            <v>0</v>
          </cell>
          <cell r="F2335">
            <v>0</v>
          </cell>
        </row>
        <row r="2336">
          <cell r="A2336">
            <v>175020</v>
          </cell>
          <cell r="B2336" t="str">
            <v>DEMOLIÇÃO MANUAL DE CONCRETO SIMPLES</v>
          </cell>
          <cell r="C2336" t="str">
            <v>M3</v>
          </cell>
          <cell r="D2336">
            <v>0</v>
          </cell>
          <cell r="E2336">
            <v>0</v>
          </cell>
          <cell r="F2336">
            <v>0</v>
          </cell>
        </row>
        <row r="2337">
          <cell r="A2337">
            <v>175021</v>
          </cell>
          <cell r="B2337" t="str">
            <v>DEMOLIÇÃO MANUAL DE CONCRETO ARMADO</v>
          </cell>
          <cell r="C2337" t="str">
            <v>M3</v>
          </cell>
          <cell r="D2337">
            <v>0</v>
          </cell>
          <cell r="E2337">
            <v>0</v>
          </cell>
          <cell r="F2337">
            <v>0</v>
          </cell>
        </row>
        <row r="2338">
          <cell r="A2338">
            <v>175022</v>
          </cell>
          <cell r="B2338" t="str">
            <v>DEMOLIÇÃO MECANIZADA DE CONCRETO SIMPLES</v>
          </cell>
          <cell r="C2338" t="str">
            <v>M3</v>
          </cell>
          <cell r="D2338">
            <v>0</v>
          </cell>
          <cell r="E2338">
            <v>0</v>
          </cell>
          <cell r="F2338">
            <v>0</v>
          </cell>
        </row>
        <row r="2339">
          <cell r="A2339">
            <v>175023</v>
          </cell>
          <cell r="B2339" t="str">
            <v>DEMOLIÇÃO MECANIZADA DE CONCRETO ARMADO</v>
          </cell>
          <cell r="C2339" t="str">
            <v>M3</v>
          </cell>
          <cell r="D2339">
            <v>0</v>
          </cell>
          <cell r="E2339">
            <v>0</v>
          </cell>
          <cell r="F2339">
            <v>0</v>
          </cell>
        </row>
        <row r="2340">
          <cell r="A2340">
            <v>175025</v>
          </cell>
          <cell r="B2340" t="str">
            <v>DEMOLIÇÃO DE LADRILHOS HIDRÁULICOS, INCLUSIVE ARGAMASSA DE REGULARIZAÇÃO</v>
          </cell>
          <cell r="C2340" t="str">
            <v>M2</v>
          </cell>
          <cell r="D2340">
            <v>0</v>
          </cell>
          <cell r="E2340">
            <v>0</v>
          </cell>
          <cell r="F2340">
            <v>0</v>
          </cell>
        </row>
        <row r="2341">
          <cell r="A2341">
            <v>175030</v>
          </cell>
          <cell r="B2341" t="str">
            <v>DEMOLIÇÃO DE LAJOTAS DE CONCRETO</v>
          </cell>
          <cell r="C2341" t="str">
            <v>M2</v>
          </cell>
          <cell r="D2341">
            <v>0</v>
          </cell>
          <cell r="E2341">
            <v>0</v>
          </cell>
          <cell r="F2341">
            <v>0</v>
          </cell>
        </row>
        <row r="2342">
          <cell r="A2342">
            <v>175040</v>
          </cell>
          <cell r="B2342" t="str">
            <v>DEMOLIÇÃO DE PAVIMENTAÇÃO ASFÁLTICA, CAPA E BASE - MANUAL</v>
          </cell>
          <cell r="C2342" t="str">
            <v>M2</v>
          </cell>
          <cell r="D2342">
            <v>0</v>
          </cell>
          <cell r="E2342">
            <v>0</v>
          </cell>
          <cell r="F2342">
            <v>0</v>
          </cell>
        </row>
        <row r="2343">
          <cell r="A2343">
            <v>175045</v>
          </cell>
          <cell r="B2343" t="str">
            <v>DEMOLIÇÃO DE GUIAS DE CONCRETO</v>
          </cell>
          <cell r="C2343" t="str">
            <v>M</v>
          </cell>
          <cell r="D2343">
            <v>0</v>
          </cell>
          <cell r="E2343">
            <v>0</v>
          </cell>
          <cell r="F2343">
            <v>0</v>
          </cell>
        </row>
        <row r="2344">
          <cell r="A2344">
            <v>175048</v>
          </cell>
          <cell r="B2344" t="str">
            <v>DEMOLIÇÃO DE SARJETAS DE CONCRETO</v>
          </cell>
          <cell r="C2344" t="str">
            <v>M</v>
          </cell>
          <cell r="D2344">
            <v>0</v>
          </cell>
          <cell r="E2344">
            <v>0</v>
          </cell>
          <cell r="F2344">
            <v>0</v>
          </cell>
        </row>
        <row r="2345">
          <cell r="A2345">
            <v>176000</v>
          </cell>
          <cell r="B2345" t="str">
            <v>RETIRADAS</v>
          </cell>
          <cell r="C2345" t="str">
            <v>.</v>
          </cell>
          <cell r="D2345">
            <v>0</v>
          </cell>
          <cell r="E2345">
            <v>0</v>
          </cell>
          <cell r="F2345">
            <v>0</v>
          </cell>
        </row>
        <row r="2346">
          <cell r="A2346">
            <v>176005</v>
          </cell>
          <cell r="B2346" t="str">
            <v>RETIRADA DE CERCA DE ARAME FARPADO, MOURÃO DE EUCALIPTO OU CONCRETO</v>
          </cell>
          <cell r="C2346" t="str">
            <v>M</v>
          </cell>
          <cell r="D2346">
            <v>0</v>
          </cell>
          <cell r="E2346">
            <v>0</v>
          </cell>
          <cell r="F2346">
            <v>0</v>
          </cell>
        </row>
        <row r="2347">
          <cell r="A2347">
            <v>176030</v>
          </cell>
          <cell r="B2347" t="str">
            <v>RETIRADA DE LAJOTAS PRÉ-MOLDADAS DE CONCRETO</v>
          </cell>
          <cell r="C2347" t="str">
            <v>M2</v>
          </cell>
          <cell r="D2347">
            <v>0</v>
          </cell>
          <cell r="E2347">
            <v>0</v>
          </cell>
          <cell r="F2347">
            <v>0</v>
          </cell>
        </row>
        <row r="2348">
          <cell r="A2348">
            <v>176032</v>
          </cell>
          <cell r="B2348" t="str">
            <v>RETIRADA DE FORRAS DE PEDRAS NATURAIS</v>
          </cell>
          <cell r="C2348" t="str">
            <v>M2</v>
          </cell>
          <cell r="D2348">
            <v>0</v>
          </cell>
          <cell r="E2348">
            <v>0</v>
          </cell>
          <cell r="F2348">
            <v>0</v>
          </cell>
        </row>
        <row r="2349">
          <cell r="A2349">
            <v>176035</v>
          </cell>
          <cell r="B2349" t="str">
            <v>RETIRADA DE PARALELEPÍPEDOS</v>
          </cell>
          <cell r="C2349" t="str">
            <v>M2</v>
          </cell>
          <cell r="D2349">
            <v>0</v>
          </cell>
          <cell r="E2349">
            <v>0</v>
          </cell>
          <cell r="F2349">
            <v>0</v>
          </cell>
        </row>
        <row r="2350">
          <cell r="A2350">
            <v>176038</v>
          </cell>
          <cell r="B2350" t="str">
            <v>RETIRADA DE MOSAICO PORTUGUÊS</v>
          </cell>
          <cell r="C2350" t="str">
            <v>M2</v>
          </cell>
          <cell r="D2350">
            <v>0</v>
          </cell>
          <cell r="E2350">
            <v>0</v>
          </cell>
          <cell r="F2350">
            <v>0</v>
          </cell>
        </row>
        <row r="2351">
          <cell r="A2351">
            <v>176045</v>
          </cell>
          <cell r="B2351" t="str">
            <v>RETIRADA DE GUIAS DE CONCRETO</v>
          </cell>
          <cell r="C2351" t="str">
            <v>M</v>
          </cell>
          <cell r="D2351">
            <v>0</v>
          </cell>
          <cell r="E2351">
            <v>0</v>
          </cell>
          <cell r="F2351">
            <v>0</v>
          </cell>
        </row>
        <row r="2352">
          <cell r="A2352">
            <v>176050</v>
          </cell>
          <cell r="B2352" t="str">
            <v>RETIRADA DE BRINQUEDOS</v>
          </cell>
          <cell r="C2352" t="str">
            <v>UN</v>
          </cell>
          <cell r="D2352">
            <v>0</v>
          </cell>
          <cell r="E2352">
            <v>0</v>
          </cell>
          <cell r="F2352">
            <v>0</v>
          </cell>
        </row>
        <row r="2353">
          <cell r="A2353">
            <v>176087</v>
          </cell>
          <cell r="B2353" t="str">
            <v>RETIRADA DE PORTA-GIZ, INCLUSIVE SUPORTES</v>
          </cell>
          <cell r="C2353" t="str">
            <v>M</v>
          </cell>
          <cell r="D2353">
            <v>0</v>
          </cell>
          <cell r="E2353">
            <v>0</v>
          </cell>
          <cell r="F2353">
            <v>0</v>
          </cell>
        </row>
        <row r="2354">
          <cell r="A2354">
            <v>176090</v>
          </cell>
          <cell r="B2354" t="str">
            <v>RETIRADA DE COIFA E CHAPA PARA FOGÃO DE 3 OU 4 BOCAS</v>
          </cell>
          <cell r="C2354" t="str">
            <v>UN</v>
          </cell>
          <cell r="D2354">
            <v>0</v>
          </cell>
          <cell r="E2354">
            <v>0</v>
          </cell>
          <cell r="F2354">
            <v>0</v>
          </cell>
        </row>
        <row r="2355">
          <cell r="A2355">
            <v>176091</v>
          </cell>
          <cell r="B2355" t="str">
            <v>RETIRADA DE COIFA EM CHAPA PARA FOGÃO DE 6 BOCAS</v>
          </cell>
          <cell r="C2355" t="str">
            <v>UN</v>
          </cell>
          <cell r="D2355">
            <v>0</v>
          </cell>
          <cell r="E2355">
            <v>0</v>
          </cell>
          <cell r="F2355">
            <v>0</v>
          </cell>
        </row>
        <row r="2356">
          <cell r="A2356">
            <v>176092</v>
          </cell>
          <cell r="B2356" t="str">
            <v>RETIRADA DE EXAUSTOR</v>
          </cell>
          <cell r="C2356" t="str">
            <v>UN</v>
          </cell>
          <cell r="D2356">
            <v>0</v>
          </cell>
          <cell r="E2356">
            <v>0</v>
          </cell>
          <cell r="F2356">
            <v>0</v>
          </cell>
        </row>
        <row r="2357">
          <cell r="A2357">
            <v>176093</v>
          </cell>
          <cell r="B2357" t="str">
            <v>RETIRADA DE DUTO DE EXAUSTÃO</v>
          </cell>
          <cell r="C2357" t="str">
            <v>M</v>
          </cell>
          <cell r="D2357">
            <v>0</v>
          </cell>
          <cell r="E2357">
            <v>0</v>
          </cell>
          <cell r="F2357">
            <v>0</v>
          </cell>
        </row>
        <row r="2358">
          <cell r="A2358">
            <v>176094</v>
          </cell>
          <cell r="B2358" t="str">
            <v>RETIRADA DE PORTÃO DE FERRO PERFILADO TIPO PQ (GP5/GPM1)</v>
          </cell>
          <cell r="C2358" t="str">
            <v>M2</v>
          </cell>
          <cell r="D2358">
            <v>0</v>
          </cell>
          <cell r="E2358">
            <v>0</v>
          </cell>
          <cell r="F2358">
            <v>0</v>
          </cell>
        </row>
        <row r="2359">
          <cell r="A2359">
            <v>176095</v>
          </cell>
          <cell r="B2359" t="str">
            <v>RETIRADA DE ALAMBRADO EM TELA INCLUSIVE ESTRUTURA DE SUSTENTAÇÃO (FP.04)</v>
          </cell>
          <cell r="C2359" t="str">
            <v>M</v>
          </cell>
          <cell r="D2359">
            <v>0</v>
          </cell>
          <cell r="E2359">
            <v>0</v>
          </cell>
          <cell r="F2359">
            <v>0</v>
          </cell>
        </row>
        <row r="2360">
          <cell r="A2360">
            <v>176096</v>
          </cell>
          <cell r="B2360" t="str">
            <v>RETIRADA DE CERCA DE TELA GALVANIZADA E RESPECTIVOS MOURÕES (FC 04/05)</v>
          </cell>
          <cell r="C2360" t="str">
            <v>M</v>
          </cell>
          <cell r="D2360">
            <v>0</v>
          </cell>
          <cell r="E2360">
            <v>0</v>
          </cell>
          <cell r="F2360">
            <v>0</v>
          </cell>
        </row>
        <row r="2361">
          <cell r="A2361">
            <v>176097</v>
          </cell>
          <cell r="B2361" t="str">
            <v>RETIRADA DE PORTÃO METÁLICO</v>
          </cell>
          <cell r="C2361" t="str">
            <v>M2</v>
          </cell>
          <cell r="D2361">
            <v>0</v>
          </cell>
          <cell r="E2361">
            <v>59.43</v>
          </cell>
          <cell r="F2361">
            <v>0</v>
          </cell>
        </row>
        <row r="2362">
          <cell r="A2362">
            <v>177000</v>
          </cell>
          <cell r="B2362" t="str">
            <v>RECOLOCAÇÕES</v>
          </cell>
          <cell r="C2362" t="str">
            <v>.</v>
          </cell>
          <cell r="D2362">
            <v>0</v>
          </cell>
          <cell r="E2362">
            <v>0</v>
          </cell>
          <cell r="F2362">
            <v>0</v>
          </cell>
        </row>
        <row r="2363">
          <cell r="A2363">
            <v>177001</v>
          </cell>
          <cell r="B2363" t="str">
            <v>RECOLOCAÇÃO DE TELA E TIRANTE EM ALAMBRADO</v>
          </cell>
          <cell r="C2363" t="str">
            <v>M2</v>
          </cell>
          <cell r="D2363">
            <v>0</v>
          </cell>
          <cell r="E2363">
            <v>0</v>
          </cell>
          <cell r="F2363">
            <v>0</v>
          </cell>
        </row>
        <row r="2364">
          <cell r="A2364">
            <v>177035</v>
          </cell>
          <cell r="B2364" t="str">
            <v>RECOLOCAÇÃO DE PARALELEPÍPEDOS</v>
          </cell>
          <cell r="C2364" t="str">
            <v>M2</v>
          </cell>
          <cell r="D2364">
            <v>0</v>
          </cell>
          <cell r="E2364">
            <v>0</v>
          </cell>
          <cell r="F2364">
            <v>0</v>
          </cell>
        </row>
        <row r="2365">
          <cell r="A2365">
            <v>177036</v>
          </cell>
          <cell r="B2365" t="str">
            <v>RECOLOCAÇÃO DE PARALELEPÍPEDO COM AREIA RECICLADA</v>
          </cell>
          <cell r="C2365" t="str">
            <v>M2</v>
          </cell>
          <cell r="D2365">
            <v>0</v>
          </cell>
          <cell r="E2365">
            <v>0</v>
          </cell>
          <cell r="F2365">
            <v>0</v>
          </cell>
        </row>
        <row r="2366">
          <cell r="A2366">
            <v>177038</v>
          </cell>
          <cell r="B2366" t="str">
            <v>RECOLOCAÇÃO DE MOSAICO PORTUGUÊS SOBRE BASE DE CONCRETO</v>
          </cell>
          <cell r="C2366" t="str">
            <v>M2</v>
          </cell>
          <cell r="D2366">
            <v>0</v>
          </cell>
          <cell r="E2366">
            <v>0</v>
          </cell>
          <cell r="F2366">
            <v>0</v>
          </cell>
        </row>
        <row r="2367">
          <cell r="A2367">
            <v>177039</v>
          </cell>
          <cell r="B2367" t="str">
            <v>RECOLOCAÇÃO DE MOSAICO PORTUGUÊS SOBRE BASE DE AREIA</v>
          </cell>
          <cell r="C2367" t="str">
            <v>M2</v>
          </cell>
          <cell r="D2367">
            <v>0</v>
          </cell>
          <cell r="E2367">
            <v>0</v>
          </cell>
          <cell r="F2367">
            <v>0</v>
          </cell>
        </row>
        <row r="2368">
          <cell r="A2368">
            <v>177040</v>
          </cell>
          <cell r="B2368" t="str">
            <v>RECOLOCAÇÃO DE MOSAICO PORTUGUÊS SOBRE BASE DE CONCRETO COM AGREGADO RECICLADO</v>
          </cell>
          <cell r="C2368" t="str">
            <v>M2</v>
          </cell>
          <cell r="D2368">
            <v>0</v>
          </cell>
          <cell r="E2368">
            <v>0</v>
          </cell>
          <cell r="F2368">
            <v>0</v>
          </cell>
        </row>
        <row r="2369">
          <cell r="A2369">
            <v>177041</v>
          </cell>
          <cell r="B2369" t="str">
            <v>RECOLOCAÇÃO DE MOSAICO PORTUGUÊS SOBRE BASE DE AREIA RECICLADA</v>
          </cell>
          <cell r="C2369" t="str">
            <v>M2</v>
          </cell>
          <cell r="D2369">
            <v>0</v>
          </cell>
          <cell r="E2369">
            <v>0</v>
          </cell>
          <cell r="F2369">
            <v>0</v>
          </cell>
        </row>
        <row r="2370">
          <cell r="A2370">
            <v>177045</v>
          </cell>
          <cell r="B2370" t="str">
            <v>RECOLOCAÇÃO DE GUIAS DE CONCRETO</v>
          </cell>
          <cell r="C2370" t="str">
            <v>M</v>
          </cell>
          <cell r="D2370">
            <v>0</v>
          </cell>
          <cell r="E2370">
            <v>0</v>
          </cell>
          <cell r="F2370">
            <v>0</v>
          </cell>
        </row>
        <row r="2371">
          <cell r="A2371">
            <v>177087</v>
          </cell>
          <cell r="B2371" t="str">
            <v>RECOLOCAÇÃO DE PORTA-GIZ, INCLUSIVE SUPORTES</v>
          </cell>
          <cell r="C2371" t="str">
            <v>M</v>
          </cell>
          <cell r="D2371">
            <v>0</v>
          </cell>
          <cell r="E2371">
            <v>0</v>
          </cell>
          <cell r="F2371">
            <v>0</v>
          </cell>
        </row>
        <row r="2372">
          <cell r="A2372">
            <v>177090</v>
          </cell>
          <cell r="B2372" t="str">
            <v>RECOLOCAÇÃO DE COIFA EM CHAPA PARA FOGÃO DE 3 OU 4 BOCAS</v>
          </cell>
          <cell r="C2372" t="str">
            <v>UN</v>
          </cell>
          <cell r="D2372">
            <v>0</v>
          </cell>
          <cell r="E2372">
            <v>0</v>
          </cell>
          <cell r="F2372">
            <v>0</v>
          </cell>
        </row>
        <row r="2373">
          <cell r="A2373">
            <v>177091</v>
          </cell>
          <cell r="B2373" t="str">
            <v>RECOLOCAÇÃO DE COIFA EM CHAPA PARA FOGÃO DE 6 BOCAS</v>
          </cell>
          <cell r="C2373" t="str">
            <v>UN</v>
          </cell>
          <cell r="D2373">
            <v>0</v>
          </cell>
          <cell r="E2373">
            <v>0</v>
          </cell>
          <cell r="F2373">
            <v>0</v>
          </cell>
        </row>
        <row r="2374">
          <cell r="A2374">
            <v>177092</v>
          </cell>
          <cell r="B2374" t="str">
            <v>RECOLOCAÇÃO DE EXAUSTOR</v>
          </cell>
          <cell r="C2374" t="str">
            <v>UN</v>
          </cell>
          <cell r="D2374">
            <v>0</v>
          </cell>
          <cell r="E2374">
            <v>0</v>
          </cell>
          <cell r="F2374">
            <v>0</v>
          </cell>
        </row>
        <row r="2375">
          <cell r="A2375">
            <v>177093</v>
          </cell>
          <cell r="B2375" t="str">
            <v>RECOLOCAÇÃO DE DUTO DE EXAUSTÃO</v>
          </cell>
          <cell r="C2375" t="str">
            <v>M</v>
          </cell>
          <cell r="D2375">
            <v>0</v>
          </cell>
          <cell r="E2375">
            <v>0</v>
          </cell>
          <cell r="F2375">
            <v>0</v>
          </cell>
        </row>
        <row r="2376">
          <cell r="A2376">
            <v>177094</v>
          </cell>
          <cell r="B2376" t="str">
            <v>RECOLOCAÇÃO DE PORTÃO DE FERRO PERFILADO TIPO PARQUE (GP5/GPM-1)</v>
          </cell>
          <cell r="C2376" t="str">
            <v>M2</v>
          </cell>
          <cell r="D2376">
            <v>0</v>
          </cell>
          <cell r="E2376">
            <v>0</v>
          </cell>
          <cell r="F2376">
            <v>0</v>
          </cell>
        </row>
        <row r="2377">
          <cell r="A2377">
            <v>177096</v>
          </cell>
          <cell r="B2377" t="str">
            <v>RECOLOCAÇÃO DE CERCA DE TELA GALVANIZADA E RESPECTIVOS MOURÕES (FC 04/05)</v>
          </cell>
          <cell r="C2377" t="str">
            <v>M</v>
          </cell>
          <cell r="D2377">
            <v>0</v>
          </cell>
          <cell r="E2377">
            <v>0</v>
          </cell>
          <cell r="F2377">
            <v>0</v>
          </cell>
        </row>
        <row r="2378">
          <cell r="A2378">
            <v>178000</v>
          </cell>
          <cell r="B2378" t="str">
            <v>SERVIÇOS PARCIAIS</v>
          </cell>
          <cell r="C2378" t="str">
            <v>.</v>
          </cell>
          <cell r="D2378">
            <v>0</v>
          </cell>
          <cell r="E2378">
            <v>0</v>
          </cell>
          <cell r="F2378">
            <v>0</v>
          </cell>
        </row>
        <row r="2379">
          <cell r="A2379">
            <v>178015</v>
          </cell>
          <cell r="B2379" t="str">
            <v>TELA GALVANIZADA PARA ALAMBRADO - MALHA 2" FIO 10</v>
          </cell>
          <cell r="C2379" t="str">
            <v>M2</v>
          </cell>
          <cell r="D2379">
            <v>0</v>
          </cell>
          <cell r="E2379">
            <v>0</v>
          </cell>
          <cell r="F2379">
            <v>0</v>
          </cell>
        </row>
        <row r="2380">
          <cell r="A2380">
            <v>178019</v>
          </cell>
          <cell r="B2380" t="str">
            <v>FERRO TRABALHADO PARA GRADIS</v>
          </cell>
          <cell r="C2380" t="str">
            <v>KG</v>
          </cell>
          <cell r="D2380">
            <v>0</v>
          </cell>
          <cell r="E2380">
            <v>0</v>
          </cell>
          <cell r="F2380">
            <v>0</v>
          </cell>
        </row>
        <row r="2381">
          <cell r="A2381">
            <v>178070</v>
          </cell>
          <cell r="B2381" t="str">
            <v>TABELA DE BASQUETE, INCLUSIVE ARO E CESTA - MADEIRA PINTADA</v>
          </cell>
          <cell r="C2381" t="str">
            <v>UN</v>
          </cell>
          <cell r="D2381">
            <v>0</v>
          </cell>
          <cell r="E2381">
            <v>0</v>
          </cell>
          <cell r="F2381">
            <v>0</v>
          </cell>
        </row>
        <row r="2382">
          <cell r="A2382">
            <v>178072</v>
          </cell>
          <cell r="B2382" t="str">
            <v>REPINTURA DE FAIXAS ATÉ 10CM - BORRACHA CLORADA</v>
          </cell>
          <cell r="C2382" t="str">
            <v>M</v>
          </cell>
          <cell r="D2382">
            <v>0</v>
          </cell>
          <cell r="E2382">
            <v>0</v>
          </cell>
          <cell r="F2382">
            <v>0</v>
          </cell>
        </row>
        <row r="2383">
          <cell r="A2383">
            <v>178073</v>
          </cell>
          <cell r="B2383" t="str">
            <v>REPINTURA DE FAIXAS ATÉ 10CM - EPÓXI</v>
          </cell>
          <cell r="C2383" t="str">
            <v>M</v>
          </cell>
          <cell r="D2383">
            <v>0</v>
          </cell>
          <cell r="E2383">
            <v>0</v>
          </cell>
          <cell r="F2383">
            <v>0</v>
          </cell>
        </row>
        <row r="2384">
          <cell r="A2384">
            <v>180000</v>
          </cell>
          <cell r="B2384" t="str">
            <v>PAISAGISMO</v>
          </cell>
          <cell r="D2384">
            <v>0</v>
          </cell>
          <cell r="E2384">
            <v>0</v>
          </cell>
          <cell r="F2384">
            <v>0</v>
          </cell>
        </row>
        <row r="2385">
          <cell r="A2385">
            <v>180100</v>
          </cell>
          <cell r="B2385" t="str">
            <v>SERVIÇOS GERAIS</v>
          </cell>
          <cell r="C2385" t="str">
            <v>.</v>
          </cell>
          <cell r="D2385">
            <v>0</v>
          </cell>
          <cell r="E2385">
            <v>0</v>
          </cell>
          <cell r="F2385">
            <v>0</v>
          </cell>
        </row>
        <row r="2386">
          <cell r="A2386">
            <v>180101</v>
          </cell>
          <cell r="B2386" t="str">
            <v>TUTOR E AMARILHO PARA ÁRVORES</v>
          </cell>
          <cell r="C2386" t="str">
            <v>UN</v>
          </cell>
          <cell r="D2386">
            <v>0</v>
          </cell>
          <cell r="E2386">
            <v>0</v>
          </cell>
          <cell r="F2386">
            <v>0</v>
          </cell>
        </row>
        <row r="2387">
          <cell r="A2387">
            <v>180103</v>
          </cell>
          <cell r="B2387" t="str">
            <v>PROTETOR TIPO PARQUE PARA ÁRVORES</v>
          </cell>
          <cell r="C2387" t="str">
            <v>UN</v>
          </cell>
          <cell r="D2387">
            <v>0</v>
          </cell>
          <cell r="E2387">
            <v>0</v>
          </cell>
          <cell r="F2387">
            <v>0</v>
          </cell>
        </row>
        <row r="2388">
          <cell r="A2388">
            <v>180200</v>
          </cell>
          <cell r="B2388" t="str">
            <v>ÁRVORES E PALMEIRAS - FORNECIMENTO E PLANTIO</v>
          </cell>
          <cell r="C2388" t="str">
            <v>.</v>
          </cell>
          <cell r="D2388">
            <v>0</v>
          </cell>
          <cell r="E2388">
            <v>0</v>
          </cell>
          <cell r="F2388">
            <v>0</v>
          </cell>
        </row>
        <row r="2389">
          <cell r="A2389">
            <v>180203</v>
          </cell>
          <cell r="B2389" t="str">
            <v>ALECRIM DE CAMPINAS (HOLOCALIX GLAZZIOVII)</v>
          </cell>
          <cell r="C2389" t="str">
            <v>UN</v>
          </cell>
          <cell r="D2389">
            <v>0</v>
          </cell>
          <cell r="E2389">
            <v>0</v>
          </cell>
          <cell r="F2389">
            <v>0</v>
          </cell>
        </row>
        <row r="2390">
          <cell r="A2390">
            <v>180204</v>
          </cell>
          <cell r="B2390" t="str">
            <v>GOIABA DA SERRA (ACCA SELLOWIANA)</v>
          </cell>
          <cell r="C2390" t="str">
            <v>UN</v>
          </cell>
          <cell r="D2390">
            <v>0</v>
          </cell>
          <cell r="E2390">
            <v>0</v>
          </cell>
          <cell r="F2390">
            <v>0</v>
          </cell>
        </row>
        <row r="2391">
          <cell r="A2391">
            <v>180205</v>
          </cell>
          <cell r="B2391" t="str">
            <v>GUARITÁ  (ASTRONIUM GRAVEOLENS)</v>
          </cell>
          <cell r="C2391" t="str">
            <v>UN</v>
          </cell>
          <cell r="D2391">
            <v>0</v>
          </cell>
          <cell r="E2391">
            <v>0</v>
          </cell>
          <cell r="F2391">
            <v>0</v>
          </cell>
        </row>
        <row r="2392">
          <cell r="A2392">
            <v>180206</v>
          </cell>
          <cell r="B2392" t="str">
            <v>PAU MARFIM  (BALFOURODENDRON RIEDELLIANUM)</v>
          </cell>
          <cell r="C2392" t="str">
            <v>UN</v>
          </cell>
          <cell r="D2392">
            <v>0</v>
          </cell>
          <cell r="E2392">
            <v>0</v>
          </cell>
          <cell r="F2392">
            <v>0</v>
          </cell>
        </row>
        <row r="2393">
          <cell r="A2393">
            <v>180207</v>
          </cell>
          <cell r="B2393" t="str">
            <v>GUANANDI (CALOPHYLLUM BRASILIENSES)</v>
          </cell>
          <cell r="C2393" t="str">
            <v>UN</v>
          </cell>
          <cell r="D2393">
            <v>0</v>
          </cell>
          <cell r="E2393">
            <v>0</v>
          </cell>
          <cell r="F2393">
            <v>0</v>
          </cell>
        </row>
        <row r="2394">
          <cell r="A2394">
            <v>180208</v>
          </cell>
          <cell r="B2394" t="str">
            <v>CAMBUCI (CAMPOMANESIA PHAEA)</v>
          </cell>
          <cell r="C2394" t="str">
            <v>UN</v>
          </cell>
          <cell r="D2394">
            <v>0</v>
          </cell>
          <cell r="E2394">
            <v>0</v>
          </cell>
          <cell r="F2394">
            <v>0</v>
          </cell>
        </row>
        <row r="2395">
          <cell r="A2395">
            <v>180209</v>
          </cell>
          <cell r="B2395" t="str">
            <v>GABIROBA (CAMPOMANESIA XANTHOCARPA)</v>
          </cell>
          <cell r="C2395" t="str">
            <v>UN</v>
          </cell>
          <cell r="D2395">
            <v>0</v>
          </cell>
          <cell r="E2395">
            <v>0</v>
          </cell>
          <cell r="F2395">
            <v>0</v>
          </cell>
        </row>
        <row r="2396">
          <cell r="A2396">
            <v>180210</v>
          </cell>
          <cell r="B2396" t="str">
            <v>CASSIA (CASSIA MULTIJUGA)</v>
          </cell>
          <cell r="C2396" t="str">
            <v>UN</v>
          </cell>
          <cell r="D2396">
            <v>0</v>
          </cell>
          <cell r="E2396">
            <v>0</v>
          </cell>
          <cell r="F2396">
            <v>0</v>
          </cell>
        </row>
        <row r="2397">
          <cell r="A2397">
            <v>180211</v>
          </cell>
          <cell r="B2397" t="str">
            <v>CÁSSIA FERRUGEM (CASSIA FERRUGINEA)</v>
          </cell>
          <cell r="C2397" t="str">
            <v>UN</v>
          </cell>
          <cell r="D2397">
            <v>0</v>
          </cell>
          <cell r="E2397">
            <v>0</v>
          </cell>
          <cell r="F2397">
            <v>0</v>
          </cell>
        </row>
        <row r="2398">
          <cell r="A2398">
            <v>180212</v>
          </cell>
          <cell r="B2398" t="str">
            <v>FALSO BARBATIMÃO (CASSIA LEPTOPHYLLA)</v>
          </cell>
          <cell r="C2398" t="str">
            <v>UN</v>
          </cell>
          <cell r="D2398">
            <v>0</v>
          </cell>
          <cell r="E2398">
            <v>0</v>
          </cell>
          <cell r="F2398">
            <v>0</v>
          </cell>
        </row>
        <row r="2399">
          <cell r="A2399">
            <v>180213</v>
          </cell>
          <cell r="B2399" t="str">
            <v>PAU VIOLA (CITHAREXYLUM MYRIANTHUM)</v>
          </cell>
          <cell r="C2399" t="str">
            <v>UN</v>
          </cell>
          <cell r="D2399">
            <v>0</v>
          </cell>
          <cell r="E2399">
            <v>0</v>
          </cell>
          <cell r="F2399">
            <v>0</v>
          </cell>
        </row>
        <row r="2400">
          <cell r="A2400">
            <v>180214</v>
          </cell>
          <cell r="B2400" t="str">
            <v>IPÊ VERDE (CYBYSTAX ANTISYPHILITICA)</v>
          </cell>
          <cell r="C2400" t="str">
            <v>UN</v>
          </cell>
          <cell r="D2400">
            <v>0</v>
          </cell>
          <cell r="E2400">
            <v>0</v>
          </cell>
          <cell r="F2400">
            <v>0</v>
          </cell>
        </row>
        <row r="2401">
          <cell r="A2401">
            <v>180215</v>
          </cell>
          <cell r="B2401" t="str">
            <v>SAGUARAGI (COLUBRINA GLANDULOSA)</v>
          </cell>
          <cell r="C2401" t="str">
            <v>UN</v>
          </cell>
          <cell r="D2401">
            <v>0</v>
          </cell>
          <cell r="E2401">
            <v>0</v>
          </cell>
          <cell r="F2401">
            <v>0</v>
          </cell>
        </row>
        <row r="2402">
          <cell r="A2402">
            <v>180216</v>
          </cell>
          <cell r="B2402" t="str">
            <v>MULUNGU ( ERYTHRINA FALCATA)</v>
          </cell>
          <cell r="C2402" t="str">
            <v>UN</v>
          </cell>
          <cell r="D2402">
            <v>0</v>
          </cell>
          <cell r="E2402">
            <v>0</v>
          </cell>
          <cell r="F2402">
            <v>0</v>
          </cell>
        </row>
        <row r="2403">
          <cell r="A2403">
            <v>180217</v>
          </cell>
          <cell r="B2403" t="str">
            <v>UVAIA (EUGENIA PYRIFORMIS)</v>
          </cell>
          <cell r="C2403" t="str">
            <v>UN</v>
          </cell>
          <cell r="D2403">
            <v>0</v>
          </cell>
          <cell r="E2403">
            <v>0</v>
          </cell>
          <cell r="F2403">
            <v>0</v>
          </cell>
        </row>
        <row r="2404">
          <cell r="A2404">
            <v>180218</v>
          </cell>
          <cell r="B2404" t="str">
            <v>PITANGUEIRA ( EUGENIA UNIFLORA)</v>
          </cell>
          <cell r="C2404" t="str">
            <v>UN</v>
          </cell>
          <cell r="D2404">
            <v>0</v>
          </cell>
          <cell r="E2404">
            <v>0</v>
          </cell>
          <cell r="F2404">
            <v>0</v>
          </cell>
        </row>
        <row r="2405">
          <cell r="A2405">
            <v>180219</v>
          </cell>
          <cell r="B2405" t="str">
            <v>IPÊ BRANCO (HANDROANTHUS ROSEO ALBA)</v>
          </cell>
          <cell r="C2405" t="str">
            <v>UN</v>
          </cell>
          <cell r="D2405">
            <v>0</v>
          </cell>
          <cell r="E2405">
            <v>0</v>
          </cell>
          <cell r="F2405">
            <v>0</v>
          </cell>
        </row>
        <row r="2406">
          <cell r="A2406">
            <v>180220</v>
          </cell>
          <cell r="B2406" t="str">
            <v>IPÊ AMARELO DO BREJO (HANDROANTHUS UMBELLATUS)</v>
          </cell>
          <cell r="C2406" t="str">
            <v>UN</v>
          </cell>
          <cell r="D2406">
            <v>0</v>
          </cell>
          <cell r="E2406">
            <v>0</v>
          </cell>
          <cell r="F2406">
            <v>0</v>
          </cell>
        </row>
        <row r="2407">
          <cell r="A2407">
            <v>180221</v>
          </cell>
          <cell r="B2407" t="str">
            <v>IPÊ TABACO (HANDROANTHUS VELLOSOI)</v>
          </cell>
          <cell r="C2407" t="str">
            <v>UN</v>
          </cell>
          <cell r="D2407">
            <v>0</v>
          </cell>
          <cell r="E2407">
            <v>0</v>
          </cell>
          <cell r="F2407">
            <v>0</v>
          </cell>
        </row>
        <row r="2408">
          <cell r="A2408">
            <v>180222</v>
          </cell>
          <cell r="B2408" t="str">
            <v>INGÁ FEIJÃO (INGA MARGINATA)</v>
          </cell>
          <cell r="C2408" t="str">
            <v>UN</v>
          </cell>
          <cell r="D2408">
            <v>0</v>
          </cell>
          <cell r="E2408">
            <v>0</v>
          </cell>
          <cell r="F2408">
            <v>0</v>
          </cell>
        </row>
        <row r="2409">
          <cell r="A2409">
            <v>180223</v>
          </cell>
          <cell r="B2409" t="str">
            <v>JACARANDÁ DE MINAS (JACARANDA CUSPIDIFOLIA)</v>
          </cell>
          <cell r="C2409" t="str">
            <v>UN</v>
          </cell>
          <cell r="D2409">
            <v>0</v>
          </cell>
          <cell r="E2409">
            <v>0</v>
          </cell>
          <cell r="F2409">
            <v>0</v>
          </cell>
        </row>
        <row r="2410">
          <cell r="A2410">
            <v>180224</v>
          </cell>
          <cell r="B2410" t="str">
            <v>CAROBÃO (JACARANDA MICRANTHA)</v>
          </cell>
          <cell r="C2410" t="str">
            <v>UN</v>
          </cell>
          <cell r="D2410">
            <v>0</v>
          </cell>
          <cell r="E2410">
            <v>0</v>
          </cell>
          <cell r="F2410">
            <v>0</v>
          </cell>
        </row>
        <row r="2411">
          <cell r="A2411">
            <v>180225</v>
          </cell>
          <cell r="B2411" t="str">
            <v>IPÊ AMARELO (TABEBUIA CHRYSOTRICHA)</v>
          </cell>
          <cell r="C2411" t="str">
            <v>UN</v>
          </cell>
          <cell r="D2411">
            <v>0</v>
          </cell>
          <cell r="E2411">
            <v>0</v>
          </cell>
          <cell r="F2411">
            <v>0</v>
          </cell>
        </row>
        <row r="2412">
          <cell r="A2412">
            <v>180226</v>
          </cell>
          <cell r="B2412" t="str">
            <v>IPÊ ROSA (TABEBUIA AVELLANEDAE)</v>
          </cell>
          <cell r="C2412" t="str">
            <v>UN</v>
          </cell>
          <cell r="D2412">
            <v>0</v>
          </cell>
          <cell r="E2412">
            <v>0</v>
          </cell>
          <cell r="F2412">
            <v>0</v>
          </cell>
        </row>
        <row r="2413">
          <cell r="A2413">
            <v>180227</v>
          </cell>
          <cell r="B2413" t="str">
            <v>IPÊ ROXO (TABEBUIA IMPETIGINOSA)</v>
          </cell>
          <cell r="C2413" t="str">
            <v>UN</v>
          </cell>
          <cell r="D2413">
            <v>0</v>
          </cell>
          <cell r="E2413">
            <v>0</v>
          </cell>
          <cell r="F2413">
            <v>0</v>
          </cell>
        </row>
        <row r="2414">
          <cell r="A2414">
            <v>180228</v>
          </cell>
          <cell r="B2414" t="str">
            <v>CAROBINHA (JACARANDA PUBERULA)</v>
          </cell>
          <cell r="C2414" t="str">
            <v>UN</v>
          </cell>
          <cell r="D2414">
            <v>0</v>
          </cell>
          <cell r="E2414">
            <v>0</v>
          </cell>
          <cell r="F2414">
            <v>0</v>
          </cell>
        </row>
        <row r="2415">
          <cell r="A2415">
            <v>180229</v>
          </cell>
          <cell r="B2415" t="str">
            <v>EMBIRA DE SAPO - LONCHOCARPUS MUELBERGIANUS</v>
          </cell>
          <cell r="C2415" t="str">
            <v>UN</v>
          </cell>
          <cell r="D2415">
            <v>0</v>
          </cell>
          <cell r="E2415">
            <v>0</v>
          </cell>
          <cell r="F2415">
            <v>0</v>
          </cell>
        </row>
        <row r="2416">
          <cell r="A2416">
            <v>180230</v>
          </cell>
          <cell r="B2416" t="str">
            <v>AÇOITA CAVALO (LUEHEA DIVARICATA)</v>
          </cell>
          <cell r="C2416" t="str">
            <v>UN</v>
          </cell>
          <cell r="D2416">
            <v>0</v>
          </cell>
          <cell r="E2416">
            <v>0</v>
          </cell>
          <cell r="F2416">
            <v>0</v>
          </cell>
        </row>
        <row r="2417">
          <cell r="A2417">
            <v>180231</v>
          </cell>
          <cell r="B2417" t="str">
            <v>JACARANDÁ DO CAMPO (MICHAERIUM ACUTIFOLIUM)</v>
          </cell>
          <cell r="C2417" t="str">
            <v>UN</v>
          </cell>
          <cell r="D2417">
            <v>0</v>
          </cell>
          <cell r="E2417">
            <v>0</v>
          </cell>
          <cell r="F2417">
            <v>0</v>
          </cell>
        </row>
        <row r="2418">
          <cell r="A2418">
            <v>180232</v>
          </cell>
          <cell r="B2418" t="str">
            <v>JACARANDÁ BRANCO (MICHAERIUM PARAGUAIENSIS)</v>
          </cell>
          <cell r="C2418" t="str">
            <v>UN</v>
          </cell>
          <cell r="D2418">
            <v>0</v>
          </cell>
          <cell r="E2418">
            <v>0</v>
          </cell>
          <cell r="F2418">
            <v>0</v>
          </cell>
        </row>
        <row r="2419">
          <cell r="A2419">
            <v>180233</v>
          </cell>
          <cell r="B2419" t="str">
            <v>CAMBOATÁ BRANCO (MATAYBA ELAEAGNOIDES)</v>
          </cell>
          <cell r="C2419" t="str">
            <v>UN</v>
          </cell>
          <cell r="D2419">
            <v>0</v>
          </cell>
          <cell r="E2419">
            <v>0</v>
          </cell>
          <cell r="F2419">
            <v>0</v>
          </cell>
        </row>
        <row r="2420">
          <cell r="A2420">
            <v>180234</v>
          </cell>
          <cell r="B2420" t="str">
            <v>AROEIRA PRETA (MYRACRODURON URUNDEUVA)</v>
          </cell>
          <cell r="C2420" t="str">
            <v>UN</v>
          </cell>
          <cell r="D2420">
            <v>0</v>
          </cell>
          <cell r="E2420">
            <v>0</v>
          </cell>
          <cell r="F2420">
            <v>0</v>
          </cell>
        </row>
        <row r="2421">
          <cell r="A2421">
            <v>180235</v>
          </cell>
          <cell r="B2421" t="str">
            <v>PAINEIRA (CHORISIA SPECIOSA)</v>
          </cell>
          <cell r="C2421" t="str">
            <v>UN</v>
          </cell>
          <cell r="D2421">
            <v>0</v>
          </cell>
          <cell r="E2421">
            <v>0</v>
          </cell>
          <cell r="F2421">
            <v>0</v>
          </cell>
        </row>
        <row r="2422">
          <cell r="A2422">
            <v>180236</v>
          </cell>
          <cell r="B2422" t="str">
            <v>CAMBUÍ (MYRCIA SELLOI)</v>
          </cell>
          <cell r="C2422" t="str">
            <v>UN</v>
          </cell>
          <cell r="D2422">
            <v>0</v>
          </cell>
          <cell r="E2422">
            <v>0</v>
          </cell>
          <cell r="F2422">
            <v>0</v>
          </cell>
        </row>
        <row r="2423">
          <cell r="A2423">
            <v>180237</v>
          </cell>
          <cell r="B2423" t="str">
            <v>PAU-BRASIL (CAESALPINIA ECHINATA)</v>
          </cell>
          <cell r="C2423" t="str">
            <v>UN</v>
          </cell>
          <cell r="D2423">
            <v>0</v>
          </cell>
          <cell r="E2423">
            <v>0</v>
          </cell>
          <cell r="F2423">
            <v>0</v>
          </cell>
        </row>
        <row r="2424">
          <cell r="A2424">
            <v>180238</v>
          </cell>
          <cell r="B2424" t="str">
            <v>CABREÚVA PARDA (MYROCARPUS FRONDOSUS)</v>
          </cell>
          <cell r="C2424" t="str">
            <v>UN</v>
          </cell>
          <cell r="D2424">
            <v>0</v>
          </cell>
          <cell r="E2424">
            <v>0</v>
          </cell>
          <cell r="F2424">
            <v>0</v>
          </cell>
        </row>
        <row r="2425">
          <cell r="A2425">
            <v>180239</v>
          </cell>
          <cell r="B2425" t="str">
            <v>CABREÚVA ( MIROXYLON PERUIFERUM)</v>
          </cell>
          <cell r="C2425" t="str">
            <v>UN</v>
          </cell>
          <cell r="D2425">
            <v>0</v>
          </cell>
          <cell r="E2425">
            <v>0</v>
          </cell>
          <cell r="F2425">
            <v>0</v>
          </cell>
        </row>
        <row r="2426">
          <cell r="A2426">
            <v>180240</v>
          </cell>
          <cell r="B2426" t="str">
            <v>PAU-FERRO (CAESALPINIA FERREA)</v>
          </cell>
          <cell r="C2426" t="str">
            <v>UN</v>
          </cell>
          <cell r="D2426">
            <v>0</v>
          </cell>
          <cell r="E2426">
            <v>0</v>
          </cell>
          <cell r="F2426">
            <v>0</v>
          </cell>
        </row>
        <row r="2427">
          <cell r="A2427">
            <v>180241</v>
          </cell>
          <cell r="B2427" t="str">
            <v>BORDÃO DE VELHO (SAMANEA TUBULOSA)</v>
          </cell>
          <cell r="C2427" t="str">
            <v>UN</v>
          </cell>
          <cell r="D2427">
            <v>0</v>
          </cell>
          <cell r="E2427">
            <v>0</v>
          </cell>
          <cell r="F2427">
            <v>0</v>
          </cell>
        </row>
        <row r="2428">
          <cell r="A2428">
            <v>180242</v>
          </cell>
          <cell r="B2428" t="str">
            <v>PITOMBA (TALISIA ESCULENTA)</v>
          </cell>
          <cell r="C2428" t="str">
            <v>UN</v>
          </cell>
          <cell r="D2428">
            <v>0</v>
          </cell>
          <cell r="E2428">
            <v>0</v>
          </cell>
          <cell r="F2428">
            <v>0</v>
          </cell>
        </row>
        <row r="2429">
          <cell r="A2429">
            <v>180250</v>
          </cell>
          <cell r="B2429" t="str">
            <v>SIBIPIRUNA (CAESALPINIA PELTOPHOROIDES)</v>
          </cell>
          <cell r="C2429" t="str">
            <v>UN</v>
          </cell>
          <cell r="D2429">
            <v>0</v>
          </cell>
          <cell r="E2429">
            <v>0</v>
          </cell>
          <cell r="F2429">
            <v>0</v>
          </cell>
        </row>
        <row r="2430">
          <cell r="A2430">
            <v>180252</v>
          </cell>
          <cell r="B2430" t="str">
            <v>SUINÃ (ERYTRINA SPECIOSA)</v>
          </cell>
          <cell r="C2430" t="str">
            <v>UN</v>
          </cell>
          <cell r="D2430">
            <v>0</v>
          </cell>
          <cell r="E2430">
            <v>0</v>
          </cell>
          <cell r="F2430">
            <v>0</v>
          </cell>
        </row>
        <row r="2431">
          <cell r="A2431">
            <v>180255</v>
          </cell>
          <cell r="B2431" t="str">
            <v>TIPUANA (TIPUANA TIPU)</v>
          </cell>
          <cell r="C2431" t="str">
            <v>UN</v>
          </cell>
          <cell r="D2431">
            <v>0</v>
          </cell>
          <cell r="E2431">
            <v>0</v>
          </cell>
          <cell r="F2431">
            <v>0</v>
          </cell>
        </row>
        <row r="2432">
          <cell r="A2432">
            <v>180261</v>
          </cell>
          <cell r="B2432" t="str">
            <v>ARECA BAMBU (CHRYSALIDO CARPUS LUTESCENS)</v>
          </cell>
          <cell r="C2432" t="str">
            <v>UN</v>
          </cell>
          <cell r="D2432">
            <v>0</v>
          </cell>
          <cell r="E2432">
            <v>0</v>
          </cell>
          <cell r="F2432">
            <v>0</v>
          </cell>
        </row>
        <row r="2433">
          <cell r="A2433">
            <v>180263</v>
          </cell>
          <cell r="B2433" t="str">
            <v>BURITI (MAURITIA VINIFERA)</v>
          </cell>
          <cell r="C2433" t="str">
            <v>UN</v>
          </cell>
          <cell r="D2433">
            <v>0</v>
          </cell>
          <cell r="E2433">
            <v>0</v>
          </cell>
          <cell r="F2433">
            <v>0</v>
          </cell>
        </row>
        <row r="2434">
          <cell r="A2434">
            <v>180265</v>
          </cell>
          <cell r="B2434" t="str">
            <v>COLINIA (CHAMAEDOREA ELEGANS)</v>
          </cell>
          <cell r="C2434" t="str">
            <v>UN</v>
          </cell>
          <cell r="D2434">
            <v>0</v>
          </cell>
          <cell r="E2434">
            <v>0</v>
          </cell>
          <cell r="F2434">
            <v>0</v>
          </cell>
        </row>
        <row r="2435">
          <cell r="A2435">
            <v>180267</v>
          </cell>
          <cell r="B2435" t="str">
            <v>COQUEIRO (COCOS NUCIFERA)</v>
          </cell>
          <cell r="C2435" t="str">
            <v>UN</v>
          </cell>
          <cell r="D2435">
            <v>0</v>
          </cell>
          <cell r="E2435">
            <v>0</v>
          </cell>
          <cell r="F2435">
            <v>0</v>
          </cell>
        </row>
        <row r="2436">
          <cell r="A2436">
            <v>180270</v>
          </cell>
          <cell r="B2436" t="str">
            <v>GUARIROBA (SYAGRUS OLERACEA)</v>
          </cell>
          <cell r="C2436" t="str">
            <v>UN</v>
          </cell>
          <cell r="D2436">
            <v>0</v>
          </cell>
          <cell r="E2436">
            <v>0</v>
          </cell>
          <cell r="F2436">
            <v>0</v>
          </cell>
        </row>
        <row r="2437">
          <cell r="A2437">
            <v>180273</v>
          </cell>
          <cell r="B2437" t="str">
            <v>JERIVÁ (ARECASTRUM ROMANZOFFIANUM)</v>
          </cell>
          <cell r="C2437" t="str">
            <v>UN</v>
          </cell>
          <cell r="D2437">
            <v>0</v>
          </cell>
          <cell r="E2437">
            <v>0</v>
          </cell>
          <cell r="F2437">
            <v>0</v>
          </cell>
        </row>
        <row r="2438">
          <cell r="A2438">
            <v>180275</v>
          </cell>
          <cell r="B2438" t="str">
            <v>LATÂNIA (LATANIA SPP)</v>
          </cell>
          <cell r="C2438" t="str">
            <v>UN</v>
          </cell>
          <cell r="D2438">
            <v>0</v>
          </cell>
          <cell r="E2438">
            <v>0</v>
          </cell>
          <cell r="F2438">
            <v>0</v>
          </cell>
        </row>
        <row r="2439">
          <cell r="A2439">
            <v>180277</v>
          </cell>
          <cell r="B2439" t="str">
            <v>SEAFORTIA (ARCHONTO PHOENIX CUNNINGHAMIANA)</v>
          </cell>
          <cell r="C2439" t="str">
            <v>UN</v>
          </cell>
          <cell r="D2439">
            <v>0</v>
          </cell>
          <cell r="E2439">
            <v>0</v>
          </cell>
          <cell r="F2439">
            <v>0</v>
          </cell>
        </row>
        <row r="2440">
          <cell r="A2440">
            <v>180280</v>
          </cell>
          <cell r="B2440" t="str">
            <v>PALMEIRA IMPERIAL (ROY STONEAOLERACEA)</v>
          </cell>
          <cell r="C2440" t="str">
            <v>UN</v>
          </cell>
          <cell r="D2440">
            <v>0</v>
          </cell>
          <cell r="E2440">
            <v>0</v>
          </cell>
          <cell r="F2440">
            <v>0</v>
          </cell>
        </row>
        <row r="2441">
          <cell r="A2441">
            <v>180290</v>
          </cell>
          <cell r="B2441" t="str">
            <v>PATA DE VACA (BAUHINIA VARIEGATA)</v>
          </cell>
          <cell r="C2441" t="str">
            <v>UN</v>
          </cell>
          <cell r="D2441">
            <v>0</v>
          </cell>
          <cell r="E2441">
            <v>0</v>
          </cell>
          <cell r="F2441">
            <v>0</v>
          </cell>
        </row>
        <row r="2442">
          <cell r="A2442">
            <v>180291</v>
          </cell>
          <cell r="B2442" t="str">
            <v>QUARESMEIRA (TIBOUCHINA GRANULOSA)</v>
          </cell>
          <cell r="C2442" t="str">
            <v>UN</v>
          </cell>
          <cell r="D2442">
            <v>0</v>
          </cell>
          <cell r="E2442">
            <v>0</v>
          </cell>
          <cell r="F2442">
            <v>0</v>
          </cell>
        </row>
        <row r="2443">
          <cell r="A2443">
            <v>180292</v>
          </cell>
          <cell r="B2443" t="str">
            <v>MANACA DA SERRA (TIBOUCHINA MUTABILIS)</v>
          </cell>
          <cell r="C2443" t="str">
            <v>UN</v>
          </cell>
          <cell r="D2443">
            <v>0</v>
          </cell>
          <cell r="E2443">
            <v>0</v>
          </cell>
          <cell r="F2443">
            <v>0</v>
          </cell>
        </row>
        <row r="2444">
          <cell r="A2444">
            <v>180300</v>
          </cell>
          <cell r="B2444" t="str">
            <v>ARBUSTOS, FORRAÇÕES E TREPADEIRAS - FORNECIMENTO E PLANTIO</v>
          </cell>
          <cell r="C2444" t="str">
            <v>.</v>
          </cell>
          <cell r="D2444">
            <v>0</v>
          </cell>
          <cell r="E2444">
            <v>0</v>
          </cell>
          <cell r="F2444">
            <v>0</v>
          </cell>
        </row>
        <row r="2445">
          <cell r="A2445">
            <v>180301</v>
          </cell>
          <cell r="B2445" t="str">
            <v>GRAMA BATATAES EM PLACAS (PASPALUM NOTATUM)</v>
          </cell>
          <cell r="C2445" t="str">
            <v>M2</v>
          </cell>
          <cell r="D2445">
            <v>0</v>
          </cell>
          <cell r="E2445">
            <v>0</v>
          </cell>
          <cell r="F2445">
            <v>0</v>
          </cell>
        </row>
        <row r="2446">
          <cell r="A2446">
            <v>180303</v>
          </cell>
          <cell r="B2446" t="str">
            <v>GRAMA SÃO CARLOS EM PLACAS (ANOXONOPUS OBTUSIFOLIUS)</v>
          </cell>
          <cell r="C2446" t="str">
            <v>M2</v>
          </cell>
          <cell r="D2446">
            <v>0</v>
          </cell>
          <cell r="E2446">
            <v>0</v>
          </cell>
          <cell r="F2446">
            <v>0</v>
          </cell>
        </row>
        <row r="2447">
          <cell r="A2447">
            <v>180305</v>
          </cell>
          <cell r="B2447" t="str">
            <v>GRAMA ESMERALDA</v>
          </cell>
          <cell r="C2447" t="str">
            <v>M2</v>
          </cell>
          <cell r="D2447">
            <v>0</v>
          </cell>
          <cell r="E2447">
            <v>0</v>
          </cell>
          <cell r="F2447">
            <v>0</v>
          </cell>
        </row>
        <row r="2448">
          <cell r="A2448">
            <v>180307</v>
          </cell>
          <cell r="B2448" t="str">
            <v>GRAMA PRETA (OPHIOPOGUM JAPONICUS) - 36 MUDAS POR M2</v>
          </cell>
          <cell r="C2448" t="str">
            <v>M2</v>
          </cell>
          <cell r="D2448">
            <v>0</v>
          </cell>
          <cell r="E2448">
            <v>0</v>
          </cell>
          <cell r="F2448">
            <v>0</v>
          </cell>
        </row>
        <row r="2449">
          <cell r="A2449">
            <v>180313</v>
          </cell>
          <cell r="B2449" t="str">
            <v>CINERARIA (SENECIO CINERARIA)</v>
          </cell>
          <cell r="C2449" t="str">
            <v>DÚZIA</v>
          </cell>
          <cell r="D2449">
            <v>0</v>
          </cell>
          <cell r="E2449">
            <v>0</v>
          </cell>
          <cell r="F2449">
            <v>0</v>
          </cell>
        </row>
        <row r="2450">
          <cell r="A2450">
            <v>180315</v>
          </cell>
          <cell r="B2450" t="str">
            <v>CLOROFITO (CLOROPHYTUM CROMOSSUM)</v>
          </cell>
          <cell r="C2450" t="str">
            <v>DÚZIA</v>
          </cell>
          <cell r="D2450">
            <v>0</v>
          </cell>
          <cell r="E2450">
            <v>0</v>
          </cell>
          <cell r="F2450">
            <v>0</v>
          </cell>
        </row>
        <row r="2451">
          <cell r="A2451">
            <v>180317</v>
          </cell>
          <cell r="B2451" t="str">
            <v>FILODENDRO (PHILODENDRON BIPINNATIFIDUM)</v>
          </cell>
          <cell r="C2451" t="str">
            <v>DÚZIA</v>
          </cell>
          <cell r="D2451">
            <v>0</v>
          </cell>
          <cell r="E2451">
            <v>0</v>
          </cell>
          <cell r="F2451">
            <v>0</v>
          </cell>
        </row>
        <row r="2452">
          <cell r="A2452">
            <v>180319</v>
          </cell>
          <cell r="B2452" t="str">
            <v>HERA (HEDERA HELIX)</v>
          </cell>
          <cell r="C2452" t="str">
            <v>DÚZIA</v>
          </cell>
          <cell r="D2452">
            <v>0</v>
          </cell>
          <cell r="E2452">
            <v>0</v>
          </cell>
          <cell r="F2452">
            <v>0</v>
          </cell>
        </row>
        <row r="2453">
          <cell r="A2453">
            <v>180321</v>
          </cell>
          <cell r="B2453" t="str">
            <v>LÍRIO (HEMEROCALLIS FLAVA)</v>
          </cell>
          <cell r="C2453" t="str">
            <v>DÚZIA</v>
          </cell>
          <cell r="D2453">
            <v>0</v>
          </cell>
          <cell r="E2453">
            <v>0</v>
          </cell>
          <cell r="F2453">
            <v>0</v>
          </cell>
        </row>
        <row r="2454">
          <cell r="A2454">
            <v>180323</v>
          </cell>
          <cell r="B2454" t="str">
            <v>MARIA SEM VERGONHA (IMPATIENS SPP)</v>
          </cell>
          <cell r="C2454" t="str">
            <v>DÚZIA</v>
          </cell>
          <cell r="D2454">
            <v>0</v>
          </cell>
          <cell r="E2454">
            <v>0</v>
          </cell>
          <cell r="F2454">
            <v>0</v>
          </cell>
        </row>
        <row r="2455">
          <cell r="A2455">
            <v>180325</v>
          </cell>
          <cell r="B2455" t="str">
            <v>MONSTERA (MONSTERA DELICIOSA)</v>
          </cell>
          <cell r="C2455" t="str">
            <v>UN</v>
          </cell>
          <cell r="D2455">
            <v>0</v>
          </cell>
          <cell r="E2455">
            <v>0</v>
          </cell>
          <cell r="F2455">
            <v>0</v>
          </cell>
        </row>
        <row r="2456">
          <cell r="A2456">
            <v>180327</v>
          </cell>
          <cell r="B2456" t="str">
            <v>PILEA (PILEA CADIEREI)</v>
          </cell>
          <cell r="C2456" t="str">
            <v>DÚZIA</v>
          </cell>
          <cell r="D2456">
            <v>0</v>
          </cell>
          <cell r="E2456">
            <v>0</v>
          </cell>
          <cell r="F2456">
            <v>0</v>
          </cell>
        </row>
        <row r="2457">
          <cell r="A2457">
            <v>180329</v>
          </cell>
          <cell r="B2457" t="str">
            <v>VEDELIA (WEDELIA PALUDARIS)</v>
          </cell>
          <cell r="C2457" t="str">
            <v>DÚZIA</v>
          </cell>
          <cell r="D2457">
            <v>0</v>
          </cell>
          <cell r="E2457">
            <v>0</v>
          </cell>
          <cell r="F2457">
            <v>0</v>
          </cell>
        </row>
        <row r="2458">
          <cell r="A2458">
            <v>180341</v>
          </cell>
          <cell r="B2458" t="str">
            <v>IPOMÉIA (IPOMEIA LEARII)</v>
          </cell>
          <cell r="C2458" t="str">
            <v>UN</v>
          </cell>
          <cell r="D2458">
            <v>0</v>
          </cell>
          <cell r="E2458">
            <v>0</v>
          </cell>
          <cell r="F2458">
            <v>0</v>
          </cell>
        </row>
        <row r="2459">
          <cell r="A2459">
            <v>180343</v>
          </cell>
          <cell r="B2459" t="str">
            <v>JASMIM ESTRELA (TRACHELOSPERMOM JASMINDA)</v>
          </cell>
          <cell r="C2459" t="str">
            <v>UN</v>
          </cell>
          <cell r="D2459">
            <v>0</v>
          </cell>
          <cell r="E2459">
            <v>0</v>
          </cell>
          <cell r="F2459">
            <v>0</v>
          </cell>
        </row>
        <row r="2460">
          <cell r="A2460">
            <v>180345</v>
          </cell>
          <cell r="B2460" t="str">
            <v>LÁGRIMA DE CRISTO (CLERODENDRON THOMSONAE)</v>
          </cell>
          <cell r="C2460" t="str">
            <v>UN</v>
          </cell>
          <cell r="D2460">
            <v>0</v>
          </cell>
          <cell r="E2460">
            <v>0</v>
          </cell>
          <cell r="F2460">
            <v>0</v>
          </cell>
        </row>
        <row r="2461">
          <cell r="A2461">
            <v>180347</v>
          </cell>
          <cell r="B2461" t="str">
            <v>MARACUJÁ (PASSIFLORA COERULEA)</v>
          </cell>
          <cell r="C2461" t="str">
            <v>UN</v>
          </cell>
          <cell r="D2461">
            <v>0</v>
          </cell>
          <cell r="E2461">
            <v>0</v>
          </cell>
          <cell r="F2461">
            <v>0</v>
          </cell>
        </row>
        <row r="2462">
          <cell r="A2462">
            <v>180349</v>
          </cell>
          <cell r="B2462" t="str">
            <v>PRIMAVERA (BOUGAINVILLEA GLABRA)</v>
          </cell>
          <cell r="C2462" t="str">
            <v>UN</v>
          </cell>
          <cell r="D2462">
            <v>0</v>
          </cell>
          <cell r="E2462">
            <v>0</v>
          </cell>
          <cell r="F2462">
            <v>0</v>
          </cell>
        </row>
        <row r="2463">
          <cell r="A2463">
            <v>180351</v>
          </cell>
          <cell r="B2463" t="str">
            <v>TUMBERGIA (THUNBERGIA GRANDIFLORA)</v>
          </cell>
          <cell r="C2463" t="str">
            <v>UN</v>
          </cell>
          <cell r="D2463">
            <v>0</v>
          </cell>
          <cell r="E2463">
            <v>0</v>
          </cell>
          <cell r="F2463">
            <v>0</v>
          </cell>
        </row>
        <row r="2464">
          <cell r="A2464">
            <v>180353</v>
          </cell>
          <cell r="B2464" t="str">
            <v>UNHA DE GATO (FICUS PUMILA)</v>
          </cell>
          <cell r="C2464" t="str">
            <v>UN</v>
          </cell>
          <cell r="D2464">
            <v>0</v>
          </cell>
          <cell r="E2464">
            <v>0</v>
          </cell>
          <cell r="F2464">
            <v>0</v>
          </cell>
        </row>
        <row r="2465">
          <cell r="A2465">
            <v>180361</v>
          </cell>
          <cell r="B2465" t="str">
            <v>ABUTILOM (ABUTILON STRIATUM)</v>
          </cell>
          <cell r="C2465" t="str">
            <v>UN</v>
          </cell>
          <cell r="D2465">
            <v>0</v>
          </cell>
          <cell r="E2465">
            <v>0</v>
          </cell>
          <cell r="F2465">
            <v>0</v>
          </cell>
        </row>
        <row r="2466">
          <cell r="A2466">
            <v>180363</v>
          </cell>
          <cell r="B2466" t="str">
            <v>ACALIFA (ACALYPHA WILKESIANA)</v>
          </cell>
          <cell r="C2466" t="str">
            <v>UN</v>
          </cell>
          <cell r="D2466">
            <v>0</v>
          </cell>
          <cell r="E2466">
            <v>0</v>
          </cell>
          <cell r="F2466">
            <v>0</v>
          </cell>
        </row>
        <row r="2467">
          <cell r="A2467">
            <v>180365</v>
          </cell>
          <cell r="B2467" t="str">
            <v>ALAMANDA (ALLAMANDA NERIIFOLIA)</v>
          </cell>
          <cell r="C2467" t="str">
            <v>UN</v>
          </cell>
          <cell r="D2467">
            <v>0</v>
          </cell>
          <cell r="E2467">
            <v>0</v>
          </cell>
          <cell r="F2467">
            <v>0</v>
          </cell>
        </row>
        <row r="2468">
          <cell r="A2468">
            <v>180367</v>
          </cell>
          <cell r="B2468" t="str">
            <v>AZALÉA (RHODODENDRON INDICUM)</v>
          </cell>
          <cell r="C2468" t="str">
            <v>UN</v>
          </cell>
          <cell r="D2468">
            <v>0</v>
          </cell>
          <cell r="E2468">
            <v>0</v>
          </cell>
          <cell r="F2468">
            <v>0</v>
          </cell>
        </row>
        <row r="2469">
          <cell r="A2469">
            <v>180369</v>
          </cell>
          <cell r="B2469" t="str">
            <v>BAMBUZINHO (BAMBUZA GRACILIS)</v>
          </cell>
          <cell r="C2469" t="str">
            <v>UN</v>
          </cell>
          <cell r="D2469">
            <v>0</v>
          </cell>
          <cell r="E2469">
            <v>0</v>
          </cell>
          <cell r="F2469">
            <v>0</v>
          </cell>
        </row>
        <row r="2470">
          <cell r="A2470">
            <v>180371</v>
          </cell>
          <cell r="B2470" t="str">
            <v>BELA EMÍLIA (PLUMBAGO CAPENSIS)</v>
          </cell>
          <cell r="C2470" t="str">
            <v>UN</v>
          </cell>
          <cell r="D2470">
            <v>0</v>
          </cell>
          <cell r="E2470">
            <v>0</v>
          </cell>
          <cell r="F2470">
            <v>0</v>
          </cell>
        </row>
        <row r="2471">
          <cell r="A2471">
            <v>180373</v>
          </cell>
          <cell r="B2471" t="str">
            <v>CAMARÃO (BELOPERONE GUTATA)</v>
          </cell>
          <cell r="C2471" t="str">
            <v>UN</v>
          </cell>
          <cell r="D2471">
            <v>0</v>
          </cell>
          <cell r="E2471">
            <v>0</v>
          </cell>
          <cell r="F2471">
            <v>0</v>
          </cell>
        </row>
        <row r="2472">
          <cell r="A2472">
            <v>180375</v>
          </cell>
          <cell r="B2472" t="str">
            <v>COSMOS (COSMOS BIPINNATUS)</v>
          </cell>
          <cell r="C2472" t="str">
            <v>UN</v>
          </cell>
          <cell r="D2472">
            <v>0</v>
          </cell>
          <cell r="E2472">
            <v>0</v>
          </cell>
          <cell r="F2472">
            <v>0</v>
          </cell>
        </row>
        <row r="2473">
          <cell r="A2473">
            <v>180377</v>
          </cell>
          <cell r="B2473" t="str">
            <v>DRACENA (DRACAENA FRAGRANS)</v>
          </cell>
          <cell r="C2473" t="str">
            <v>UN</v>
          </cell>
          <cell r="D2473">
            <v>0</v>
          </cell>
          <cell r="E2473">
            <v>0</v>
          </cell>
          <cell r="F2473">
            <v>0</v>
          </cell>
        </row>
        <row r="2474">
          <cell r="A2474">
            <v>180379</v>
          </cell>
          <cell r="B2474" t="str">
            <v>ESPONJINHA (CALLIANDRA TWEEDII)</v>
          </cell>
          <cell r="C2474" t="str">
            <v>UN</v>
          </cell>
          <cell r="D2474">
            <v>0</v>
          </cell>
          <cell r="E2474">
            <v>0</v>
          </cell>
          <cell r="F2474">
            <v>0</v>
          </cell>
        </row>
        <row r="2475">
          <cell r="A2475">
            <v>180383</v>
          </cell>
          <cell r="B2475" t="str">
            <v>HIBISCO (HIBISCUS ROSA SINENSIS)</v>
          </cell>
          <cell r="C2475" t="str">
            <v>UN</v>
          </cell>
          <cell r="D2475">
            <v>0</v>
          </cell>
          <cell r="E2475">
            <v>0</v>
          </cell>
          <cell r="F2475">
            <v>0</v>
          </cell>
        </row>
        <row r="2476">
          <cell r="A2476">
            <v>180385</v>
          </cell>
          <cell r="B2476" t="str">
            <v>MALVAVISCO (MALVAVISCUS MOLLIS)</v>
          </cell>
          <cell r="C2476" t="str">
            <v>UN</v>
          </cell>
          <cell r="D2476">
            <v>0</v>
          </cell>
          <cell r="E2476">
            <v>0</v>
          </cell>
          <cell r="F2476">
            <v>0</v>
          </cell>
        </row>
        <row r="2477">
          <cell r="A2477">
            <v>180387</v>
          </cell>
          <cell r="B2477" t="str">
            <v>PIRACANTA (PYRACANTHA COCCINEA)</v>
          </cell>
          <cell r="C2477" t="str">
            <v>UN</v>
          </cell>
          <cell r="D2477">
            <v>0</v>
          </cell>
          <cell r="E2477">
            <v>0</v>
          </cell>
          <cell r="F2477">
            <v>0</v>
          </cell>
        </row>
        <row r="2478">
          <cell r="A2478">
            <v>180603</v>
          </cell>
          <cell r="B2478" t="str">
            <v>MULTI EXERCITADOR CONJUGADO COM 6 FUNÇÕES</v>
          </cell>
          <cell r="C2478" t="str">
            <v>UN</v>
          </cell>
          <cell r="D2478">
            <v>0</v>
          </cell>
          <cell r="E2478">
            <v>0</v>
          </cell>
          <cell r="F2478">
            <v>0</v>
          </cell>
        </row>
        <row r="2479">
          <cell r="A2479">
            <v>181000</v>
          </cell>
          <cell r="B2479" t="str">
            <v>TRATAMENTO PAISAGÍSTICO DE PISOS</v>
          </cell>
          <cell r="C2479" t="str">
            <v>.</v>
          </cell>
          <cell r="D2479">
            <v>0</v>
          </cell>
          <cell r="E2479">
            <v>0</v>
          </cell>
          <cell r="F2479">
            <v>0</v>
          </cell>
        </row>
        <row r="2480">
          <cell r="A2480">
            <v>181050</v>
          </cell>
          <cell r="B2480" t="str">
            <v>NR.10 - ORLA PARA ÁRVORE EM PARALELEPÍPEDO - 1,20 X 1,20 M</v>
          </cell>
          <cell r="C2480" t="str">
            <v>UN</v>
          </cell>
          <cell r="D2480">
            <v>0</v>
          </cell>
          <cell r="E2480">
            <v>0</v>
          </cell>
          <cell r="F2480">
            <v>0</v>
          </cell>
        </row>
        <row r="2481">
          <cell r="A2481">
            <v>181056</v>
          </cell>
          <cell r="B2481" t="str">
            <v>ORLA DE SEPARAÇÃO EM CONCRETO NC.26</v>
          </cell>
          <cell r="C2481" t="str">
            <v>M</v>
          </cell>
          <cell r="D2481">
            <v>0</v>
          </cell>
          <cell r="E2481">
            <v>0</v>
          </cell>
          <cell r="F2481">
            <v>0</v>
          </cell>
        </row>
        <row r="2482">
          <cell r="A2482">
            <v>181060</v>
          </cell>
          <cell r="B2482" t="str">
            <v>GRELHA DE CONCRETO PARA PISOS GRAMADOS 60X45X9,5CM</v>
          </cell>
          <cell r="C2482" t="str">
            <v>M2</v>
          </cell>
          <cell r="D2482">
            <v>0</v>
          </cell>
          <cell r="E2482">
            <v>0</v>
          </cell>
          <cell r="F2482">
            <v>0</v>
          </cell>
        </row>
        <row r="2483">
          <cell r="A2483">
            <v>181090</v>
          </cell>
          <cell r="B2483" t="str">
            <v>TORNEIRA PARA JARDIM  HD.16</v>
          </cell>
          <cell r="C2483" t="str">
            <v>UN</v>
          </cell>
          <cell r="D2483">
            <v>114.88000000000001</v>
          </cell>
          <cell r="E2483">
            <v>221.42</v>
          </cell>
          <cell r="F2483">
            <v>0</v>
          </cell>
        </row>
        <row r="2484">
          <cell r="A2484">
            <v>181200</v>
          </cell>
          <cell r="B2484" t="str">
            <v>MOBILIÁRIO EXTERNO</v>
          </cell>
          <cell r="C2484" t="str">
            <v>.</v>
          </cell>
          <cell r="D2484">
            <v>0</v>
          </cell>
          <cell r="E2484">
            <v>0</v>
          </cell>
          <cell r="F2484">
            <v>0</v>
          </cell>
        </row>
        <row r="2485">
          <cell r="A2485">
            <v>181201</v>
          </cell>
          <cell r="B2485" t="str">
            <v>IC.01 - BANCO DE CONCRETO POLIDO COM PINTURA EM POLIURETANO</v>
          </cell>
          <cell r="C2485" t="str">
            <v>M</v>
          </cell>
          <cell r="D2485">
            <v>0</v>
          </cell>
          <cell r="E2485">
            <v>0</v>
          </cell>
          <cell r="F2485">
            <v>0</v>
          </cell>
        </row>
        <row r="2486">
          <cell r="A2486">
            <v>181202</v>
          </cell>
          <cell r="B2486" t="str">
            <v>IC.02 - CONJUNTO MESA E BANCOS EM CONCRETO</v>
          </cell>
          <cell r="C2486" t="str">
            <v>CJ</v>
          </cell>
          <cell r="D2486">
            <v>0</v>
          </cell>
          <cell r="E2486">
            <v>0</v>
          </cell>
          <cell r="F2486">
            <v>0</v>
          </cell>
        </row>
        <row r="2487">
          <cell r="A2487">
            <v>181203</v>
          </cell>
          <cell r="B2487" t="str">
            <v>IC.03 - BANCO EM CONCRETO APARENTE - L=40CM</v>
          </cell>
          <cell r="C2487" t="str">
            <v>M</v>
          </cell>
          <cell r="D2487">
            <v>0</v>
          </cell>
          <cell r="E2487">
            <v>0</v>
          </cell>
          <cell r="F2487">
            <v>0</v>
          </cell>
        </row>
        <row r="2488">
          <cell r="A2488">
            <v>181204</v>
          </cell>
          <cell r="B2488" t="str">
            <v>IC.04 - BANCO EM CONCRETO APARENTE - L=50CM</v>
          </cell>
          <cell r="C2488" t="str">
            <v>M</v>
          </cell>
          <cell r="D2488">
            <v>0</v>
          </cell>
          <cell r="E2488">
            <v>0</v>
          </cell>
          <cell r="F2488">
            <v>0</v>
          </cell>
        </row>
        <row r="2489">
          <cell r="A2489">
            <v>181205</v>
          </cell>
          <cell r="B2489" t="str">
            <v>IC.05 - BANCO EM CONCRETO APARENTE COM BALANÇO DE 40CM</v>
          </cell>
          <cell r="C2489" t="str">
            <v>M</v>
          </cell>
          <cell r="D2489">
            <v>0</v>
          </cell>
          <cell r="E2489">
            <v>0</v>
          </cell>
          <cell r="F2489">
            <v>0</v>
          </cell>
        </row>
        <row r="2490">
          <cell r="A2490">
            <v>181206</v>
          </cell>
          <cell r="B2490" t="str">
            <v>IC.06 - BANCO EM CONCRETO APARENTE, TIPO PMSP</v>
          </cell>
          <cell r="C2490" t="str">
            <v>M</v>
          </cell>
          <cell r="D2490">
            <v>0</v>
          </cell>
          <cell r="E2490">
            <v>0</v>
          </cell>
          <cell r="F2490">
            <v>0</v>
          </cell>
        </row>
        <row r="2491">
          <cell r="A2491">
            <v>181212</v>
          </cell>
          <cell r="B2491" t="str">
            <v>IV.02/03 - BANCO EM BLOCOS DE CONCRETO APARENTE</v>
          </cell>
          <cell r="C2491" t="str">
            <v>M</v>
          </cell>
          <cell r="D2491">
            <v>0</v>
          </cell>
          <cell r="E2491">
            <v>0</v>
          </cell>
          <cell r="F2491">
            <v>0</v>
          </cell>
        </row>
        <row r="2492">
          <cell r="A2492">
            <v>181217</v>
          </cell>
          <cell r="B2492" t="str">
            <v xml:space="preserve"> IV.07 - BANCO EM ALVENARIA APARENTE E CONCRETO</v>
          </cell>
          <cell r="C2492" t="str">
            <v>M</v>
          </cell>
          <cell r="D2492">
            <v>0</v>
          </cell>
          <cell r="E2492">
            <v>0</v>
          </cell>
          <cell r="F2492">
            <v>0</v>
          </cell>
        </row>
        <row r="2493">
          <cell r="A2493">
            <v>181218</v>
          </cell>
          <cell r="B2493" t="str">
            <v xml:space="preserve"> IV.08 - BANCO EM ALVENARIA REVESTIDA E CONCRETO</v>
          </cell>
          <cell r="C2493" t="str">
            <v>M</v>
          </cell>
          <cell r="D2493">
            <v>0</v>
          </cell>
          <cell r="E2493">
            <v>0</v>
          </cell>
          <cell r="F2493">
            <v>0</v>
          </cell>
        </row>
        <row r="2494">
          <cell r="A2494">
            <v>181219</v>
          </cell>
          <cell r="B2494" t="str">
            <v xml:space="preserve"> IV.09 - BANCO JARDINEIRA EM ALVENARIA DE TIJOLO APARENTE</v>
          </cell>
          <cell r="C2494" t="str">
            <v>M</v>
          </cell>
          <cell r="D2494">
            <v>0</v>
          </cell>
          <cell r="E2494">
            <v>0</v>
          </cell>
          <cell r="F2494">
            <v>0</v>
          </cell>
        </row>
        <row r="2495">
          <cell r="A2495">
            <v>181300</v>
          </cell>
          <cell r="B2495" t="str">
            <v>BRINQUEDOS EDIFICADOS</v>
          </cell>
          <cell r="C2495" t="str">
            <v>.</v>
          </cell>
          <cell r="D2495">
            <v>0</v>
          </cell>
          <cell r="E2495">
            <v>0</v>
          </cell>
          <cell r="F2495">
            <v>0</v>
          </cell>
        </row>
        <row r="2496">
          <cell r="A2496">
            <v>181321</v>
          </cell>
          <cell r="B2496" t="str">
            <v>RV.01 - MINI ANFITEATRO</v>
          </cell>
          <cell r="C2496" t="str">
            <v>UN</v>
          </cell>
          <cell r="D2496">
            <v>0</v>
          </cell>
          <cell r="E2496">
            <v>0</v>
          </cell>
          <cell r="F2496">
            <v>0</v>
          </cell>
        </row>
        <row r="2497">
          <cell r="A2497">
            <v>181326</v>
          </cell>
          <cell r="B2497" t="str">
            <v>RV.06 - MURAL EM ALVENARIA</v>
          </cell>
          <cell r="C2497" t="str">
            <v>UN</v>
          </cell>
          <cell r="D2497">
            <v>0</v>
          </cell>
          <cell r="E2497">
            <v>0</v>
          </cell>
          <cell r="F2497">
            <v>0</v>
          </cell>
        </row>
        <row r="2498">
          <cell r="A2498">
            <v>181341</v>
          </cell>
          <cell r="B2498" t="str">
            <v>RV.11 - TANQUE DE AREIA - GENÉRICO - ESCAVAÇÃO E APILOAMENTO</v>
          </cell>
          <cell r="C2498" t="str">
            <v>M3</v>
          </cell>
          <cell r="D2498">
            <v>0</v>
          </cell>
          <cell r="E2498">
            <v>0</v>
          </cell>
          <cell r="F2498">
            <v>0</v>
          </cell>
        </row>
        <row r="2499">
          <cell r="A2499">
            <v>181342</v>
          </cell>
          <cell r="B2499" t="str">
            <v>RV.11 - TANQUE DE AREIA - GENÉRICO - DRENAGEM</v>
          </cell>
          <cell r="C2499" t="str">
            <v>M</v>
          </cell>
          <cell r="D2499">
            <v>0</v>
          </cell>
          <cell r="E2499">
            <v>0</v>
          </cell>
          <cell r="F2499">
            <v>0</v>
          </cell>
        </row>
        <row r="2500">
          <cell r="A2500">
            <v>181343</v>
          </cell>
          <cell r="B2500" t="str">
            <v>RV.11 - TANQUE DE AREIA - GENÉRICO - LASTRO DE CONCRETO</v>
          </cell>
          <cell r="C2500" t="str">
            <v>M3</v>
          </cell>
          <cell r="D2500">
            <v>0</v>
          </cell>
          <cell r="E2500">
            <v>0</v>
          </cell>
          <cell r="F2500">
            <v>0</v>
          </cell>
        </row>
        <row r="2501">
          <cell r="A2501">
            <v>181344</v>
          </cell>
          <cell r="B2501" t="str">
            <v>RV.11 - TANQUE DE AREIA - GENÉRICO - BORDA BAIXA</v>
          </cell>
          <cell r="C2501" t="str">
            <v>M</v>
          </cell>
          <cell r="D2501">
            <v>0</v>
          </cell>
          <cell r="E2501">
            <v>0</v>
          </cell>
          <cell r="F2501">
            <v>0</v>
          </cell>
        </row>
        <row r="2502">
          <cell r="A2502">
            <v>181345</v>
          </cell>
          <cell r="B2502" t="str">
            <v>RV.11 - TANQUE DE AREIA - GENÉRICO - BORDA ALTA</v>
          </cell>
          <cell r="C2502" t="str">
            <v>M</v>
          </cell>
          <cell r="D2502">
            <v>0</v>
          </cell>
          <cell r="E2502">
            <v>0</v>
          </cell>
          <cell r="F2502">
            <v>0</v>
          </cell>
        </row>
        <row r="2503">
          <cell r="A2503">
            <v>181346</v>
          </cell>
          <cell r="B2503" t="str">
            <v>RV.11 - TANQUE DE AREIA - GENÉRICO - FORNECIMENTO E APLICAÇÃO DE AREIA LAVADA</v>
          </cell>
          <cell r="C2503" t="str">
            <v>M3</v>
          </cell>
          <cell r="D2503">
            <v>0</v>
          </cell>
          <cell r="E2503">
            <v>0</v>
          </cell>
          <cell r="F2503">
            <v>0</v>
          </cell>
        </row>
        <row r="2504">
          <cell r="A2504">
            <v>181351</v>
          </cell>
          <cell r="B2504" t="str">
            <v>BRINQUEDO - TRENZINHO DE TUBOS DE CONCRETO/FABES</v>
          </cell>
          <cell r="C2504" t="str">
            <v>UN</v>
          </cell>
          <cell r="D2504">
            <v>0</v>
          </cell>
          <cell r="E2504">
            <v>0</v>
          </cell>
          <cell r="F2504">
            <v>0</v>
          </cell>
        </row>
        <row r="2505">
          <cell r="A2505">
            <v>181353</v>
          </cell>
          <cell r="B2505" t="str">
            <v>RV.07 - FORTINHO</v>
          </cell>
          <cell r="C2505" t="str">
            <v>UN</v>
          </cell>
          <cell r="D2505">
            <v>0</v>
          </cell>
          <cell r="E2505">
            <v>0</v>
          </cell>
          <cell r="F2505">
            <v>0</v>
          </cell>
        </row>
        <row r="2506">
          <cell r="A2506">
            <v>181400</v>
          </cell>
          <cell r="B2506" t="str">
            <v>BRINQUEDOS INDUSTRIALIZADOS</v>
          </cell>
          <cell r="C2506" t="str">
            <v>.</v>
          </cell>
          <cell r="D2506">
            <v>0</v>
          </cell>
          <cell r="E2506">
            <v>0</v>
          </cell>
          <cell r="F2506">
            <v>0</v>
          </cell>
        </row>
        <row r="2507">
          <cell r="A2507">
            <v>181405</v>
          </cell>
          <cell r="B2507" t="str">
            <v>CARROSSEL PARA 20 LUGARES,  DIÂMETRO 2,20M, FORNECIMENTO E INSTALAÇÃO</v>
          </cell>
          <cell r="C2507" t="str">
            <v>UN</v>
          </cell>
          <cell r="D2507">
            <v>0</v>
          </cell>
          <cell r="E2507">
            <v>0</v>
          </cell>
          <cell r="F2507">
            <v>0</v>
          </cell>
        </row>
        <row r="2508">
          <cell r="A2508">
            <v>181408</v>
          </cell>
          <cell r="B2508" t="str">
            <v>ESCORREGADOR COMPR=3,00M H=1,80M - ESTRUTURA METÁLICA</v>
          </cell>
          <cell r="C2508" t="str">
            <v>UN</v>
          </cell>
          <cell r="D2508">
            <v>0</v>
          </cell>
          <cell r="E2508">
            <v>0</v>
          </cell>
          <cell r="F2508">
            <v>0</v>
          </cell>
        </row>
        <row r="2509">
          <cell r="A2509">
            <v>181411</v>
          </cell>
          <cell r="B2509" t="str">
            <v>GANGORRA COM 3 PRANCHAS COMPR=3,00M H=0,70M - ESTRUTURA METÁLICA</v>
          </cell>
          <cell r="C2509" t="str">
            <v>UN</v>
          </cell>
          <cell r="D2509">
            <v>0</v>
          </cell>
          <cell r="E2509">
            <v>0</v>
          </cell>
          <cell r="F2509">
            <v>0</v>
          </cell>
        </row>
        <row r="2510">
          <cell r="A2510">
            <v>181415</v>
          </cell>
          <cell r="B2510" t="str">
            <v>BALANÇO DE 3 LUGARES COM PNEUS COMPR=4,50M H=2,50M - ESTRUTURA METÁLICA</v>
          </cell>
          <cell r="C2510" t="str">
            <v>UN</v>
          </cell>
          <cell r="D2510">
            <v>0</v>
          </cell>
          <cell r="E2510">
            <v>0</v>
          </cell>
          <cell r="F2510">
            <v>0</v>
          </cell>
        </row>
        <row r="2511">
          <cell r="A2511">
            <v>181416</v>
          </cell>
          <cell r="B2511" t="str">
            <v>BRINQUEDO TIPO BALANÇO FRONTAL DUPLO PARA CADEIRANTE COM ESTRUTURA EM TUBOS DE AÇO CARBONO - INSTALADO</v>
          </cell>
          <cell r="C2511" t="str">
            <v>UN</v>
          </cell>
          <cell r="D2511">
            <v>0</v>
          </cell>
          <cell r="E2511">
            <v>0</v>
          </cell>
          <cell r="F2511">
            <v>0</v>
          </cell>
        </row>
        <row r="2512">
          <cell r="A2512">
            <v>181422</v>
          </cell>
          <cell r="B2512" t="str">
            <v>ESCADA HORIZONTAL COMPR=1,80M H=1,80M - ESTRUTURA METÁLICA</v>
          </cell>
          <cell r="C2512" t="str">
            <v>UN</v>
          </cell>
          <cell r="D2512">
            <v>0</v>
          </cell>
          <cell r="E2512">
            <v>0</v>
          </cell>
          <cell r="F2512">
            <v>0</v>
          </cell>
        </row>
        <row r="2513">
          <cell r="A2513">
            <v>181424</v>
          </cell>
          <cell r="B2513" t="str">
            <v>GAIOLA LABIRINTO (1,5X1,5X2,0)M - ESTRUTURA METÁLICA</v>
          </cell>
          <cell r="C2513" t="str">
            <v>UN</v>
          </cell>
          <cell r="D2513">
            <v>0</v>
          </cell>
          <cell r="E2513">
            <v>0</v>
          </cell>
          <cell r="F2513">
            <v>0</v>
          </cell>
        </row>
        <row r="2514">
          <cell r="A2514">
            <v>181430</v>
          </cell>
          <cell r="B2514" t="str">
            <v>PLACAS DE E.V.A. ESP.30MM PARA USO INTERNO, TIPO TATAMI, COLOCADAS</v>
          </cell>
          <cell r="C2514" t="str">
            <v>M2</v>
          </cell>
          <cell r="D2514">
            <v>0</v>
          </cell>
          <cell r="E2514">
            <v>0</v>
          </cell>
          <cell r="F2514">
            <v>0</v>
          </cell>
        </row>
        <row r="2515">
          <cell r="A2515">
            <v>181441</v>
          </cell>
          <cell r="B2515" t="str">
            <v>PLAYGROUND BRINQUEDOS DE MADEIRA - CASA TARZAN COM RAMPA ESCALADA, ESCORREGADOR, PONTE E ESCADA MARINHEIRO</v>
          </cell>
          <cell r="C2515" t="str">
            <v>UN</v>
          </cell>
          <cell r="D2515">
            <v>0</v>
          </cell>
          <cell r="E2515">
            <v>0</v>
          </cell>
          <cell r="F2515">
            <v>0</v>
          </cell>
        </row>
        <row r="2516">
          <cell r="A2516">
            <v>181442</v>
          </cell>
          <cell r="B2516" t="str">
            <v>PLAYGROUND BRINQUEDOS DE MADEIRA - CASA TARZAN COM RAMPA ESCALADA, ESCORREGADOR E ESCADA MARINHEIRO</v>
          </cell>
          <cell r="C2516" t="str">
            <v>UN</v>
          </cell>
          <cell r="D2516">
            <v>0</v>
          </cell>
          <cell r="E2516">
            <v>0</v>
          </cell>
          <cell r="F2516">
            <v>0</v>
          </cell>
        </row>
        <row r="2517">
          <cell r="A2517">
            <v>181443</v>
          </cell>
          <cell r="B2517" t="str">
            <v>PLAYGROUND BRINQUEDOS DE MADEIRA - CASA TARZAN COM ESCORREGADOR E ESCADA MARINHEIRO</v>
          </cell>
          <cell r="C2517" t="str">
            <v>UN</v>
          </cell>
          <cell r="D2517">
            <v>0</v>
          </cell>
          <cell r="E2517">
            <v>0</v>
          </cell>
          <cell r="F2517">
            <v>0</v>
          </cell>
        </row>
        <row r="2518">
          <cell r="A2518">
            <v>181444</v>
          </cell>
          <cell r="B2518" t="str">
            <v>PLAYGROUND BRINQUEDOS DE MADEIRA - DOIS CAVALINHOS E DUAS GANGORRAS</v>
          </cell>
          <cell r="C2518" t="str">
            <v>UN</v>
          </cell>
          <cell r="D2518">
            <v>0</v>
          </cell>
          <cell r="E2518">
            <v>0</v>
          </cell>
          <cell r="F2518">
            <v>0</v>
          </cell>
        </row>
        <row r="2519">
          <cell r="A2519">
            <v>181445</v>
          </cell>
          <cell r="B2519" t="str">
            <v>PLAYGROUND BRINQUEDOS DE MADEIRA - ESCORREGADOR ( ALT.=1,80M COMP.=3,00M)</v>
          </cell>
          <cell r="C2519" t="str">
            <v>UN</v>
          </cell>
          <cell r="D2519">
            <v>0</v>
          </cell>
          <cell r="E2519">
            <v>0</v>
          </cell>
          <cell r="F2519">
            <v>0</v>
          </cell>
        </row>
        <row r="2520">
          <cell r="A2520">
            <v>181446</v>
          </cell>
          <cell r="B2520" t="str">
            <v>PLAYGROUND BRINQUEDOS DE MADEIRA - GANGORRA DUPLA</v>
          </cell>
          <cell r="C2520" t="str">
            <v>UN</v>
          </cell>
          <cell r="D2520">
            <v>0</v>
          </cell>
          <cell r="E2520">
            <v>0</v>
          </cell>
          <cell r="F2520">
            <v>0</v>
          </cell>
        </row>
        <row r="2521">
          <cell r="A2521">
            <v>181447</v>
          </cell>
          <cell r="B2521" t="str">
            <v>PLAYGROUND BRINQUEDOS DE MADEIRA - ARGOLA E TRAPÉZIO</v>
          </cell>
          <cell r="C2521" t="str">
            <v>UN</v>
          </cell>
          <cell r="D2521">
            <v>0</v>
          </cell>
          <cell r="E2521">
            <v>0</v>
          </cell>
          <cell r="F2521">
            <v>0</v>
          </cell>
        </row>
        <row r="2522">
          <cell r="A2522">
            <v>181448</v>
          </cell>
          <cell r="B2522" t="str">
            <v>PLAYGROUND BRINQUEDOS DE MADEIRA - BALANÇA DUPLA</v>
          </cell>
          <cell r="C2522" t="str">
            <v>UN</v>
          </cell>
          <cell r="D2522">
            <v>0</v>
          </cell>
          <cell r="E2522">
            <v>0</v>
          </cell>
          <cell r="F2522">
            <v>0</v>
          </cell>
        </row>
        <row r="2523">
          <cell r="A2523">
            <v>181449</v>
          </cell>
          <cell r="B2523" t="str">
            <v>PLAYGROUND BRINQUEDOS DE MADEIRA - ESCADA HORIZONTAL</v>
          </cell>
          <cell r="C2523" t="str">
            <v>UN</v>
          </cell>
          <cell r="D2523">
            <v>0</v>
          </cell>
          <cell r="E2523">
            <v>0</v>
          </cell>
          <cell r="F2523">
            <v>0</v>
          </cell>
        </row>
        <row r="2524">
          <cell r="A2524">
            <v>181500</v>
          </cell>
          <cell r="B2524" t="str">
            <v>BRINQUEDOS - SERVIÇOS</v>
          </cell>
          <cell r="C2524" t="str">
            <v>.</v>
          </cell>
          <cell r="D2524">
            <v>0</v>
          </cell>
          <cell r="E2524">
            <v>0</v>
          </cell>
          <cell r="F2524">
            <v>0</v>
          </cell>
        </row>
        <row r="2525">
          <cell r="A2525">
            <v>181501</v>
          </cell>
          <cell r="B2525" t="str">
            <v>APARELHOS DE GINÁTICA EM MADEIRA - BARRA DUPLA EM DOIS NIVEIS</v>
          </cell>
          <cell r="C2525" t="str">
            <v>UN</v>
          </cell>
          <cell r="D2525">
            <v>0</v>
          </cell>
          <cell r="E2525">
            <v>0</v>
          </cell>
          <cell r="F2525">
            <v>0</v>
          </cell>
        </row>
        <row r="2526">
          <cell r="A2526">
            <v>181502</v>
          </cell>
          <cell r="B2526" t="str">
            <v>APARELHOS DE GINÁTICA EM MADEIRA - BARREIRA SIMPLES</v>
          </cell>
          <cell r="C2526" t="str">
            <v>UN</v>
          </cell>
          <cell r="D2526">
            <v>0</v>
          </cell>
          <cell r="E2526">
            <v>0</v>
          </cell>
          <cell r="F2526">
            <v>0</v>
          </cell>
        </row>
        <row r="2527">
          <cell r="A2527">
            <v>181503</v>
          </cell>
          <cell r="B2527" t="str">
            <v>APARELHOS DE GINÁTICA EM MADEIRA - BARRAS PARALELAS</v>
          </cell>
          <cell r="C2527" t="str">
            <v>UN</v>
          </cell>
          <cell r="D2527">
            <v>0</v>
          </cell>
          <cell r="E2527">
            <v>0</v>
          </cell>
          <cell r="F2527">
            <v>0</v>
          </cell>
        </row>
        <row r="2528">
          <cell r="A2528">
            <v>181510</v>
          </cell>
          <cell r="B2528" t="str">
            <v>CARACOL - DEMARCAÇÃO DE PISO (RD-06)</v>
          </cell>
          <cell r="C2528" t="str">
            <v>UN</v>
          </cell>
          <cell r="D2528">
            <v>0</v>
          </cell>
          <cell r="E2528">
            <v>0</v>
          </cell>
          <cell r="F2528">
            <v>0</v>
          </cell>
        </row>
        <row r="2529">
          <cell r="A2529">
            <v>181513</v>
          </cell>
          <cell r="B2529" t="str">
            <v>AMARELINHA DEMARCAÇÃO DE PISO (RD-05)</v>
          </cell>
          <cell r="C2529" t="str">
            <v>UN</v>
          </cell>
          <cell r="D2529">
            <v>0</v>
          </cell>
          <cell r="E2529">
            <v>0</v>
          </cell>
          <cell r="F2529">
            <v>0</v>
          </cell>
        </row>
        <row r="2530">
          <cell r="A2530">
            <v>181514</v>
          </cell>
          <cell r="B2530" t="str">
            <v>XADREZ - DEMARCAÇÃO DE PISO (RD-04)</v>
          </cell>
          <cell r="C2530" t="str">
            <v>UN</v>
          </cell>
          <cell r="D2530">
            <v>0</v>
          </cell>
          <cell r="E2530">
            <v>0</v>
          </cell>
          <cell r="F2530">
            <v>0</v>
          </cell>
        </row>
        <row r="2531">
          <cell r="A2531">
            <v>181550</v>
          </cell>
          <cell r="B2531" t="str">
            <v>FORNECIMENTO E APLICAÇÃO DE AREIA FINA</v>
          </cell>
          <cell r="C2531" t="str">
            <v>M3</v>
          </cell>
          <cell r="D2531">
            <v>0</v>
          </cell>
          <cell r="E2531">
            <v>0</v>
          </cell>
          <cell r="F2531">
            <v>0</v>
          </cell>
        </row>
        <row r="2532">
          <cell r="A2532">
            <v>181551</v>
          </cell>
          <cell r="B2532" t="str">
            <v>FORNECIMENTO E APLICAÇÃO  DE PEDRA N.2</v>
          </cell>
          <cell r="C2532" t="str">
            <v>M3</v>
          </cell>
          <cell r="D2532">
            <v>0</v>
          </cell>
          <cell r="E2532">
            <v>0</v>
          </cell>
          <cell r="F2532">
            <v>0</v>
          </cell>
        </row>
        <row r="2533">
          <cell r="A2533">
            <v>181601</v>
          </cell>
          <cell r="B2533" t="str">
            <v>SURF DUPLO CONJUGADO (EXERCITADOR PARA IDOSOS)</v>
          </cell>
          <cell r="C2533" t="str">
            <v>UN</v>
          </cell>
          <cell r="D2533">
            <v>0</v>
          </cell>
          <cell r="E2533">
            <v>0</v>
          </cell>
          <cell r="F2533">
            <v>0</v>
          </cell>
        </row>
        <row r="2534">
          <cell r="A2534">
            <v>181602</v>
          </cell>
          <cell r="B2534" t="str">
            <v>ROTAÇÃO DIAGONAL DUPLA - APARELHO DUPLO CONJUGADO</v>
          </cell>
          <cell r="C2534" t="str">
            <v>UN</v>
          </cell>
          <cell r="D2534">
            <v>0</v>
          </cell>
          <cell r="E2534">
            <v>0</v>
          </cell>
          <cell r="F2534">
            <v>0</v>
          </cell>
        </row>
        <row r="2535">
          <cell r="A2535">
            <v>181603</v>
          </cell>
          <cell r="B2535" t="str">
            <v>MULTI EXERCITADOR CONJUGADO COM 6 FUNÇÕES</v>
          </cell>
          <cell r="C2535" t="str">
            <v>UN</v>
          </cell>
          <cell r="D2535">
            <v>0</v>
          </cell>
          <cell r="E2535">
            <v>0</v>
          </cell>
          <cell r="F2535">
            <v>0</v>
          </cell>
        </row>
        <row r="2536">
          <cell r="A2536">
            <v>181604</v>
          </cell>
          <cell r="B2536" t="str">
            <v>SIMULADOR DE CAVALGADA</v>
          </cell>
          <cell r="C2536" t="str">
            <v>UN</v>
          </cell>
          <cell r="D2536">
            <v>0</v>
          </cell>
          <cell r="E2536">
            <v>0</v>
          </cell>
          <cell r="F2536">
            <v>0</v>
          </cell>
        </row>
        <row r="2537">
          <cell r="A2537">
            <v>181605</v>
          </cell>
          <cell r="B2537" t="str">
            <v>SIMULADOR DE CAVALGADA TRIPLO</v>
          </cell>
          <cell r="C2537" t="str">
            <v>UN</v>
          </cell>
          <cell r="D2537">
            <v>0</v>
          </cell>
          <cell r="E2537">
            <v>0</v>
          </cell>
          <cell r="F2537">
            <v>0</v>
          </cell>
        </row>
        <row r="2538">
          <cell r="A2538">
            <v>181606</v>
          </cell>
          <cell r="B2538" t="str">
            <v>ALONGADOR COM 3 ALTURAS CONJUGADO</v>
          </cell>
          <cell r="C2538" t="str">
            <v>UN</v>
          </cell>
          <cell r="D2538">
            <v>0</v>
          </cell>
          <cell r="E2538">
            <v>0</v>
          </cell>
          <cell r="F2538">
            <v>0</v>
          </cell>
        </row>
        <row r="2539">
          <cell r="A2539">
            <v>181607</v>
          </cell>
          <cell r="B2539" t="str">
            <v>PRESSÃO DE PERNAS TRIPLO CONJUGADO</v>
          </cell>
          <cell r="C2539" t="str">
            <v>UN</v>
          </cell>
          <cell r="D2539">
            <v>0</v>
          </cell>
          <cell r="E2539">
            <v>0</v>
          </cell>
          <cell r="F2539">
            <v>0</v>
          </cell>
        </row>
        <row r="2540">
          <cell r="A2540">
            <v>181608</v>
          </cell>
          <cell r="B2540" t="str">
            <v>REMADA SENTADA</v>
          </cell>
          <cell r="C2540" t="str">
            <v>UN</v>
          </cell>
          <cell r="D2540">
            <v>0</v>
          </cell>
          <cell r="E2540">
            <v>0</v>
          </cell>
          <cell r="F2540">
            <v>0</v>
          </cell>
        </row>
        <row r="2541">
          <cell r="A2541">
            <v>181609</v>
          </cell>
          <cell r="B2541" t="str">
            <v>SIMULADOR DE CAMINHADA DUPLO CONJUGADO</v>
          </cell>
          <cell r="C2541" t="str">
            <v>UN</v>
          </cell>
          <cell r="D2541">
            <v>0</v>
          </cell>
          <cell r="E2541">
            <v>0</v>
          </cell>
          <cell r="F2541">
            <v>0</v>
          </cell>
        </row>
        <row r="2542">
          <cell r="A2542">
            <v>181610</v>
          </cell>
          <cell r="B2542" t="str">
            <v>SIMULADOR DE CAMINHADA TRIPLO CONJUGADO</v>
          </cell>
          <cell r="C2542" t="str">
            <v>UN</v>
          </cell>
          <cell r="D2542">
            <v>0</v>
          </cell>
          <cell r="E2542">
            <v>0</v>
          </cell>
          <cell r="F2542">
            <v>0</v>
          </cell>
        </row>
        <row r="2543">
          <cell r="A2543">
            <v>181611</v>
          </cell>
          <cell r="B2543" t="str">
            <v>ROTAÇÃO VERTICAL DUPLO</v>
          </cell>
          <cell r="C2543" t="str">
            <v>UN</v>
          </cell>
          <cell r="D2543">
            <v>0</v>
          </cell>
          <cell r="E2543">
            <v>0</v>
          </cell>
          <cell r="F2543">
            <v>0</v>
          </cell>
        </row>
        <row r="2544">
          <cell r="A2544">
            <v>181612</v>
          </cell>
          <cell r="B2544" t="str">
            <v>ROTAÇÃO VERTICAL TRIPLO CONJUGADO</v>
          </cell>
          <cell r="C2544" t="str">
            <v>UN</v>
          </cell>
          <cell r="D2544">
            <v>0</v>
          </cell>
          <cell r="E2544">
            <v>0</v>
          </cell>
          <cell r="F2544">
            <v>0</v>
          </cell>
        </row>
        <row r="2545">
          <cell r="A2545">
            <v>181613</v>
          </cell>
          <cell r="B2545" t="str">
            <v>ESQUI DUPLO CONJUGADO</v>
          </cell>
          <cell r="C2545" t="str">
            <v>UN</v>
          </cell>
          <cell r="D2545">
            <v>0</v>
          </cell>
          <cell r="E2545">
            <v>0</v>
          </cell>
          <cell r="F2545">
            <v>0</v>
          </cell>
        </row>
        <row r="2546">
          <cell r="A2546">
            <v>181614</v>
          </cell>
          <cell r="B2546" t="str">
            <v>ESQUI TRIPLO CONJUGADO</v>
          </cell>
          <cell r="C2546" t="str">
            <v>UN</v>
          </cell>
          <cell r="D2546">
            <v>0</v>
          </cell>
          <cell r="E2546">
            <v>0</v>
          </cell>
          <cell r="F2546">
            <v>0</v>
          </cell>
        </row>
        <row r="2547">
          <cell r="A2547">
            <v>181615</v>
          </cell>
          <cell r="B2547" t="str">
            <v>BICICLETA DE CADEIRA INDIVIDUAL</v>
          </cell>
          <cell r="C2547" t="str">
            <v>UN</v>
          </cell>
          <cell r="D2547">
            <v>0</v>
          </cell>
          <cell r="E2547">
            <v>0</v>
          </cell>
          <cell r="F2547">
            <v>0</v>
          </cell>
        </row>
        <row r="2548">
          <cell r="A2548">
            <v>181616</v>
          </cell>
          <cell r="B2548" t="str">
            <v>BICICLETA DE CADEIRA TRIPLA</v>
          </cell>
          <cell r="C2548" t="str">
            <v>UN</v>
          </cell>
          <cell r="D2548">
            <v>0</v>
          </cell>
          <cell r="E2548">
            <v>0</v>
          </cell>
          <cell r="F2548">
            <v>0</v>
          </cell>
        </row>
        <row r="2549">
          <cell r="A2549">
            <v>181617</v>
          </cell>
          <cell r="B2549" t="str">
            <v>PUXADOR PEITORAL DUPLO STAR</v>
          </cell>
          <cell r="C2549" t="str">
            <v>UN</v>
          </cell>
          <cell r="D2549">
            <v>0</v>
          </cell>
          <cell r="E2549">
            <v>0</v>
          </cell>
          <cell r="F2549">
            <v>0</v>
          </cell>
        </row>
        <row r="2550">
          <cell r="A2550">
            <v>181618</v>
          </cell>
          <cell r="B2550" t="str">
            <v>TWIST TRIPLO</v>
          </cell>
          <cell r="C2550" t="str">
            <v>UN</v>
          </cell>
          <cell r="D2550">
            <v>0</v>
          </cell>
          <cell r="E2550">
            <v>0</v>
          </cell>
          <cell r="F2550">
            <v>0</v>
          </cell>
        </row>
        <row r="2551">
          <cell r="A2551">
            <v>181619</v>
          </cell>
          <cell r="B2551" t="str">
            <v>PLACA ORIENTADORA VERTICAL</v>
          </cell>
          <cell r="C2551" t="str">
            <v>UN</v>
          </cell>
          <cell r="D2551">
            <v>0</v>
          </cell>
          <cell r="E2551">
            <v>0</v>
          </cell>
          <cell r="F2551">
            <v>0</v>
          </cell>
        </row>
        <row r="2552">
          <cell r="A2552">
            <v>181620</v>
          </cell>
          <cell r="B2552" t="str">
            <v>LIXEIRA DUPLA</v>
          </cell>
          <cell r="C2552" t="str">
            <v>UN</v>
          </cell>
          <cell r="D2552">
            <v>0</v>
          </cell>
          <cell r="E2552">
            <v>0</v>
          </cell>
          <cell r="F2552">
            <v>0</v>
          </cell>
        </row>
        <row r="2553">
          <cell r="A2553">
            <v>186000</v>
          </cell>
          <cell r="B2553" t="str">
            <v>RETIRADAS</v>
          </cell>
          <cell r="C2553" t="str">
            <v>.</v>
          </cell>
          <cell r="D2553">
            <v>0</v>
          </cell>
          <cell r="E2553">
            <v>0</v>
          </cell>
          <cell r="F2553">
            <v>0</v>
          </cell>
        </row>
        <row r="2554">
          <cell r="A2554">
            <v>186007</v>
          </cell>
          <cell r="B2554" t="str">
            <v>RETIRADA DE GRAMA</v>
          </cell>
          <cell r="C2554" t="str">
            <v>M2</v>
          </cell>
          <cell r="D2554">
            <v>0</v>
          </cell>
          <cell r="E2554">
            <v>0</v>
          </cell>
          <cell r="F2554">
            <v>0</v>
          </cell>
        </row>
        <row r="2555">
          <cell r="A2555">
            <v>187000</v>
          </cell>
          <cell r="B2555" t="str">
            <v>RECOLOCAÇÕES</v>
          </cell>
          <cell r="C2555" t="str">
            <v>.</v>
          </cell>
          <cell r="D2555">
            <v>0</v>
          </cell>
          <cell r="E2555">
            <v>0</v>
          </cell>
          <cell r="F2555">
            <v>0</v>
          </cell>
        </row>
        <row r="2556">
          <cell r="A2556">
            <v>187007</v>
          </cell>
          <cell r="B2556" t="str">
            <v>RECOLOCAÇÃO DE GRAMA</v>
          </cell>
          <cell r="C2556" t="str">
            <v>M2</v>
          </cell>
          <cell r="D2556">
            <v>0</v>
          </cell>
          <cell r="E2556">
            <v>0</v>
          </cell>
          <cell r="F2556">
            <v>0</v>
          </cell>
        </row>
        <row r="2557">
          <cell r="A2557">
            <v>187040</v>
          </cell>
          <cell r="B2557" t="str">
            <v>TRANSPLANTE DE ÁRVORES COM DIÂMETRO ATÉ 30CM</v>
          </cell>
          <cell r="C2557" t="str">
            <v>UN</v>
          </cell>
          <cell r="D2557">
            <v>0</v>
          </cell>
          <cell r="E2557">
            <v>0</v>
          </cell>
          <cell r="F2557">
            <v>0</v>
          </cell>
        </row>
        <row r="2558">
          <cell r="A2558">
            <v>187041</v>
          </cell>
          <cell r="B2558" t="str">
            <v>TRANSPLANTE DE ÁRVORES COM DAP MAIOR OU IGUAL A 30CM</v>
          </cell>
          <cell r="C2558" t="str">
            <v>UN</v>
          </cell>
          <cell r="D2558">
            <v>0</v>
          </cell>
          <cell r="E2558">
            <v>0</v>
          </cell>
          <cell r="F2558">
            <v>0</v>
          </cell>
        </row>
        <row r="2559">
          <cell r="A2559">
            <v>188000</v>
          </cell>
          <cell r="B2559" t="str">
            <v>SERVIÇOS PARCIAIS</v>
          </cell>
          <cell r="C2559" t="str">
            <v>.</v>
          </cell>
          <cell r="D2559">
            <v>0</v>
          </cell>
          <cell r="E2559">
            <v>0</v>
          </cell>
          <cell r="F2559">
            <v>0</v>
          </cell>
        </row>
        <row r="2560">
          <cell r="A2560">
            <v>188001</v>
          </cell>
          <cell r="B2560" t="str">
            <v>REVOLVIMENTO E AJUSTE DO SOLO</v>
          </cell>
          <cell r="C2560" t="str">
            <v>M2</v>
          </cell>
          <cell r="D2560">
            <v>0</v>
          </cell>
          <cell r="E2560">
            <v>0</v>
          </cell>
          <cell r="F2560">
            <v>0</v>
          </cell>
        </row>
        <row r="2561">
          <cell r="A2561">
            <v>188011</v>
          </cell>
          <cell r="B2561" t="str">
            <v>TERRA PREPARADA PARA PLANTIO</v>
          </cell>
          <cell r="C2561" t="str">
            <v>M3</v>
          </cell>
          <cell r="D2561">
            <v>0</v>
          </cell>
          <cell r="E2561">
            <v>0</v>
          </cell>
          <cell r="F2561">
            <v>0</v>
          </cell>
        </row>
        <row r="2562">
          <cell r="A2562">
            <v>188013</v>
          </cell>
          <cell r="B2562" t="str">
            <v>CALCAREO DOLOMITICO</v>
          </cell>
          <cell r="C2562" t="str">
            <v>KG</v>
          </cell>
          <cell r="D2562">
            <v>0</v>
          </cell>
          <cell r="E2562">
            <v>0</v>
          </cell>
          <cell r="F2562">
            <v>0</v>
          </cell>
        </row>
        <row r="2563">
          <cell r="A2563">
            <v>188015</v>
          </cell>
          <cell r="B2563" t="str">
            <v>ADUBO QUÍMICO NPK, 10:10:10</v>
          </cell>
          <cell r="C2563" t="str">
            <v>KG</v>
          </cell>
          <cell r="D2563">
            <v>0</v>
          </cell>
          <cell r="E2563">
            <v>0</v>
          </cell>
          <cell r="F2563">
            <v>0</v>
          </cell>
        </row>
        <row r="2564">
          <cell r="A2564">
            <v>188030</v>
          </cell>
          <cell r="B2564" t="str">
            <v>PREPARO DO SOLO PARA PLANTIO DE GRAMA BATATAES</v>
          </cell>
          <cell r="C2564" t="str">
            <v>M2</v>
          </cell>
          <cell r="D2564">
            <v>0</v>
          </cell>
          <cell r="E2564">
            <v>0</v>
          </cell>
          <cell r="F2564">
            <v>0</v>
          </cell>
        </row>
        <row r="2565">
          <cell r="A2565">
            <v>188035</v>
          </cell>
          <cell r="B2565" t="str">
            <v>RECOLOCAÇÃO DE TERRA DE JARDIM</v>
          </cell>
          <cell r="C2565" t="str">
            <v>M3</v>
          </cell>
          <cell r="D2565">
            <v>0</v>
          </cell>
          <cell r="E2565">
            <v>0</v>
          </cell>
          <cell r="F2565">
            <v>0</v>
          </cell>
        </row>
        <row r="2566">
          <cell r="A2566">
            <v>200000</v>
          </cell>
          <cell r="B2566" t="str">
            <v>SERVICOS TECNICOS</v>
          </cell>
          <cell r="D2566">
            <v>0</v>
          </cell>
          <cell r="E2566">
            <v>0</v>
          </cell>
          <cell r="F2566">
            <v>0</v>
          </cell>
        </row>
        <row r="2567">
          <cell r="A2567">
            <v>200100</v>
          </cell>
          <cell r="B2567" t="str">
            <v>TOPOGRAFIA</v>
          </cell>
          <cell r="C2567" t="str">
            <v>.</v>
          </cell>
          <cell r="D2567">
            <v>0</v>
          </cell>
          <cell r="E2567">
            <v>0</v>
          </cell>
          <cell r="F2567">
            <v>0</v>
          </cell>
        </row>
        <row r="2568">
          <cell r="A2568">
            <v>200101</v>
          </cell>
          <cell r="B2568" t="str">
            <v>LEVANTAMENTO PLANIMÉTRICO DE PERÍMETRO - ATÉ 1.000M</v>
          </cell>
          <cell r="C2568" t="str">
            <v>GL</v>
          </cell>
          <cell r="D2568">
            <v>0</v>
          </cell>
          <cell r="E2568">
            <v>0</v>
          </cell>
          <cell r="F2568">
            <v>0</v>
          </cell>
        </row>
        <row r="2569">
          <cell r="A2569">
            <v>200102</v>
          </cell>
          <cell r="B2569" t="str">
            <v>LEVANTAMENTO PLANIMÉTRICO DE PERÍMETRO - EXCEDENTE 1.000M</v>
          </cell>
          <cell r="C2569" t="str">
            <v>M</v>
          </cell>
          <cell r="D2569">
            <v>0</v>
          </cell>
          <cell r="E2569">
            <v>0</v>
          </cell>
          <cell r="F2569">
            <v>0</v>
          </cell>
        </row>
        <row r="2570">
          <cell r="A2570">
            <v>200113</v>
          </cell>
          <cell r="B2570" t="str">
            <v>LEVANTAMENTO PLANIALTIMÉTRICO DE ÁREAS - ATÉ 10.000M2</v>
          </cell>
          <cell r="C2570" t="str">
            <v>GL</v>
          </cell>
          <cell r="D2570">
            <v>0</v>
          </cell>
          <cell r="E2570">
            <v>0</v>
          </cell>
          <cell r="F2570">
            <v>0</v>
          </cell>
        </row>
        <row r="2571">
          <cell r="A2571">
            <v>200114</v>
          </cell>
          <cell r="B2571" t="str">
            <v>LEVANTAMENTO PLANIALTIMÉTRICO DE ÁREAS - EXCEDENTE A 10.000M2</v>
          </cell>
          <cell r="C2571" t="str">
            <v>M2</v>
          </cell>
          <cell r="D2571">
            <v>0</v>
          </cell>
          <cell r="E2571">
            <v>0</v>
          </cell>
          <cell r="F2571">
            <v>0</v>
          </cell>
        </row>
        <row r="2572">
          <cell r="A2572">
            <v>200121</v>
          </cell>
          <cell r="B2572" t="str">
            <v>ACRÉSCIMO FACE AO GRAU DE DIFICULDADE - TERRENO ACIDENTADO</v>
          </cell>
          <cell r="C2572" t="str">
            <v>%</v>
          </cell>
          <cell r="D2572">
            <v>0</v>
          </cell>
          <cell r="E2572">
            <v>0</v>
          </cell>
          <cell r="F2572">
            <v>0</v>
          </cell>
        </row>
        <row r="2573">
          <cell r="A2573">
            <v>200122</v>
          </cell>
          <cell r="B2573" t="str">
            <v>ACRÉSCIMO FACE AO GRAU DE DIFICULDADE - TERRENO COBERTO PARA VEGETAÇÃO</v>
          </cell>
          <cell r="C2573" t="str">
            <v>%</v>
          </cell>
          <cell r="D2573">
            <v>0</v>
          </cell>
          <cell r="E2573">
            <v>0</v>
          </cell>
          <cell r="F2573">
            <v>0</v>
          </cell>
        </row>
        <row r="2574">
          <cell r="A2574">
            <v>200123</v>
          </cell>
          <cell r="B2574" t="str">
            <v>ACRÉSCIMO FACE AO GRAU DE DIFICULDADE - TERRENO PANTANOSO</v>
          </cell>
          <cell r="C2574" t="str">
            <v>%</v>
          </cell>
          <cell r="D2574">
            <v>0</v>
          </cell>
          <cell r="E2574">
            <v>0</v>
          </cell>
          <cell r="F2574">
            <v>0</v>
          </cell>
        </row>
        <row r="2575">
          <cell r="A2575">
            <v>200124</v>
          </cell>
          <cell r="B2575" t="str">
            <v>ACRÉSCIMO FACE AO GRAU DE DIFICULDADE - TERRENO COM CADASTRO</v>
          </cell>
          <cell r="C2575" t="str">
            <v>%</v>
          </cell>
          <cell r="D2575">
            <v>0</v>
          </cell>
          <cell r="E2575">
            <v>0</v>
          </cell>
          <cell r="F2575">
            <v>0</v>
          </cell>
        </row>
        <row r="2576">
          <cell r="A2576">
            <v>200131</v>
          </cell>
          <cell r="B2576" t="str">
            <v>ACRÉSCIMO PARA ELABORAÇÃO DE CÁLCULOS - ÁREAS, DISTÂNCIAS E AZIMUTES</v>
          </cell>
          <cell r="C2576" t="str">
            <v>%</v>
          </cell>
          <cell r="D2576">
            <v>0</v>
          </cell>
          <cell r="E2576">
            <v>0</v>
          </cell>
          <cell r="F2576">
            <v>0</v>
          </cell>
        </row>
        <row r="2577">
          <cell r="A2577">
            <v>200132</v>
          </cell>
          <cell r="B2577" t="str">
            <v>ACRÉSCIMO PARA ELABORAÇÃO DE CÁLCULOS - NIVELAMENTO DE SECÇÕES TRANSVERSAIS</v>
          </cell>
          <cell r="C2577" t="str">
            <v>%</v>
          </cell>
          <cell r="D2577">
            <v>0</v>
          </cell>
          <cell r="E2577">
            <v>0</v>
          </cell>
          <cell r="F2577">
            <v>0</v>
          </cell>
        </row>
        <row r="2578">
          <cell r="A2578">
            <v>200133</v>
          </cell>
          <cell r="B2578" t="str">
            <v>ACRÉSCIMO PARA ELABORAÇÃO DE CÁLCULOS - MOVIMENTO DE TERRA</v>
          </cell>
          <cell r="C2578" t="str">
            <v>%</v>
          </cell>
          <cell r="D2578">
            <v>0</v>
          </cell>
          <cell r="E2578">
            <v>0</v>
          </cell>
          <cell r="F2578">
            <v>0</v>
          </cell>
        </row>
        <row r="2579">
          <cell r="A2579">
            <v>200200</v>
          </cell>
          <cell r="B2579" t="str">
            <v>SONDAGEM</v>
          </cell>
          <cell r="C2579" t="str">
            <v>.</v>
          </cell>
          <cell r="D2579">
            <v>0</v>
          </cell>
          <cell r="E2579">
            <v>0</v>
          </cell>
          <cell r="F2579">
            <v>0</v>
          </cell>
        </row>
        <row r="2580">
          <cell r="A2580">
            <v>200201</v>
          </cell>
          <cell r="B2580" t="str">
            <v>TRADO MANUAL</v>
          </cell>
          <cell r="C2580" t="str">
            <v>M</v>
          </cell>
          <cell r="D2580">
            <v>0</v>
          </cell>
          <cell r="E2580">
            <v>0</v>
          </cell>
          <cell r="F2580">
            <v>0</v>
          </cell>
        </row>
        <row r="2581">
          <cell r="A2581">
            <v>200202</v>
          </cell>
          <cell r="B2581" t="str">
            <v>MOBILIZAÇÃO E INSTALAÇÃO DE 1  EQUIPAMENTO PARA EXECUÇÃO DE SONDAGEM A PERCUSSÃO</v>
          </cell>
          <cell r="C2581" t="str">
            <v>UN</v>
          </cell>
          <cell r="D2581">
            <v>0</v>
          </cell>
          <cell r="E2581">
            <v>0</v>
          </cell>
          <cell r="F2581">
            <v>0</v>
          </cell>
        </row>
        <row r="2582">
          <cell r="A2582">
            <v>200203</v>
          </cell>
          <cell r="B2582" t="str">
            <v>DESLOCAMENTO DE EQUIPAMENTO ENTRE FUROS EM TERRENO PLANO, CONSIDERANDO A DISTÂNCIA ATÉ 100M, PARA SONDAGEM A PERCUSSÃO</v>
          </cell>
          <cell r="C2582" t="str">
            <v>UN</v>
          </cell>
          <cell r="D2582">
            <v>0</v>
          </cell>
          <cell r="E2582">
            <v>0</v>
          </cell>
          <cell r="F2582">
            <v>0</v>
          </cell>
        </row>
        <row r="2583">
          <cell r="A2583">
            <v>200204</v>
          </cell>
          <cell r="B2583" t="str">
            <v>DESLOCAMENTO DE EQUIPAMENTO ENTRE FUROS EM TERRENO PLANO, CONSIDERANDO A DISTÂNCIA DE 100 À 200M, PARA FUNDAÇÃO A PERCUSSÃO</v>
          </cell>
          <cell r="C2583" t="str">
            <v>UN</v>
          </cell>
          <cell r="D2583">
            <v>0</v>
          </cell>
          <cell r="E2583">
            <v>0</v>
          </cell>
          <cell r="F2583">
            <v>0</v>
          </cell>
        </row>
        <row r="2584">
          <cell r="A2584">
            <v>200205</v>
          </cell>
          <cell r="B2584" t="str">
            <v>DESLOCAMENTO DE EQUIPAMENTO ENTRE FUROS EM TERRENO PLANO, CONSIDERANDO A DISTÂNCIA ACIMA DE 200M, PARA SONDAGEM A PERCUSSÃO</v>
          </cell>
          <cell r="C2584" t="str">
            <v>UN</v>
          </cell>
          <cell r="D2584">
            <v>0</v>
          </cell>
          <cell r="E2584">
            <v>0</v>
          </cell>
          <cell r="F2584">
            <v>0</v>
          </cell>
        </row>
        <row r="2585">
          <cell r="A2585">
            <v>200206</v>
          </cell>
          <cell r="B2585" t="str">
            <v>DESLOCAMENTO DE EQUIPAMENTO ENTRE FUROS EM TERRENO ACIDENTADO, CONSIDERANDO A DISTÂNCIA ATÉ 50M, PARA SONDAGEM A PERCUSSÃO</v>
          </cell>
          <cell r="C2585" t="str">
            <v>UN</v>
          </cell>
          <cell r="D2585">
            <v>0</v>
          </cell>
          <cell r="E2585">
            <v>0</v>
          </cell>
          <cell r="F2585">
            <v>0</v>
          </cell>
        </row>
        <row r="2586">
          <cell r="A2586">
            <v>200207</v>
          </cell>
          <cell r="B2586" t="str">
            <v>DESLOCAMENTO DE EQUIPAMENTO ENTRE FUROS EM TERRENO ACIDENTADO, CONSIDERANDO A DISTÂNCIA ACIMA DE 50M, PARA SONDAGEM A PERCUSSÃO</v>
          </cell>
          <cell r="C2586" t="str">
            <v>UN</v>
          </cell>
          <cell r="D2586">
            <v>0</v>
          </cell>
          <cell r="E2586">
            <v>0</v>
          </cell>
          <cell r="F2586">
            <v>0</v>
          </cell>
        </row>
        <row r="2587">
          <cell r="A2587">
            <v>200208</v>
          </cell>
          <cell r="B2587" t="str">
            <v>EXECUÇÃO DE PLATAFORMA EM TERRENO ALAGADIÇO OU ACIDENTADO, PARA SONDAGEM A PERCUSSÃO</v>
          </cell>
          <cell r="C2587" t="str">
            <v>UN</v>
          </cell>
          <cell r="D2587">
            <v>0</v>
          </cell>
          <cell r="E2587">
            <v>0</v>
          </cell>
          <cell r="F2587">
            <v>0</v>
          </cell>
        </row>
        <row r="2588">
          <cell r="A2588">
            <v>200209</v>
          </cell>
          <cell r="B2588" t="str">
            <v>PERFURAÇÃO E EXECUÇÃO DE ENSAIO PENETROMÉTRICO OU DE LAVAGEM POR TEMPO</v>
          </cell>
          <cell r="C2588" t="str">
            <v>M</v>
          </cell>
          <cell r="D2588">
            <v>0</v>
          </cell>
          <cell r="E2588">
            <v>0</v>
          </cell>
          <cell r="F2588">
            <v>0</v>
          </cell>
        </row>
        <row r="2589">
          <cell r="A2589">
            <v>200300</v>
          </cell>
          <cell r="B2589" t="str">
            <v>SERVIÇOS TÉCNICOS</v>
          </cell>
          <cell r="C2589" t="str">
            <v>.</v>
          </cell>
          <cell r="D2589">
            <v>0</v>
          </cell>
          <cell r="E2589">
            <v>0</v>
          </cell>
          <cell r="F2589">
            <v>0</v>
          </cell>
        </row>
        <row r="2590">
          <cell r="A2590">
            <v>200301</v>
          </cell>
          <cell r="B2590" t="str">
            <v>COORDENADOR GERAL</v>
          </cell>
          <cell r="C2590" t="str">
            <v>H</v>
          </cell>
          <cell r="D2590">
            <v>0</v>
          </cell>
          <cell r="E2590">
            <v>0</v>
          </cell>
          <cell r="F2590">
            <v>0</v>
          </cell>
        </row>
        <row r="2591">
          <cell r="A2591">
            <v>200302</v>
          </cell>
          <cell r="B2591" t="str">
            <v>ENGENHEIRO/ ARQUITETO SÊNIOR</v>
          </cell>
          <cell r="C2591" t="str">
            <v>H</v>
          </cell>
          <cell r="D2591">
            <v>0</v>
          </cell>
          <cell r="E2591">
            <v>0</v>
          </cell>
          <cell r="F2591">
            <v>0</v>
          </cell>
        </row>
        <row r="2592">
          <cell r="A2592">
            <v>200303</v>
          </cell>
          <cell r="B2592" t="str">
            <v>ENGENHEIRO/ ARQUITETO JUNIOR</v>
          </cell>
          <cell r="C2592" t="str">
            <v>H</v>
          </cell>
          <cell r="D2592">
            <v>0</v>
          </cell>
          <cell r="E2592">
            <v>0</v>
          </cell>
          <cell r="F2592">
            <v>0</v>
          </cell>
        </row>
        <row r="2593">
          <cell r="A2593">
            <v>200304</v>
          </cell>
          <cell r="B2593" t="str">
            <v>ENGENHEIRO/ ARQUITETO PLENO</v>
          </cell>
          <cell r="C2593" t="str">
            <v>H</v>
          </cell>
          <cell r="D2593">
            <v>0</v>
          </cell>
          <cell r="E2593">
            <v>0</v>
          </cell>
          <cell r="F2593">
            <v>0</v>
          </cell>
        </row>
        <row r="2594">
          <cell r="A2594">
            <v>200305</v>
          </cell>
          <cell r="B2594" t="str">
            <v>PROJETISTA</v>
          </cell>
          <cell r="C2594" t="str">
            <v>H</v>
          </cell>
          <cell r="D2594">
            <v>0</v>
          </cell>
          <cell r="E2594">
            <v>0</v>
          </cell>
          <cell r="F2594">
            <v>0</v>
          </cell>
        </row>
        <row r="2595">
          <cell r="A2595">
            <v>200306</v>
          </cell>
          <cell r="B2595" t="str">
            <v>DESENHISTA PROJETISTA</v>
          </cell>
          <cell r="C2595" t="str">
            <v>H</v>
          </cell>
          <cell r="D2595">
            <v>0</v>
          </cell>
          <cell r="E2595">
            <v>0</v>
          </cell>
          <cell r="F2595">
            <v>0</v>
          </cell>
        </row>
        <row r="2596">
          <cell r="A2596">
            <v>200307</v>
          </cell>
          <cell r="B2596" t="str">
            <v>COORDENADOR SETORIAL</v>
          </cell>
          <cell r="C2596" t="str">
            <v>H</v>
          </cell>
          <cell r="D2596">
            <v>0</v>
          </cell>
          <cell r="E2596">
            <v>0</v>
          </cell>
          <cell r="F2596">
            <v>0</v>
          </cell>
        </row>
        <row r="2597">
          <cell r="A2597">
            <v>200308</v>
          </cell>
          <cell r="B2597" t="str">
            <v>CONSULTOR</v>
          </cell>
          <cell r="C2597" t="str">
            <v>H</v>
          </cell>
          <cell r="D2597">
            <v>0</v>
          </cell>
          <cell r="E2597">
            <v>0</v>
          </cell>
          <cell r="F2597">
            <v>0</v>
          </cell>
        </row>
        <row r="2598">
          <cell r="A2598">
            <v>200309</v>
          </cell>
          <cell r="B2598" t="str">
            <v>PROJETISTA CADISTA</v>
          </cell>
          <cell r="C2598" t="str">
            <v>H</v>
          </cell>
          <cell r="D2598">
            <v>0</v>
          </cell>
          <cell r="E2598">
            <v>0</v>
          </cell>
          <cell r="F2598">
            <v>0</v>
          </cell>
        </row>
        <row r="2599">
          <cell r="A2599">
            <v>200321</v>
          </cell>
          <cell r="B2599" t="str">
            <v>DESENVOLVIMENTO DE PRANCHA DE DESENHO TÉCNICO/ DETALHAMENTO FORMATO A1</v>
          </cell>
          <cell r="C2599" t="str">
            <v>H</v>
          </cell>
          <cell r="D2599">
            <v>0</v>
          </cell>
          <cell r="E2599">
            <v>0</v>
          </cell>
          <cell r="F2599">
            <v>0</v>
          </cell>
        </row>
        <row r="2600">
          <cell r="A2600">
            <v>200324</v>
          </cell>
          <cell r="B2600" t="str">
            <v>DESENHISTA CADISTA</v>
          </cell>
          <cell r="C2600" t="str">
            <v>H</v>
          </cell>
          <cell r="D2600">
            <v>0</v>
          </cell>
          <cell r="E2600">
            <v>0</v>
          </cell>
          <cell r="F2600">
            <v>0</v>
          </cell>
        </row>
        <row r="2601">
          <cell r="A2601">
            <v>200350</v>
          </cell>
          <cell r="B2601" t="str">
            <v>SERVIÇO DE PLOTAGEM EM PAPEL SULFITE, TAMANHO A1, PRETO E BRANCO</v>
          </cell>
          <cell r="C2601" t="str">
            <v>UN</v>
          </cell>
          <cell r="D2601">
            <v>0</v>
          </cell>
          <cell r="E2601">
            <v>0</v>
          </cell>
          <cell r="F2601">
            <v>0</v>
          </cell>
        </row>
        <row r="2602">
          <cell r="A2602">
            <v>200351</v>
          </cell>
          <cell r="B2602" t="str">
            <v>SERVIÇO DE PLOTAGEM EM PAPEL SULFITE, TAMANHO A0, PRETO E BRANCO</v>
          </cell>
          <cell r="C2602" t="str">
            <v>UN</v>
          </cell>
          <cell r="D2602">
            <v>0</v>
          </cell>
          <cell r="E2602">
            <v>0</v>
          </cell>
          <cell r="F2602">
            <v>0</v>
          </cell>
        </row>
        <row r="2603">
          <cell r="A2603">
            <v>200352</v>
          </cell>
          <cell r="B2603" t="str">
            <v>SERVIÇO DE PLOTAGEM EM PAPEL SULFITE, TAMANHO A1, COLORIDA</v>
          </cell>
          <cell r="C2603" t="str">
            <v>UN</v>
          </cell>
          <cell r="D2603">
            <v>0</v>
          </cell>
          <cell r="E2603">
            <v>0</v>
          </cell>
          <cell r="F2603">
            <v>0</v>
          </cell>
        </row>
        <row r="2604">
          <cell r="A2604">
            <v>200353</v>
          </cell>
          <cell r="B2604" t="str">
            <v>SERVIÇO DE PLOTAGEM EM PAPEL SULFITE, TAMANHO A0, COLORIDA</v>
          </cell>
          <cell r="C2604" t="str">
            <v>UN</v>
          </cell>
          <cell r="D2604">
            <v>0</v>
          </cell>
          <cell r="E2604">
            <v>0</v>
          </cell>
          <cell r="F2604">
            <v>0</v>
          </cell>
        </row>
        <row r="2605">
          <cell r="A2605">
            <v>200354</v>
          </cell>
          <cell r="B2605" t="str">
            <v>CÓPIA XEROX EM TAMANHO OFÍCIO, UMA FACE, PRETO E BRANCO</v>
          </cell>
          <cell r="C2605" t="str">
            <v>UN</v>
          </cell>
          <cell r="D2605">
            <v>0</v>
          </cell>
          <cell r="E2605">
            <v>0</v>
          </cell>
          <cell r="F2605">
            <v>0</v>
          </cell>
        </row>
        <row r="2606">
          <cell r="A2606">
            <v>200355</v>
          </cell>
          <cell r="B2606" t="str">
            <v>CÓPIA XEROX EM TAMANHO OFÍCIO, UMA FACE, COLORIDA</v>
          </cell>
          <cell r="C2606" t="str">
            <v>UN</v>
          </cell>
          <cell r="D2606">
            <v>0</v>
          </cell>
          <cell r="E2606">
            <v>0</v>
          </cell>
          <cell r="F2606">
            <v>0</v>
          </cell>
        </row>
        <row r="2607">
          <cell r="A2607">
            <v>200356</v>
          </cell>
          <cell r="B2607" t="str">
            <v>CÓPIA XEROX EM TAMANHO A3, UMA FACE, PRETO E BRANCO</v>
          </cell>
          <cell r="C2607" t="str">
            <v>UN</v>
          </cell>
          <cell r="D2607">
            <v>0</v>
          </cell>
          <cell r="E2607">
            <v>0</v>
          </cell>
          <cell r="F2607">
            <v>0</v>
          </cell>
        </row>
        <row r="2608">
          <cell r="A2608">
            <v>200357</v>
          </cell>
          <cell r="B2608" t="str">
            <v>CÓPIA XEROX EM TAMANHO A3, UMA FACE, COLORIDA</v>
          </cell>
          <cell r="C2608" t="str">
            <v>UN</v>
          </cell>
          <cell r="D2608">
            <v>0</v>
          </cell>
          <cell r="E2608">
            <v>0</v>
          </cell>
          <cell r="F2608">
            <v>0</v>
          </cell>
        </row>
        <row r="2609">
          <cell r="A2609">
            <v>200358</v>
          </cell>
          <cell r="B2609" t="str">
            <v>CÓPIA XEROX - PRETO E BRANCO</v>
          </cell>
          <cell r="C2609" t="str">
            <v>M2</v>
          </cell>
          <cell r="D2609">
            <v>0</v>
          </cell>
          <cell r="E2609">
            <v>0</v>
          </cell>
          <cell r="F2609">
            <v>0</v>
          </cell>
        </row>
        <row r="2610">
          <cell r="A2610">
            <v>200359</v>
          </cell>
          <cell r="B2610" t="str">
            <v>ENGENHEIRO DA OBRA</v>
          </cell>
          <cell r="C2610" t="str">
            <v>H</v>
          </cell>
          <cell r="D2610">
            <v>0</v>
          </cell>
          <cell r="E2610">
            <v>31851.599999999999</v>
          </cell>
          <cell r="F2610">
            <v>0</v>
          </cell>
        </row>
        <row r="2611">
          <cell r="A2611">
            <v>200360</v>
          </cell>
          <cell r="B2611" t="str">
            <v>PROJETO BÁSICO (PRANCHA A1)</v>
          </cell>
          <cell r="C2611" t="str">
            <v>UN</v>
          </cell>
          <cell r="D2611">
            <v>0</v>
          </cell>
          <cell r="E2611">
            <v>0</v>
          </cell>
          <cell r="F2611">
            <v>0</v>
          </cell>
        </row>
        <row r="2612">
          <cell r="A2612">
            <v>200361</v>
          </cell>
          <cell r="B2612" t="str">
            <v>PROJETO EXECUTIVO (PRANCHA A1)</v>
          </cell>
          <cell r="C2612" t="str">
            <v>UN</v>
          </cell>
          <cell r="D2612">
            <v>0</v>
          </cell>
          <cell r="E2612">
            <v>0</v>
          </cell>
          <cell r="F2612">
            <v>0</v>
          </cell>
        </row>
        <row r="2613">
          <cell r="A2613">
            <v>200370</v>
          </cell>
          <cell r="B2613" t="str">
            <v>LEVANTAMENTO CADASTRAL DE EDIFICAÇÃO ATÉ 500M2</v>
          </cell>
          <cell r="C2613" t="str">
            <v>GL</v>
          </cell>
          <cell r="D2613">
            <v>0</v>
          </cell>
          <cell r="E2613">
            <v>0</v>
          </cell>
          <cell r="F2613">
            <v>0</v>
          </cell>
        </row>
        <row r="2614">
          <cell r="A2614">
            <v>200371</v>
          </cell>
          <cell r="B2614" t="str">
            <v>LEVANTAMENTO CADASTRAL DE EDIFICAÇÃO EXCEDENTE ENTRE 501M2 À 2000M2</v>
          </cell>
          <cell r="C2614" t="str">
            <v>M2</v>
          </cell>
          <cell r="D2614">
            <v>0</v>
          </cell>
          <cell r="E2614">
            <v>0</v>
          </cell>
          <cell r="F2614">
            <v>0</v>
          </cell>
        </row>
        <row r="2615">
          <cell r="A2615">
            <v>200372</v>
          </cell>
          <cell r="B2615" t="str">
            <v>LEVANTAMENTO CADASTRAL DE EDIFICAÇÃO EXCEDENTE ENTRE 2001M2 À 5000M2</v>
          </cell>
          <cell r="C2615" t="str">
            <v>M2</v>
          </cell>
          <cell r="D2615">
            <v>0</v>
          </cell>
          <cell r="E2615">
            <v>0</v>
          </cell>
          <cell r="F2615">
            <v>0</v>
          </cell>
        </row>
        <row r="2616">
          <cell r="A2616">
            <v>200373</v>
          </cell>
          <cell r="B2616" t="str">
            <v>LEVANTAMENTO CADASTRAL DE EDIFICAÇÃO EXCEDENTE ACIMA DE 5001M2</v>
          </cell>
          <cell r="C2616" t="str">
            <v>M2</v>
          </cell>
          <cell r="D2616">
            <v>0</v>
          </cell>
          <cell r="E2616">
            <v>0</v>
          </cell>
          <cell r="F2616">
            <v>0</v>
          </cell>
        </row>
        <row r="2617">
          <cell r="A2617">
            <v>200374</v>
          </cell>
          <cell r="B2617" t="str">
            <v>LEVANTAMENTO CADASTRAL INSTALAÇÕES ELÉTRICAS ATÉ 500M2</v>
          </cell>
          <cell r="C2617" t="str">
            <v>GL</v>
          </cell>
          <cell r="D2617">
            <v>0</v>
          </cell>
          <cell r="E2617">
            <v>0</v>
          </cell>
          <cell r="F2617">
            <v>0</v>
          </cell>
        </row>
        <row r="2618">
          <cell r="A2618">
            <v>200375</v>
          </cell>
          <cell r="B2618" t="str">
            <v>LEVANT. CADASTRAL INSTALAÇÕES ELÉTRICAS EXCEDENTE ENTRE 501M2 À 2000M2</v>
          </cell>
          <cell r="C2618" t="str">
            <v>M2</v>
          </cell>
          <cell r="D2618">
            <v>0</v>
          </cell>
          <cell r="E2618">
            <v>0</v>
          </cell>
          <cell r="F2618">
            <v>0</v>
          </cell>
        </row>
        <row r="2619">
          <cell r="A2619">
            <v>200376</v>
          </cell>
          <cell r="B2619" t="str">
            <v>LEVANTAMENTO CADASTRAL INSTALAÇÕES ELÉTRICAS EXCEDENTE ENTRE 2001M2 À 5000M2</v>
          </cell>
          <cell r="C2619" t="str">
            <v>M2</v>
          </cell>
          <cell r="D2619">
            <v>0</v>
          </cell>
          <cell r="E2619">
            <v>0</v>
          </cell>
          <cell r="F2619">
            <v>0</v>
          </cell>
        </row>
        <row r="2620">
          <cell r="A2620">
            <v>200377</v>
          </cell>
          <cell r="B2620" t="str">
            <v>LEVANTAMENTO CADASTRAL INSTALAÇÕES ELÉTRICAS EXCEDENTE ACIMA DE  5000M2</v>
          </cell>
          <cell r="C2620" t="str">
            <v>M2</v>
          </cell>
          <cell r="D2620">
            <v>0</v>
          </cell>
          <cell r="E2620">
            <v>0</v>
          </cell>
          <cell r="F2620">
            <v>0</v>
          </cell>
        </row>
        <row r="2621">
          <cell r="A2621">
            <v>200378</v>
          </cell>
          <cell r="B2621" t="str">
            <v>LEVANTAMENTO CADASTRAL INSTALAÇÕES HIDRO-SANITÁRIAS ATÉ 500M2</v>
          </cell>
          <cell r="C2621" t="str">
            <v>UN</v>
          </cell>
          <cell r="D2621">
            <v>0</v>
          </cell>
          <cell r="E2621">
            <v>0</v>
          </cell>
          <cell r="F2621">
            <v>0</v>
          </cell>
        </row>
        <row r="2622">
          <cell r="A2622">
            <v>200379</v>
          </cell>
          <cell r="B2622" t="str">
            <v>LEVANTAMENTO CADASTRAL INSTALAÇÕES HIDRO-SANITÁRIAS EXCEDENTE ENTRE 501M2 À 2000M2</v>
          </cell>
          <cell r="C2622" t="str">
            <v>M2</v>
          </cell>
          <cell r="D2622">
            <v>0</v>
          </cell>
          <cell r="E2622">
            <v>0</v>
          </cell>
          <cell r="F2622">
            <v>0</v>
          </cell>
        </row>
        <row r="2623">
          <cell r="A2623">
            <v>200380</v>
          </cell>
          <cell r="B2623" t="str">
            <v>LEVANTAMENTO CADASTRAL INSTALAÇÕES HIDRO-SANITÁRIAS EXCEDENTE ENTRE 2001 M2 À 5000M2</v>
          </cell>
          <cell r="C2623" t="str">
            <v>M2</v>
          </cell>
          <cell r="D2623">
            <v>0</v>
          </cell>
          <cell r="E2623">
            <v>0</v>
          </cell>
          <cell r="F2623">
            <v>0</v>
          </cell>
        </row>
        <row r="2624">
          <cell r="A2624">
            <v>200381</v>
          </cell>
          <cell r="B2624" t="str">
            <v>LEVANTAMENTO CADASTRAL INSTALAÇÕES HIDRO-SANITÁRIAS EXCEDENTE ACIMA DE 5000M2</v>
          </cell>
          <cell r="C2624" t="str">
            <v>M2</v>
          </cell>
          <cell r="D2624">
            <v>0</v>
          </cell>
          <cell r="E2624">
            <v>0</v>
          </cell>
          <cell r="F2624">
            <v>0</v>
          </cell>
        </row>
        <row r="2625">
          <cell r="A2625">
            <v>200441</v>
          </cell>
          <cell r="B2625" t="str">
            <v>CADASTRAMENTO DE VEGETAÇÃO ARBOREA ATÉ 30 EXEMPLARES</v>
          </cell>
          <cell r="C2625" t="str">
            <v>GL</v>
          </cell>
          <cell r="D2625">
            <v>0</v>
          </cell>
          <cell r="E2625">
            <v>0</v>
          </cell>
          <cell r="F2625">
            <v>0</v>
          </cell>
        </row>
        <row r="2626">
          <cell r="A2626">
            <v>200442</v>
          </cell>
          <cell r="B2626" t="str">
            <v>CADASTRAMENTO/ INVENTÁRIO DE VEGETAÇÃO ARBOREA ACIMA DE 30 EXEMPLARES</v>
          </cell>
          <cell r="C2626" t="str">
            <v>UN</v>
          </cell>
          <cell r="D2626">
            <v>0</v>
          </cell>
          <cell r="E2626">
            <v>0</v>
          </cell>
          <cell r="F2626">
            <v>0</v>
          </cell>
        </row>
        <row r="2627">
          <cell r="A2627">
            <v>200530</v>
          </cell>
          <cell r="B2627" t="str">
            <v>PARECER TÉCNICO DE FUNDAÇÃO PARA ÁREA CONSTRUÍDA ATÉ 2000M2</v>
          </cell>
          <cell r="C2627" t="str">
            <v>GL</v>
          </cell>
          <cell r="D2627">
            <v>0</v>
          </cell>
          <cell r="E2627">
            <v>0</v>
          </cell>
          <cell r="F2627">
            <v>0</v>
          </cell>
        </row>
        <row r="2628">
          <cell r="A2628">
            <v>200531</v>
          </cell>
          <cell r="B2628" t="str">
            <v>PARECER TÉCNICO DE FUNDAÇÃO PARA ÁREA CONSTRUÍDA DE 2001 À 5000M2</v>
          </cell>
          <cell r="C2628" t="str">
            <v>GL</v>
          </cell>
          <cell r="D2628">
            <v>0</v>
          </cell>
          <cell r="E2628">
            <v>0</v>
          </cell>
          <cell r="F2628">
            <v>0</v>
          </cell>
        </row>
        <row r="2629">
          <cell r="A2629">
            <v>200532</v>
          </cell>
          <cell r="B2629" t="str">
            <v>PARECER TÉCNICO DE FUNDAÇÃO PARA ÁREA CONSTRUÍDA DE 5001 À 10000M2</v>
          </cell>
          <cell r="C2629" t="str">
            <v>GL</v>
          </cell>
          <cell r="D2629">
            <v>0</v>
          </cell>
          <cell r="E2629">
            <v>0</v>
          </cell>
          <cell r="F2629">
            <v>0</v>
          </cell>
        </row>
        <row r="2630">
          <cell r="A2630">
            <v>200533</v>
          </cell>
          <cell r="B2630" t="str">
            <v>DESENVOLVIMENTO DE PROJETO TÉCNICO DE PREVENÇÃO E COMBATE A INCÊNDIO E APROVAÇÃO JUNTO AO CORPO DE BOMBEIROS PARA EDIFICAÇÕES ATÉ 2000 M2</v>
          </cell>
          <cell r="C2630" t="str">
            <v>GL</v>
          </cell>
          <cell r="D2630">
            <v>0</v>
          </cell>
          <cell r="E2630">
            <v>0</v>
          </cell>
          <cell r="F2630">
            <v>0</v>
          </cell>
        </row>
        <row r="2631">
          <cell r="A2631">
            <v>200534</v>
          </cell>
          <cell r="B2631" t="str">
            <v>DESENVOLVIMENTO DE PROJETO TÉCNICO DE PREVENÇÃO E COMBATE A INCÊNDIO E APROVAÇÃO JUNTO AO CORPO DE BOMBEIROS PARA EDIFICAÇÕES DE 2001 M2 À 5000 M2</v>
          </cell>
          <cell r="C2631" t="str">
            <v>GL</v>
          </cell>
          <cell r="D2631">
            <v>0</v>
          </cell>
          <cell r="E2631">
            <v>0</v>
          </cell>
          <cell r="F2631">
            <v>0</v>
          </cell>
        </row>
        <row r="2632">
          <cell r="A2632">
            <v>200535</v>
          </cell>
          <cell r="B2632" t="str">
            <v>DESENVOLVIMENTO DE PROJETO TÉCNICO DE PREVENÇÃO E COMBATE A INCÊNDIO E APROVAÇÃO JUNTO AO CORPO DE BOMBEIROS PARA EDIFICAÇÕES DE  5001 M2 À 10000 M2</v>
          </cell>
          <cell r="C2632" t="str">
            <v>GL</v>
          </cell>
          <cell r="D2632">
            <v>0</v>
          </cell>
          <cell r="E2632">
            <v>0</v>
          </cell>
          <cell r="F2632">
            <v>0</v>
          </cell>
        </row>
        <row r="2633">
          <cell r="A2633">
            <v>200536</v>
          </cell>
          <cell r="B2633" t="str">
            <v>SERVIÇOS TÉCNICOS PROFISSIONAIS PARA OBTENÇÃO DO AVCB JUNTO AO CORPO DE BOMBEIROS PARA EDIFICAÇÕES ATÉ 2000 M2</v>
          </cell>
          <cell r="C2633" t="str">
            <v>GL</v>
          </cell>
          <cell r="D2633">
            <v>0</v>
          </cell>
          <cell r="E2633">
            <v>0</v>
          </cell>
          <cell r="F2633">
            <v>0</v>
          </cell>
        </row>
        <row r="2634">
          <cell r="A2634">
            <v>200537</v>
          </cell>
          <cell r="B2634" t="str">
            <v>SERVIÇOS TÉCNICOS PROFISSIONAIS PARA OBTENÇÃO DO AVCB JUNTO AO CORPO DE BOMBEIROS PARA EDIFICAÇÕES DE 2001 À 5000 M2</v>
          </cell>
          <cell r="C2634" t="str">
            <v>GL</v>
          </cell>
          <cell r="D2634">
            <v>0</v>
          </cell>
          <cell r="E2634">
            <v>0</v>
          </cell>
          <cell r="F2634">
            <v>0</v>
          </cell>
        </row>
        <row r="2635">
          <cell r="A2635">
            <v>200538</v>
          </cell>
          <cell r="B2635" t="str">
            <v>SERVIÇOS TÉCNICOS PROFISSIONAIS PARA OBTENÇÃO DO AVCB JUNTO AO CORPO DE BOMBEIROS PARA EDIFICAÇÕES DE 5001 À 10000 M2</v>
          </cell>
          <cell r="C2635" t="str">
            <v>GL</v>
          </cell>
          <cell r="D2635">
            <v>0</v>
          </cell>
          <cell r="E2635">
            <v>0</v>
          </cell>
          <cell r="F2635">
            <v>0</v>
          </cell>
        </row>
        <row r="2636">
          <cell r="A2636">
            <v>200600</v>
          </cell>
          <cell r="B2636" t="str">
            <v>CONTROLE TECNOLÓGICO</v>
          </cell>
          <cell r="C2636" t="str">
            <v>.</v>
          </cell>
          <cell r="D2636">
            <v>0</v>
          </cell>
          <cell r="E2636">
            <v>0</v>
          </cell>
          <cell r="F2636">
            <v>0</v>
          </cell>
        </row>
        <row r="2637">
          <cell r="A2637">
            <v>200601</v>
          </cell>
          <cell r="B2637" t="str">
            <v>CONCRETO - ESTUDOS E ENSAIOS</v>
          </cell>
          <cell r="C2637" t="str">
            <v>UN</v>
          </cell>
          <cell r="D2637">
            <v>0</v>
          </cell>
          <cell r="E2637">
            <v>0</v>
          </cell>
          <cell r="F2637">
            <v>0</v>
          </cell>
        </row>
        <row r="2638">
          <cell r="A2638">
            <v>200602</v>
          </cell>
          <cell r="B2638" t="str">
            <v>CONCRETO - ENSAIOS DE RUPTURA A COMPRESSÃO (CORPOS DE PROVA)</v>
          </cell>
          <cell r="C2638" t="str">
            <v>UN</v>
          </cell>
          <cell r="D2638">
            <v>0</v>
          </cell>
          <cell r="E2638">
            <v>0</v>
          </cell>
          <cell r="F2638">
            <v>0</v>
          </cell>
        </row>
        <row r="2639">
          <cell r="A2639">
            <v>200603</v>
          </cell>
          <cell r="B2639" t="str">
            <v>CONTROLE TECNOLÓGICO DE CONCRETO - MOBILIZAÇÃO PARA MOLDAGEM E/OU COLETA DOS CORPOS DE PROVA DE CONCRETO</v>
          </cell>
          <cell r="C2639" t="str">
            <v>VIAGEM</v>
          </cell>
          <cell r="D2639">
            <v>0</v>
          </cell>
          <cell r="E2639">
            <v>0</v>
          </cell>
          <cell r="F2639">
            <v>0</v>
          </cell>
        </row>
        <row r="2640">
          <cell r="A2640">
            <v>200604</v>
          </cell>
          <cell r="B2640" t="str">
            <v>CONTROLE TECNOLÓGICO DE CONCRETO MOLDAGEM DE CORPO DE PROVA</v>
          </cell>
          <cell r="C2640" t="str">
            <v>PERÍODO</v>
          </cell>
          <cell r="D2640">
            <v>0</v>
          </cell>
          <cell r="E2640">
            <v>0</v>
          </cell>
          <cell r="F2640">
            <v>0</v>
          </cell>
        </row>
        <row r="2641">
          <cell r="A2641">
            <v>200605</v>
          </cell>
          <cell r="B2641" t="str">
            <v>CONTROLE TECNOLÓGICO DE CONCRETO - ENSAIO DE ESCLEROMETRIA EM 10 PONTOS COM 16 TIROS POR PONTO</v>
          </cell>
          <cell r="C2641" t="str">
            <v>ENS.</v>
          </cell>
          <cell r="D2641">
            <v>0</v>
          </cell>
          <cell r="E2641">
            <v>0</v>
          </cell>
          <cell r="F2641">
            <v>0</v>
          </cell>
        </row>
        <row r="2642">
          <cell r="A2642">
            <v>200611</v>
          </cell>
          <cell r="B2642" t="str">
            <v>AÇO - ENSAIOS DE TRAÇÃO EM BARRAS</v>
          </cell>
          <cell r="C2642" t="str">
            <v>UN</v>
          </cell>
          <cell r="D2642">
            <v>0</v>
          </cell>
          <cell r="E2642">
            <v>0</v>
          </cell>
          <cell r="F2642">
            <v>0</v>
          </cell>
        </row>
        <row r="2643">
          <cell r="A2643">
            <v>200612</v>
          </cell>
          <cell r="B2643" t="str">
            <v>AÇO - ENSAIOS DE DOBRAMENTO EM BARRAS</v>
          </cell>
          <cell r="C2643" t="str">
            <v>UN</v>
          </cell>
          <cell r="D2643">
            <v>0</v>
          </cell>
          <cell r="E2643">
            <v>0</v>
          </cell>
          <cell r="F2643">
            <v>0</v>
          </cell>
        </row>
        <row r="2644">
          <cell r="A2644">
            <v>200613</v>
          </cell>
          <cell r="B2644" t="str">
            <v>AÇO - ENSAIOS DE VERIFICAÇÃO DE BITOLA</v>
          </cell>
          <cell r="C2644" t="str">
            <v>UN</v>
          </cell>
          <cell r="D2644">
            <v>0</v>
          </cell>
          <cell r="E2644">
            <v>0</v>
          </cell>
          <cell r="F2644">
            <v>0</v>
          </cell>
        </row>
        <row r="2645">
          <cell r="A2645">
            <v>200614</v>
          </cell>
          <cell r="B2645" t="str">
            <v>ENSAIO DE ISOLAÇÃO DE CABO DE MÉDIA TENSÃO</v>
          </cell>
          <cell r="C2645" t="str">
            <v>Un</v>
          </cell>
          <cell r="D2645">
            <v>0</v>
          </cell>
          <cell r="E2645">
            <v>0</v>
          </cell>
          <cell r="F2645">
            <v>0</v>
          </cell>
        </row>
        <row r="2646">
          <cell r="A2646">
            <v>200615</v>
          </cell>
          <cell r="B2646" t="str">
            <v>ENSAIO DE ISOLAÇÃO DE TRANFORMADOR DE POTÊNCIA</v>
          </cell>
          <cell r="C2646" t="str">
            <v>Un</v>
          </cell>
          <cell r="D2646">
            <v>0</v>
          </cell>
          <cell r="E2646">
            <v>0</v>
          </cell>
          <cell r="F2646">
            <v>0</v>
          </cell>
        </row>
        <row r="2647">
          <cell r="A2647">
            <v>200616</v>
          </cell>
          <cell r="B2647" t="str">
            <v>ENSAIO DE RELAÇÃO DE TRANSFORMAÇÃO EM TRANSFORMADOR DE POTÊNCIA</v>
          </cell>
          <cell r="C2647" t="str">
            <v>Un</v>
          </cell>
          <cell r="D2647">
            <v>0</v>
          </cell>
          <cell r="E2647">
            <v>0</v>
          </cell>
          <cell r="F2647">
            <v>0</v>
          </cell>
        </row>
        <row r="2648">
          <cell r="A2648">
            <v>200617</v>
          </cell>
          <cell r="B2648" t="str">
            <v>ENSAIO DE RESISTÊNCIA DE ISOLAÇÃO DE CHAVE SECCIONADORA CLASSE 15KV</v>
          </cell>
          <cell r="C2648" t="str">
            <v>Un</v>
          </cell>
          <cell r="D2648">
            <v>0</v>
          </cell>
          <cell r="E2648">
            <v>0</v>
          </cell>
          <cell r="F2648">
            <v>0</v>
          </cell>
        </row>
        <row r="2649">
          <cell r="A2649">
            <v>200618</v>
          </cell>
          <cell r="B2649" t="str">
            <v>PARAMETRIZAÇÃO DO RELÊ DE PROTEÇÃO INDIRETA DE DISJUNTOR EM MÉDIA TENSÃO</v>
          </cell>
          <cell r="C2649" t="str">
            <v>Un</v>
          </cell>
          <cell r="D2649">
            <v>0</v>
          </cell>
          <cell r="E2649">
            <v>0</v>
          </cell>
          <cell r="F2649">
            <v>0</v>
          </cell>
        </row>
        <row r="2650">
          <cell r="B2650" t="str">
            <v>INFRA</v>
          </cell>
          <cell r="D2650">
            <v>0</v>
          </cell>
          <cell r="E2650">
            <v>0</v>
          </cell>
          <cell r="F2650">
            <v>0</v>
          </cell>
        </row>
        <row r="2651">
          <cell r="A2651">
            <v>10000</v>
          </cell>
          <cell r="B2651" t="str">
            <v>TOPOGRAFIA - EQUIPAMENTOS E SERVIÇOS</v>
          </cell>
          <cell r="D2651">
            <v>0</v>
          </cell>
          <cell r="E2651">
            <v>0</v>
          </cell>
          <cell r="F2651">
            <v>0</v>
          </cell>
        </row>
        <row r="2652">
          <cell r="A2652">
            <v>10900</v>
          </cell>
          <cell r="B2652" t="str">
            <v>LEVANTAMENTO PLANIMÉTRICO CADASTRAL</v>
          </cell>
          <cell r="C2652" t="str">
            <v>M2</v>
          </cell>
          <cell r="D2652">
            <v>0</v>
          </cell>
          <cell r="E2652">
            <v>0</v>
          </cell>
          <cell r="F2652">
            <v>0</v>
          </cell>
        </row>
        <row r="2653">
          <cell r="A2653">
            <v>11000</v>
          </cell>
          <cell r="B2653" t="str">
            <v>LEVANTAMENTO PLANIALTIMÉTRICO CADASTRAL</v>
          </cell>
          <cell r="C2653" t="str">
            <v>M2</v>
          </cell>
          <cell r="D2653">
            <v>0</v>
          </cell>
          <cell r="E2653">
            <v>0</v>
          </cell>
          <cell r="F2653">
            <v>0</v>
          </cell>
        </row>
        <row r="2654">
          <cell r="A2654">
            <v>11100</v>
          </cell>
          <cell r="B2654" t="str">
            <v>LOCAÇÃO DE EIXO DE REFERÊNCIA PARA PROJETO DE VIA PÚBLICA</v>
          </cell>
          <cell r="C2654" t="str">
            <v>M</v>
          </cell>
          <cell r="D2654">
            <v>0</v>
          </cell>
          <cell r="E2654">
            <v>0</v>
          </cell>
          <cell r="F2654">
            <v>0</v>
          </cell>
        </row>
        <row r="2655">
          <cell r="A2655">
            <v>11300</v>
          </cell>
          <cell r="B2655" t="str">
            <v>NIVELAMENTO DE SEÇÕES TRANSVERSAIS</v>
          </cell>
          <cell r="C2655" t="str">
            <v>M/SEC</v>
          </cell>
          <cell r="D2655">
            <v>0</v>
          </cell>
          <cell r="E2655">
            <v>0</v>
          </cell>
          <cell r="F2655">
            <v>0</v>
          </cell>
        </row>
        <row r="2656">
          <cell r="A2656">
            <v>11400</v>
          </cell>
          <cell r="B2656" t="str">
            <v>LEVANTAMENTO PLANIMÉTRICO DE VIA PÚBLICA E SEMI-CADASTRO DE IMÓVEIS</v>
          </cell>
          <cell r="C2656" t="str">
            <v>M</v>
          </cell>
          <cell r="D2656">
            <v>0</v>
          </cell>
          <cell r="E2656">
            <v>0</v>
          </cell>
          <cell r="F2656">
            <v>0</v>
          </cell>
        </row>
        <row r="2657">
          <cell r="A2657">
            <v>11500</v>
          </cell>
          <cell r="B2657" t="str">
            <v>NIVELAMENTO DO EIXO DE VIA PÚBLICA INCLUSIVE SOLEIRAS, GUIAS E TAMPÕES</v>
          </cell>
          <cell r="C2657" t="str">
            <v>M</v>
          </cell>
          <cell r="D2657">
            <v>0</v>
          </cell>
          <cell r="E2657">
            <v>0</v>
          </cell>
          <cell r="F2657">
            <v>0</v>
          </cell>
        </row>
        <row r="2658">
          <cell r="A2658">
            <v>11600</v>
          </cell>
          <cell r="B2658" t="str">
            <v>CADASTRO DE GALERIA EXISTENTE</v>
          </cell>
          <cell r="C2658" t="str">
            <v>PV</v>
          </cell>
          <cell r="D2658">
            <v>0</v>
          </cell>
          <cell r="E2658">
            <v>0</v>
          </cell>
          <cell r="F2658">
            <v>0</v>
          </cell>
        </row>
        <row r="2659">
          <cell r="A2659">
            <v>11700</v>
          </cell>
          <cell r="B2659" t="str">
            <v>ELEMENTOS PARA LOCAÇÃO DE OBRA DE ARTE</v>
          </cell>
          <cell r="C2659" t="str">
            <v>M/ EIXO</v>
          </cell>
          <cell r="D2659">
            <v>0</v>
          </cell>
          <cell r="E2659">
            <v>0</v>
          </cell>
          <cell r="F2659">
            <v>0</v>
          </cell>
        </row>
        <row r="2660">
          <cell r="A2660">
            <v>11800</v>
          </cell>
          <cell r="B2660" t="str">
            <v>TRANSPORTE DE COTA DE REFERÊNCIA DE NÍVEL</v>
          </cell>
          <cell r="C2660" t="str">
            <v>M</v>
          </cell>
          <cell r="D2660">
            <v>0</v>
          </cell>
          <cell r="E2660">
            <v>0</v>
          </cell>
          <cell r="F2660">
            <v>0</v>
          </cell>
        </row>
        <row r="2661">
          <cell r="A2661">
            <v>11900</v>
          </cell>
          <cell r="B2661" t="str">
            <v>NIVELAMENTO GEOMÉTRICO NO INTERIOR DA GALERIA</v>
          </cell>
          <cell r="C2661" t="str">
            <v>M</v>
          </cell>
          <cell r="D2661">
            <v>0</v>
          </cell>
          <cell r="E2661">
            <v>0</v>
          </cell>
          <cell r="F2661">
            <v>0</v>
          </cell>
        </row>
        <row r="2662">
          <cell r="A2662">
            <v>12000</v>
          </cell>
          <cell r="B2662" t="str">
            <v>CADASTRO ESPECIAL DE GALERIA MOLDADA (1:500)</v>
          </cell>
          <cell r="C2662" t="str">
            <v>M</v>
          </cell>
          <cell r="D2662">
            <v>0</v>
          </cell>
          <cell r="E2662">
            <v>0</v>
          </cell>
          <cell r="F2662">
            <v>0</v>
          </cell>
        </row>
        <row r="2663">
          <cell r="A2663">
            <v>12100</v>
          </cell>
          <cell r="B2663" t="str">
            <v>NIVELAMENTO GEOMÉTRICO DE FUNDO DO CANAL OU CÓRREGO</v>
          </cell>
          <cell r="C2663" t="str">
            <v>M</v>
          </cell>
          <cell r="D2663">
            <v>0</v>
          </cell>
          <cell r="E2663">
            <v>0</v>
          </cell>
          <cell r="F2663">
            <v>0</v>
          </cell>
        </row>
        <row r="2664">
          <cell r="A2664">
            <v>12200</v>
          </cell>
          <cell r="B2664" t="str">
            <v>RELATÓRIO TÉCNICO</v>
          </cell>
          <cell r="C2664" t="str">
            <v>M</v>
          </cell>
          <cell r="D2664">
            <v>0</v>
          </cell>
          <cell r="E2664">
            <v>0</v>
          </cell>
          <cell r="F2664">
            <v>0</v>
          </cell>
        </row>
        <row r="2665">
          <cell r="A2665">
            <v>12300</v>
          </cell>
          <cell r="B2665" t="str">
            <v>CADASTRO DE CANALIZAÇÕES CIRCULARES</v>
          </cell>
          <cell r="C2665" t="str">
            <v>M</v>
          </cell>
          <cell r="D2665">
            <v>0</v>
          </cell>
          <cell r="E2665">
            <v>0</v>
          </cell>
          <cell r="F2665">
            <v>0</v>
          </cell>
        </row>
        <row r="2666">
          <cell r="A2666">
            <v>12400</v>
          </cell>
          <cell r="B2666" t="str">
            <v>CADASTRO E AMARRAÇÃO DE CAIXA DE INSPEÇÃO, OU CAIXA DE CONCORDÂNCIA, OU CAIXA MORTA</v>
          </cell>
          <cell r="C2666" t="str">
            <v>UN</v>
          </cell>
          <cell r="D2666">
            <v>0</v>
          </cell>
          <cell r="E2666">
            <v>0</v>
          </cell>
          <cell r="F2666">
            <v>0</v>
          </cell>
        </row>
        <row r="2667">
          <cell r="A2667">
            <v>12500</v>
          </cell>
          <cell r="B2667" t="str">
            <v>CADASTRO E AMARRAÇÂO DE BOCA DE LOBO OU LEÃO</v>
          </cell>
          <cell r="C2667" t="str">
            <v>UN</v>
          </cell>
          <cell r="D2667">
            <v>0</v>
          </cell>
          <cell r="E2667">
            <v>0</v>
          </cell>
          <cell r="F2667">
            <v>0</v>
          </cell>
        </row>
        <row r="2668">
          <cell r="A2668">
            <v>12600</v>
          </cell>
          <cell r="B2668" t="str">
            <v>CADASTRO E AMARRAÇÃO DE PV</v>
          </cell>
          <cell r="C2668" t="str">
            <v>UN</v>
          </cell>
          <cell r="D2668">
            <v>0</v>
          </cell>
          <cell r="E2668">
            <v>0</v>
          </cell>
          <cell r="F2668">
            <v>0</v>
          </cell>
        </row>
        <row r="2669">
          <cell r="A2669">
            <v>12700</v>
          </cell>
          <cell r="B2669" t="str">
            <v>CADASTRO E AMARRAÇÃO DE PV RECOBERTO</v>
          </cell>
          <cell r="C2669" t="str">
            <v>UN</v>
          </cell>
          <cell r="D2669">
            <v>0</v>
          </cell>
          <cell r="E2669">
            <v>0</v>
          </cell>
          <cell r="F2669">
            <v>0</v>
          </cell>
        </row>
        <row r="2670">
          <cell r="A2670">
            <v>12800</v>
          </cell>
          <cell r="B2670" t="str">
            <v>TRANSPORTE DE COORDENADAS</v>
          </cell>
          <cell r="C2670" t="str">
            <v>M</v>
          </cell>
          <cell r="D2670">
            <v>0</v>
          </cell>
          <cell r="E2670">
            <v>0</v>
          </cell>
          <cell r="F2670">
            <v>0</v>
          </cell>
        </row>
        <row r="2671">
          <cell r="A2671">
            <v>13100</v>
          </cell>
          <cell r="B2671" t="str">
            <v>ESTAÇÃO TOTAL PRECISÃO 5", TIPO "LEICA" TC-705 OU SIMILAR, INCLUSIVE ACESSÓRIOS</v>
          </cell>
          <cell r="C2671" t="str">
            <v>H</v>
          </cell>
          <cell r="D2671">
            <v>0</v>
          </cell>
          <cell r="E2671">
            <v>0</v>
          </cell>
          <cell r="F2671">
            <v>0</v>
          </cell>
        </row>
        <row r="2672">
          <cell r="A2672">
            <v>13200</v>
          </cell>
          <cell r="B2672" t="str">
            <v>ESTAÇÃO TOTAL PRECISÃO 3", TIPO "LEICA" TC-1103 OU SIMILAR, INCLUSIVE ACESSÓRIOS</v>
          </cell>
          <cell r="C2672" t="str">
            <v>H</v>
          </cell>
          <cell r="D2672">
            <v>0</v>
          </cell>
          <cell r="E2672">
            <v>0</v>
          </cell>
          <cell r="F2672">
            <v>0</v>
          </cell>
        </row>
        <row r="2673">
          <cell r="A2673">
            <v>13300</v>
          </cell>
          <cell r="B2673" t="str">
            <v>ESTAÇÃO TOTAL PRECISÃO 1,5", TIPO "LEICA" TC 1101 OU SIMILAR, INCLUSIVE ACESSÓRIOS</v>
          </cell>
          <cell r="C2673" t="str">
            <v>H</v>
          </cell>
          <cell r="D2673">
            <v>0</v>
          </cell>
          <cell r="E2673">
            <v>0</v>
          </cell>
          <cell r="F2673">
            <v>0</v>
          </cell>
        </row>
        <row r="2674">
          <cell r="A2674">
            <v>13400</v>
          </cell>
          <cell r="B2674" t="str">
            <v>TEODOLITO DE PRECISÃO 10", TIPO "LEICA" TC 110 OU SIMILAR, INCLUSIVE ACESSÓRIOS</v>
          </cell>
          <cell r="C2674" t="str">
            <v>H</v>
          </cell>
          <cell r="D2674">
            <v>0</v>
          </cell>
          <cell r="E2674">
            <v>0</v>
          </cell>
          <cell r="F2674">
            <v>0</v>
          </cell>
        </row>
        <row r="2675">
          <cell r="A2675">
            <v>13500</v>
          </cell>
          <cell r="B2675" t="str">
            <v>NÍVEL PRECISÃO 1,5 MM/KM, TIPO "LEICA" NA2 OU SIMILAR</v>
          </cell>
          <cell r="C2675" t="str">
            <v>H</v>
          </cell>
          <cell r="D2675">
            <v>0</v>
          </cell>
          <cell r="E2675">
            <v>0</v>
          </cell>
          <cell r="F2675">
            <v>0</v>
          </cell>
        </row>
        <row r="2676">
          <cell r="A2676">
            <v>13600</v>
          </cell>
          <cell r="B2676" t="str">
            <v>NÍVEL PRECISÃO 0,7 MM/KM, TIPO "LEICA" NA2 OU SIMILAR, INCLUSIVE ACESSÓRIOS</v>
          </cell>
          <cell r="C2676" t="str">
            <v>H</v>
          </cell>
          <cell r="D2676">
            <v>0</v>
          </cell>
          <cell r="E2676">
            <v>0</v>
          </cell>
          <cell r="F2676">
            <v>0</v>
          </cell>
        </row>
        <row r="2677">
          <cell r="A2677">
            <v>13700</v>
          </cell>
          <cell r="B2677" t="str">
            <v>NÍVEL PRECISÃO 0,3 MM/KM, TIPO "LEICA" NA2, ACOPLADO COM GPM3 OU SIMILAR, INCLUSIVE ACESSÓRIOS</v>
          </cell>
          <cell r="C2677" t="str">
            <v>H</v>
          </cell>
          <cell r="D2677">
            <v>0</v>
          </cell>
          <cell r="E2677">
            <v>0</v>
          </cell>
          <cell r="F2677">
            <v>0</v>
          </cell>
        </row>
        <row r="2678">
          <cell r="A2678">
            <v>20000</v>
          </cell>
          <cell r="B2678" t="str">
            <v>SONDAGENS E ENSAIOS</v>
          </cell>
          <cell r="D2678">
            <v>0</v>
          </cell>
          <cell r="E2678">
            <v>0</v>
          </cell>
          <cell r="F2678">
            <v>0</v>
          </cell>
        </row>
        <row r="2679">
          <cell r="A2679">
            <v>20100</v>
          </cell>
          <cell r="B2679" t="str">
            <v>SONDAGEM MANUAL</v>
          </cell>
          <cell r="C2679" t="str">
            <v>.</v>
          </cell>
          <cell r="D2679">
            <v>0</v>
          </cell>
          <cell r="E2679">
            <v>0</v>
          </cell>
          <cell r="F2679">
            <v>0</v>
          </cell>
        </row>
        <row r="2680">
          <cell r="A2680">
            <v>20101</v>
          </cell>
          <cell r="B2680" t="str">
            <v>SONDAGEM A TRADO MANUAL</v>
          </cell>
          <cell r="C2680" t="str">
            <v>M</v>
          </cell>
          <cell r="D2680">
            <v>0</v>
          </cell>
          <cell r="E2680">
            <v>0</v>
          </cell>
          <cell r="F2680">
            <v>0</v>
          </cell>
        </row>
        <row r="2681">
          <cell r="A2681">
            <v>20102</v>
          </cell>
          <cell r="B2681" t="str">
            <v>SONDAGEM COM EXTRAÇÃO DE AMOSTRAS NAS CONDIÇÕES NATURAIS</v>
          </cell>
          <cell r="C2681" t="str">
            <v>UN</v>
          </cell>
          <cell r="D2681">
            <v>0</v>
          </cell>
          <cell r="E2681">
            <v>0</v>
          </cell>
          <cell r="F2681">
            <v>0</v>
          </cell>
        </row>
        <row r="2682">
          <cell r="A2682">
            <v>20200</v>
          </cell>
          <cell r="B2682" t="str">
            <v>SONDAGEM A PERCUSSÃO</v>
          </cell>
          <cell r="C2682" t="str">
            <v>.</v>
          </cell>
          <cell r="D2682">
            <v>0</v>
          </cell>
          <cell r="E2682">
            <v>0</v>
          </cell>
          <cell r="F2682">
            <v>0</v>
          </cell>
        </row>
        <row r="2683">
          <cell r="A2683">
            <v>20202</v>
          </cell>
          <cell r="B2683" t="str">
            <v>MOBILIZAÇÃO E INSTALAÇÃO DE 1 EQUIPAMENTO</v>
          </cell>
          <cell r="C2683" t="str">
            <v>UN</v>
          </cell>
          <cell r="D2683">
            <v>0</v>
          </cell>
          <cell r="E2683">
            <v>0</v>
          </cell>
          <cell r="F2683">
            <v>0</v>
          </cell>
        </row>
        <row r="2684">
          <cell r="A2684">
            <v>20204</v>
          </cell>
          <cell r="B2684" t="str">
            <v>DESLOCAMENTO DE EQUIPAMENTO ENTRE FUROS EM TERRENO PLANO, CONSIDERANDO A DISTÂNCIA ATÉ 100M</v>
          </cell>
          <cell r="C2684" t="str">
            <v>UN</v>
          </cell>
          <cell r="D2684">
            <v>0</v>
          </cell>
          <cell r="E2684">
            <v>0</v>
          </cell>
          <cell r="F2684">
            <v>0</v>
          </cell>
        </row>
        <row r="2685">
          <cell r="A2685">
            <v>20205</v>
          </cell>
          <cell r="B2685" t="str">
            <v>DESLOCAMENTO DE EQUIPAMENTO ENTRE FUROS EM TERRENO PLANO, CONSIDERANDO A DISTÂNCIA DE 100 À 200M</v>
          </cell>
          <cell r="C2685" t="str">
            <v>UN</v>
          </cell>
          <cell r="D2685">
            <v>0</v>
          </cell>
          <cell r="E2685">
            <v>0</v>
          </cell>
          <cell r="F2685">
            <v>0</v>
          </cell>
        </row>
        <row r="2686">
          <cell r="A2686">
            <v>20206</v>
          </cell>
          <cell r="B2686" t="str">
            <v>DESLOCAMENTO DE EQUIPAMENTO ENTRE FUROS EM TERRENO PLANO, CONSIDERANDO A DISTÂNCIA ACIMA DE 200M</v>
          </cell>
          <cell r="C2686" t="str">
            <v>UN</v>
          </cell>
          <cell r="D2686">
            <v>0</v>
          </cell>
          <cell r="E2686">
            <v>0</v>
          </cell>
          <cell r="F2686">
            <v>0</v>
          </cell>
        </row>
        <row r="2687">
          <cell r="A2687">
            <v>20207</v>
          </cell>
          <cell r="B2687" t="str">
            <v>DESLOCAMENTO DE EQUIPAMENTO EM TERRENO ACIDENTADO, CONSIDERANDO A DISTÂNCIA ATÉ 50M</v>
          </cell>
          <cell r="C2687" t="str">
            <v>UN</v>
          </cell>
          <cell r="D2687">
            <v>0</v>
          </cell>
          <cell r="E2687">
            <v>0</v>
          </cell>
          <cell r="F2687">
            <v>0</v>
          </cell>
        </row>
        <row r="2688">
          <cell r="A2688">
            <v>20208</v>
          </cell>
          <cell r="B2688" t="str">
            <v>DESLOCAMENTO DE EQUIPAMENTO EM TERRENO ACIDENTADO, CONSIDERANDO A DISTÂNCIA ACIMA DE 50M</v>
          </cell>
          <cell r="C2688" t="str">
            <v>UN</v>
          </cell>
          <cell r="D2688">
            <v>0</v>
          </cell>
          <cell r="E2688">
            <v>0</v>
          </cell>
          <cell r="F2688">
            <v>0</v>
          </cell>
        </row>
        <row r="2689">
          <cell r="A2689">
            <v>20209</v>
          </cell>
          <cell r="B2689" t="str">
            <v>EXECUÇÃO DE PLATAFORMA EM TERRENO ALAGADIÇO OU ACIDENTADO</v>
          </cell>
          <cell r="C2689" t="str">
            <v>UN</v>
          </cell>
          <cell r="D2689">
            <v>0</v>
          </cell>
          <cell r="E2689">
            <v>0</v>
          </cell>
          <cell r="F2689">
            <v>0</v>
          </cell>
        </row>
        <row r="2690">
          <cell r="A2690">
            <v>20210</v>
          </cell>
          <cell r="B2690" t="str">
            <v>PERFURAÇÃO E EXECUÇÃO  DE  ENSAIO PENETOMÉTRICO OU DE LAVAGEM POR TEMPO</v>
          </cell>
          <cell r="C2690" t="str">
            <v>M</v>
          </cell>
          <cell r="D2690">
            <v>0</v>
          </cell>
          <cell r="E2690">
            <v>4.4400000000000004</v>
          </cell>
          <cell r="F2690">
            <v>0</v>
          </cell>
        </row>
        <row r="2691">
          <cell r="A2691">
            <v>20300</v>
          </cell>
          <cell r="B2691" t="str">
            <v>SONDAGEM ROTATIVA</v>
          </cell>
          <cell r="C2691" t="str">
            <v>.</v>
          </cell>
          <cell r="D2691">
            <v>0</v>
          </cell>
          <cell r="E2691">
            <v>0</v>
          </cell>
          <cell r="F2691">
            <v>0</v>
          </cell>
        </row>
        <row r="2692">
          <cell r="A2692">
            <v>20301</v>
          </cell>
          <cell r="B2692" t="str">
            <v>MOBILIZAÇÃO E INSTALAÇÃO DE 1 EQUIPAMENTO, CONSIDERANDO A DISTÂNCIA ATÉ 10KM</v>
          </cell>
          <cell r="C2692" t="str">
            <v>UN</v>
          </cell>
          <cell r="D2692">
            <v>10.16</v>
          </cell>
          <cell r="E2692">
            <v>47.59</v>
          </cell>
          <cell r="F2692">
            <v>0</v>
          </cell>
        </row>
        <row r="2693">
          <cell r="A2693">
            <v>20302</v>
          </cell>
          <cell r="B2693" t="str">
            <v>MOBILIZAÇÃO E INSTALAÇÃO DE 1 EQUIPAMENTO, CONSIDERANDO A DISTÂNCIA DE 10 À 20KM</v>
          </cell>
          <cell r="C2693" t="str">
            <v>UN</v>
          </cell>
          <cell r="D2693">
            <v>0</v>
          </cell>
          <cell r="E2693">
            <v>0</v>
          </cell>
          <cell r="F2693">
            <v>0</v>
          </cell>
        </row>
        <row r="2694">
          <cell r="A2694">
            <v>20303</v>
          </cell>
          <cell r="B2694" t="str">
            <v>MOBILIZAÇÃO E INSTALAÇÃO DE 1 EQUIPAMENTO, CONSIDERANDO A DISTÂNCIA ACIMA DE 20KM</v>
          </cell>
          <cell r="C2694" t="str">
            <v>UN</v>
          </cell>
          <cell r="D2694">
            <v>0</v>
          </cell>
          <cell r="E2694">
            <v>0</v>
          </cell>
          <cell r="F2694">
            <v>0</v>
          </cell>
        </row>
        <row r="2695">
          <cell r="A2695">
            <v>20305</v>
          </cell>
          <cell r="B2695" t="str">
            <v>DESLOCAMENTO DE EQUIPAMENTO ENTRE FUROS EM TERRENO PLANO, CONSIDERANDO A DISTÂNCIA ATÉ 100M</v>
          </cell>
          <cell r="C2695" t="str">
            <v>UN</v>
          </cell>
          <cell r="D2695">
            <v>0</v>
          </cell>
          <cell r="E2695">
            <v>0</v>
          </cell>
          <cell r="F2695">
            <v>0</v>
          </cell>
        </row>
        <row r="2696">
          <cell r="A2696">
            <v>20306</v>
          </cell>
          <cell r="B2696" t="str">
            <v>DESLOCAMENTO DE EQUIPAMENTO ENTRE FUROS EM TERRENO PLANO, CONSIDERANDO A DISTÂNCIA DE 100 À 200M</v>
          </cell>
          <cell r="C2696" t="str">
            <v>UN</v>
          </cell>
          <cell r="D2696">
            <v>0</v>
          </cell>
          <cell r="E2696">
            <v>0</v>
          </cell>
          <cell r="F2696">
            <v>0</v>
          </cell>
        </row>
        <row r="2697">
          <cell r="A2697">
            <v>20307</v>
          </cell>
          <cell r="B2697" t="str">
            <v>DESLOCAMENTO DE EQUIPAMENTO ENTRE FUROS EM TERRENO PLANO, CONSIDERANDO A DISTÂNCIA ACIMA DE 200M</v>
          </cell>
          <cell r="C2697" t="str">
            <v>UN</v>
          </cell>
          <cell r="D2697">
            <v>0</v>
          </cell>
          <cell r="E2697">
            <v>0</v>
          </cell>
          <cell r="F2697">
            <v>0</v>
          </cell>
        </row>
        <row r="2698">
          <cell r="A2698">
            <v>20308</v>
          </cell>
          <cell r="B2698" t="str">
            <v>DESLOCAMENTO DE EQUIPAMENTO ENTRE FUROS EM TERRENO ACIDENTADO, CONSIDERANDO A DISTÂNCIA ATÉ 50M</v>
          </cell>
          <cell r="C2698" t="str">
            <v>UN</v>
          </cell>
          <cell r="D2698">
            <v>0</v>
          </cell>
          <cell r="E2698">
            <v>0</v>
          </cell>
          <cell r="F2698">
            <v>0</v>
          </cell>
        </row>
        <row r="2699">
          <cell r="A2699">
            <v>20309</v>
          </cell>
          <cell r="B2699" t="str">
            <v>DESLOCAMENTO DE EQUIPAMENTO ENTRE FUROS EM TERRENO ACIDENTADO, CONSIDERANDO A DISTÂNCIA ACIMA DE 50M</v>
          </cell>
          <cell r="C2699" t="str">
            <v>UN</v>
          </cell>
          <cell r="D2699">
            <v>0</v>
          </cell>
          <cell r="E2699">
            <v>0</v>
          </cell>
          <cell r="F2699">
            <v>0</v>
          </cell>
        </row>
        <row r="2700">
          <cell r="A2700">
            <v>20310</v>
          </cell>
          <cell r="B2700" t="str">
            <v>EXECUÇÃO DE PLATAFORMA EM TERRENO ALAGADIÇO OU ACIDENTADO</v>
          </cell>
          <cell r="C2700" t="str">
            <v>UN</v>
          </cell>
          <cell r="D2700">
            <v>0</v>
          </cell>
          <cell r="E2700">
            <v>0</v>
          </cell>
          <cell r="F2700">
            <v>0</v>
          </cell>
        </row>
        <row r="2701">
          <cell r="A2701">
            <v>20311</v>
          </cell>
          <cell r="B2701" t="str">
            <v>PERFURAÇÃO EM SOLOS OU ROCHAS DECOMPOSTAS HX</v>
          </cell>
          <cell r="C2701" t="str">
            <v>M</v>
          </cell>
          <cell r="D2701">
            <v>0</v>
          </cell>
          <cell r="E2701">
            <v>0</v>
          </cell>
          <cell r="F2701">
            <v>0</v>
          </cell>
        </row>
        <row r="2702">
          <cell r="A2702">
            <v>20312</v>
          </cell>
          <cell r="B2702" t="str">
            <v>PERFURAÇÃO EM SOLOS OU ROCHAS DECOMPOSTAS NX</v>
          </cell>
          <cell r="C2702" t="str">
            <v>M</v>
          </cell>
          <cell r="D2702">
            <v>0</v>
          </cell>
          <cell r="E2702">
            <v>0</v>
          </cell>
          <cell r="F2702">
            <v>0</v>
          </cell>
        </row>
        <row r="2703">
          <cell r="A2703">
            <v>20313</v>
          </cell>
          <cell r="B2703" t="str">
            <v>PERFURAÇÃO EM SOLOS OU ROCHAS DECOMPOSTAS BX</v>
          </cell>
          <cell r="C2703" t="str">
            <v>M</v>
          </cell>
          <cell r="D2703">
            <v>0</v>
          </cell>
          <cell r="E2703">
            <v>0</v>
          </cell>
          <cell r="F2703">
            <v>0</v>
          </cell>
        </row>
        <row r="2704">
          <cell r="A2704">
            <v>20314</v>
          </cell>
          <cell r="B2704" t="str">
            <v>PERFURAÇÃO EM SOLOS OU ROCHAS DECOMPOSTAS AX</v>
          </cell>
          <cell r="C2704" t="str">
            <v>M</v>
          </cell>
          <cell r="D2704">
            <v>0</v>
          </cell>
          <cell r="E2704">
            <v>0</v>
          </cell>
          <cell r="F2704">
            <v>0</v>
          </cell>
        </row>
        <row r="2705">
          <cell r="A2705">
            <v>20315</v>
          </cell>
          <cell r="B2705" t="str">
            <v>PERFURAÇÃO EM ROCHA MOLE (FILITOS, SILTITOS, ARENITOS, E ROCHAS AFINS), ACRÉSCIMO DE ... (EM RELAÇÃO AO PREÇO DA PERFURAÇÃO EM SOLOS E ROCHAS DECOMPOSTAS)</v>
          </cell>
          <cell r="C2705" t="str">
            <v>%</v>
          </cell>
          <cell r="D2705">
            <v>0</v>
          </cell>
          <cell r="E2705">
            <v>0</v>
          </cell>
          <cell r="F2705">
            <v>0</v>
          </cell>
        </row>
        <row r="2706">
          <cell r="A2706">
            <v>20316</v>
          </cell>
          <cell r="B2706" t="str">
            <v>PERFURAÇÃO EM ROCHA DURA OU EXTRA-DURA (GRANITOS, GNAISSES, QUARTZITOS E ROCHAS AFINS), ACRÉSCIMO DE... (EM RELAÇÃO AO PREÇO DA PERFURAÇÃO EM SOLOS OU ROCHAS DECOMPOSTAS)</v>
          </cell>
          <cell r="C2706" t="str">
            <v>%</v>
          </cell>
          <cell r="D2706">
            <v>0</v>
          </cell>
          <cell r="E2706">
            <v>0</v>
          </cell>
          <cell r="F2706">
            <v>0</v>
          </cell>
        </row>
        <row r="2707">
          <cell r="A2707">
            <v>20400</v>
          </cell>
          <cell r="B2707" t="str">
            <v>POÇOS DE INSPEÇÃO</v>
          </cell>
          <cell r="C2707" t="str">
            <v>.</v>
          </cell>
          <cell r="D2707">
            <v>0</v>
          </cell>
          <cell r="E2707">
            <v>0</v>
          </cell>
          <cell r="F2707">
            <v>0</v>
          </cell>
        </row>
        <row r="2708">
          <cell r="A2708">
            <v>20401</v>
          </cell>
          <cell r="B2708" t="str">
            <v>EXECUÇÃO DE POÇO COM 1M2 DE ÁREA</v>
          </cell>
          <cell r="C2708" t="str">
            <v>M</v>
          </cell>
          <cell r="D2708">
            <v>0</v>
          </cell>
          <cell r="E2708">
            <v>0</v>
          </cell>
          <cell r="F2708">
            <v>0</v>
          </cell>
        </row>
        <row r="2709">
          <cell r="A2709">
            <v>20402</v>
          </cell>
          <cell r="B2709" t="str">
            <v>EXECUÇÃO E MATERIAL PARA ESCORAMENTO</v>
          </cell>
          <cell r="C2709" t="str">
            <v>M</v>
          </cell>
          <cell r="D2709">
            <v>0</v>
          </cell>
          <cell r="E2709">
            <v>0</v>
          </cell>
          <cell r="F2709">
            <v>0</v>
          </cell>
        </row>
        <row r="2710">
          <cell r="A2710">
            <v>20403</v>
          </cell>
          <cell r="B2710" t="str">
            <v>REATERRO DO POÇO</v>
          </cell>
          <cell r="C2710" t="str">
            <v>M</v>
          </cell>
          <cell r="D2710">
            <v>0</v>
          </cell>
          <cell r="E2710">
            <v>0</v>
          </cell>
          <cell r="F2710">
            <v>0</v>
          </cell>
        </row>
        <row r="2711">
          <cell r="A2711">
            <v>20500</v>
          </cell>
          <cell r="B2711" t="str">
            <v>ENSAIOS "IN SITU"</v>
          </cell>
          <cell r="C2711" t="str">
            <v>.</v>
          </cell>
          <cell r="D2711">
            <v>0</v>
          </cell>
          <cell r="E2711">
            <v>0</v>
          </cell>
          <cell r="F2711">
            <v>0</v>
          </cell>
        </row>
        <row r="2712">
          <cell r="A2712">
            <v>20503</v>
          </cell>
          <cell r="B2712" t="str">
            <v>INSTALAÇÃO DE MEDIDOR DE NÍVEL D'ÁGUA</v>
          </cell>
          <cell r="C2712" t="str">
            <v>M</v>
          </cell>
          <cell r="D2712">
            <v>0</v>
          </cell>
          <cell r="E2712">
            <v>0</v>
          </cell>
          <cell r="F2712">
            <v>0</v>
          </cell>
        </row>
        <row r="2713">
          <cell r="A2713">
            <v>20504</v>
          </cell>
          <cell r="B2713" t="str">
            <v>INSTALAÇÃO DE PIEZOMETRO</v>
          </cell>
          <cell r="C2713" t="str">
            <v>M</v>
          </cell>
          <cell r="D2713">
            <v>0</v>
          </cell>
          <cell r="E2713">
            <v>0</v>
          </cell>
          <cell r="F2713">
            <v>0</v>
          </cell>
        </row>
        <row r="2714">
          <cell r="A2714">
            <v>20600</v>
          </cell>
          <cell r="B2714" t="str">
            <v>ENSAIOS DE LABORATÓRIO</v>
          </cell>
          <cell r="C2714" t="str">
            <v>.</v>
          </cell>
          <cell r="D2714">
            <v>0</v>
          </cell>
          <cell r="E2714">
            <v>0</v>
          </cell>
          <cell r="F2714">
            <v>0</v>
          </cell>
        </row>
        <row r="2715">
          <cell r="A2715">
            <v>20601</v>
          </cell>
          <cell r="B2715" t="str">
            <v>ENSAIOS DE LABORATÓRIO - UMIDADE NATURAL</v>
          </cell>
          <cell r="C2715" t="str">
            <v>ENS.</v>
          </cell>
          <cell r="D2715">
            <v>0</v>
          </cell>
          <cell r="E2715">
            <v>0</v>
          </cell>
          <cell r="F2715">
            <v>0</v>
          </cell>
        </row>
        <row r="2716">
          <cell r="A2716">
            <v>20602</v>
          </cell>
          <cell r="B2716" t="str">
            <v>ENSAIOS DE LABORATÓRIO - LIMITE DE LIQUIDEZ</v>
          </cell>
          <cell r="C2716" t="str">
            <v>ENS.</v>
          </cell>
          <cell r="D2716">
            <v>0</v>
          </cell>
          <cell r="E2716">
            <v>0</v>
          </cell>
          <cell r="F2716">
            <v>0</v>
          </cell>
        </row>
        <row r="2717">
          <cell r="A2717">
            <v>20603</v>
          </cell>
          <cell r="B2717" t="str">
            <v>ENSAIOS DE LABORATÓRIO - PLASTICIDADE</v>
          </cell>
          <cell r="C2717" t="str">
            <v>ENS.</v>
          </cell>
          <cell r="D2717">
            <v>0</v>
          </cell>
          <cell r="E2717">
            <v>0</v>
          </cell>
          <cell r="F2717">
            <v>0</v>
          </cell>
        </row>
        <row r="2718">
          <cell r="A2718">
            <v>20604</v>
          </cell>
          <cell r="B2718" t="str">
            <v>ENSAIOS DE LABORATÓRIO - COMPACTAÇÃO</v>
          </cell>
          <cell r="C2718" t="str">
            <v>ENS.</v>
          </cell>
          <cell r="D2718">
            <v>0</v>
          </cell>
          <cell r="E2718">
            <v>0</v>
          </cell>
          <cell r="F2718">
            <v>0</v>
          </cell>
        </row>
        <row r="2719">
          <cell r="A2719">
            <v>20605</v>
          </cell>
          <cell r="B2719" t="str">
            <v>ENSAIOS DE LABORATÓRIO - GRANULOMETRIA</v>
          </cell>
          <cell r="C2719" t="str">
            <v>ENS.</v>
          </cell>
          <cell r="D2719">
            <v>37.94</v>
          </cell>
          <cell r="E2719">
            <v>38.450000000000003</v>
          </cell>
          <cell r="F2719">
            <v>0</v>
          </cell>
        </row>
        <row r="2720">
          <cell r="A2720">
            <v>20606</v>
          </cell>
          <cell r="B2720" t="str">
            <v>ENSAIOS DE LABORATÓRIO - PROCTOR SIMPLES</v>
          </cell>
          <cell r="C2720" t="str">
            <v>ENS.</v>
          </cell>
          <cell r="D2720">
            <v>0</v>
          </cell>
          <cell r="E2720">
            <v>0</v>
          </cell>
          <cell r="F2720">
            <v>0</v>
          </cell>
        </row>
        <row r="2721">
          <cell r="A2721">
            <v>20607</v>
          </cell>
          <cell r="B2721" t="str">
            <v>ENSAIOS DE LABORATÓRIO - CBR MOLDADO</v>
          </cell>
          <cell r="C2721" t="str">
            <v>ENS.</v>
          </cell>
          <cell r="D2721">
            <v>0</v>
          </cell>
          <cell r="E2721">
            <v>0</v>
          </cell>
          <cell r="F2721">
            <v>0</v>
          </cell>
        </row>
        <row r="2722">
          <cell r="A2722">
            <v>20608</v>
          </cell>
          <cell r="B2722" t="str">
            <v>ENSAIOS DE LABORATÓRIO - ENSAIO DE CBR INDEFORMADO</v>
          </cell>
          <cell r="C2722" t="str">
            <v>ENS.</v>
          </cell>
          <cell r="D2722">
            <v>0</v>
          </cell>
          <cell r="E2722">
            <v>0</v>
          </cell>
          <cell r="F2722">
            <v>0</v>
          </cell>
        </row>
        <row r="2723">
          <cell r="A2723">
            <v>20609</v>
          </cell>
          <cell r="B2723" t="str">
            <v>ENSAIOS DE LABORATÓRIO - CBR-5 PONTOS (MOLDADO)</v>
          </cell>
          <cell r="C2723" t="str">
            <v>ENS.</v>
          </cell>
          <cell r="D2723">
            <v>0</v>
          </cell>
          <cell r="E2723">
            <v>0</v>
          </cell>
          <cell r="F2723">
            <v>0</v>
          </cell>
        </row>
        <row r="2724">
          <cell r="A2724">
            <v>20610</v>
          </cell>
          <cell r="B2724" t="str">
            <v>ENSAIOS DE LABORATÓRIO - CBR-5 PONTOS (INDEFORMADO)</v>
          </cell>
          <cell r="C2724" t="str">
            <v>ENS.</v>
          </cell>
          <cell r="D2724">
            <v>0</v>
          </cell>
          <cell r="E2724">
            <v>26.64</v>
          </cell>
          <cell r="F2724">
            <v>0</v>
          </cell>
        </row>
        <row r="2725">
          <cell r="A2725">
            <v>20611</v>
          </cell>
          <cell r="B2725" t="str">
            <v>ENSAIOS DE LABORATÓRIO - LOS ANGELES</v>
          </cell>
          <cell r="C2725" t="str">
            <v>ENS.</v>
          </cell>
          <cell r="D2725">
            <v>0</v>
          </cell>
          <cell r="E2725">
            <v>0</v>
          </cell>
          <cell r="F2725">
            <v>0</v>
          </cell>
        </row>
        <row r="2726">
          <cell r="A2726">
            <v>20613</v>
          </cell>
          <cell r="B2726" t="str">
            <v>ENSAIOS DE LABORATÓRIO - DURABILIDADE</v>
          </cell>
          <cell r="C2726" t="str">
            <v>ENS.</v>
          </cell>
          <cell r="D2726">
            <v>0</v>
          </cell>
          <cell r="E2726">
            <v>0</v>
          </cell>
          <cell r="F2726">
            <v>0</v>
          </cell>
        </row>
        <row r="2727">
          <cell r="A2727">
            <v>20614</v>
          </cell>
          <cell r="B2727" t="str">
            <v>ENSAIOS DE LABORATÓRIO - ADESIVIDADE</v>
          </cell>
          <cell r="C2727" t="str">
            <v>ENS.</v>
          </cell>
          <cell r="D2727">
            <v>0</v>
          </cell>
          <cell r="E2727">
            <v>0</v>
          </cell>
          <cell r="F2727">
            <v>0</v>
          </cell>
        </row>
        <row r="2728">
          <cell r="A2728">
            <v>20615</v>
          </cell>
          <cell r="B2728" t="str">
            <v>ENSAIOS DE LABORATÓRIO - VISCOSIDADE</v>
          </cell>
          <cell r="C2728" t="str">
            <v>ENS.</v>
          </cell>
          <cell r="D2728">
            <v>0</v>
          </cell>
          <cell r="E2728">
            <v>0</v>
          </cell>
          <cell r="F2728">
            <v>0</v>
          </cell>
        </row>
        <row r="2729">
          <cell r="A2729">
            <v>20617</v>
          </cell>
          <cell r="B2729" t="str">
            <v>ENSAIOS DE LABORATÓRIO - PONTO DE FULGOR</v>
          </cell>
          <cell r="C2729" t="str">
            <v>ENS.</v>
          </cell>
          <cell r="D2729">
            <v>0</v>
          </cell>
          <cell r="E2729">
            <v>0</v>
          </cell>
          <cell r="F2729">
            <v>0</v>
          </cell>
        </row>
        <row r="2730">
          <cell r="A2730">
            <v>20618</v>
          </cell>
          <cell r="B2730" t="str">
            <v>ENSAIOS DE LABORATÓRIO - PENETRAÇÃO</v>
          </cell>
          <cell r="C2730" t="str">
            <v>ENS.</v>
          </cell>
          <cell r="D2730">
            <v>0</v>
          </cell>
          <cell r="E2730">
            <v>0</v>
          </cell>
          <cell r="F2730">
            <v>0</v>
          </cell>
        </row>
        <row r="2731">
          <cell r="A2731">
            <v>20619</v>
          </cell>
          <cell r="B2731" t="str">
            <v>ENSAIOS DE LABORATÓRIO - PONTO DE AMOLECIMENTO</v>
          </cell>
          <cell r="C2731" t="str">
            <v>ENS.</v>
          </cell>
          <cell r="D2731">
            <v>0</v>
          </cell>
          <cell r="E2731">
            <v>0</v>
          </cell>
          <cell r="F2731">
            <v>0</v>
          </cell>
        </row>
        <row r="2732">
          <cell r="A2732">
            <v>20621</v>
          </cell>
          <cell r="B2732" t="str">
            <v>ENSAIOS DE LABORATÓRIO - DOSAGEM MARSHALL, GRANULOMETRIA, TEOR DE ASFALTO, ESTABILIDADE E FLUÊNCIA</v>
          </cell>
          <cell r="C2732" t="str">
            <v>ENS.</v>
          </cell>
          <cell r="D2732">
            <v>0</v>
          </cell>
          <cell r="E2732">
            <v>0</v>
          </cell>
          <cell r="F2732">
            <v>0</v>
          </cell>
        </row>
        <row r="2733">
          <cell r="A2733">
            <v>20622</v>
          </cell>
          <cell r="B2733" t="str">
            <v>CONTROLE TECNOLÓGICO DE CONCRETO - ENSAIO DE ESCLEROMETRIA EM 10 PONTOS COM 16 TIROS POR PONTO</v>
          </cell>
          <cell r="C2733" t="str">
            <v>ENS.</v>
          </cell>
          <cell r="D2733">
            <v>0</v>
          </cell>
          <cell r="E2733">
            <v>0</v>
          </cell>
          <cell r="F2733">
            <v>0</v>
          </cell>
        </row>
        <row r="2734">
          <cell r="A2734">
            <v>30000</v>
          </cell>
          <cell r="B2734" t="str">
            <v>PROJETOS, ESTUDOS E SERVIÇOS</v>
          </cell>
          <cell r="D2734">
            <v>0</v>
          </cell>
          <cell r="E2734">
            <v>0</v>
          </cell>
          <cell r="F2734">
            <v>0</v>
          </cell>
        </row>
        <row r="2735">
          <cell r="A2735">
            <v>30100</v>
          </cell>
          <cell r="B2735" t="str">
            <v>DIMENSIONAMENTO DE PAVIMENTO</v>
          </cell>
          <cell r="C2735" t="str">
            <v>FURO</v>
          </cell>
          <cell r="D2735">
            <v>0</v>
          </cell>
          <cell r="E2735">
            <v>0</v>
          </cell>
          <cell r="F2735">
            <v>0</v>
          </cell>
        </row>
        <row r="2736">
          <cell r="A2736">
            <v>30200</v>
          </cell>
          <cell r="B2736" t="str">
            <v>PROJETO EM PLANTA PARA PAVIMENTAÇÃO DE VIA PÚBLICA COM UMA PISTA</v>
          </cell>
          <cell r="C2736" t="str">
            <v>M</v>
          </cell>
          <cell r="D2736">
            <v>0</v>
          </cell>
          <cell r="E2736">
            <v>0</v>
          </cell>
          <cell r="F2736">
            <v>0</v>
          </cell>
        </row>
        <row r="2737">
          <cell r="A2737">
            <v>30300</v>
          </cell>
          <cell r="B2737" t="str">
            <v>PROJETO EM PERFIL DE PAVIMENTAÇÃO DE VIA PÚBLICA COM UMA PISTA</v>
          </cell>
          <cell r="C2737" t="str">
            <v>M</v>
          </cell>
          <cell r="D2737">
            <v>0</v>
          </cell>
          <cell r="E2737">
            <v>0</v>
          </cell>
          <cell r="F2737">
            <v>0</v>
          </cell>
        </row>
        <row r="2738">
          <cell r="A2738">
            <v>30400</v>
          </cell>
          <cell r="B2738" t="str">
            <v>PROJETO HIDRÁULICO DE GALERIA PLUVIAL EM TUBOS</v>
          </cell>
          <cell r="C2738" t="str">
            <v>M</v>
          </cell>
          <cell r="D2738">
            <v>0</v>
          </cell>
          <cell r="E2738">
            <v>0</v>
          </cell>
          <cell r="F2738">
            <v>0</v>
          </cell>
        </row>
        <row r="2739">
          <cell r="A2739">
            <v>30500</v>
          </cell>
          <cell r="B2739" t="str">
            <v>PROJETO HIDRÁULICO DE GALERIA PLUVIAL MOLDADA EXCLUINDO O PROJETO ESTRUTURAL</v>
          </cell>
          <cell r="C2739" t="str">
            <v>M</v>
          </cell>
          <cell r="D2739">
            <v>0</v>
          </cell>
          <cell r="E2739">
            <v>0</v>
          </cell>
          <cell r="F2739">
            <v>0</v>
          </cell>
        </row>
        <row r="2740">
          <cell r="A2740">
            <v>30600</v>
          </cell>
          <cell r="B2740" t="str">
            <v>PROJETO HIDRÁULICO DE REFORÇO DE GALERIA EXISTENTE, EM TUBOS</v>
          </cell>
          <cell r="C2740" t="str">
            <v>M</v>
          </cell>
          <cell r="D2740">
            <v>0</v>
          </cell>
          <cell r="E2740">
            <v>0</v>
          </cell>
          <cell r="F2740">
            <v>0</v>
          </cell>
        </row>
        <row r="2741">
          <cell r="A2741">
            <v>30700</v>
          </cell>
          <cell r="B2741" t="str">
            <v>ESTUDO HIDROLÓGICO DE VIA PÚBLICA INTEGRANTE DE PROGRAMA DE PAVIMENTAÇÃO, QUE VIER A DISPENSAR GALERIA OU EXIGÍ-LA MOLDADA</v>
          </cell>
          <cell r="C2741" t="str">
            <v>M</v>
          </cell>
          <cell r="D2741">
            <v>0</v>
          </cell>
          <cell r="E2741">
            <v>0</v>
          </cell>
          <cell r="F2741">
            <v>0</v>
          </cell>
        </row>
        <row r="2742">
          <cell r="A2742">
            <v>30800</v>
          </cell>
          <cell r="B2742" t="str">
            <v>ESTUDO HIDROLÓGICO DE VIA PÚBLICA INTEGRANTE DE PROGRAMA DE PAVIMENTAÇÃO E PROJETO HIDRÁULICO, SE NECESSÁRIA GALERIA EM TUBOS</v>
          </cell>
          <cell r="C2742" t="str">
            <v>M</v>
          </cell>
          <cell r="D2742">
            <v>0</v>
          </cell>
          <cell r="E2742">
            <v>0</v>
          </cell>
          <cell r="F2742">
            <v>0</v>
          </cell>
        </row>
        <row r="2743">
          <cell r="A2743">
            <v>30900</v>
          </cell>
          <cell r="B2743" t="str">
            <v>ESTUDO HIDROLÓGICO DE ÁREA ARRUADA</v>
          </cell>
          <cell r="C2743" t="str">
            <v>KM2</v>
          </cell>
          <cell r="D2743">
            <v>0</v>
          </cell>
          <cell r="E2743">
            <v>0</v>
          </cell>
          <cell r="F2743">
            <v>0</v>
          </cell>
        </row>
        <row r="2744">
          <cell r="A2744">
            <v>31000</v>
          </cell>
          <cell r="B2744" t="str">
            <v>ESTUDO HIDROLÓGICO DE ÁREA NÃO ARRUADA</v>
          </cell>
          <cell r="C2744" t="str">
            <v>KM2</v>
          </cell>
          <cell r="D2744">
            <v>0</v>
          </cell>
          <cell r="E2744">
            <v>0</v>
          </cell>
          <cell r="F2744">
            <v>0</v>
          </cell>
        </row>
        <row r="2745">
          <cell r="A2745">
            <v>31100</v>
          </cell>
          <cell r="B2745" t="str">
            <v>ESTUDO HIDRÁULICO DE VIA SITUADA EM ÁREA, OBJETO DE ESTUDO HIDROLÓGICO</v>
          </cell>
          <cell r="C2745" t="str">
            <v>M</v>
          </cell>
          <cell r="D2745">
            <v>0</v>
          </cell>
          <cell r="E2745">
            <v>0</v>
          </cell>
          <cell r="F2745">
            <v>0</v>
          </cell>
        </row>
        <row r="2746">
          <cell r="A2746">
            <v>31200</v>
          </cell>
          <cell r="B2746" t="str">
            <v>ESTUDO HIDROLÓGICO E VERIFICAÇÃO DA SUFICIÊNCIA DE GALERIA EXISTENTE, EM TUBOS</v>
          </cell>
          <cell r="C2746" t="str">
            <v>M</v>
          </cell>
          <cell r="D2746">
            <v>0</v>
          </cell>
          <cell r="E2746">
            <v>0</v>
          </cell>
          <cell r="F2746">
            <v>0</v>
          </cell>
        </row>
        <row r="2747">
          <cell r="A2747">
            <v>31300</v>
          </cell>
          <cell r="B2747" t="str">
            <v>VERIFICAÇÃO NO PROJETO DE SISTEMA DE DRENAGEM, DE VIAS QUE DISPENSAM GALERIA DE ÁGUAS PLUVIAIS</v>
          </cell>
          <cell r="C2747" t="str">
            <v>M</v>
          </cell>
          <cell r="D2747">
            <v>0</v>
          </cell>
          <cell r="E2747">
            <v>0</v>
          </cell>
          <cell r="F2747">
            <v>0</v>
          </cell>
        </row>
        <row r="2748">
          <cell r="A2748">
            <v>31400</v>
          </cell>
          <cell r="B2748" t="str">
            <v>TRANSCRIÇÃO E ADAPTAÇÃO DE SISTEMAS DE DRENAGEM PROJETADOS EM VIAS PÚBLICAS</v>
          </cell>
          <cell r="C2748" t="str">
            <v>M</v>
          </cell>
          <cell r="D2748">
            <v>0</v>
          </cell>
          <cell r="E2748">
            <v>0</v>
          </cell>
          <cell r="F2748">
            <v>0</v>
          </cell>
        </row>
        <row r="2749">
          <cell r="A2749">
            <v>31500</v>
          </cell>
          <cell r="B2749" t="str">
            <v>CÁLCULO ESTRUTURAL DE CONCRETO ARMADO PARA PONTES, VIADUTOS, MUROS DE ARRIMO E OBRAS CONGÊNERES - PERCENTAGEM A SER APLICADA AO ORÇAMENTO DA PARTE ESTRUTURAL DA OBRA, USANDO OS PREÇOS UNITÁRIOS DA TABELA DE SIURB</v>
          </cell>
          <cell r="C2749" t="str">
            <v>.</v>
          </cell>
          <cell r="D2749">
            <v>0</v>
          </cell>
          <cell r="E2749">
            <v>0</v>
          </cell>
          <cell r="F2749">
            <v>0</v>
          </cell>
        </row>
        <row r="2750">
          <cell r="A2750">
            <v>31501</v>
          </cell>
          <cell r="B2750" t="str">
            <v>CÁLCULO ESTRUTURAL DE CONCRETO ARMADO PARA PONTES, VIADUTOS, MUROS DE ARRIMO E OBRAS CONGÊNERES - PERCENTAGEM A SER APLICADA AO ORÇAMENTO DA PARTE ESTRUTURAL DA OBRA, USANDO OS PREÇOS UNITÁRIOS DA TABELA DE SMSO - ATÉ  50M3</v>
          </cell>
          <cell r="C2750" t="str">
            <v>%</v>
          </cell>
          <cell r="D2750">
            <v>0</v>
          </cell>
          <cell r="E2750">
            <v>0</v>
          </cell>
          <cell r="F2750">
            <v>0</v>
          </cell>
        </row>
        <row r="2751">
          <cell r="A2751">
            <v>31502</v>
          </cell>
          <cell r="B2751" t="str">
            <v>CÁLCULO ESTRUTURAL DE CONCRETO ARMADO PARA PONTES, VIADUTOS, MUROS DE ARRIMO E OBRAS CONGÊNERES - PERCENTAGEM A SER APLICADA AO ORÇAMENTO DA PARTE ESTRUTURAL DA OBRA, USANDO OS PREÇOS UNITÁRIOS DA TABELA DE SMSO - ATÉ 100M3</v>
          </cell>
          <cell r="C2751" t="str">
            <v>%</v>
          </cell>
          <cell r="D2751">
            <v>0</v>
          </cell>
          <cell r="E2751">
            <v>0</v>
          </cell>
          <cell r="F2751">
            <v>0</v>
          </cell>
        </row>
        <row r="2752">
          <cell r="A2752">
            <v>31503</v>
          </cell>
          <cell r="B2752" t="str">
            <v>CÁLCULO ESTRUTURAL DE CONCRETO ARMADO PARA PONTES, VIADUTOS, MUROS DE ARRIMO E OBRAS CONGÊNERES - PERCENTAGEM A SER APLICADA AO ORÇAMENTO DA PARTE ESTRUTURAL DA OBRA, USANDO OS PREÇOS UNITÁRIOS DA TABELA DE SMSO - ATÉ 200M3</v>
          </cell>
          <cell r="C2752" t="str">
            <v>%</v>
          </cell>
          <cell r="D2752">
            <v>0</v>
          </cell>
          <cell r="E2752">
            <v>0</v>
          </cell>
          <cell r="F2752">
            <v>0</v>
          </cell>
        </row>
        <row r="2753">
          <cell r="A2753">
            <v>31504</v>
          </cell>
          <cell r="B2753" t="str">
            <v>CÁLCULO ESTRUTURAL DE CONCRETO ARMADO PARA PONTES, VIADUTOS, MUROS DE ARRIMO E OBRAS CONGÊNERES - PERCENTAGEM A SER APLICADA AO ORÇAMENTO DA PARTE ESTRUTURAL DA OBRA, USANDO OS PREÇOS UNITÁRIOS DA TABELA DE SMSO - ATÉ 500M3</v>
          </cell>
          <cell r="C2753" t="str">
            <v>%</v>
          </cell>
          <cell r="D2753">
            <v>0</v>
          </cell>
          <cell r="E2753">
            <v>0</v>
          </cell>
          <cell r="F2753">
            <v>0</v>
          </cell>
        </row>
        <row r="2754">
          <cell r="A2754">
            <v>31505</v>
          </cell>
          <cell r="B2754" t="str">
            <v>CÁLCULO ESTRUTURAL DE CONCRETO ARMADO PARA PONTES, VIADUTOS, MUROS DE ARRIMO E OBRAS CONGÊNERES - PERCENTAGEM A SER APLICADA AO ORÇAMENTO DA PARTE ESTRUTURAL DA OBRA, USANDO OS PREÇOS UNITÁRIOS DA TABELA DE SMSO - ATÉ 1.000M3</v>
          </cell>
          <cell r="C2754" t="str">
            <v>%</v>
          </cell>
          <cell r="D2754">
            <v>0</v>
          </cell>
          <cell r="E2754">
            <v>0</v>
          </cell>
          <cell r="F2754">
            <v>0</v>
          </cell>
        </row>
        <row r="2755">
          <cell r="A2755">
            <v>31506</v>
          </cell>
          <cell r="B2755" t="str">
            <v>CÁLCULO ESTRUTURAL DE CONCRETO ARMADO PARA PONTES, VIADUTOS, MUROS DE ARRIMO E OBRAS CONGÊNERES - PERCENTAGEM A SER APLICADA AO ORÇAMENTO DA PARTE ESTRUTURAL DA OBRA, USANDO OS PREÇOS UNITÁRIOS DA TABELA DE SMSO - ATÉ 2.000M3</v>
          </cell>
          <cell r="C2755" t="str">
            <v>%</v>
          </cell>
          <cell r="D2755">
            <v>0</v>
          </cell>
          <cell r="E2755">
            <v>0</v>
          </cell>
          <cell r="F2755">
            <v>0</v>
          </cell>
        </row>
        <row r="2756">
          <cell r="A2756">
            <v>31507</v>
          </cell>
          <cell r="B2756" t="str">
            <v>CÁLCULO ESTRUTURAL DE CONCRETO ARMADO PARA PONTES, VIADUTOS, MUROS DE ARRIMO E OBRAS CONGÊNERES - PERCENTAGEM A SER APLICADA AO ORÇAMENTO DA PARTE ESTRUTURAL DA OBRA, USANDO OS PREÇOS UNITÁRIOS DA TABELA DE SMSO - ATÉ 5.000M3</v>
          </cell>
          <cell r="C2756" t="str">
            <v>%</v>
          </cell>
          <cell r="D2756">
            <v>0</v>
          </cell>
          <cell r="E2756">
            <v>0</v>
          </cell>
          <cell r="F2756">
            <v>0</v>
          </cell>
        </row>
        <row r="2757">
          <cell r="A2757">
            <v>31508</v>
          </cell>
          <cell r="B2757" t="str">
            <v>CÁLCULO ESTRUTURAL DE CONCRETO ARMADO PARA PONTES, VIADUTOS, MUROS DE ARRIMO E OBRAS CONGÊNERES - PERCENTAGEM A SER APLICADA AO ORÇAMENTO DA PARTE ESTRUTURAL DA OBRA, USANDO OS PREÇOS UNITÁRIOS DA TABELA DE SMSO - ATÉ 10.000M3</v>
          </cell>
          <cell r="C2757" t="str">
            <v>%</v>
          </cell>
          <cell r="D2757">
            <v>0</v>
          </cell>
          <cell r="E2757">
            <v>0</v>
          </cell>
          <cell r="F2757">
            <v>0</v>
          </cell>
        </row>
        <row r="2758">
          <cell r="A2758">
            <v>31509</v>
          </cell>
          <cell r="B2758" t="str">
            <v>CÁLCULO ESTRUTURAL DE CONCRETO ARMADO PARA PONTES, VIADUTOS, MUROS DE ARRIMO E OBRAS CONGÊNERES - PERCENTAGEM A SER APLICADA AO ORÇAMENTO DA PARTE ESTRUTURAL DA OBRA, USANDO OS PREÇOS UNITÁRIOS DA TABELA DE SMSO - ACIMA DE 10.000M3</v>
          </cell>
          <cell r="C2758" t="str">
            <v>%</v>
          </cell>
          <cell r="D2758">
            <v>0</v>
          </cell>
          <cell r="E2758">
            <v>0</v>
          </cell>
          <cell r="F2758">
            <v>0</v>
          </cell>
        </row>
        <row r="2759">
          <cell r="A2759">
            <v>31600</v>
          </cell>
          <cell r="B2759" t="str">
            <v>PROJETO ESTRUTURAL DE CONCRETO ARMADO PARA GALERIA MOLDADA, EM MÓDULOS DE 10M DE EXTENSÃO, PODENDO AS FUNDAÇÕES SEREM DIRETAS, SOBRE ESTACAS OU AMBAS AS SOLUÇÕES, APLICA-SE OS PERCENTUAIS DO ITEM 3.15 PARA MÓDULO; PARA REPETIÇÃO DE MÓDULOS ADOTA-SE:</v>
          </cell>
          <cell r="C2759" t="str">
            <v>.</v>
          </cell>
          <cell r="D2759">
            <v>0</v>
          </cell>
          <cell r="E2759">
            <v>0</v>
          </cell>
          <cell r="F2759">
            <v>0</v>
          </cell>
        </row>
        <row r="2760">
          <cell r="A2760">
            <v>31601</v>
          </cell>
          <cell r="B2760" t="str">
            <v>PROJETO ESTRUTURAL DE CONCRETO ARMADO PARA GALERIA MOLDADA, EM MÓDULOS DE 10M DE EXTENSÃO, PODENDO AS FUNDAÇÕES SEREM DIRETAS, SOBRE ESTACAS OU AMBAS AS SOLUÇÕES, APLICA-SE OS PERCENTUAIS DO ITEM 3.15 PARA MÓDULO; PARA REPETIÇÃO DE MÓDULOS ADOTA-SE  1  A 5 REPETIÇÕES</v>
          </cell>
          <cell r="C2760" t="str">
            <v>%</v>
          </cell>
          <cell r="D2760">
            <v>0</v>
          </cell>
          <cell r="E2760">
            <v>0</v>
          </cell>
          <cell r="F2760">
            <v>0</v>
          </cell>
        </row>
        <row r="2761">
          <cell r="A2761">
            <v>31602</v>
          </cell>
          <cell r="B2761" t="str">
            <v>PROJETO ESTRUTURAL DE CONCRETO ARMADO PARA GALERIA MOLDADA, EM MÓDULOS DE 10M DE EXTENSÃO, PODENDO AS FUNDAÇÕES SEREM DIRETAS, SOBRE ESTACAS OU AMBAS AS SOLUÇÕES, APLICA-SE OS PERCENTUAIS DO ITEM 3.15 PARA MÓDULO; PARA REPETIÇÃO DE MÓDULOS ADOTA-SE  6  A 10 REPETIÇÕES</v>
          </cell>
          <cell r="C2761" t="str">
            <v>%</v>
          </cell>
          <cell r="D2761">
            <v>0</v>
          </cell>
          <cell r="E2761">
            <v>0</v>
          </cell>
          <cell r="F2761">
            <v>0</v>
          </cell>
        </row>
        <row r="2762">
          <cell r="A2762">
            <v>31603</v>
          </cell>
          <cell r="B2762" t="str">
            <v>PROJETO ESTRUTURAL DE CONCRETO ARMADO PARA GALERIA MOLDADA, EM MÓDULOS DE 10M DE EXTENSÃO, PODENDO AS FUNDAÇÕES SEREM DIRETAS, SOBRE ESTACAS OU AMBAS AS SOLUÇÕES, APLICA-SE OS PERCENTUAIS DO ITEM 3.15 PARA MÓDULO; PARA REPETIÇÃO DE MÓDULOS ADOTA-SE 11  A 20 REPETIÇÕES</v>
          </cell>
          <cell r="C2762" t="str">
            <v>%</v>
          </cell>
          <cell r="D2762">
            <v>0</v>
          </cell>
          <cell r="E2762">
            <v>0</v>
          </cell>
          <cell r="F2762">
            <v>0</v>
          </cell>
        </row>
        <row r="2763">
          <cell r="A2763">
            <v>31604</v>
          </cell>
          <cell r="B2763" t="str">
            <v>PROJETO ESTRUTURAL DE CONCRETO ARMADO PARA GALERIA MOLDADA, EM MÓDULOS DE 10M DE EXTENSÃO, PODENDO AS FUNDAÇÕES SEREM DIRETAS, SOBRE ESTACAS OU AMBAS AS SOLUÇÕES, APLICA-SE OS PERCENTUAIS DO ITEM 3.15 PARA MÓDULO; PARA REPETIÇÃO DE MÓDULOS ADOTA-SE 21  A 40 REPETIÇÕES</v>
          </cell>
          <cell r="C2763" t="str">
            <v>%</v>
          </cell>
          <cell r="D2763">
            <v>0</v>
          </cell>
          <cell r="E2763">
            <v>0</v>
          </cell>
          <cell r="F2763">
            <v>0</v>
          </cell>
        </row>
        <row r="2764">
          <cell r="A2764">
            <v>31605</v>
          </cell>
          <cell r="B2764" t="str">
            <v>PROJETO ESTRUTURAL DE CONCRETO ARMADO PARA GALERIA MOLDADA, EM MÓDULOS DE 10M DE EXTENSÃO, PODENDO AS FUNDAÇÕES SEREM DIRETAS, SOBRE ESTACAS OU AMBAS AS SOLUÇÕES, APLICA-SE OS PERCENTUAIS DO ITEM 3.15 PARA MÓDULO; PARA REPETIÇÃO DE MÓDULOS ADOTA-SE 41 EM DIANTE</v>
          </cell>
          <cell r="C2764" t="str">
            <v>%</v>
          </cell>
          <cell r="D2764">
            <v>0</v>
          </cell>
          <cell r="E2764">
            <v>0</v>
          </cell>
          <cell r="F2764">
            <v>0</v>
          </cell>
        </row>
        <row r="2765">
          <cell r="A2765">
            <v>31800</v>
          </cell>
          <cell r="B2765" t="str">
            <v>VISTORIA TÉCNICA DE VIAS DE PROGRAMA DE PAVIMENTAÇÃO</v>
          </cell>
          <cell r="C2765" t="str">
            <v>M/VIA</v>
          </cell>
          <cell r="D2765">
            <v>0</v>
          </cell>
          <cell r="E2765">
            <v>0</v>
          </cell>
          <cell r="F2765">
            <v>0</v>
          </cell>
        </row>
        <row r="2766">
          <cell r="A2766">
            <v>31900</v>
          </cell>
          <cell r="B2766" t="str">
            <v>PLANILHA DE QUANTIDADE DE SERVIÇOS DE VIAS DO PROGRAMA DE PAVIMENTAÇÃO</v>
          </cell>
          <cell r="C2766" t="str">
            <v>M/VIA</v>
          </cell>
          <cell r="D2766">
            <v>0</v>
          </cell>
          <cell r="E2766">
            <v>0</v>
          </cell>
          <cell r="F2766">
            <v>0</v>
          </cell>
        </row>
        <row r="2767">
          <cell r="A2767">
            <v>32000</v>
          </cell>
          <cell r="B2767" t="str">
            <v>CÓPIA XEROX EM TAMANHO OFÍCIO, UMA FACE, PRETO E BRANCO</v>
          </cell>
          <cell r="C2767" t="str">
            <v>UN</v>
          </cell>
          <cell r="D2767">
            <v>0</v>
          </cell>
          <cell r="E2767">
            <v>0</v>
          </cell>
          <cell r="F2767">
            <v>0</v>
          </cell>
        </row>
        <row r="2768">
          <cell r="A2768">
            <v>32001</v>
          </cell>
          <cell r="B2768" t="str">
            <v>CÓPIA XEROX TAMANHO OFÍCIO UMA FACE COLORIDA</v>
          </cell>
          <cell r="C2768" t="str">
            <v>UN</v>
          </cell>
          <cell r="D2768">
            <v>0</v>
          </cell>
          <cell r="E2768">
            <v>0</v>
          </cell>
          <cell r="F2768">
            <v>0</v>
          </cell>
        </row>
        <row r="2769">
          <cell r="A2769">
            <v>32002</v>
          </cell>
          <cell r="B2769" t="str">
            <v>CÓPIA XEROX TAMANHO A3 UMA FACE-PRETO E BRANCO</v>
          </cell>
          <cell r="C2769" t="str">
            <v>UN</v>
          </cell>
          <cell r="D2769">
            <v>0</v>
          </cell>
          <cell r="E2769">
            <v>0</v>
          </cell>
          <cell r="F2769">
            <v>0</v>
          </cell>
        </row>
        <row r="2770">
          <cell r="A2770">
            <v>32003</v>
          </cell>
          <cell r="B2770" t="str">
            <v>CÓPIA XEROX TAMANHO A3 UMA FACE COLORIDA</v>
          </cell>
          <cell r="C2770" t="str">
            <v>UN</v>
          </cell>
          <cell r="D2770">
            <v>0</v>
          </cell>
          <cell r="E2770">
            <v>0</v>
          </cell>
          <cell r="F2770">
            <v>0</v>
          </cell>
        </row>
        <row r="2771">
          <cell r="A2771">
            <v>32004</v>
          </cell>
          <cell r="B2771" t="str">
            <v>CÓPIA XEROX PRETO E BRANCO</v>
          </cell>
          <cell r="C2771" t="str">
            <v>M2</v>
          </cell>
          <cell r="D2771">
            <v>0</v>
          </cell>
          <cell r="E2771">
            <v>0</v>
          </cell>
          <cell r="F2771">
            <v>0</v>
          </cell>
        </row>
        <row r="2772">
          <cell r="A2772">
            <v>32200</v>
          </cell>
          <cell r="B2772" t="str">
            <v>LOCAÇÃO DE VEÍCULO DE PASSAGEIRO TIPO VW GOL OU SIMILAR, COM MOTORISTA, INCLUINDO MANUTENÇÃO E COMBUSTÍVEL (MÍNIMO 200 H/MÊS)</v>
          </cell>
          <cell r="C2772" t="str">
            <v>H</v>
          </cell>
          <cell r="D2772">
            <v>0</v>
          </cell>
          <cell r="E2772">
            <v>0</v>
          </cell>
          <cell r="F2772">
            <v>0</v>
          </cell>
        </row>
        <row r="2773">
          <cell r="A2773">
            <v>32300</v>
          </cell>
          <cell r="B2773" t="str">
            <v>FOTO COLORIDA 10 X 15CM ( REVELAÇÃO)</v>
          </cell>
          <cell r="C2773" t="str">
            <v>UN</v>
          </cell>
          <cell r="D2773">
            <v>0</v>
          </cell>
          <cell r="E2773">
            <v>0</v>
          </cell>
          <cell r="F2773">
            <v>0</v>
          </cell>
        </row>
        <row r="2774">
          <cell r="A2774">
            <v>32400</v>
          </cell>
          <cell r="B2774" t="str">
            <v>CONSULTOR</v>
          </cell>
          <cell r="C2774" t="str">
            <v>H</v>
          </cell>
          <cell r="D2774">
            <v>0</v>
          </cell>
          <cell r="E2774">
            <v>0</v>
          </cell>
          <cell r="F2774">
            <v>0</v>
          </cell>
        </row>
        <row r="2775">
          <cell r="A2775">
            <v>32500</v>
          </cell>
          <cell r="B2775" t="str">
            <v>COORDENADOR GERAL</v>
          </cell>
          <cell r="C2775" t="str">
            <v>H</v>
          </cell>
          <cell r="D2775">
            <v>0</v>
          </cell>
          <cell r="E2775">
            <v>0</v>
          </cell>
          <cell r="F2775">
            <v>0</v>
          </cell>
        </row>
        <row r="2776">
          <cell r="A2776">
            <v>32600</v>
          </cell>
          <cell r="B2776" t="str">
            <v>COORDENADOR SETORIAL</v>
          </cell>
          <cell r="C2776" t="str">
            <v>H</v>
          </cell>
          <cell r="D2776">
            <v>0</v>
          </cell>
          <cell r="E2776">
            <v>0</v>
          </cell>
          <cell r="F2776">
            <v>0</v>
          </cell>
        </row>
        <row r="2777">
          <cell r="A2777">
            <v>32700</v>
          </cell>
          <cell r="B2777" t="str">
            <v>ENGENHEIRO/ ARQUITETO SÊNIOR</v>
          </cell>
          <cell r="C2777" t="str">
            <v>H</v>
          </cell>
          <cell r="D2777">
            <v>0</v>
          </cell>
          <cell r="E2777">
            <v>0</v>
          </cell>
          <cell r="F2777">
            <v>0</v>
          </cell>
        </row>
        <row r="2778">
          <cell r="A2778">
            <v>32900</v>
          </cell>
          <cell r="B2778" t="str">
            <v>ENGENHEIRO/ ARQUITETO  PLENO</v>
          </cell>
          <cell r="C2778" t="str">
            <v>H</v>
          </cell>
          <cell r="D2778">
            <v>0</v>
          </cell>
          <cell r="E2778">
            <v>0</v>
          </cell>
          <cell r="F2778">
            <v>0</v>
          </cell>
        </row>
        <row r="2779">
          <cell r="A2779">
            <v>33000</v>
          </cell>
          <cell r="B2779" t="str">
            <v>ENGENHEIRO/ ARQUITETO JUNIOR</v>
          </cell>
          <cell r="C2779" t="str">
            <v>H</v>
          </cell>
          <cell r="D2779">
            <v>0</v>
          </cell>
          <cell r="E2779">
            <v>0</v>
          </cell>
          <cell r="F2779">
            <v>0</v>
          </cell>
        </row>
        <row r="2780">
          <cell r="A2780">
            <v>33100</v>
          </cell>
          <cell r="B2780" t="str">
            <v>AUXILIAR DE LABORATÓRIO</v>
          </cell>
          <cell r="C2780" t="str">
            <v>H</v>
          </cell>
          <cell r="D2780">
            <v>0</v>
          </cell>
          <cell r="E2780">
            <v>0</v>
          </cell>
          <cell r="F2780">
            <v>0</v>
          </cell>
        </row>
        <row r="2781">
          <cell r="A2781">
            <v>33200</v>
          </cell>
          <cell r="B2781" t="str">
            <v>AUXILIAR DE TOPOGRAFIA</v>
          </cell>
          <cell r="C2781" t="str">
            <v>H</v>
          </cell>
          <cell r="D2781">
            <v>0</v>
          </cell>
          <cell r="E2781">
            <v>0</v>
          </cell>
          <cell r="F2781">
            <v>0</v>
          </cell>
        </row>
        <row r="2782">
          <cell r="A2782">
            <v>33300</v>
          </cell>
          <cell r="B2782" t="str">
            <v>TECNÓLOGO - 5 À 10 ANOS DE EXPERIÊNCIA COM FORMAÇÃO EM EDIFICAÇÕES</v>
          </cell>
          <cell r="C2782" t="str">
            <v>H</v>
          </cell>
          <cell r="D2782">
            <v>0</v>
          </cell>
          <cell r="E2782">
            <v>0</v>
          </cell>
          <cell r="F2782">
            <v>0</v>
          </cell>
        </row>
        <row r="2783">
          <cell r="A2783">
            <v>33500</v>
          </cell>
          <cell r="B2783" t="str">
            <v>DESENHISTA - CADISTA</v>
          </cell>
          <cell r="C2783" t="str">
            <v>H</v>
          </cell>
          <cell r="D2783">
            <v>0</v>
          </cell>
          <cell r="E2783">
            <v>0</v>
          </cell>
          <cell r="F2783">
            <v>0</v>
          </cell>
        </row>
        <row r="2784">
          <cell r="A2784">
            <v>33600</v>
          </cell>
          <cell r="B2784" t="str">
            <v>DESENHISTA PROJETISTA</v>
          </cell>
          <cell r="C2784" t="str">
            <v>H</v>
          </cell>
          <cell r="D2784">
            <v>0</v>
          </cell>
          <cell r="E2784">
            <v>0</v>
          </cell>
          <cell r="F2784">
            <v>0</v>
          </cell>
        </row>
        <row r="2785">
          <cell r="A2785">
            <v>33800</v>
          </cell>
          <cell r="B2785" t="str">
            <v>LABORATORISTA DE SOLO/PAVIMENTAÇÃO</v>
          </cell>
          <cell r="C2785" t="str">
            <v>H</v>
          </cell>
          <cell r="D2785">
            <v>0</v>
          </cell>
          <cell r="E2785">
            <v>0</v>
          </cell>
          <cell r="F2785">
            <v>0</v>
          </cell>
        </row>
        <row r="2786">
          <cell r="A2786">
            <v>33900</v>
          </cell>
          <cell r="B2786" t="str">
            <v>PROJETISTA</v>
          </cell>
          <cell r="C2786" t="str">
            <v>H</v>
          </cell>
          <cell r="D2786">
            <v>0</v>
          </cell>
          <cell r="E2786">
            <v>0</v>
          </cell>
          <cell r="F2786">
            <v>0</v>
          </cell>
        </row>
        <row r="2787">
          <cell r="A2787">
            <v>34000</v>
          </cell>
          <cell r="B2787" t="str">
            <v>TOPÓGRAFO</v>
          </cell>
          <cell r="C2787" t="str">
            <v>H</v>
          </cell>
          <cell r="D2787">
            <v>0</v>
          </cell>
          <cell r="E2787">
            <v>0</v>
          </cell>
          <cell r="F2787">
            <v>0</v>
          </cell>
        </row>
        <row r="2788">
          <cell r="A2788">
            <v>34100</v>
          </cell>
          <cell r="B2788" t="str">
            <v>AJUDANTE GERAL</v>
          </cell>
          <cell r="C2788" t="str">
            <v>H</v>
          </cell>
          <cell r="D2788">
            <v>0</v>
          </cell>
          <cell r="E2788">
            <v>0</v>
          </cell>
          <cell r="F2788">
            <v>0</v>
          </cell>
        </row>
        <row r="2789">
          <cell r="A2789">
            <v>34300</v>
          </cell>
          <cell r="B2789" t="str">
            <v>DIGITADOR</v>
          </cell>
          <cell r="C2789" t="str">
            <v>H</v>
          </cell>
          <cell r="D2789">
            <v>0</v>
          </cell>
          <cell r="E2789">
            <v>0</v>
          </cell>
          <cell r="F2789">
            <v>0</v>
          </cell>
        </row>
        <row r="2790">
          <cell r="A2790">
            <v>34400</v>
          </cell>
          <cell r="B2790" t="str">
            <v>MENSAGEIRO</v>
          </cell>
          <cell r="C2790" t="str">
            <v>H</v>
          </cell>
          <cell r="D2790">
            <v>0</v>
          </cell>
          <cell r="E2790">
            <v>0</v>
          </cell>
          <cell r="F2790">
            <v>0</v>
          </cell>
        </row>
        <row r="2791">
          <cell r="A2791">
            <v>34600</v>
          </cell>
          <cell r="B2791" t="str">
            <v>SECRETÁRIA</v>
          </cell>
          <cell r="C2791" t="str">
            <v>H</v>
          </cell>
          <cell r="D2791">
            <v>0</v>
          </cell>
          <cell r="E2791">
            <v>0</v>
          </cell>
          <cell r="F2791">
            <v>0</v>
          </cell>
        </row>
        <row r="2792">
          <cell r="A2792">
            <v>34700</v>
          </cell>
          <cell r="B2792" t="str">
            <v>SECRETÁRIA EXECUTIVA</v>
          </cell>
          <cell r="C2792" t="str">
            <v>H</v>
          </cell>
          <cell r="D2792">
            <v>0</v>
          </cell>
          <cell r="E2792">
            <v>0</v>
          </cell>
          <cell r="F2792">
            <v>0</v>
          </cell>
        </row>
        <row r="2793">
          <cell r="A2793">
            <v>35000</v>
          </cell>
          <cell r="B2793" t="str">
            <v>DESENHISTA DE TOPOGRAFIA</v>
          </cell>
          <cell r="C2793" t="str">
            <v>H</v>
          </cell>
          <cell r="D2793">
            <v>0</v>
          </cell>
          <cell r="E2793">
            <v>0</v>
          </cell>
          <cell r="F2793">
            <v>0</v>
          </cell>
        </row>
        <row r="2794">
          <cell r="A2794">
            <v>35100</v>
          </cell>
          <cell r="B2794" t="str">
            <v>TÉCNICO - NÍVEL MÉDIO</v>
          </cell>
          <cell r="C2794" t="str">
            <v>H</v>
          </cell>
          <cell r="D2794">
            <v>0</v>
          </cell>
          <cell r="E2794">
            <v>0</v>
          </cell>
          <cell r="F2794">
            <v>0</v>
          </cell>
        </row>
        <row r="2795">
          <cell r="A2795">
            <v>35200</v>
          </cell>
          <cell r="B2795" t="str">
            <v>SERVIÇO DE PLOTAGEM EM PAPEL SULFITE, TAMANHO A1, PRETO E BRANCO</v>
          </cell>
          <cell r="C2795" t="str">
            <v>UN</v>
          </cell>
          <cell r="D2795">
            <v>0</v>
          </cell>
          <cell r="E2795">
            <v>0</v>
          </cell>
          <cell r="F2795">
            <v>0</v>
          </cell>
        </row>
        <row r="2796">
          <cell r="A2796">
            <v>35201</v>
          </cell>
          <cell r="B2796" t="str">
            <v>PLOTAGEM EM PAPEL SULFITE, TAMANHO A1, COLORIDA (ARQUIVO ORIGINAL COM EXTENSÃO "PLT")</v>
          </cell>
          <cell r="C2796" t="str">
            <v>UN</v>
          </cell>
          <cell r="D2796">
            <v>0</v>
          </cell>
          <cell r="E2796">
            <v>0</v>
          </cell>
          <cell r="F2796">
            <v>0</v>
          </cell>
        </row>
        <row r="2797">
          <cell r="A2797">
            <v>35202</v>
          </cell>
          <cell r="B2797" t="str">
            <v>PLOTAGEM EM PAPEL SULFITE, TAMANHO A0, PRETO E BRANCO (ARQUIVO ORIGINAL COM EXTENSÃO "PLT")</v>
          </cell>
          <cell r="C2797" t="str">
            <v>UN</v>
          </cell>
          <cell r="D2797">
            <v>0</v>
          </cell>
          <cell r="E2797">
            <v>0</v>
          </cell>
          <cell r="F2797">
            <v>0</v>
          </cell>
        </row>
        <row r="2798">
          <cell r="A2798">
            <v>35203</v>
          </cell>
          <cell r="B2798" t="str">
            <v>PLOTAGEM EM PAPEL SULFITE,TAMANHO A0, COLORIDA (ARQUIVO ORIGINAL COM EXTENSÃO "PLT")</v>
          </cell>
          <cell r="C2798" t="str">
            <v>UN</v>
          </cell>
          <cell r="D2798">
            <v>0</v>
          </cell>
          <cell r="E2798">
            <v>0</v>
          </cell>
          <cell r="F2798">
            <v>0</v>
          </cell>
        </row>
        <row r="2799">
          <cell r="A2799">
            <v>35317</v>
          </cell>
          <cell r="B2799" t="str">
            <v>PROJETO BÁSICO (PRANCHA A1)</v>
          </cell>
          <cell r="C2799" t="str">
            <v>UN</v>
          </cell>
          <cell r="D2799">
            <v>0</v>
          </cell>
          <cell r="E2799">
            <v>0</v>
          </cell>
          <cell r="F2799">
            <v>0</v>
          </cell>
        </row>
        <row r="2800">
          <cell r="A2800">
            <v>35318</v>
          </cell>
          <cell r="B2800" t="str">
            <v>PROJETO EXECUTIVO (PRANCHA A1)</v>
          </cell>
          <cell r="C2800" t="str">
            <v>UN</v>
          </cell>
          <cell r="D2800">
            <v>0</v>
          </cell>
          <cell r="E2800">
            <v>0</v>
          </cell>
          <cell r="F2800">
            <v>0</v>
          </cell>
        </row>
        <row r="2801">
          <cell r="A2801">
            <v>35401</v>
          </cell>
          <cell r="B2801" t="str">
            <v>ADVOGADO JÚNIOR</v>
          </cell>
          <cell r="C2801" t="str">
            <v>H</v>
          </cell>
          <cell r="D2801">
            <v>0</v>
          </cell>
          <cell r="E2801">
            <v>0</v>
          </cell>
          <cell r="F2801">
            <v>0</v>
          </cell>
        </row>
        <row r="2802">
          <cell r="A2802">
            <v>35402</v>
          </cell>
          <cell r="B2802" t="str">
            <v>ADVOGADO PLENO</v>
          </cell>
          <cell r="C2802" t="str">
            <v>H</v>
          </cell>
          <cell r="D2802">
            <v>0</v>
          </cell>
          <cell r="E2802">
            <v>0</v>
          </cell>
          <cell r="F2802">
            <v>0</v>
          </cell>
        </row>
        <row r="2803">
          <cell r="A2803">
            <v>35403</v>
          </cell>
          <cell r="B2803" t="str">
            <v>ADVOGADO SÊNIOR</v>
          </cell>
          <cell r="C2803" t="str">
            <v>H</v>
          </cell>
          <cell r="D2803">
            <v>0</v>
          </cell>
          <cell r="E2803">
            <v>0</v>
          </cell>
          <cell r="F2803">
            <v>0</v>
          </cell>
        </row>
        <row r="2804">
          <cell r="A2804">
            <v>35404</v>
          </cell>
          <cell r="B2804" t="str">
            <v>GEÓLOGO JÚNIOR</v>
          </cell>
          <cell r="C2804" t="str">
            <v>H</v>
          </cell>
          <cell r="D2804">
            <v>0</v>
          </cell>
          <cell r="E2804">
            <v>0</v>
          </cell>
          <cell r="F2804">
            <v>0</v>
          </cell>
        </row>
        <row r="2805">
          <cell r="A2805">
            <v>35405</v>
          </cell>
          <cell r="B2805" t="str">
            <v>GEÓLOGO PLENO</v>
          </cell>
          <cell r="C2805" t="str">
            <v>H</v>
          </cell>
          <cell r="D2805">
            <v>0</v>
          </cell>
          <cell r="E2805">
            <v>0</v>
          </cell>
          <cell r="F2805">
            <v>0</v>
          </cell>
        </row>
        <row r="2806">
          <cell r="A2806">
            <v>35406</v>
          </cell>
          <cell r="B2806" t="str">
            <v>GEÓLOGO SÊNIOR</v>
          </cell>
          <cell r="C2806" t="str">
            <v>H</v>
          </cell>
          <cell r="D2806">
            <v>0</v>
          </cell>
          <cell r="E2806">
            <v>0</v>
          </cell>
          <cell r="F2806">
            <v>0</v>
          </cell>
        </row>
        <row r="2807">
          <cell r="A2807">
            <v>35407</v>
          </cell>
          <cell r="B2807" t="str">
            <v>GEÓGRAFO JÚNIOR</v>
          </cell>
          <cell r="C2807" t="str">
            <v>H</v>
          </cell>
          <cell r="D2807">
            <v>0</v>
          </cell>
          <cell r="E2807">
            <v>0</v>
          </cell>
          <cell r="F2807">
            <v>0</v>
          </cell>
        </row>
        <row r="2808">
          <cell r="A2808">
            <v>35408</v>
          </cell>
          <cell r="B2808" t="str">
            <v>GEÓGRAFO PLENO</v>
          </cell>
          <cell r="C2808" t="str">
            <v>H</v>
          </cell>
          <cell r="D2808">
            <v>0</v>
          </cell>
          <cell r="E2808">
            <v>0</v>
          </cell>
          <cell r="F2808">
            <v>0</v>
          </cell>
        </row>
        <row r="2809">
          <cell r="A2809">
            <v>35409</v>
          </cell>
          <cell r="B2809" t="str">
            <v>GEÓGRAFO SÊNIOR</v>
          </cell>
          <cell r="C2809" t="str">
            <v>H</v>
          </cell>
          <cell r="D2809">
            <v>0</v>
          </cell>
          <cell r="E2809">
            <v>0</v>
          </cell>
          <cell r="F2809">
            <v>0</v>
          </cell>
        </row>
        <row r="2810">
          <cell r="A2810">
            <v>35410</v>
          </cell>
          <cell r="B2810" t="str">
            <v>ASSISTENTE SOCIAL JÚNIOR</v>
          </cell>
          <cell r="C2810" t="str">
            <v>H</v>
          </cell>
          <cell r="D2810">
            <v>0</v>
          </cell>
          <cell r="E2810">
            <v>0</v>
          </cell>
          <cell r="F2810">
            <v>0</v>
          </cell>
        </row>
        <row r="2811">
          <cell r="A2811">
            <v>35411</v>
          </cell>
          <cell r="B2811" t="str">
            <v>ASSISTENTE SOCIAL PLENO</v>
          </cell>
          <cell r="C2811" t="str">
            <v>H</v>
          </cell>
          <cell r="D2811">
            <v>0</v>
          </cell>
          <cell r="E2811">
            <v>0</v>
          </cell>
          <cell r="F2811">
            <v>0</v>
          </cell>
        </row>
        <row r="2812">
          <cell r="A2812">
            <v>35412</v>
          </cell>
          <cell r="B2812" t="str">
            <v>ASSISTENTE SOCIAL SÊNIOR</v>
          </cell>
          <cell r="C2812" t="str">
            <v>H</v>
          </cell>
          <cell r="D2812">
            <v>0</v>
          </cell>
          <cell r="E2812">
            <v>0</v>
          </cell>
          <cell r="F2812">
            <v>0</v>
          </cell>
        </row>
        <row r="2813">
          <cell r="A2813">
            <v>36000</v>
          </cell>
          <cell r="B2813" t="str">
            <v>ESTUDOS, PROJETOS E RELATÓRIOS PARA LICENCIAMENTO AMBIENTAL</v>
          </cell>
          <cell r="C2813" t="str">
            <v>.</v>
          </cell>
          <cell r="D2813">
            <v>0</v>
          </cell>
          <cell r="E2813">
            <v>0</v>
          </cell>
          <cell r="F2813">
            <v>0</v>
          </cell>
        </row>
        <row r="2814">
          <cell r="A2814">
            <v>36001</v>
          </cell>
          <cell r="B2814" t="str">
            <v>RELATÓRIO DE DOCUMENTAÇÃO (ATAS DE REUNIÃO, PROTOCOLOS, E CÓPIAS DE DOCUMENTOS)</v>
          </cell>
          <cell r="C2814" t="str">
            <v>UN</v>
          </cell>
          <cell r="D2814">
            <v>0</v>
          </cell>
          <cell r="E2814">
            <v>0</v>
          </cell>
          <cell r="F2814">
            <v>0</v>
          </cell>
        </row>
        <row r="2815">
          <cell r="A2815">
            <v>36002</v>
          </cell>
          <cell r="B2815" t="str">
            <v>RELATÓRIO FOTOGRÁFICO DE VISTORIA</v>
          </cell>
          <cell r="C2815" t="str">
            <v>UN</v>
          </cell>
          <cell r="D2815">
            <v>0</v>
          </cell>
          <cell r="E2815">
            <v>0</v>
          </cell>
          <cell r="F2815">
            <v>0</v>
          </cell>
        </row>
        <row r="2816">
          <cell r="A2816">
            <v>36003</v>
          </cell>
          <cell r="B2816" t="str">
            <v>RELATÓRIO DE CONSULTA PRÉVIA CONFORME PORTARIA SVMA 80/2007 E ART.12 RESOLUÇÃO 203 CADES/ SVMA 2019</v>
          </cell>
          <cell r="C2816" t="str">
            <v>UN</v>
          </cell>
          <cell r="D2816">
            <v>0</v>
          </cell>
          <cell r="E2816">
            <v>0</v>
          </cell>
          <cell r="F2816">
            <v>0</v>
          </cell>
        </row>
        <row r="2817">
          <cell r="A2817">
            <v>36004</v>
          </cell>
          <cell r="B2817" t="str">
            <v>ESTUDO DE VIABILIDADE AMBIENTAL - EVA</v>
          </cell>
          <cell r="C2817" t="str">
            <v>UN</v>
          </cell>
          <cell r="D2817">
            <v>0</v>
          </cell>
          <cell r="E2817">
            <v>0</v>
          </cell>
          <cell r="F2817">
            <v>0</v>
          </cell>
        </row>
        <row r="2818">
          <cell r="A2818">
            <v>36005</v>
          </cell>
          <cell r="B2818" t="str">
            <v>RELATÓRIO DE COMPLEMENTAÇÃO AO EVA</v>
          </cell>
          <cell r="C2818" t="str">
            <v>UN</v>
          </cell>
          <cell r="D2818">
            <v>0</v>
          </cell>
          <cell r="E2818">
            <v>0</v>
          </cell>
          <cell r="F2818">
            <v>0</v>
          </cell>
        </row>
        <row r="2819">
          <cell r="A2819">
            <v>36006</v>
          </cell>
          <cell r="B2819" t="str">
            <v>ESTUDO DE IMPACTO AMBIENTAL-EIA E RESPECTIVO RIMA, CONFORME RESOLUÇÃO CONAMA N°001/86</v>
          </cell>
          <cell r="C2819" t="str">
            <v>UN</v>
          </cell>
          <cell r="D2819">
            <v>0</v>
          </cell>
          <cell r="E2819">
            <v>0</v>
          </cell>
          <cell r="F2819">
            <v>0</v>
          </cell>
        </row>
        <row r="2820">
          <cell r="A2820">
            <v>36007</v>
          </cell>
          <cell r="B2820" t="str">
            <v>AUDIÊNCIA PÚBLICA</v>
          </cell>
          <cell r="C2820" t="str">
            <v>UN</v>
          </cell>
          <cell r="D2820">
            <v>0</v>
          </cell>
          <cell r="E2820">
            <v>0</v>
          </cell>
          <cell r="F2820">
            <v>0</v>
          </cell>
        </row>
        <row r="2821">
          <cell r="A2821">
            <v>36008</v>
          </cell>
          <cell r="B2821" t="str">
            <v>RELATÓRIO DE COMPLEMENTAÇÃO AO EIA/RIMA</v>
          </cell>
          <cell r="C2821" t="str">
            <v>UN</v>
          </cell>
          <cell r="D2821">
            <v>0</v>
          </cell>
          <cell r="E2821">
            <v>0</v>
          </cell>
          <cell r="F2821">
            <v>0</v>
          </cell>
        </row>
        <row r="2822">
          <cell r="A2822">
            <v>36009</v>
          </cell>
          <cell r="B2822" t="str">
            <v>PLANO BÁSICO AMBIENTAL - PBA CONTENDO OS PLANOS E PROGRAMAS DO MEIO FÍSICO, BIÓTICO E SOCIOECONÔMICO ELENCADOS NO TR</v>
          </cell>
          <cell r="C2822" t="str">
            <v>UN</v>
          </cell>
          <cell r="D2822">
            <v>0</v>
          </cell>
          <cell r="E2822">
            <v>0</v>
          </cell>
          <cell r="F2822">
            <v>0</v>
          </cell>
        </row>
        <row r="2823">
          <cell r="A2823">
            <v>36010</v>
          </cell>
          <cell r="B2823" t="str">
            <v>RELATÓRIO DE ATENDIMENTO ÀS EXIGÊNCIAS DA LICENÇA AMBIENTAL PÉVIA - LAP</v>
          </cell>
          <cell r="C2823" t="str">
            <v>UN</v>
          </cell>
          <cell r="D2823">
            <v>0</v>
          </cell>
          <cell r="E2823">
            <v>0</v>
          </cell>
          <cell r="F2823">
            <v>0</v>
          </cell>
        </row>
        <row r="2824">
          <cell r="A2824">
            <v>36011</v>
          </cell>
          <cell r="B2824" t="str">
            <v>RELATÓRIO DE SOLICITAÇÃO DA LICENÇA AMBIENTAL DE INSTALAÇÃO - LAI</v>
          </cell>
          <cell r="C2824" t="str">
            <v>UN</v>
          </cell>
          <cell r="D2824">
            <v>0</v>
          </cell>
          <cell r="E2824">
            <v>0</v>
          </cell>
          <cell r="F2824">
            <v>0</v>
          </cell>
        </row>
        <row r="2825">
          <cell r="A2825">
            <v>36100</v>
          </cell>
          <cell r="B2825" t="str">
            <v>ARQUEOLOGIA E PATRIMÔNIO CULTURAL</v>
          </cell>
          <cell r="C2825" t="str">
            <v>.</v>
          </cell>
          <cell r="D2825">
            <v>0</v>
          </cell>
          <cell r="E2825">
            <v>0</v>
          </cell>
          <cell r="F2825">
            <v>0</v>
          </cell>
        </row>
        <row r="2826">
          <cell r="A2826">
            <v>36101</v>
          </cell>
          <cell r="B2826" t="str">
            <v>FICHA DE CARACTERIZAÇÃO DO EMPREENDIMENTO - FCA, CONFORME INSTRUÇÃO NORMATIVA IPHAN N°01/2015</v>
          </cell>
          <cell r="C2826" t="str">
            <v>UN</v>
          </cell>
          <cell r="D2826">
            <v>0</v>
          </cell>
          <cell r="E2826">
            <v>0</v>
          </cell>
          <cell r="F2826">
            <v>0</v>
          </cell>
        </row>
        <row r="2827">
          <cell r="A2827">
            <v>36102</v>
          </cell>
          <cell r="B2827" t="str">
            <v>RELATÓRIO DE AVALIAÇÃO DE IMPACTO AOS BENS CULTURAIS TOMBADOS, VALORADOS E REGISTRADOS</v>
          </cell>
          <cell r="C2827" t="str">
            <v>UN</v>
          </cell>
          <cell r="D2827">
            <v>0</v>
          </cell>
          <cell r="E2827">
            <v>0</v>
          </cell>
          <cell r="F2827">
            <v>0</v>
          </cell>
        </row>
        <row r="2828">
          <cell r="A2828">
            <v>36103</v>
          </cell>
          <cell r="B2828" t="str">
            <v>PROGRAMA DE GESTÃO DOS BENS CULTURAIS TOMBADOS, VALORADOS E REGISTRADOS</v>
          </cell>
          <cell r="C2828" t="str">
            <v>UN</v>
          </cell>
          <cell r="D2828">
            <v>0</v>
          </cell>
          <cell r="E2828">
            <v>0</v>
          </cell>
          <cell r="F2828">
            <v>0</v>
          </cell>
        </row>
        <row r="2829">
          <cell r="A2829">
            <v>36104</v>
          </cell>
          <cell r="B2829" t="str">
            <v>RELATÓRIO DE GESTÃO DE BENS CULTURAIS TOMBADOS, VALORADOS E REGISTRADOS</v>
          </cell>
          <cell r="C2829" t="str">
            <v>UN</v>
          </cell>
          <cell r="D2829">
            <v>0</v>
          </cell>
          <cell r="E2829">
            <v>0</v>
          </cell>
          <cell r="F2829">
            <v>0</v>
          </cell>
        </row>
        <row r="2830">
          <cell r="A2830">
            <v>36105</v>
          </cell>
          <cell r="B2830" t="str">
            <v>PROJETO DE SALVAMENTO ARQUEOLÓGICO</v>
          </cell>
          <cell r="C2830" t="str">
            <v>UN</v>
          </cell>
          <cell r="D2830">
            <v>0</v>
          </cell>
          <cell r="E2830">
            <v>0</v>
          </cell>
          <cell r="F2830">
            <v>0</v>
          </cell>
        </row>
        <row r="2831">
          <cell r="A2831">
            <v>36106</v>
          </cell>
          <cell r="B2831" t="str">
            <v>RELATÓRIO DE SALVAMENTO ARQUEOLÓGICO</v>
          </cell>
          <cell r="C2831" t="str">
            <v>UN</v>
          </cell>
          <cell r="D2831">
            <v>0</v>
          </cell>
          <cell r="E2831">
            <v>0</v>
          </cell>
          <cell r="F2831">
            <v>0</v>
          </cell>
        </row>
        <row r="2832">
          <cell r="A2832">
            <v>36107</v>
          </cell>
          <cell r="B2832" t="str">
            <v>PROGRAMA DE EDUCAÇÃO PATRIMONIAL</v>
          </cell>
          <cell r="C2832" t="str">
            <v>UN</v>
          </cell>
          <cell r="D2832">
            <v>0</v>
          </cell>
          <cell r="E2832">
            <v>0</v>
          </cell>
          <cell r="F2832">
            <v>0</v>
          </cell>
        </row>
        <row r="2833">
          <cell r="A2833">
            <v>36200</v>
          </cell>
          <cell r="B2833" t="str">
            <v>MANEJO DE VEGETAÇÃO DENTRO E FORA DA APP</v>
          </cell>
          <cell r="C2833" t="str">
            <v>.</v>
          </cell>
          <cell r="D2833">
            <v>0</v>
          </cell>
          <cell r="E2833">
            <v>0</v>
          </cell>
          <cell r="F2833">
            <v>0</v>
          </cell>
        </row>
        <row r="2834">
          <cell r="A2834">
            <v>36201</v>
          </cell>
          <cell r="B2834" t="str">
            <v>CARACTERIZAÇÃO DA APP E FRAGMENTO DE MATA PARA ÁREA DE ATÉ 25.000M2</v>
          </cell>
          <cell r="C2834" t="str">
            <v>UN</v>
          </cell>
          <cell r="D2834">
            <v>0</v>
          </cell>
          <cell r="E2834">
            <v>0</v>
          </cell>
          <cell r="F2834">
            <v>0</v>
          </cell>
        </row>
        <row r="2835">
          <cell r="A2835">
            <v>36202</v>
          </cell>
          <cell r="B2835" t="str">
            <v>CARACTERIZAÇÃO DA APP E FRAGMENTO DE MATA ACIMA DE 25.000M2</v>
          </cell>
          <cell r="C2835" t="str">
            <v>UN</v>
          </cell>
          <cell r="D2835">
            <v>0</v>
          </cell>
          <cell r="E2835">
            <v>0</v>
          </cell>
          <cell r="F2835">
            <v>0</v>
          </cell>
        </row>
        <row r="2836">
          <cell r="A2836">
            <v>36203</v>
          </cell>
          <cell r="B2836" t="str">
            <v>CADASTRAMENTO ARBÓREO DE ATÉ 100 EXEMPLARES ARBÓREOS</v>
          </cell>
          <cell r="C2836" t="str">
            <v>UN</v>
          </cell>
          <cell r="D2836">
            <v>0</v>
          </cell>
          <cell r="E2836">
            <v>0</v>
          </cell>
          <cell r="F2836">
            <v>0</v>
          </cell>
        </row>
        <row r="2837">
          <cell r="A2837">
            <v>36204</v>
          </cell>
          <cell r="B2837" t="str">
            <v>CADASTRAMENTO ARBÓREO DE ATÉ 1000 EXEMPLARES</v>
          </cell>
          <cell r="C2837" t="str">
            <v>UN</v>
          </cell>
          <cell r="D2837">
            <v>0</v>
          </cell>
          <cell r="E2837">
            <v>0</v>
          </cell>
          <cell r="F2837">
            <v>0</v>
          </cell>
        </row>
        <row r="2838">
          <cell r="A2838">
            <v>36205</v>
          </cell>
          <cell r="B2838" t="str">
            <v>CADASTRAMENTO ARBÓREO MAIOR QUE 1000 EXEMPLARES</v>
          </cell>
          <cell r="C2838" t="str">
            <v>UN</v>
          </cell>
          <cell r="D2838">
            <v>0</v>
          </cell>
          <cell r="E2838">
            <v>0</v>
          </cell>
          <cell r="F2838">
            <v>0</v>
          </cell>
        </row>
        <row r="2839">
          <cell r="A2839">
            <v>36206</v>
          </cell>
          <cell r="B2839" t="str">
            <v>ELABORAÇÃO DE DOCUMENTOS TÉCNICOS PARA O TERMO DE COMPROMISSO AMBIENTAL TCA E PLANTAS DE SITUAÇÃO ATUAL, SITUAÇÃO PRETENDIDA E PROJETO DE COMPENSAÇÃO AMBIENTAL PARA ATÉ 100 EXEMPLARES ARBÓREOS</v>
          </cell>
          <cell r="C2839" t="str">
            <v>UN</v>
          </cell>
          <cell r="D2839">
            <v>0</v>
          </cell>
          <cell r="E2839">
            <v>0</v>
          </cell>
          <cell r="F2839">
            <v>0</v>
          </cell>
        </row>
        <row r="2840">
          <cell r="A2840">
            <v>36207</v>
          </cell>
          <cell r="B2840" t="str">
            <v>ELABORAÇÃO DE DOCUMENTOS TÉCNICOS PARA O TERMO DE COMPROMISSO AMBIENTAL TCA E PLANTAS DE SITUAÇÃO ATUAL, SITUAÇÃO PRETENDIDA E PROJETO DE COMPENSAÇÃO AMBIENTAL DE 101 ATÉ 1000 EXEMPLARES ARBÓREOS</v>
          </cell>
          <cell r="C2840" t="str">
            <v>UN</v>
          </cell>
          <cell r="D2840">
            <v>0</v>
          </cell>
          <cell r="E2840">
            <v>0</v>
          </cell>
          <cell r="F2840">
            <v>0</v>
          </cell>
        </row>
        <row r="2841">
          <cell r="A2841">
            <v>36208</v>
          </cell>
          <cell r="B2841" t="str">
            <v>ELABORAÇÃO DE DOCUMENTOS TÉCNICOS PARA O TERMO DE COMPROMISSO AMBIENTAL TCA E PLANTAS DE SITUAÇÃO ATUAL, SITUAÇÃO PRETENDIDA E PROJETO DE COMPENSAÇÃO AMBIENTAL PARA MAIS DE 1000 EXEMPLARES ARBÓREOS</v>
          </cell>
          <cell r="C2841" t="str">
            <v>UN</v>
          </cell>
          <cell r="D2841">
            <v>0</v>
          </cell>
          <cell r="E2841">
            <v>0</v>
          </cell>
          <cell r="F2841">
            <v>0</v>
          </cell>
        </row>
        <row r="2842">
          <cell r="A2842">
            <v>36209</v>
          </cell>
          <cell r="B2842" t="str">
            <v>ELABORAÇÃO DE COMPLEMENTAÇÃO DO TERMO DE COMPROMISSO AMBIENTAL - TCA</v>
          </cell>
          <cell r="C2842" t="str">
            <v>UN</v>
          </cell>
          <cell r="D2842">
            <v>0</v>
          </cell>
          <cell r="E2842">
            <v>0</v>
          </cell>
          <cell r="F2842">
            <v>0</v>
          </cell>
        </row>
        <row r="2843">
          <cell r="A2843">
            <v>36300</v>
          </cell>
          <cell r="B2843" t="str">
            <v>OUTORGA DO DAEE</v>
          </cell>
          <cell r="C2843" t="str">
            <v>.</v>
          </cell>
          <cell r="D2843">
            <v>0</v>
          </cell>
          <cell r="E2843">
            <v>0</v>
          </cell>
          <cell r="F2843">
            <v>0</v>
          </cell>
        </row>
        <row r="2844">
          <cell r="A2844">
            <v>36301</v>
          </cell>
          <cell r="B2844" t="str">
            <v>REQUERIMENTO, ESTUDOS, DOCUMENTOS, MAPAS E PLANTAS PARA A OBTENÇÃO DA OUTORGA DO DAEE</v>
          </cell>
          <cell r="C2844" t="str">
            <v>UN</v>
          </cell>
          <cell r="D2844">
            <v>0</v>
          </cell>
          <cell r="E2844">
            <v>0</v>
          </cell>
          <cell r="F2844">
            <v>0</v>
          </cell>
        </row>
        <row r="2845">
          <cell r="A2845">
            <v>36400</v>
          </cell>
          <cell r="B2845" t="str">
            <v>ÁREAS CONTAMINADAS</v>
          </cell>
          <cell r="C2845" t="str">
            <v>.</v>
          </cell>
          <cell r="D2845">
            <v>0</v>
          </cell>
          <cell r="E2845">
            <v>0</v>
          </cell>
          <cell r="F2845">
            <v>0</v>
          </cell>
        </row>
        <row r="2846">
          <cell r="A2846">
            <v>36401</v>
          </cell>
          <cell r="B2846" t="str">
            <v>RELATÓRIO DE AVALIAÇÃO PRELIMINAR CONFORME CETESB DD N°38/2017/C</v>
          </cell>
          <cell r="C2846" t="str">
            <v>UN</v>
          </cell>
          <cell r="D2846">
            <v>0</v>
          </cell>
          <cell r="E2846">
            <v>0</v>
          </cell>
          <cell r="F2846">
            <v>0</v>
          </cell>
        </row>
        <row r="2847">
          <cell r="A2847">
            <v>36402</v>
          </cell>
          <cell r="B2847" t="str">
            <v>RELATÓRIO DE INVESTIGAÇÃO CONFIRMATÓRIA CONFORME CETESP DD N°38/2018/C</v>
          </cell>
          <cell r="C2847" t="str">
            <v>UN</v>
          </cell>
          <cell r="D2847">
            <v>0</v>
          </cell>
          <cell r="E2847">
            <v>0</v>
          </cell>
          <cell r="F2847">
            <v>0</v>
          </cell>
        </row>
        <row r="2848">
          <cell r="A2848">
            <v>40000</v>
          </cell>
          <cell r="B2848" t="str">
            <v>MOVIMENTO DE TERRA</v>
          </cell>
          <cell r="D2848">
            <v>0</v>
          </cell>
          <cell r="E2848">
            <v>0</v>
          </cell>
          <cell r="F2848">
            <v>0</v>
          </cell>
        </row>
        <row r="2849">
          <cell r="A2849">
            <v>40100</v>
          </cell>
          <cell r="B2849" t="str">
            <v>ESCAVAÇÃO MANUAL PARA FUNDAÇÕES E VALAS COM PROFUNDIDADE MÉDIA MENOR OU IGUAL À 1,50M</v>
          </cell>
          <cell r="C2849" t="str">
            <v>M3</v>
          </cell>
          <cell r="D2849">
            <v>0</v>
          </cell>
          <cell r="E2849">
            <v>0</v>
          </cell>
          <cell r="F2849">
            <v>0</v>
          </cell>
        </row>
        <row r="2850">
          <cell r="A2850">
            <v>40200</v>
          </cell>
          <cell r="B2850" t="str">
            <v>ESCAVAÇÃO MANUAL PARA FUNDAÇÕES E VALAS COM PROFUNDIDADE MÉDIA MAIOR QUE 1,5M E MENOR OU IGUAL À 3,0M</v>
          </cell>
          <cell r="C2850" t="str">
            <v>M3</v>
          </cell>
          <cell r="D2850">
            <v>0</v>
          </cell>
          <cell r="E2850">
            <v>0</v>
          </cell>
          <cell r="F2850">
            <v>0</v>
          </cell>
        </row>
        <row r="2851">
          <cell r="A2851">
            <v>40300</v>
          </cell>
          <cell r="B2851" t="str">
            <v>ESCAVAÇÃO MANUAL PARA FUNDAÇÕES E VALAS COM PROFUNDIDADE MÉDIA MAIOR QUE 3,00M</v>
          </cell>
          <cell r="C2851" t="str">
            <v>M3</v>
          </cell>
          <cell r="D2851">
            <v>0</v>
          </cell>
          <cell r="E2851">
            <v>0</v>
          </cell>
          <cell r="F2851">
            <v>0</v>
          </cell>
        </row>
        <row r="2852">
          <cell r="A2852">
            <v>40400</v>
          </cell>
          <cell r="B2852" t="str">
            <v>ESCAVAÇÃO MECÂNICA PARA FUNDAÇÕES E VALAS COM PROFUNDIDADE MENOR OU IGUAL À 4,0M</v>
          </cell>
          <cell r="C2852" t="str">
            <v>M3</v>
          </cell>
          <cell r="D2852">
            <v>0</v>
          </cell>
          <cell r="E2852">
            <v>0</v>
          </cell>
          <cell r="F2852">
            <v>0</v>
          </cell>
        </row>
        <row r="2853">
          <cell r="A2853">
            <v>40500</v>
          </cell>
          <cell r="B2853" t="str">
            <v>ESCAVAÇÃO MECÂNICA PARA FUNDAÇÕES E VALAS COM PROFUNDIDADE MAIOR QUE 4,0M</v>
          </cell>
          <cell r="C2853" t="str">
            <v>M3</v>
          </cell>
          <cell r="D2853">
            <v>0</v>
          </cell>
          <cell r="E2853">
            <v>0</v>
          </cell>
          <cell r="F2853">
            <v>0</v>
          </cell>
        </row>
        <row r="2854">
          <cell r="A2854">
            <v>40600</v>
          </cell>
          <cell r="B2854" t="str">
            <v>ESCAVAÇÃO MANUAL DE CÓRREGO</v>
          </cell>
          <cell r="C2854" t="str">
            <v>M3</v>
          </cell>
          <cell r="D2854">
            <v>0</v>
          </cell>
          <cell r="E2854">
            <v>0</v>
          </cell>
          <cell r="F2854">
            <v>0</v>
          </cell>
        </row>
        <row r="2855">
          <cell r="A2855">
            <v>40700</v>
          </cell>
          <cell r="B2855" t="str">
            <v>ESCAVAÇÃO MECÂNICA DE CÓRREGO</v>
          </cell>
          <cell r="C2855" t="str">
            <v>M3</v>
          </cell>
          <cell r="D2855">
            <v>0</v>
          </cell>
          <cell r="E2855">
            <v>0</v>
          </cell>
          <cell r="F2855">
            <v>0</v>
          </cell>
        </row>
        <row r="2856">
          <cell r="A2856">
            <v>40800</v>
          </cell>
          <cell r="B2856" t="str">
            <v>REATERRO COMPACTADO DE FUNDAÇÃO</v>
          </cell>
          <cell r="C2856" t="str">
            <v>M3</v>
          </cell>
          <cell r="D2856">
            <v>0</v>
          </cell>
          <cell r="E2856">
            <v>0</v>
          </cell>
          <cell r="F2856">
            <v>0</v>
          </cell>
        </row>
        <row r="2857">
          <cell r="A2857">
            <v>40900</v>
          </cell>
          <cell r="B2857" t="str">
            <v>REENCHIMENTO DE VALA COM COMPACTAÇÃO, SEM FORNECIMENTO DE TERRA</v>
          </cell>
          <cell r="C2857" t="str">
            <v>M3</v>
          </cell>
          <cell r="D2857">
            <v>0</v>
          </cell>
          <cell r="E2857">
            <v>0</v>
          </cell>
          <cell r="F2857">
            <v>0</v>
          </cell>
        </row>
        <row r="2858">
          <cell r="A2858">
            <v>41100</v>
          </cell>
          <cell r="B2858" t="str">
            <v>ESCAVAÇÃO MECÂNICA, CARGA E REMOÇÃO DE TERRA ATÉ A DISTÂNCIA MÉDIA DE 1,0KM</v>
          </cell>
          <cell r="C2858" t="str">
            <v>M3</v>
          </cell>
          <cell r="D2858">
            <v>0</v>
          </cell>
          <cell r="E2858">
            <v>0</v>
          </cell>
          <cell r="F2858">
            <v>0</v>
          </cell>
        </row>
        <row r="2859">
          <cell r="A2859">
            <v>41500</v>
          </cell>
          <cell r="B2859" t="str">
            <v>CARGA E REMOÇÃO DE TERRA ATÉ A DISTÂNCIA MÉDIA DE 1,0KM</v>
          </cell>
          <cell r="C2859" t="str">
            <v>M3</v>
          </cell>
          <cell r="D2859">
            <v>0</v>
          </cell>
          <cell r="E2859">
            <v>0</v>
          </cell>
          <cell r="F2859">
            <v>0</v>
          </cell>
        </row>
        <row r="2860">
          <cell r="A2860">
            <v>43100</v>
          </cell>
          <cell r="B2860" t="str">
            <v>FORNECIMENTO DE TERRA, INCLUINDO ESCAVAÇÃO, CARGA E TRANSPORTE ATÉ A DISTÂNCIA MÉDIA DE 1,0KM, MEDIDO NO ATERRO COMPACTADO</v>
          </cell>
          <cell r="C2860" t="str">
            <v>M3</v>
          </cell>
          <cell r="D2860">
            <v>0</v>
          </cell>
          <cell r="E2860">
            <v>0</v>
          </cell>
          <cell r="F2860">
            <v>0</v>
          </cell>
        </row>
        <row r="2861">
          <cell r="A2861">
            <v>43200</v>
          </cell>
          <cell r="B2861" t="str">
            <v>COMPACTAÇÃO DE TERRA, MEDIDA NO ATERRO</v>
          </cell>
          <cell r="C2861" t="str">
            <v>M3</v>
          </cell>
          <cell r="D2861">
            <v>0</v>
          </cell>
          <cell r="E2861">
            <v>0</v>
          </cell>
          <cell r="F2861">
            <v>0</v>
          </cell>
        </row>
        <row r="2862">
          <cell r="A2862">
            <v>43300</v>
          </cell>
          <cell r="B2862" t="str">
            <v>LIMPEZA MECANIZADA DE TERRENO, INCLUSIVE DE CAMADA VEGETAL ATÉ 30CM DE PROFUNDIDADE, SEM TRANSPORTE</v>
          </cell>
          <cell r="C2862" t="str">
            <v>M2</v>
          </cell>
          <cell r="D2862">
            <v>0</v>
          </cell>
          <cell r="E2862">
            <v>0</v>
          </cell>
          <cell r="F2862">
            <v>0</v>
          </cell>
        </row>
        <row r="2863">
          <cell r="A2863">
            <v>43310</v>
          </cell>
          <cell r="B2863" t="str">
            <v>CORTE, RECORTE E REMOÇÃO DE ÁRVORES INCLUSIVE RAIZES DIÂM. &gt; 5 E &lt; 15CM</v>
          </cell>
          <cell r="C2863" t="str">
            <v>UN</v>
          </cell>
          <cell r="D2863">
            <v>0</v>
          </cell>
          <cell r="E2863">
            <v>0</v>
          </cell>
          <cell r="F2863">
            <v>0</v>
          </cell>
        </row>
        <row r="2864">
          <cell r="A2864">
            <v>43311</v>
          </cell>
          <cell r="B2864" t="str">
            <v>CORTE, RECORTE E REMOÇÃO DE ÁRVORES INCLUSIVE RAIZES DIÂM. &gt; 15 E &lt; 30CM</v>
          </cell>
          <cell r="C2864" t="str">
            <v>UN</v>
          </cell>
          <cell r="D2864">
            <v>0</v>
          </cell>
          <cell r="E2864">
            <v>0</v>
          </cell>
          <cell r="F2864">
            <v>0</v>
          </cell>
        </row>
        <row r="2865">
          <cell r="A2865">
            <v>43312</v>
          </cell>
          <cell r="B2865" t="str">
            <v>CORTE, RECORTE E REMOÇÃO DE ÁRVORES INCLUSIVE RAIZES DIÂM. &gt; 30 E &lt; 60CM</v>
          </cell>
          <cell r="C2865" t="str">
            <v>UN</v>
          </cell>
          <cell r="D2865">
            <v>0</v>
          </cell>
          <cell r="E2865">
            <v>0</v>
          </cell>
          <cell r="F2865">
            <v>0</v>
          </cell>
        </row>
        <row r="2866">
          <cell r="A2866">
            <v>43313</v>
          </cell>
          <cell r="B2866" t="str">
            <v>CORTE, RECORTE E REMOÇÃO DE ÁRVORES INCLUSIVE RAIZES DIÂM. &gt; 60 E &lt; 90 CM</v>
          </cell>
          <cell r="C2866" t="str">
            <v>UN</v>
          </cell>
          <cell r="D2866">
            <v>0</v>
          </cell>
          <cell r="E2866">
            <v>0</v>
          </cell>
          <cell r="F2866">
            <v>0</v>
          </cell>
        </row>
        <row r="2867">
          <cell r="A2867">
            <v>43314</v>
          </cell>
          <cell r="B2867" t="str">
            <v>CORTE, RECORTE E REMOÇÃO DE ÁRVORES INCLUSIVE RAIZES DIÂM. &gt; 90CM</v>
          </cell>
          <cell r="C2867" t="str">
            <v>UN</v>
          </cell>
          <cell r="D2867">
            <v>0</v>
          </cell>
          <cell r="E2867">
            <v>0</v>
          </cell>
          <cell r="F2867">
            <v>0</v>
          </cell>
        </row>
        <row r="2868">
          <cell r="A2868">
            <v>43500</v>
          </cell>
          <cell r="B2868" t="str">
            <v>APILOAMENTO MANUAL DE CAVA DE FUNDAÇÃO</v>
          </cell>
          <cell r="C2868" t="str">
            <v>M2</v>
          </cell>
          <cell r="D2868">
            <v>0</v>
          </cell>
          <cell r="E2868">
            <v>0</v>
          </cell>
          <cell r="F2868">
            <v>0</v>
          </cell>
        </row>
        <row r="2869">
          <cell r="A2869">
            <v>46000</v>
          </cell>
          <cell r="B2869" t="str">
            <v>REMOÇÃO DE TERRA ALÉM DO PRIMEIRO KM</v>
          </cell>
          <cell r="C2869" t="str">
            <v>M3XKM</v>
          </cell>
          <cell r="D2869">
            <v>0</v>
          </cell>
          <cell r="E2869">
            <v>0</v>
          </cell>
          <cell r="F2869">
            <v>0</v>
          </cell>
        </row>
        <row r="2870">
          <cell r="A2870">
            <v>50000</v>
          </cell>
          <cell r="B2870" t="str">
            <v>PAVIMENTAÇÃO</v>
          </cell>
          <cell r="D2870">
            <v>0</v>
          </cell>
          <cell r="E2870">
            <v>0</v>
          </cell>
          <cell r="F2870">
            <v>0</v>
          </cell>
        </row>
        <row r="2871">
          <cell r="A2871">
            <v>50100</v>
          </cell>
          <cell r="B2871" t="str">
            <v>ARRANCAMENTO DE GUIAS, INCLUI CARGA EM CAMINHÃO</v>
          </cell>
          <cell r="C2871" t="str">
            <v>M</v>
          </cell>
          <cell r="D2871">
            <v>0</v>
          </cell>
          <cell r="E2871">
            <v>0</v>
          </cell>
          <cell r="F2871">
            <v>0</v>
          </cell>
        </row>
        <row r="2872">
          <cell r="A2872">
            <v>50200</v>
          </cell>
          <cell r="B2872" t="str">
            <v>ARRANCAMENTO DE PARALELEPÍPEDOS, INCLUI CARGA EM CAMINHÃO</v>
          </cell>
          <cell r="C2872" t="str">
            <v>M2</v>
          </cell>
          <cell r="D2872">
            <v>0</v>
          </cell>
          <cell r="E2872">
            <v>0</v>
          </cell>
          <cell r="F2872">
            <v>0</v>
          </cell>
        </row>
        <row r="2873">
          <cell r="A2873">
            <v>50300</v>
          </cell>
          <cell r="B2873" t="str">
            <v>DEMOLIÇÃO DE PAVIMENTO DE CONCRETO, SARJETA OU SARJETÃO, INCLUI CARGA EM CAMINHÃO</v>
          </cell>
          <cell r="C2873" t="str">
            <v>M2</v>
          </cell>
          <cell r="D2873">
            <v>0</v>
          </cell>
          <cell r="E2873">
            <v>0</v>
          </cell>
          <cell r="F2873">
            <v>0</v>
          </cell>
        </row>
        <row r="2874">
          <cell r="A2874">
            <v>50400</v>
          </cell>
          <cell r="B2874" t="str">
            <v>DEMOLIÇÃO DE PAVIMENTO ASFÁLTICO, INCLUSIVE CAPA, INCLUI CARGA NO CAMINHÃO</v>
          </cell>
          <cell r="C2874" t="str">
            <v>M2</v>
          </cell>
          <cell r="D2874">
            <v>0</v>
          </cell>
          <cell r="E2874">
            <v>0</v>
          </cell>
          <cell r="F2874">
            <v>0</v>
          </cell>
        </row>
        <row r="2875">
          <cell r="A2875">
            <v>50500</v>
          </cell>
          <cell r="B2875" t="str">
            <v>DEMOLIÇÃO DE CAPA ASFÁLTICA, INCLUI CARGA NO CAMINHÃO</v>
          </cell>
          <cell r="C2875" t="str">
            <v>M2</v>
          </cell>
          <cell r="D2875">
            <v>0</v>
          </cell>
          <cell r="E2875">
            <v>0</v>
          </cell>
          <cell r="F2875">
            <v>0</v>
          </cell>
        </row>
        <row r="2876">
          <cell r="A2876">
            <v>50600</v>
          </cell>
          <cell r="B2876" t="str">
            <v>DEMOLIÇÃO DE ROCHA E CARGA NO CAMINHÃO (COM EMPREGO DE EXPLOSIVO)</v>
          </cell>
          <cell r="C2876" t="str">
            <v>M3</v>
          </cell>
          <cell r="D2876">
            <v>0</v>
          </cell>
          <cell r="E2876">
            <v>0</v>
          </cell>
          <cell r="F2876">
            <v>0</v>
          </cell>
        </row>
        <row r="2877">
          <cell r="A2877">
            <v>50700</v>
          </cell>
          <cell r="B2877" t="str">
            <v>REGULARIZAÇÃO E COMPACTAÇÃO DE RUAS DE TERRA (IE-5)</v>
          </cell>
          <cell r="C2877" t="str">
            <v>M2</v>
          </cell>
          <cell r="D2877">
            <v>0</v>
          </cell>
          <cell r="E2877">
            <v>0</v>
          </cell>
          <cell r="F2877">
            <v>0</v>
          </cell>
        </row>
        <row r="2878">
          <cell r="A2878">
            <v>50800</v>
          </cell>
          <cell r="B2878" t="str">
            <v>REMANEJAMENTO DE RAMAL DOMICILIAR DE ÁGUA, INCLUSIVE ABERTURA E FECHAMENTO DE VALA</v>
          </cell>
          <cell r="C2878" t="str">
            <v>M</v>
          </cell>
          <cell r="D2878">
            <v>0</v>
          </cell>
          <cell r="E2878">
            <v>0</v>
          </cell>
          <cell r="F2878">
            <v>0</v>
          </cell>
        </row>
        <row r="2879">
          <cell r="A2879">
            <v>50900</v>
          </cell>
          <cell r="B2879" t="str">
            <v>REMANEJAMENTO GERAL DE ÁGUA ATÉ 4", INCLUSIVE ABERTURA E FECHAMENTO DE VALA</v>
          </cell>
          <cell r="C2879" t="str">
            <v>M</v>
          </cell>
          <cell r="D2879">
            <v>0</v>
          </cell>
          <cell r="E2879">
            <v>0</v>
          </cell>
          <cell r="F2879">
            <v>0</v>
          </cell>
        </row>
        <row r="2880">
          <cell r="A2880">
            <v>51000</v>
          </cell>
          <cell r="B2880" t="str">
            <v>ABERTURA DE CAIXA ATÉ 40CM, INCLUI ESCAVAÇÃO, COMPACTAÇÃO, TRANSPORTE E PREPARO DO SUB-LEITO</v>
          </cell>
          <cell r="C2880" t="str">
            <v>M2</v>
          </cell>
          <cell r="D2880">
            <v>0</v>
          </cell>
          <cell r="E2880">
            <v>0</v>
          </cell>
          <cell r="F2880">
            <v>0</v>
          </cell>
        </row>
        <row r="2881">
          <cell r="A2881">
            <v>51100</v>
          </cell>
          <cell r="B2881" t="str">
            <v>ABERTURA DE CAIXA ATÉ 25CM, INCLUI ESCAVAÇÃO, COMPACTAÇÃO, TRANSPORTE E PREPARO DO SUB-LEITO</v>
          </cell>
          <cell r="C2881" t="str">
            <v>M2</v>
          </cell>
          <cell r="D2881">
            <v>0</v>
          </cell>
          <cell r="E2881">
            <v>0</v>
          </cell>
          <cell r="F2881">
            <v>0</v>
          </cell>
        </row>
        <row r="2882">
          <cell r="A2882">
            <v>51300</v>
          </cell>
          <cell r="B2882" t="str">
            <v>BASE DE CONCRETO FCK=15,00MPA PARA GUIAS, SARJETAS OU SARJETÕES</v>
          </cell>
          <cell r="C2882" t="str">
            <v>M3</v>
          </cell>
          <cell r="D2882">
            <v>0</v>
          </cell>
          <cell r="E2882">
            <v>0</v>
          </cell>
          <cell r="F2882">
            <v>0</v>
          </cell>
        </row>
        <row r="2883">
          <cell r="A2883">
            <v>51400</v>
          </cell>
          <cell r="B2883" t="str">
            <v>FORNECIMENTO E ASSENTAMENTO DE GUIAS TIPO PMSP 100, INCLUSIVE ENCOSTAMENTO DE TERRA</v>
          </cell>
          <cell r="C2883" t="str">
            <v>.</v>
          </cell>
          <cell r="D2883">
            <v>0</v>
          </cell>
          <cell r="E2883">
            <v>0</v>
          </cell>
          <cell r="F2883">
            <v>0</v>
          </cell>
        </row>
        <row r="2884">
          <cell r="A2884">
            <v>51401</v>
          </cell>
          <cell r="B2884" t="str">
            <v>FORNECIMENTO E ASSENTAMENTO DE GUIAS TIPO PMSP 100, INCLUSIVE ENCOSTAMENTO DE TERRA - FCK=20,0MPA</v>
          </cell>
          <cell r="C2884" t="str">
            <v>M</v>
          </cell>
          <cell r="D2884">
            <v>0</v>
          </cell>
          <cell r="E2884">
            <v>0</v>
          </cell>
          <cell r="F2884">
            <v>0</v>
          </cell>
        </row>
        <row r="2885">
          <cell r="A2885">
            <v>51402</v>
          </cell>
          <cell r="B2885" t="str">
            <v>FORNECIMENTO E ASSENTAMENTO DE GUIAS TIPO PMSP 100, INCLUSIVE ENCOSTAMENTO DE TERRA - FCK=25,0MPA</v>
          </cell>
          <cell r="C2885" t="str">
            <v>M</v>
          </cell>
          <cell r="D2885">
            <v>0</v>
          </cell>
          <cell r="E2885">
            <v>0</v>
          </cell>
          <cell r="F2885">
            <v>0</v>
          </cell>
        </row>
        <row r="2886">
          <cell r="A2886">
            <v>51403</v>
          </cell>
          <cell r="B2886" t="str">
            <v>FORNECIMENTO E ASSENTAMENTO DE GUIAS TIPO PMSP 100, INCLUSIVE ENCOSTAMENTO DE TERRA - FCK=30,0MPA</v>
          </cell>
          <cell r="C2886" t="str">
            <v>M</v>
          </cell>
          <cell r="D2886">
            <v>0</v>
          </cell>
          <cell r="E2886">
            <v>0</v>
          </cell>
          <cell r="F2886">
            <v>0</v>
          </cell>
        </row>
        <row r="2887">
          <cell r="A2887">
            <v>51404</v>
          </cell>
          <cell r="B2887" t="str">
            <v>FORNECIMENTO E ASSENTAMENTO DE BLOCOS DE CONCRETO SOBRE AREIA, PARA REVITALIZAÇÃO DE CALÇADÕES, DIMENSÃO 200 X 400 X 160MM (COR NATURAL)</v>
          </cell>
          <cell r="C2887" t="str">
            <v>M2</v>
          </cell>
          <cell r="D2887">
            <v>0</v>
          </cell>
          <cell r="E2887">
            <v>0</v>
          </cell>
          <cell r="F2887">
            <v>0</v>
          </cell>
        </row>
        <row r="2888">
          <cell r="A2888">
            <v>51405</v>
          </cell>
          <cell r="B2888" t="str">
            <v>FORNECIMENTO E ASSENTAMENTO DE BLOCOS DE CONCRETO SOBRE AREIA, PARA REVITALIZAÇÃO DE CALÇADÕES, DIMENSÃO 200 X 400 X 160MM (COR GRAFITE)</v>
          </cell>
          <cell r="C2888" t="str">
            <v>M2</v>
          </cell>
          <cell r="D2888">
            <v>0</v>
          </cell>
          <cell r="E2888">
            <v>0</v>
          </cell>
          <cell r="F2888">
            <v>0</v>
          </cell>
        </row>
        <row r="2889">
          <cell r="A2889">
            <v>51406</v>
          </cell>
          <cell r="B2889" t="str">
            <v>FORNECIMENTO E ASSENTAMENTO DE BLOCOS DE CONCRETO SOBRE AREIA, PARA REVITALIZAÇÃO DE CALÇADÕES, DIMENSÃO 200 X 400 X 160MM (COR CINZA)</v>
          </cell>
          <cell r="C2889" t="str">
            <v>M2</v>
          </cell>
          <cell r="D2889">
            <v>0</v>
          </cell>
          <cell r="E2889">
            <v>0</v>
          </cell>
          <cell r="F2889">
            <v>0</v>
          </cell>
        </row>
        <row r="2890">
          <cell r="A2890">
            <v>51600</v>
          </cell>
          <cell r="B2890" t="str">
            <v>FORNECIMENTO E ASSENTAMENTO DE GUIAS PARA JARDIM 7 X 11 X 100CM (IE-3)</v>
          </cell>
          <cell r="C2890" t="str">
            <v>M</v>
          </cell>
          <cell r="D2890">
            <v>0</v>
          </cell>
          <cell r="E2890">
            <v>0</v>
          </cell>
          <cell r="F2890">
            <v>0</v>
          </cell>
        </row>
        <row r="2891">
          <cell r="A2891">
            <v>51700</v>
          </cell>
          <cell r="B2891" t="str">
            <v>ARRANCAMENTO E REASSENTAMENTO DE GUIAS SOBRE CONCRETO</v>
          </cell>
          <cell r="C2891" t="str">
            <v>M</v>
          </cell>
          <cell r="D2891">
            <v>0</v>
          </cell>
          <cell r="E2891">
            <v>0</v>
          </cell>
          <cell r="F2891">
            <v>0</v>
          </cell>
        </row>
        <row r="2892">
          <cell r="A2892">
            <v>51800</v>
          </cell>
          <cell r="B2892" t="str">
            <v>ABERTURA DE GARGULA COM RECONSTRUÇÃO DE TRECHO DA CANALIZAÇÃO</v>
          </cell>
          <cell r="C2892" t="str">
            <v>UN</v>
          </cell>
          <cell r="D2892">
            <v>0</v>
          </cell>
          <cell r="E2892">
            <v>0</v>
          </cell>
          <cell r="F2892">
            <v>0</v>
          </cell>
        </row>
        <row r="2893">
          <cell r="A2893">
            <v>51900</v>
          </cell>
          <cell r="B2893" t="str">
            <v>CONSTRUÇÃO DE SARJETA OU SARJETÃO DE CONCRETO</v>
          </cell>
          <cell r="C2893" t="str">
            <v>.</v>
          </cell>
          <cell r="D2893">
            <v>0</v>
          </cell>
          <cell r="E2893">
            <v>0</v>
          </cell>
          <cell r="F2893">
            <v>0</v>
          </cell>
        </row>
        <row r="2894">
          <cell r="A2894">
            <v>51901</v>
          </cell>
          <cell r="B2894" t="str">
            <v>CONSTRUÇÃO DE SARJETA OU SARJETÃO DE CONCRETO - FCK=25,0MPA</v>
          </cell>
          <cell r="C2894" t="str">
            <v>M3</v>
          </cell>
          <cell r="D2894">
            <v>0</v>
          </cell>
          <cell r="E2894">
            <v>0</v>
          </cell>
          <cell r="F2894">
            <v>0</v>
          </cell>
        </row>
        <row r="2895">
          <cell r="A2895">
            <v>51902</v>
          </cell>
          <cell r="B2895" t="str">
            <v>CONSTRUÇÃO DE SARJETA OU SARJETÃO DE CONCRETO - FCK= 20,0MPA</v>
          </cell>
          <cell r="C2895" t="str">
            <v>M3</v>
          </cell>
          <cell r="D2895">
            <v>0</v>
          </cell>
          <cell r="E2895">
            <v>0</v>
          </cell>
          <cell r="F2895">
            <v>0</v>
          </cell>
        </row>
        <row r="2896">
          <cell r="A2896">
            <v>52000</v>
          </cell>
          <cell r="B2896" t="str">
            <v>FUNDAÇÃO DE RACHÃO</v>
          </cell>
          <cell r="C2896" t="str">
            <v>M3</v>
          </cell>
          <cell r="D2896">
            <v>0</v>
          </cell>
          <cell r="E2896">
            <v>0</v>
          </cell>
          <cell r="F2896">
            <v>0</v>
          </cell>
        </row>
        <row r="2897">
          <cell r="A2897">
            <v>52100</v>
          </cell>
          <cell r="B2897" t="str">
            <v>BASE DE MACADAME HIDRÁULICO</v>
          </cell>
          <cell r="C2897" t="str">
            <v>.</v>
          </cell>
          <cell r="D2897">
            <v>0</v>
          </cell>
          <cell r="E2897">
            <v>0</v>
          </cell>
          <cell r="F2897">
            <v>0</v>
          </cell>
        </row>
        <row r="2898">
          <cell r="A2898">
            <v>52101</v>
          </cell>
          <cell r="B2898" t="str">
            <v>BASE DE MACADAME HIDRÁULICO</v>
          </cell>
          <cell r="C2898" t="str">
            <v>M3</v>
          </cell>
          <cell r="D2898">
            <v>0</v>
          </cell>
          <cell r="E2898">
            <v>0</v>
          </cell>
          <cell r="F2898">
            <v>0</v>
          </cell>
        </row>
        <row r="2899">
          <cell r="A2899">
            <v>52102</v>
          </cell>
          <cell r="B2899" t="str">
            <v>CAMADA DE ISOLAMENTO SOB O MACADAME HIDRÁULICO CONFORME IE-8</v>
          </cell>
          <cell r="C2899" t="str">
            <v>M3</v>
          </cell>
          <cell r="D2899">
            <v>0</v>
          </cell>
          <cell r="E2899">
            <v>0</v>
          </cell>
          <cell r="F2899">
            <v>0</v>
          </cell>
        </row>
        <row r="2900">
          <cell r="A2900">
            <v>52200</v>
          </cell>
          <cell r="B2900" t="str">
            <v>BASE DE COXIM DE AREIA</v>
          </cell>
          <cell r="C2900" t="str">
            <v>M3</v>
          </cell>
          <cell r="D2900">
            <v>0</v>
          </cell>
          <cell r="E2900">
            <v>0</v>
          </cell>
          <cell r="F2900">
            <v>0</v>
          </cell>
        </row>
        <row r="2901">
          <cell r="A2901">
            <v>52300</v>
          </cell>
          <cell r="B2901" t="str">
            <v>BASE DE CONCRETO FCK=15,0MPA, PARA PAVIMENTO</v>
          </cell>
          <cell r="C2901" t="str">
            <v>M3</v>
          </cell>
          <cell r="D2901">
            <v>0</v>
          </cell>
          <cell r="E2901">
            <v>0</v>
          </cell>
          <cell r="F2901">
            <v>0</v>
          </cell>
        </row>
        <row r="2902">
          <cell r="A2902">
            <v>52400</v>
          </cell>
          <cell r="B2902" t="str">
            <v>BASE DE MACADAME BETUMINOSO</v>
          </cell>
          <cell r="C2902" t="str">
            <v>.</v>
          </cell>
          <cell r="D2902">
            <v>0</v>
          </cell>
          <cell r="E2902">
            <v>0</v>
          </cell>
          <cell r="F2902">
            <v>0</v>
          </cell>
        </row>
        <row r="2903">
          <cell r="A2903">
            <v>52401</v>
          </cell>
          <cell r="B2903" t="str">
            <v>BASE DE MACADAME BETUMINOSO</v>
          </cell>
          <cell r="C2903" t="str">
            <v>M3</v>
          </cell>
          <cell r="D2903">
            <v>0</v>
          </cell>
          <cell r="E2903">
            <v>0</v>
          </cell>
          <cell r="F2903">
            <v>0</v>
          </cell>
        </row>
        <row r="2904">
          <cell r="A2904">
            <v>52402</v>
          </cell>
          <cell r="B2904" t="str">
            <v>BASE DE MACADAME BETUMINOSO COM EMULSÃO ASFÁLTICA CATIÔNICA</v>
          </cell>
          <cell r="C2904" t="str">
            <v>M3</v>
          </cell>
          <cell r="D2904">
            <v>0</v>
          </cell>
          <cell r="E2904">
            <v>0</v>
          </cell>
          <cell r="F2904">
            <v>0</v>
          </cell>
        </row>
        <row r="2905">
          <cell r="A2905">
            <v>52500</v>
          </cell>
          <cell r="B2905" t="str">
            <v>BASE DE BINDER</v>
          </cell>
          <cell r="C2905" t="str">
            <v>.</v>
          </cell>
          <cell r="D2905">
            <v>0</v>
          </cell>
          <cell r="E2905">
            <v>0</v>
          </cell>
          <cell r="F2905">
            <v>0</v>
          </cell>
        </row>
        <row r="2906">
          <cell r="A2906">
            <v>52501</v>
          </cell>
          <cell r="B2906" t="str">
            <v>BASE DE BINDER ABERTO (SEM TRANSPORTE)</v>
          </cell>
          <cell r="C2906" t="str">
            <v>M3</v>
          </cell>
          <cell r="D2906">
            <v>0</v>
          </cell>
          <cell r="E2906">
            <v>0</v>
          </cell>
          <cell r="F2906">
            <v>0</v>
          </cell>
        </row>
        <row r="2907">
          <cell r="A2907">
            <v>52502</v>
          </cell>
          <cell r="B2907" t="str">
            <v>BASE DE BINDER DENSO (SEM TRANSPORTE)</v>
          </cell>
          <cell r="C2907" t="str">
            <v>M3</v>
          </cell>
          <cell r="D2907">
            <v>0</v>
          </cell>
          <cell r="E2907">
            <v>0</v>
          </cell>
          <cell r="F2907">
            <v>0</v>
          </cell>
        </row>
        <row r="2908">
          <cell r="A2908">
            <v>52600</v>
          </cell>
          <cell r="B2908" t="str">
            <v>IMPRIMAÇÃO BETUMINOSA LIGANTE</v>
          </cell>
          <cell r="C2908" t="str">
            <v>M2</v>
          </cell>
          <cell r="D2908">
            <v>0</v>
          </cell>
          <cell r="E2908">
            <v>0</v>
          </cell>
          <cell r="F2908">
            <v>0</v>
          </cell>
        </row>
        <row r="2909">
          <cell r="A2909">
            <v>52700</v>
          </cell>
          <cell r="B2909" t="str">
            <v>IMPRIMAÇÃO BETUMINOSA IMPERMEABILIZANTE</v>
          </cell>
          <cell r="C2909" t="str">
            <v>M2</v>
          </cell>
          <cell r="D2909">
            <v>0</v>
          </cell>
          <cell r="E2909">
            <v>0</v>
          </cell>
          <cell r="F2909">
            <v>0</v>
          </cell>
        </row>
        <row r="2910">
          <cell r="A2910">
            <v>52800</v>
          </cell>
          <cell r="B2910" t="str">
            <v>REVESTIMENTO DE CONCRETO ASFÁLTICO (SEM TRANSPORTE)</v>
          </cell>
          <cell r="C2910" t="str">
            <v>M3</v>
          </cell>
          <cell r="D2910">
            <v>0</v>
          </cell>
          <cell r="E2910">
            <v>0</v>
          </cell>
          <cell r="F2910">
            <v>0</v>
          </cell>
        </row>
        <row r="2911">
          <cell r="A2911">
            <v>52801</v>
          </cell>
          <cell r="B2911" t="str">
            <v>REVESTIMENTO DE CONCRETO ASFÁLTICO, SEM O FORNECIMENTO DOS MATERIAIS</v>
          </cell>
          <cell r="C2911" t="str">
            <v>M3</v>
          </cell>
          <cell r="D2911">
            <v>0</v>
          </cell>
          <cell r="E2911">
            <v>0</v>
          </cell>
          <cell r="F2911">
            <v>0</v>
          </cell>
        </row>
        <row r="2912">
          <cell r="A2912">
            <v>52900</v>
          </cell>
          <cell r="B2912" t="str">
            <v>REVESTIMENTO DE PRÉ-MISTURADO À QUENTE (SEM TRANSPORTE)</v>
          </cell>
          <cell r="C2912" t="str">
            <v>M3</v>
          </cell>
          <cell r="D2912">
            <v>0</v>
          </cell>
          <cell r="E2912">
            <v>0</v>
          </cell>
          <cell r="F2912">
            <v>0</v>
          </cell>
        </row>
        <row r="2913">
          <cell r="A2913">
            <v>53000</v>
          </cell>
          <cell r="B2913" t="str">
            <v>REVESTIMENTO DE PRÉ-MISTURADO À FRIO (SEM TRANSPORTE)</v>
          </cell>
          <cell r="C2913" t="str">
            <v>M3</v>
          </cell>
          <cell r="D2913">
            <v>0</v>
          </cell>
          <cell r="E2913">
            <v>0</v>
          </cell>
          <cell r="F2913">
            <v>0</v>
          </cell>
        </row>
        <row r="2914">
          <cell r="A2914">
            <v>53100</v>
          </cell>
          <cell r="B2914" t="str">
            <v>REVESTIMENTO DE MASTIQUE ASFÁLTICO, COM ESPESSURA DE 3,0CM</v>
          </cell>
          <cell r="C2914" t="str">
            <v>M2</v>
          </cell>
          <cell r="D2914">
            <v>0</v>
          </cell>
          <cell r="E2914">
            <v>0</v>
          </cell>
          <cell r="F2914">
            <v>0</v>
          </cell>
        </row>
        <row r="2915">
          <cell r="A2915">
            <v>53200</v>
          </cell>
          <cell r="B2915" t="str">
            <v>FORNECIMENTO E ASSENTAMENTO DE PARALELEPÍPEDOS SOBRE AREIA (IE-23)</v>
          </cell>
          <cell r="C2915" t="str">
            <v>M2</v>
          </cell>
          <cell r="D2915">
            <v>0</v>
          </cell>
          <cell r="E2915">
            <v>0</v>
          </cell>
          <cell r="F2915">
            <v>0</v>
          </cell>
        </row>
        <row r="2916">
          <cell r="A2916">
            <v>53300</v>
          </cell>
          <cell r="B2916" t="str">
            <v>FORNECIMENTO E ASSENTAMENTO DE PARALELEPÍPEDOS SOBRE BASE DE CONCRETO, FCK=15,0MPA (IE-23)</v>
          </cell>
          <cell r="C2916" t="str">
            <v>M2</v>
          </cell>
          <cell r="D2916">
            <v>0</v>
          </cell>
          <cell r="E2916">
            <v>0</v>
          </cell>
          <cell r="F2916">
            <v>0</v>
          </cell>
        </row>
        <row r="2917">
          <cell r="A2917">
            <v>53400</v>
          </cell>
          <cell r="B2917" t="str">
            <v>ARRANCAMENTO E REASSENTAMENTO DE PARALELEPÍPEDOS SOBRE CONCRETO FCK=15,0MPA (IE-23)</v>
          </cell>
          <cell r="C2917" t="str">
            <v>M2</v>
          </cell>
          <cell r="D2917">
            <v>0</v>
          </cell>
          <cell r="E2917">
            <v>0</v>
          </cell>
          <cell r="F2917">
            <v>0</v>
          </cell>
        </row>
        <row r="2918">
          <cell r="A2918">
            <v>53500</v>
          </cell>
          <cell r="B2918" t="str">
            <v>ARRANCAMENTO E REASSENTAMENTO DE PARALELEPÍPEDOS SOBRE AREIA (IE-23)</v>
          </cell>
          <cell r="C2918" t="str">
            <v>M2</v>
          </cell>
          <cell r="D2918">
            <v>0</v>
          </cell>
          <cell r="E2918">
            <v>0</v>
          </cell>
          <cell r="F2918">
            <v>0</v>
          </cell>
        </row>
        <row r="2919">
          <cell r="A2919">
            <v>53600</v>
          </cell>
          <cell r="B2919" t="str">
            <v>ARRANCAMENTO, LIMPEZA E EMPILHAMENTO DE PARALELEPÍPEDOS</v>
          </cell>
          <cell r="C2919" t="str">
            <v>M2</v>
          </cell>
          <cell r="D2919">
            <v>0</v>
          </cell>
          <cell r="E2919">
            <v>0</v>
          </cell>
          <cell r="F2919">
            <v>0</v>
          </cell>
        </row>
        <row r="2920">
          <cell r="A2920">
            <v>53700</v>
          </cell>
          <cell r="B2920" t="str">
            <v>REJUNTAMENTO DE PARALELEPÍPEDOS COM AREIA (IE-23)</v>
          </cell>
          <cell r="C2920" t="str">
            <v>M2</v>
          </cell>
          <cell r="D2920">
            <v>0</v>
          </cell>
          <cell r="E2920">
            <v>0</v>
          </cell>
          <cell r="F2920">
            <v>0</v>
          </cell>
        </row>
        <row r="2921">
          <cell r="A2921">
            <v>53800</v>
          </cell>
          <cell r="B2921" t="str">
            <v>REJUNTAMENTO DE PARALELEPÍPEDOS COM ARGAMASSA DE CIMENTO E AREIA 1:3 (IE-23)</v>
          </cell>
          <cell r="C2921" t="str">
            <v>M2</v>
          </cell>
          <cell r="D2921">
            <v>0</v>
          </cell>
          <cell r="E2921">
            <v>0</v>
          </cell>
          <cell r="F2921">
            <v>0</v>
          </cell>
        </row>
        <row r="2922">
          <cell r="A2922">
            <v>53900</v>
          </cell>
          <cell r="B2922" t="str">
            <v>REJUNTAMENTO DE PARALELEPÍPEDOS COM ASFALTO E PEDRISCO (IE-23)</v>
          </cell>
          <cell r="C2922" t="str">
            <v>M2</v>
          </cell>
          <cell r="D2922">
            <v>0</v>
          </cell>
          <cell r="E2922">
            <v>0</v>
          </cell>
          <cell r="F2922">
            <v>0</v>
          </cell>
        </row>
        <row r="2923">
          <cell r="A2923">
            <v>54000</v>
          </cell>
          <cell r="B2923" t="str">
            <v>TRANSPORTE DE PARALELEPÍPEDOS</v>
          </cell>
          <cell r="C2923" t="str">
            <v>M2XKM</v>
          </cell>
          <cell r="D2923">
            <v>0</v>
          </cell>
          <cell r="E2923">
            <v>0</v>
          </cell>
          <cell r="F2923">
            <v>0</v>
          </cell>
        </row>
        <row r="2924">
          <cell r="A2924">
            <v>54200</v>
          </cell>
          <cell r="B2924" t="str">
            <v>PASSEIO DE CONCRETO FCK=15,0MPA, INCLUSIVE PREPARO DE CAIXA E LASTRO DE BRITA</v>
          </cell>
          <cell r="C2924" t="str">
            <v>M3</v>
          </cell>
          <cell r="D2924">
            <v>0</v>
          </cell>
          <cell r="E2924">
            <v>0</v>
          </cell>
          <cell r="F2924">
            <v>0</v>
          </cell>
        </row>
        <row r="2925">
          <cell r="A2925">
            <v>54300</v>
          </cell>
          <cell r="B2925" t="str">
            <v>PASSEIO DE MOSAICO, INCLUSIVE PREPARO DE CAIXA E BASE CONCRETO COM 7CM DE ESPESSURA</v>
          </cell>
          <cell r="C2925" t="str">
            <v>M2</v>
          </cell>
          <cell r="D2925">
            <v>0</v>
          </cell>
          <cell r="E2925">
            <v>0</v>
          </cell>
          <cell r="F2925">
            <v>0</v>
          </cell>
        </row>
        <row r="2926">
          <cell r="A2926">
            <v>54400</v>
          </cell>
          <cell r="B2926" t="str">
            <v>PASSEIO DE LADRILHO HIDRÁULICO, INCLUSIVE PREPARO DE CAIXA E BASE DE CONCRETO COM 5CM DE ESPESSURA</v>
          </cell>
          <cell r="C2926" t="str">
            <v>M2</v>
          </cell>
          <cell r="D2926">
            <v>0</v>
          </cell>
          <cell r="E2926">
            <v>0</v>
          </cell>
          <cell r="F2926">
            <v>0</v>
          </cell>
        </row>
        <row r="2927">
          <cell r="A2927">
            <v>54500</v>
          </cell>
          <cell r="B2927" t="str">
            <v>PLANTIO DE GRAMA EM PLACAS</v>
          </cell>
          <cell r="C2927" t="str">
            <v>M2</v>
          </cell>
          <cell r="D2927">
            <v>0</v>
          </cell>
          <cell r="E2927">
            <v>0</v>
          </cell>
          <cell r="F2927">
            <v>0</v>
          </cell>
        </row>
        <row r="2928">
          <cell r="A2928">
            <v>54600</v>
          </cell>
          <cell r="B2928" t="str">
            <v>REVESTIMENTO PRIMÁRIO COM PEDRA BRITADA N.2 MISTURADA AO SOLO LOCAL, INCLUSIVE ESCARIFICAÇÃO, VERIFICAÇÃO, UMEDECIMENTO, COMPACTAÇÃO E ENSAIOS, CAMADA ACABADA (IE-7)</v>
          </cell>
          <cell r="C2928" t="str">
            <v>M3</v>
          </cell>
          <cell r="D2928">
            <v>0</v>
          </cell>
          <cell r="E2928">
            <v>0</v>
          </cell>
          <cell r="F2928">
            <v>0</v>
          </cell>
        </row>
        <row r="2929">
          <cell r="A2929">
            <v>54700</v>
          </cell>
          <cell r="B2929" t="str">
            <v>BASE DE BICA CORRIDA</v>
          </cell>
          <cell r="C2929" t="str">
            <v>M3</v>
          </cell>
          <cell r="D2929">
            <v>0</v>
          </cell>
          <cell r="E2929">
            <v>0</v>
          </cell>
          <cell r="F2929">
            <v>0</v>
          </cell>
        </row>
        <row r="2930">
          <cell r="A2930">
            <v>54800</v>
          </cell>
          <cell r="B2930" t="str">
            <v>BASE DE BRITA GRADUADA</v>
          </cell>
          <cell r="C2930" t="str">
            <v>M3</v>
          </cell>
          <cell r="D2930">
            <v>0</v>
          </cell>
          <cell r="E2930">
            <v>0</v>
          </cell>
          <cell r="F2930">
            <v>0</v>
          </cell>
        </row>
        <row r="2931">
          <cell r="A2931">
            <v>55000</v>
          </cell>
          <cell r="B2931" t="str">
            <v>REFORÇO DE SUB-LEITO/SUB-BASE DE SOLO MELHORADO COM ADITIVO QUÍMICO - 2,0%</v>
          </cell>
          <cell r="C2931" t="str">
            <v>M3</v>
          </cell>
          <cell r="D2931">
            <v>0</v>
          </cell>
          <cell r="E2931">
            <v>0</v>
          </cell>
          <cell r="F2931">
            <v>0</v>
          </cell>
        </row>
        <row r="2932">
          <cell r="A2932">
            <v>55100</v>
          </cell>
          <cell r="B2932" t="str">
            <v>REFORÇO DE SUB-LEITO/SUB-BASE DE SOLO MELHORADO COM ADITIVO QUÍMICO - 2,5%</v>
          </cell>
          <cell r="C2932" t="str">
            <v>M3</v>
          </cell>
          <cell r="D2932">
            <v>0</v>
          </cell>
          <cell r="E2932">
            <v>0</v>
          </cell>
          <cell r="F2932">
            <v>0</v>
          </cell>
        </row>
        <row r="2933">
          <cell r="A2933">
            <v>55200</v>
          </cell>
          <cell r="B2933" t="str">
            <v>REFORÇO DE SUB-LEITO/SUB-BASE DE SOLO MELHORADO COM ADITIVO QUÍMICO - 3,0%</v>
          </cell>
          <cell r="C2933" t="str">
            <v>M3</v>
          </cell>
          <cell r="D2933">
            <v>0</v>
          </cell>
          <cell r="E2933">
            <v>0</v>
          </cell>
          <cell r="F2933">
            <v>0</v>
          </cell>
        </row>
        <row r="2934">
          <cell r="A2934">
            <v>55400</v>
          </cell>
          <cell r="B2934" t="str">
            <v>REFORÇO DE SUB-LEITO/SUB-BASE DE SOLO MELHORADO COM CIMENTO 3,0% EM PESO</v>
          </cell>
          <cell r="C2934" t="str">
            <v>M3</v>
          </cell>
          <cell r="D2934">
            <v>0</v>
          </cell>
          <cell r="E2934">
            <v>0</v>
          </cell>
          <cell r="F2934">
            <v>0</v>
          </cell>
        </row>
        <row r="2935">
          <cell r="A2935">
            <v>55500</v>
          </cell>
          <cell r="B2935" t="str">
            <v>REFORÇO DE SUB-LEITO/SUB-BASE DE SOLO MELHORADO COM CIMENTO 4,0% EM PESO</v>
          </cell>
          <cell r="C2935" t="str">
            <v>M3</v>
          </cell>
          <cell r="D2935">
            <v>0</v>
          </cell>
          <cell r="E2935">
            <v>0</v>
          </cell>
          <cell r="F2935">
            <v>0</v>
          </cell>
        </row>
        <row r="2936">
          <cell r="A2936">
            <v>55600</v>
          </cell>
          <cell r="B2936" t="str">
            <v>REFORÇO DE SUB-LEITO/SUB-BASE DE SOLO MELHORADO COM CIMENTO 5,0% EM PESO</v>
          </cell>
          <cell r="C2936" t="str">
            <v>M3</v>
          </cell>
          <cell r="D2936">
            <v>0</v>
          </cell>
          <cell r="E2936">
            <v>0</v>
          </cell>
          <cell r="F2936">
            <v>0</v>
          </cell>
        </row>
        <row r="2937">
          <cell r="A2937">
            <v>55700</v>
          </cell>
          <cell r="B2937" t="str">
            <v>REFORÇO DE SUB-LEITO/SUB-BASE DE SOLO  MELHORADO COM CIMENTO 6,0% EM PESO</v>
          </cell>
          <cell r="C2937" t="str">
            <v>M3</v>
          </cell>
          <cell r="D2937">
            <v>0</v>
          </cell>
          <cell r="E2937">
            <v>0</v>
          </cell>
          <cell r="F2937">
            <v>0</v>
          </cell>
        </row>
        <row r="2938">
          <cell r="A2938">
            <v>55900</v>
          </cell>
          <cell r="B2938" t="str">
            <v>REFORÇO DE SUB-LEITO/SUB-BASE DE SOLO MELHORADO COM CAL 3,0% EM PESO</v>
          </cell>
          <cell r="C2938" t="str">
            <v>M3</v>
          </cell>
          <cell r="D2938">
            <v>0</v>
          </cell>
          <cell r="E2938">
            <v>0</v>
          </cell>
          <cell r="F2938">
            <v>0</v>
          </cell>
        </row>
        <row r="2939">
          <cell r="A2939">
            <v>56000</v>
          </cell>
          <cell r="B2939" t="str">
            <v>REFORÇO DE SUB-LEITO/SUB-BASE DE SOLO MELHORADO COM CAL 4,0% EM PESO</v>
          </cell>
          <cell r="C2939" t="str">
            <v>M3</v>
          </cell>
          <cell r="D2939">
            <v>0</v>
          </cell>
          <cell r="E2939">
            <v>0</v>
          </cell>
          <cell r="F2939">
            <v>0</v>
          </cell>
        </row>
        <row r="2940">
          <cell r="A2940">
            <v>56100</v>
          </cell>
          <cell r="B2940" t="str">
            <v>REFORÇO DE SUB-LEITO/SUB-BASE DE SOLO MELHORADO COM CAL 5,0% EM PESO</v>
          </cell>
          <cell r="C2940" t="str">
            <v>M3</v>
          </cell>
          <cell r="D2940">
            <v>0</v>
          </cell>
          <cell r="E2940">
            <v>0</v>
          </cell>
          <cell r="F2940">
            <v>0</v>
          </cell>
        </row>
        <row r="2941">
          <cell r="A2941">
            <v>56200</v>
          </cell>
          <cell r="B2941" t="str">
            <v>REFORÇO DE SUB-LEITO/SUB-BASE DE SOLO MELHORADO COM CAL 6,0% EM PESO</v>
          </cell>
          <cell r="C2941" t="str">
            <v>M3</v>
          </cell>
          <cell r="D2941">
            <v>0</v>
          </cell>
          <cell r="E2941">
            <v>0</v>
          </cell>
          <cell r="F2941">
            <v>0</v>
          </cell>
        </row>
        <row r="2942">
          <cell r="A2942">
            <v>56300</v>
          </cell>
          <cell r="B2942" t="str">
            <v>REFORÇO DE SUB-LEITO/SUB-BASE DE SOLO MELHORADO COM BRITA 30% EM VOLUME</v>
          </cell>
          <cell r="C2942" t="str">
            <v>M3</v>
          </cell>
          <cell r="D2942">
            <v>0</v>
          </cell>
          <cell r="E2942">
            <v>0</v>
          </cell>
          <cell r="F2942">
            <v>0</v>
          </cell>
        </row>
        <row r="2943">
          <cell r="A2943">
            <v>56400</v>
          </cell>
          <cell r="B2943" t="str">
            <v>REFORÇO DE SUB-LEITO/SUB-BASE DE SOLO MELHORADO COM BRITA 40% EM VOLUME</v>
          </cell>
          <cell r="C2943" t="str">
            <v>M3</v>
          </cell>
          <cell r="D2943">
            <v>0</v>
          </cell>
          <cell r="E2943">
            <v>0</v>
          </cell>
          <cell r="F2943">
            <v>0</v>
          </cell>
        </row>
        <row r="2944">
          <cell r="A2944">
            <v>56500</v>
          </cell>
          <cell r="B2944" t="str">
            <v>REFORÇO DE SUB-LEITO/SUB-BASE DE SOLO MELHORADO COM BRITA 50,0% EM VOLUME</v>
          </cell>
          <cell r="C2944" t="str">
            <v>M3</v>
          </cell>
          <cell r="D2944">
            <v>0</v>
          </cell>
          <cell r="E2944">
            <v>0</v>
          </cell>
          <cell r="F2944">
            <v>0</v>
          </cell>
        </row>
        <row r="2945">
          <cell r="A2945">
            <v>56600</v>
          </cell>
          <cell r="B2945" t="str">
            <v>REFORÇO DE SUB-LEITO/SUB-BASE DE SOLO MELHORADO COM BRITA 60% EM VOLUME</v>
          </cell>
          <cell r="C2945" t="str">
            <v>M3</v>
          </cell>
          <cell r="D2945">
            <v>0</v>
          </cell>
          <cell r="E2945">
            <v>0</v>
          </cell>
          <cell r="F2945">
            <v>0</v>
          </cell>
        </row>
        <row r="2946">
          <cell r="A2946">
            <v>56700</v>
          </cell>
          <cell r="B2946" t="str">
            <v>TRANSPORTE DE PAVIMENTO ASFÁLTICO</v>
          </cell>
          <cell r="C2946" t="str">
            <v>M2XKM</v>
          </cell>
          <cell r="D2946">
            <v>0</v>
          </cell>
          <cell r="E2946">
            <v>0</v>
          </cell>
          <cell r="F2946">
            <v>0</v>
          </cell>
        </row>
        <row r="2947">
          <cell r="A2947">
            <v>56800</v>
          </cell>
          <cell r="B2947" t="str">
            <v>TRANSPORTE DE CAPA ASFÁLTICA</v>
          </cell>
          <cell r="C2947" t="str">
            <v>M2XKM</v>
          </cell>
          <cell r="D2947">
            <v>0</v>
          </cell>
          <cell r="E2947">
            <v>0</v>
          </cell>
          <cell r="F2947">
            <v>0</v>
          </cell>
        </row>
        <row r="2948">
          <cell r="A2948">
            <v>56900</v>
          </cell>
          <cell r="B2948" t="str">
            <v>IRRIGAÇÃO DE RUAS</v>
          </cell>
          <cell r="C2948" t="str">
            <v>M2</v>
          </cell>
          <cell r="D2948">
            <v>0</v>
          </cell>
          <cell r="E2948">
            <v>0</v>
          </cell>
          <cell r="F2948">
            <v>0</v>
          </cell>
        </row>
        <row r="2949">
          <cell r="A2949">
            <v>57000</v>
          </cell>
          <cell r="B2949" t="str">
            <v>ASSENTAMENTO DE PARALELEPÍPEDOS SOBRE BASE DE CONCRETO FCK=15,0MPA (IE-23)</v>
          </cell>
          <cell r="C2949" t="str">
            <v>M2</v>
          </cell>
          <cell r="D2949">
            <v>0</v>
          </cell>
          <cell r="E2949">
            <v>0</v>
          </cell>
          <cell r="F2949">
            <v>0</v>
          </cell>
        </row>
        <row r="2950">
          <cell r="A2950">
            <v>57100</v>
          </cell>
          <cell r="B2950" t="str">
            <v>ASSENTAMENTO DE PARALELEPÍPEDOS SOBRE AREIA (IE-23)</v>
          </cell>
          <cell r="C2950" t="str">
            <v>M2</v>
          </cell>
          <cell r="D2950">
            <v>0</v>
          </cell>
          <cell r="E2950">
            <v>0</v>
          </cell>
          <cell r="F2950">
            <v>0</v>
          </cell>
        </row>
        <row r="2951">
          <cell r="A2951">
            <v>57200</v>
          </cell>
          <cell r="B2951" t="str">
            <v>PASSEIOS DE LADRILHO HIDRÁULICO FORNECIDO PELA PREFEITURA</v>
          </cell>
          <cell r="C2951" t="str">
            <v>M2</v>
          </cell>
          <cell r="D2951">
            <v>0</v>
          </cell>
          <cell r="E2951">
            <v>0</v>
          </cell>
          <cell r="F2951">
            <v>0</v>
          </cell>
        </row>
        <row r="2952">
          <cell r="A2952">
            <v>57300</v>
          </cell>
          <cell r="B2952" t="str">
            <v>ASSENTAMENTO DE GUIAS TIPO PMSP 100, INCLUSIVE ENCOSTAMENTO DE TERRA</v>
          </cell>
          <cell r="C2952" t="str">
            <v>M</v>
          </cell>
          <cell r="D2952">
            <v>0</v>
          </cell>
          <cell r="E2952">
            <v>0</v>
          </cell>
          <cell r="F2952">
            <v>0</v>
          </cell>
        </row>
        <row r="2953">
          <cell r="A2953">
            <v>57400</v>
          </cell>
          <cell r="B2953" t="str">
            <v>ASSENTAMENTO DE GUIAS PARA JARDIM 7 X 11 X 100CM (IE-3)</v>
          </cell>
          <cell r="C2953" t="str">
            <v>M</v>
          </cell>
          <cell r="D2953">
            <v>0</v>
          </cell>
          <cell r="E2953">
            <v>0</v>
          </cell>
          <cell r="F2953">
            <v>0</v>
          </cell>
        </row>
        <row r="2954">
          <cell r="A2954">
            <v>57500</v>
          </cell>
          <cell r="B2954" t="str">
            <v>REBAIXAMENTO DE GUIAS</v>
          </cell>
          <cell r="C2954" t="str">
            <v>M</v>
          </cell>
          <cell r="D2954">
            <v>0</v>
          </cell>
          <cell r="E2954">
            <v>0</v>
          </cell>
          <cell r="F2954">
            <v>0</v>
          </cell>
        </row>
        <row r="2955">
          <cell r="A2955">
            <v>57600</v>
          </cell>
          <cell r="B2955" t="str">
            <v>TRANSPORTE DE ROCHA</v>
          </cell>
          <cell r="C2955" t="str">
            <v>M3XKM</v>
          </cell>
          <cell r="D2955">
            <v>0</v>
          </cell>
          <cell r="E2955">
            <v>0</v>
          </cell>
          <cell r="F2955">
            <v>0</v>
          </cell>
        </row>
        <row r="2956">
          <cell r="A2956">
            <v>57700</v>
          </cell>
          <cell r="B2956" t="str">
            <v>TRANSPORTE DE PRÉ-MISTURADO À QUENTE</v>
          </cell>
          <cell r="C2956" t="str">
            <v>.</v>
          </cell>
          <cell r="D2956">
            <v>0</v>
          </cell>
          <cell r="E2956">
            <v>0</v>
          </cell>
          <cell r="F2956">
            <v>0</v>
          </cell>
        </row>
        <row r="2957">
          <cell r="A2957">
            <v>57701</v>
          </cell>
          <cell r="B2957" t="str">
            <v>CARGA, DESCARGA E TRANSPORTE DE PMQ ATÉ A DISTÂNCIA MÉDIA DE IDA E VOLTA DE 1KM</v>
          </cell>
          <cell r="C2957" t="str">
            <v>M3</v>
          </cell>
          <cell r="D2957">
            <v>0</v>
          </cell>
          <cell r="E2957">
            <v>0</v>
          </cell>
          <cell r="F2957">
            <v>0</v>
          </cell>
        </row>
        <row r="2958">
          <cell r="A2958">
            <v>57707</v>
          </cell>
          <cell r="B2958" t="str">
            <v>TRANSPORTE DE PMQ ALÉM DO PRIMEIRO KM</v>
          </cell>
          <cell r="C2958" t="str">
            <v>M3XKM</v>
          </cell>
          <cell r="D2958">
            <v>0</v>
          </cell>
          <cell r="E2958">
            <v>0</v>
          </cell>
          <cell r="F2958">
            <v>0</v>
          </cell>
        </row>
        <row r="2959">
          <cell r="A2959">
            <v>57800</v>
          </cell>
          <cell r="B2959" t="str">
            <v>TRANSPORTE DE CONCRETO ASFÁLTICO</v>
          </cell>
          <cell r="C2959" t="str">
            <v>.</v>
          </cell>
          <cell r="D2959">
            <v>0</v>
          </cell>
          <cell r="E2959">
            <v>0</v>
          </cell>
          <cell r="F2959">
            <v>0</v>
          </cell>
        </row>
        <row r="2960">
          <cell r="A2960">
            <v>57801</v>
          </cell>
          <cell r="B2960" t="str">
            <v>CARGA, DESCARGA E TRANSPORTE DE CONCRETO ASFÁLTICO ATÉ A DISTÂNCIA MÉDIA DE IDA E VOLTA DE 1KM</v>
          </cell>
          <cell r="C2960" t="str">
            <v>M3</v>
          </cell>
          <cell r="D2960">
            <v>0</v>
          </cell>
          <cell r="E2960">
            <v>0</v>
          </cell>
          <cell r="F2960">
            <v>0</v>
          </cell>
        </row>
        <row r="2961">
          <cell r="A2961">
            <v>57807</v>
          </cell>
          <cell r="B2961" t="str">
            <v>TRANSPORTE DE CONCRETO ASFÁLTICO ALÉM DO PRIMEIRO KM</v>
          </cell>
          <cell r="C2961" t="str">
            <v>M3XKM</v>
          </cell>
          <cell r="D2961">
            <v>0</v>
          </cell>
          <cell r="E2961">
            <v>0</v>
          </cell>
          <cell r="F2961">
            <v>0</v>
          </cell>
        </row>
        <row r="2962">
          <cell r="A2962">
            <v>57900</v>
          </cell>
          <cell r="B2962" t="str">
            <v>TRANSPORTE DE BINDER</v>
          </cell>
          <cell r="C2962" t="str">
            <v>.</v>
          </cell>
          <cell r="D2962">
            <v>0</v>
          </cell>
          <cell r="E2962">
            <v>0</v>
          </cell>
          <cell r="F2962">
            <v>0</v>
          </cell>
        </row>
        <row r="2963">
          <cell r="A2963">
            <v>57901</v>
          </cell>
          <cell r="B2963" t="str">
            <v>CARGA, DESCARGA E TRANSPORTE DE BINDER ATÉ A DISTÂNCIA MÉDIA DE IDA E VOLTA DE 1KM</v>
          </cell>
          <cell r="C2963" t="str">
            <v>M3</v>
          </cell>
          <cell r="D2963">
            <v>0</v>
          </cell>
          <cell r="E2963">
            <v>0</v>
          </cell>
          <cell r="F2963">
            <v>0</v>
          </cell>
        </row>
        <row r="2964">
          <cell r="A2964">
            <v>57907</v>
          </cell>
          <cell r="B2964" t="str">
            <v>TRANSPORTE DE BINDER ALÉM DO PRIMEIRO KM</v>
          </cell>
          <cell r="C2964" t="str">
            <v>M3XKM</v>
          </cell>
          <cell r="D2964">
            <v>0</v>
          </cell>
          <cell r="E2964">
            <v>0</v>
          </cell>
          <cell r="F2964">
            <v>0</v>
          </cell>
        </row>
        <row r="2965">
          <cell r="A2965">
            <v>58000</v>
          </cell>
          <cell r="B2965" t="str">
            <v>TRANSPORTE DE PRÉ-MISTURADO À FRIO</v>
          </cell>
          <cell r="C2965" t="str">
            <v>.</v>
          </cell>
          <cell r="D2965">
            <v>0</v>
          </cell>
          <cell r="E2965">
            <v>0</v>
          </cell>
          <cell r="F2965">
            <v>0</v>
          </cell>
        </row>
        <row r="2966">
          <cell r="A2966">
            <v>58001</v>
          </cell>
          <cell r="B2966" t="str">
            <v>CARGA, DESCARGA E TRANSPORTE DE PMF ATÉ A DISTÂNCIA MÉDIA DE IDA E VOLTA DE 1KM</v>
          </cell>
          <cell r="C2966" t="str">
            <v>M3</v>
          </cell>
          <cell r="D2966">
            <v>0</v>
          </cell>
          <cell r="E2966">
            <v>0</v>
          </cell>
          <cell r="F2966">
            <v>0</v>
          </cell>
        </row>
        <row r="2967">
          <cell r="A2967">
            <v>58007</v>
          </cell>
          <cell r="B2967" t="str">
            <v>TRANSPORTE DE PMF ALÉM DO PRIMEIRO KM</v>
          </cell>
          <cell r="C2967" t="str">
            <v>M3XKM</v>
          </cell>
          <cell r="D2967">
            <v>0</v>
          </cell>
          <cell r="E2967">
            <v>0</v>
          </cell>
          <cell r="F2967">
            <v>0</v>
          </cell>
        </row>
        <row r="2968">
          <cell r="A2968">
            <v>58100</v>
          </cell>
          <cell r="B2968" t="str">
            <v>TRANSPORTE DE PAVIMENTO DE CONCRETO, SARJETA E SARJETÃO</v>
          </cell>
          <cell r="C2968" t="str">
            <v>M2XKM</v>
          </cell>
          <cell r="D2968">
            <v>0</v>
          </cell>
          <cell r="E2968">
            <v>0</v>
          </cell>
          <cell r="F2968">
            <v>0</v>
          </cell>
        </row>
        <row r="2969">
          <cell r="A2969">
            <v>58200</v>
          </cell>
          <cell r="B2969" t="str">
            <v>TRANSPORTE DE GUIAS</v>
          </cell>
          <cell r="C2969" t="str">
            <v>MXKM</v>
          </cell>
          <cell r="D2969">
            <v>0</v>
          </cell>
          <cell r="E2969">
            <v>0</v>
          </cell>
          <cell r="F2969">
            <v>0</v>
          </cell>
        </row>
        <row r="2970">
          <cell r="A2970">
            <v>58400</v>
          </cell>
          <cell r="B2970" t="str">
            <v>REFORÇO DE SUB-LEITO/SUB-BASE DE SOLO MELHORADO COM BRITA 10% EM VOLUME</v>
          </cell>
          <cell r="C2970" t="str">
            <v>M3</v>
          </cell>
          <cell r="D2970">
            <v>0</v>
          </cell>
          <cell r="E2970">
            <v>0</v>
          </cell>
          <cell r="F2970">
            <v>0</v>
          </cell>
        </row>
        <row r="2971">
          <cell r="A2971">
            <v>58500</v>
          </cell>
          <cell r="B2971" t="str">
            <v>REFORÇO DE SUB-LEITO/SUB-BASE DE SOLO MELHORADO COM BRITA 20% EM VOLUME</v>
          </cell>
          <cell r="C2971" t="str">
            <v>M3</v>
          </cell>
          <cell r="D2971">
            <v>0</v>
          </cell>
          <cell r="E2971">
            <v>0</v>
          </cell>
          <cell r="F2971">
            <v>0</v>
          </cell>
        </row>
        <row r="2972">
          <cell r="A2972">
            <v>58600</v>
          </cell>
          <cell r="B2972" t="str">
            <v>FORNECIMENTO E ASSENTAMENTO DE BLOCOS DE CONCRETO SOBRE AREIA</v>
          </cell>
          <cell r="C2972" t="str">
            <v>.</v>
          </cell>
          <cell r="D2972">
            <v>0</v>
          </cell>
          <cell r="E2972">
            <v>0</v>
          </cell>
          <cell r="F2972">
            <v>0</v>
          </cell>
        </row>
        <row r="2973">
          <cell r="A2973">
            <v>58601</v>
          </cell>
          <cell r="B2973" t="str">
            <v>FORNECIMENTO E ASSENTAMENTO DE BLOCOS DE CONCRETO SOBRE AREIA - VIAS TRÁFEGO LEVE</v>
          </cell>
          <cell r="C2973" t="str">
            <v>M2</v>
          </cell>
          <cell r="D2973">
            <v>0</v>
          </cell>
          <cell r="E2973">
            <v>0</v>
          </cell>
          <cell r="F2973">
            <v>0</v>
          </cell>
        </row>
        <row r="2974">
          <cell r="A2974">
            <v>58602</v>
          </cell>
          <cell r="B2974" t="str">
            <v>FORNECIMENTO E ASSENTAMENTO DE BLOCOS DE CONCRETO SOBRE AREIA - VIAS TRÁFEGO MÉDIO</v>
          </cell>
          <cell r="C2974" t="str">
            <v>M2</v>
          </cell>
          <cell r="D2974">
            <v>0</v>
          </cell>
          <cell r="E2974">
            <v>0</v>
          </cell>
          <cell r="F2974">
            <v>0</v>
          </cell>
        </row>
        <row r="2975">
          <cell r="A2975">
            <v>58603</v>
          </cell>
          <cell r="B2975" t="str">
            <v>FORNECIMENTO E ASSENTAMENTO DE BLOCOS DE CONCRETO SOBRE AREIA - VIAS ARTERIAIS</v>
          </cell>
          <cell r="C2975" t="str">
            <v>M2</v>
          </cell>
          <cell r="D2975">
            <v>0</v>
          </cell>
          <cell r="E2975">
            <v>0</v>
          </cell>
          <cell r="F2975">
            <v>0</v>
          </cell>
        </row>
        <row r="2976">
          <cell r="A2976">
            <v>58700</v>
          </cell>
          <cell r="B2976" t="str">
            <v>FORNECIMENTO E INSTALAÇÃO DE DEFENSA METÁLICA GALVANIZADA, TIPO SEMI-MALEÁVEL SIMPLES</v>
          </cell>
          <cell r="C2976" t="str">
            <v>M</v>
          </cell>
          <cell r="D2976">
            <v>0</v>
          </cell>
          <cell r="E2976">
            <v>0</v>
          </cell>
          <cell r="F2976">
            <v>0</v>
          </cell>
        </row>
        <row r="2977">
          <cell r="A2977">
            <v>58800</v>
          </cell>
          <cell r="B2977" t="str">
            <v>RETIRADA DE DEFENSA METÁLICA TIPO SEMI-MALEÁVEL SIMPLES</v>
          </cell>
          <cell r="C2977" t="str">
            <v>M</v>
          </cell>
          <cell r="D2977">
            <v>0</v>
          </cell>
          <cell r="E2977">
            <v>0</v>
          </cell>
          <cell r="F2977">
            <v>0</v>
          </cell>
        </row>
        <row r="2978">
          <cell r="A2978">
            <v>58900</v>
          </cell>
          <cell r="B2978" t="str">
            <v>REMANEJAMENTO DE DEFENSA METÁLICA TIPO SEMI-MALEÁVEL SIMPLES</v>
          </cell>
          <cell r="C2978" t="str">
            <v>M</v>
          </cell>
          <cell r="D2978">
            <v>0</v>
          </cell>
          <cell r="E2978">
            <v>0</v>
          </cell>
          <cell r="F2978">
            <v>0</v>
          </cell>
        </row>
        <row r="2979">
          <cell r="A2979">
            <v>59000</v>
          </cell>
          <cell r="B2979" t="str">
            <v>BASE DE BRITA GRADUADA TRATADA COM CIMENTO - BGTC</v>
          </cell>
          <cell r="C2979" t="str">
            <v>M3</v>
          </cell>
          <cell r="D2979">
            <v>0</v>
          </cell>
          <cell r="E2979">
            <v>0</v>
          </cell>
          <cell r="F2979">
            <v>0</v>
          </cell>
        </row>
        <row r="2980">
          <cell r="A2980">
            <v>59101</v>
          </cell>
          <cell r="B2980" t="str">
            <v>PAVIMENTOS PERMEÁVEIS - PERFIL PARA CALÇADAS E PASSEIOS COM PISO DE CONCRETO PRÉ-MOLDADO INTERTRAVADO DRENANTE COM INFILTRAÇÃO TOTAL</v>
          </cell>
          <cell r="C2980" t="str">
            <v>M2</v>
          </cell>
          <cell r="D2980">
            <v>0</v>
          </cell>
          <cell r="E2980">
            <v>0</v>
          </cell>
          <cell r="F2980">
            <v>0</v>
          </cell>
        </row>
        <row r="2981">
          <cell r="A2981">
            <v>59102</v>
          </cell>
          <cell r="B2981" t="str">
            <v>PAVIMENTOS PERMEÁVEIS - PERFIL PARA ESTACIONAMENTO DE VEÍCULOS LEVES COM PISOS DE CONCRETO PRÉ-MOLDADO INTERTRAVADO DRENANTE COM INFILTRAÇÃO TOTAL</v>
          </cell>
          <cell r="C2981" t="str">
            <v>M2</v>
          </cell>
          <cell r="D2981">
            <v>0</v>
          </cell>
          <cell r="E2981">
            <v>0</v>
          </cell>
          <cell r="F2981">
            <v>0</v>
          </cell>
        </row>
        <row r="2982">
          <cell r="A2982">
            <v>59201</v>
          </cell>
          <cell r="B2982" t="str">
            <v>PISO/ PASSEIO DE CONCRETO, INCLUINDO O PREPARO DA CAIXA, LASTRO DE BRITA E A MÃO DE OBRA REFERENTE AOS SERVIÇOS NO CONCRETO: LANÇAMENTO E ACABAMENTO (RIPADO E DESEMPENADO) EXCLUSIVE O FORNECIMENTO DO CONCRETO</v>
          </cell>
          <cell r="C2982" t="str">
            <v>M3</v>
          </cell>
          <cell r="D2982">
            <v>0</v>
          </cell>
          <cell r="E2982">
            <v>0</v>
          </cell>
          <cell r="F2982">
            <v>0</v>
          </cell>
        </row>
        <row r="2983">
          <cell r="A2983">
            <v>59202</v>
          </cell>
          <cell r="B2983" t="str">
            <v>PISO/ PASSEIO DE CONCRETO ARMADO, INCLUINDO O PREPARO DA CAIXA, LASTRO DE BRITA, TELA METÁLICA E A MÃO DE OBRA REFERENTE AOS SERVIÇOS NO CONCRETO: LANÇAMENTO E ACABAMENTO (RIPADO E DESEMPENADO), EXCLUSIVE O FORNECIMENTO DO CONCRETO</v>
          </cell>
          <cell r="C2983" t="str">
            <v>M3</v>
          </cell>
          <cell r="D2983">
            <v>0</v>
          </cell>
          <cell r="E2983">
            <v>0</v>
          </cell>
          <cell r="F2983">
            <v>0</v>
          </cell>
        </row>
        <row r="2984">
          <cell r="A2984">
            <v>59300</v>
          </cell>
          <cell r="B2984" t="str">
            <v>REVESTIMENTO DE MISTURA ASFÁLTICA  TIPO SMA COM POLÍMERO E FIBRA (SEM TRANSPORTE)</v>
          </cell>
          <cell r="C2984" t="str">
            <v>M3</v>
          </cell>
          <cell r="D2984">
            <v>0</v>
          </cell>
          <cell r="E2984">
            <v>0</v>
          </cell>
          <cell r="F2984">
            <v>0</v>
          </cell>
        </row>
        <row r="2985">
          <cell r="A2985">
            <v>59400</v>
          </cell>
          <cell r="B2985" t="str">
            <v>REVESTIMENTO DE MISTURA ASFÁLTICA TIPO CPA COM POLÍMERO E FIBRA (SEM TRANSPORTE)</v>
          </cell>
          <cell r="C2985" t="str">
            <v>M3</v>
          </cell>
          <cell r="D2985">
            <v>0</v>
          </cell>
          <cell r="E2985">
            <v>0</v>
          </cell>
          <cell r="F2985">
            <v>0</v>
          </cell>
        </row>
        <row r="2986">
          <cell r="A2986">
            <v>59500</v>
          </cell>
          <cell r="B2986" t="str">
            <v>REVESTIMENTO DE MISTURA ASFÁLTICA TIPO CPA COM BORRACHA (SEM TRANSPORTE)</v>
          </cell>
          <cell r="C2986" t="str">
            <v>M3</v>
          </cell>
          <cell r="D2986">
            <v>0</v>
          </cell>
          <cell r="E2986">
            <v>0</v>
          </cell>
          <cell r="F2986">
            <v>0</v>
          </cell>
        </row>
        <row r="2987">
          <cell r="A2987">
            <v>59600</v>
          </cell>
          <cell r="B2987" t="str">
            <v>REVESTIMENTO DE MISTURA ASFÁLTICA TIPO "GAP GRADED" COM POLÍMERO (SEM TRANSPORTE)</v>
          </cell>
          <cell r="C2987" t="str">
            <v>M3</v>
          </cell>
          <cell r="D2987">
            <v>0</v>
          </cell>
          <cell r="E2987">
            <v>0</v>
          </cell>
          <cell r="F2987">
            <v>0</v>
          </cell>
        </row>
        <row r="2988">
          <cell r="A2988">
            <v>59700</v>
          </cell>
          <cell r="B2988" t="str">
            <v>REVESTIMENTO DE MISTURA ASFÁLTICA TIPO "GAP GRADED" COM BORRACHA (SEM TRANSPORTE)</v>
          </cell>
          <cell r="C2988" t="str">
            <v>M3</v>
          </cell>
          <cell r="D2988">
            <v>0</v>
          </cell>
          <cell r="E2988">
            <v>0</v>
          </cell>
          <cell r="F2988">
            <v>0</v>
          </cell>
        </row>
        <row r="2989">
          <cell r="A2989">
            <v>59901</v>
          </cell>
          <cell r="B2989" t="str">
            <v>BASE BETUMINOSA DE MATERIAIS PROVENIENTES DA FRESAGEM DE PAVIMENTOS ASFÁLTICOS (RAP) RECICLADO EM USINA MÓVEL COM ATÉ 3% DE EMULSÃO MODIFICADA COM POLÍMERO, FORNECIMENTO E APLICAÇÃO, NÃO INCLUI TRANSPORTE ATÉ O LOCAL DOS SERVIÇOS, CAMADA ACABADA</v>
          </cell>
          <cell r="C2989" t="str">
            <v>M3</v>
          </cell>
          <cell r="D2989">
            <v>0</v>
          </cell>
          <cell r="E2989">
            <v>0</v>
          </cell>
          <cell r="F2989">
            <v>0</v>
          </cell>
        </row>
        <row r="2990">
          <cell r="A2990">
            <v>59902</v>
          </cell>
          <cell r="B2990" t="str">
            <v xml:space="preserve">BASE BETUMINOSA DE MATERIAIS PROVENIENTES DOS RESÍDUOS SÓLIDOS DA CONSTRUÇÃO CIVIL (RCC) E/OU DA FRESAGEM DE PAVIMENTOS ASFÁLTICOS (RAP) RECICLADO EM USINA MÓVEL COM ATÉ 3% DE CAP, FORNECIMENTO E APLICAÇÃO, NÃO INCLUI TRANSPORTE ATÉ O LOCAL DOS SERVIÇOS, </v>
          </cell>
          <cell r="C2990" t="str">
            <v>M3</v>
          </cell>
          <cell r="D2990">
            <v>0</v>
          </cell>
          <cell r="E2990">
            <v>0</v>
          </cell>
          <cell r="F2990">
            <v>0</v>
          </cell>
        </row>
        <row r="2991">
          <cell r="A2991">
            <v>59903</v>
          </cell>
          <cell r="B2991" t="str">
            <v>REVESTIMENTO DE MISTURA ASFÁLTICA COM POLÍMERO -  FAIXA III (SEM TRANSPORTE)</v>
          </cell>
          <cell r="C2991" t="str">
            <v>M3</v>
          </cell>
          <cell r="D2991">
            <v>0</v>
          </cell>
          <cell r="E2991">
            <v>0</v>
          </cell>
          <cell r="F2991">
            <v>0</v>
          </cell>
        </row>
        <row r="2992">
          <cell r="A2992">
            <v>59904</v>
          </cell>
          <cell r="B2992" t="str">
            <v>REVESTIMENTO DE CONCRETO ASFÁLTICO USINADO MORNO ( SEM TRANSPORTE)</v>
          </cell>
          <cell r="C2992" t="str">
            <v>M3</v>
          </cell>
          <cell r="D2992">
            <v>0</v>
          </cell>
          <cell r="E2992">
            <v>0</v>
          </cell>
          <cell r="F2992">
            <v>0</v>
          </cell>
        </row>
        <row r="2993">
          <cell r="A2993">
            <v>59905</v>
          </cell>
          <cell r="B2993" t="str">
            <v>MICRO REVESTIMENTO ASFÁLTICO À FRIO COM EMULSÃO MODIFICADA COM POLÍMERO, COM TAXA MÉDIA DE APLICAÇÃO DE 12 KG/M2 CONFORME NORMA DNIT 035/2018 - ES</v>
          </cell>
          <cell r="C2993" t="str">
            <v>M2</v>
          </cell>
          <cell r="D2993">
            <v>0</v>
          </cell>
          <cell r="E2993">
            <v>0</v>
          </cell>
          <cell r="F2993">
            <v>0</v>
          </cell>
        </row>
        <row r="2994">
          <cell r="A2994">
            <v>59906</v>
          </cell>
          <cell r="B2994" t="str">
            <v>SELAGEM DE TRINCAS À QUENTE COM EQUIPAMENTO SELA TRINCA ACOPLADO AO CAMINHÃO CARROCERIA DE MADEIRA</v>
          </cell>
          <cell r="C2994" t="str">
            <v>KG</v>
          </cell>
          <cell r="D2994">
            <v>0</v>
          </cell>
          <cell r="E2994">
            <v>0</v>
          </cell>
          <cell r="F2994">
            <v>0</v>
          </cell>
        </row>
        <row r="2995">
          <cell r="A2995">
            <v>60000</v>
          </cell>
          <cell r="B2995" t="str">
            <v>CANALIZAÇÃO DE TUBOS</v>
          </cell>
          <cell r="D2995">
            <v>0</v>
          </cell>
          <cell r="E2995">
            <v>0</v>
          </cell>
          <cell r="F2995">
            <v>0</v>
          </cell>
        </row>
        <row r="2996">
          <cell r="A2996">
            <v>60100</v>
          </cell>
          <cell r="B2996" t="str">
            <v>ARRANCAMENTO E REMOÇÃO DE CANALIZAÇÃO, 30,0CM &lt; 0 &lt; OU = A 60CM</v>
          </cell>
          <cell r="C2996" t="str">
            <v>M</v>
          </cell>
          <cell r="D2996">
            <v>0</v>
          </cell>
          <cell r="E2996">
            <v>0</v>
          </cell>
          <cell r="F2996">
            <v>0</v>
          </cell>
        </row>
        <row r="2997">
          <cell r="A2997">
            <v>60200</v>
          </cell>
          <cell r="B2997" t="str">
            <v>ARRANCAMENTO E REMOÇÃO DE CANALIZAÇÃO 0 &gt; 60CM</v>
          </cell>
          <cell r="C2997" t="str">
            <v>M</v>
          </cell>
          <cell r="D2997">
            <v>0</v>
          </cell>
          <cell r="E2997">
            <v>0</v>
          </cell>
          <cell r="F2997">
            <v>0</v>
          </cell>
        </row>
        <row r="2998">
          <cell r="A2998">
            <v>60300</v>
          </cell>
          <cell r="B2998" t="str">
            <v>ESCORAMENTO DESCONTÍNUO DE MADEIRA PARA CANALIZAÇÃO DE TUBOS</v>
          </cell>
          <cell r="C2998" t="str">
            <v>M2</v>
          </cell>
          <cell r="D2998">
            <v>0</v>
          </cell>
          <cell r="E2998">
            <v>0</v>
          </cell>
          <cell r="F2998">
            <v>0</v>
          </cell>
        </row>
        <row r="2999">
          <cell r="A2999">
            <v>60400</v>
          </cell>
          <cell r="B2999" t="str">
            <v>ESCORAMENTO CONTÍNUO DE MADEIRA PARA CANALIZAÇÃO DE TUBOS</v>
          </cell>
          <cell r="C2999" t="str">
            <v>M2</v>
          </cell>
          <cell r="D2999">
            <v>0</v>
          </cell>
          <cell r="E2999">
            <v>0</v>
          </cell>
          <cell r="F2999">
            <v>0</v>
          </cell>
        </row>
        <row r="3000">
          <cell r="A3000">
            <v>60500</v>
          </cell>
          <cell r="B3000" t="str">
            <v>LASTRO DE BRITA E PÓ DE PEDRA</v>
          </cell>
          <cell r="C3000" t="str">
            <v>M3</v>
          </cell>
          <cell r="D3000">
            <v>0</v>
          </cell>
          <cell r="E3000">
            <v>0</v>
          </cell>
          <cell r="F3000">
            <v>0</v>
          </cell>
        </row>
        <row r="3001">
          <cell r="A3001">
            <v>60600</v>
          </cell>
          <cell r="B3001" t="str">
            <v>LASTRO DE CONCRETO FCK=10MPA</v>
          </cell>
          <cell r="C3001" t="str">
            <v>M3</v>
          </cell>
          <cell r="D3001">
            <v>0</v>
          </cell>
          <cell r="E3001">
            <v>0</v>
          </cell>
          <cell r="F3001">
            <v>0</v>
          </cell>
        </row>
        <row r="3002">
          <cell r="A3002">
            <v>60700</v>
          </cell>
          <cell r="B3002" t="str">
            <v>FORNECIMENTO E ASSENTAMENTO DE TUBOS DE CONCRETO SIMPLES - DIÂMETRO 30CM</v>
          </cell>
          <cell r="C3002" t="str">
            <v>M</v>
          </cell>
          <cell r="D3002">
            <v>0</v>
          </cell>
          <cell r="E3002">
            <v>0</v>
          </cell>
          <cell r="F3002">
            <v>0</v>
          </cell>
        </row>
        <row r="3003">
          <cell r="A3003">
            <v>60800</v>
          </cell>
          <cell r="B3003" t="str">
            <v>FORNECIMENTO E ASSENTAMENTO DE TUBOS DE CONCRETO SIMPLES - DIÂMETRO 40CM</v>
          </cell>
          <cell r="C3003" t="str">
            <v>M</v>
          </cell>
          <cell r="D3003">
            <v>0</v>
          </cell>
          <cell r="E3003">
            <v>0</v>
          </cell>
          <cell r="F3003">
            <v>0</v>
          </cell>
        </row>
        <row r="3004">
          <cell r="A3004">
            <v>60900</v>
          </cell>
          <cell r="B3004" t="str">
            <v>FORNECIMENTO E ASSENTAMENTO DE TUBOS DE CONCRETO SIMPLES - DIÂMETRO 50CM</v>
          </cell>
          <cell r="C3004" t="str">
            <v>M</v>
          </cell>
          <cell r="D3004">
            <v>0</v>
          </cell>
          <cell r="E3004">
            <v>0</v>
          </cell>
          <cell r="F3004">
            <v>0</v>
          </cell>
        </row>
        <row r="3005">
          <cell r="A3005">
            <v>61000</v>
          </cell>
          <cell r="B3005" t="str">
            <v>FORNECIMENTO E ASSENTAMENTO DE TUBOS DE CONCRETO ARMADO, DIÂMETRO 60CM</v>
          </cell>
          <cell r="C3005" t="str">
            <v>.</v>
          </cell>
          <cell r="D3005">
            <v>0</v>
          </cell>
          <cell r="E3005">
            <v>0</v>
          </cell>
          <cell r="F3005">
            <v>0</v>
          </cell>
        </row>
        <row r="3006">
          <cell r="A3006">
            <v>61001</v>
          </cell>
          <cell r="B3006" t="str">
            <v>FORNECIMENTO E ASSENTAMENTO DE TUBOS DE CONCRETO ARMADO, DIÂMETRO 60CM - TIPO PA-2</v>
          </cell>
          <cell r="C3006" t="str">
            <v>M</v>
          </cell>
          <cell r="D3006">
            <v>0</v>
          </cell>
          <cell r="E3006">
            <v>0</v>
          </cell>
          <cell r="F3006">
            <v>0</v>
          </cell>
        </row>
        <row r="3007">
          <cell r="A3007">
            <v>61002</v>
          </cell>
          <cell r="B3007" t="str">
            <v>FORNECIMENTO E ASSENTAMENTO DE TUBOS DE CONCRETO ARMADO, DIÂMETRO 60CM - TIPO PA-3</v>
          </cell>
          <cell r="C3007" t="str">
            <v>M</v>
          </cell>
          <cell r="D3007">
            <v>0</v>
          </cell>
          <cell r="E3007">
            <v>0</v>
          </cell>
          <cell r="F3007">
            <v>0</v>
          </cell>
        </row>
        <row r="3008">
          <cell r="A3008">
            <v>61100</v>
          </cell>
          <cell r="B3008" t="str">
            <v>FORNECIMENTO E ASSENTAMENTO DE TUBO DE CONCRETO ARMADO, DIÂMETRO 70CM</v>
          </cell>
          <cell r="C3008" t="str">
            <v>.</v>
          </cell>
          <cell r="D3008">
            <v>0</v>
          </cell>
          <cell r="E3008">
            <v>0</v>
          </cell>
          <cell r="F3008">
            <v>0</v>
          </cell>
        </row>
        <row r="3009">
          <cell r="A3009">
            <v>61101</v>
          </cell>
          <cell r="B3009" t="str">
            <v>FORNECIMENTO E ASSENTAMENTO DE TUBO DE CONCRETO ARMADO, DIÂMETRO 70CM - TIPO PA-2</v>
          </cell>
          <cell r="C3009" t="str">
            <v>M</v>
          </cell>
          <cell r="D3009">
            <v>0</v>
          </cell>
          <cell r="E3009">
            <v>0</v>
          </cell>
          <cell r="F3009">
            <v>0</v>
          </cell>
        </row>
        <row r="3010">
          <cell r="A3010">
            <v>61102</v>
          </cell>
          <cell r="B3010" t="str">
            <v>FORNECIMENTO E ASSENTAMENTO DE TUBO DE CONCRETO ARMADO, DIÂMETRO 70CM - TIPO PA-3</v>
          </cell>
          <cell r="C3010" t="str">
            <v>M</v>
          </cell>
          <cell r="D3010">
            <v>0</v>
          </cell>
          <cell r="E3010">
            <v>0</v>
          </cell>
          <cell r="F3010">
            <v>0</v>
          </cell>
        </row>
        <row r="3011">
          <cell r="A3011">
            <v>61200</v>
          </cell>
          <cell r="B3011" t="str">
            <v>FORNECIMENTO E ASSENTAMENTO DE TUBOS DE CONCRETO ARMADO, DIÂMETRO 80CM</v>
          </cell>
          <cell r="C3011" t="str">
            <v>.</v>
          </cell>
          <cell r="D3011">
            <v>0</v>
          </cell>
          <cell r="E3011">
            <v>0</v>
          </cell>
          <cell r="F3011">
            <v>0</v>
          </cell>
        </row>
        <row r="3012">
          <cell r="A3012">
            <v>61201</v>
          </cell>
          <cell r="B3012" t="str">
            <v>FORNECIMENTO E ASSENTAMENTO DE TUBOS DE CONCRETO ARMADO, DIÂMETRO 80CM - TIPO PA-2</v>
          </cell>
          <cell r="C3012" t="str">
            <v>M</v>
          </cell>
          <cell r="D3012">
            <v>0</v>
          </cell>
          <cell r="E3012">
            <v>0</v>
          </cell>
          <cell r="F3012">
            <v>0</v>
          </cell>
        </row>
        <row r="3013">
          <cell r="A3013">
            <v>61202</v>
          </cell>
          <cell r="B3013" t="str">
            <v>FORNECIMENTO E ASSENTAMENTO DE TUBOS DE CONCRETO ARMADO, DIÂMETRO 80CM - TIPO PA-3</v>
          </cell>
          <cell r="C3013" t="str">
            <v>M</v>
          </cell>
          <cell r="D3013">
            <v>0</v>
          </cell>
          <cell r="E3013">
            <v>0</v>
          </cell>
          <cell r="F3013">
            <v>0</v>
          </cell>
        </row>
        <row r="3014">
          <cell r="A3014">
            <v>61300</v>
          </cell>
          <cell r="B3014" t="str">
            <v>FORNECIMENTO E ASSENTAMENTO DE TUBOS DE CONCRETO ARMADO, DIÂMETRO 90CM</v>
          </cell>
          <cell r="C3014" t="str">
            <v>.</v>
          </cell>
          <cell r="D3014">
            <v>0</v>
          </cell>
          <cell r="E3014">
            <v>0</v>
          </cell>
          <cell r="F3014">
            <v>0</v>
          </cell>
        </row>
        <row r="3015">
          <cell r="A3015">
            <v>61301</v>
          </cell>
          <cell r="B3015" t="str">
            <v>FORNECIMENTO E ASSENTAMENTO DE TUBOS DE CONCRETO ARMADO, DIÂMETRO 90CM - TIPO PA-2</v>
          </cell>
          <cell r="C3015" t="str">
            <v>M</v>
          </cell>
          <cell r="D3015">
            <v>0</v>
          </cell>
          <cell r="E3015">
            <v>0</v>
          </cell>
          <cell r="F3015">
            <v>0</v>
          </cell>
        </row>
        <row r="3016">
          <cell r="A3016">
            <v>61302</v>
          </cell>
          <cell r="B3016" t="str">
            <v>FORNECIMENTO E ASSENTAMENTO DE TUBOS DE CONCRETO ARMADO, DIÂMETRO 90CM - TIPO PA-3</v>
          </cell>
          <cell r="C3016" t="str">
            <v>M</v>
          </cell>
          <cell r="D3016">
            <v>0</v>
          </cell>
          <cell r="E3016">
            <v>0</v>
          </cell>
          <cell r="F3016">
            <v>0</v>
          </cell>
        </row>
        <row r="3017">
          <cell r="A3017">
            <v>61400</v>
          </cell>
          <cell r="B3017" t="str">
            <v>FORNECIMENTO E ASSENTAMENTO DE TUBOS DE CONCRETO ARMADO, DIÂMETRO 100CM</v>
          </cell>
          <cell r="C3017" t="str">
            <v>.</v>
          </cell>
          <cell r="D3017">
            <v>0</v>
          </cell>
          <cell r="E3017">
            <v>0</v>
          </cell>
          <cell r="F3017">
            <v>0</v>
          </cell>
        </row>
        <row r="3018">
          <cell r="A3018">
            <v>61401</v>
          </cell>
          <cell r="B3018" t="str">
            <v>FORNECIMENTO E ASSENTAMENTO DE TUBOS DE CONCRETO ARMADO, DIÂMETRO 100CM - TIPO PA-2</v>
          </cell>
          <cell r="C3018" t="str">
            <v>M</v>
          </cell>
          <cell r="D3018">
            <v>0</v>
          </cell>
          <cell r="E3018">
            <v>0</v>
          </cell>
          <cell r="F3018">
            <v>0</v>
          </cell>
        </row>
        <row r="3019">
          <cell r="A3019">
            <v>61402</v>
          </cell>
          <cell r="B3019" t="str">
            <v>FORNECIMENTO E ASSENTAMENTO DE TUBOS DE CONCRETO ARMADO, DIÂMETRO 100CM - TIPO PA-3</v>
          </cell>
          <cell r="C3019" t="str">
            <v>M</v>
          </cell>
          <cell r="D3019">
            <v>0</v>
          </cell>
          <cell r="E3019">
            <v>0</v>
          </cell>
          <cell r="F3019">
            <v>0</v>
          </cell>
        </row>
        <row r="3020">
          <cell r="A3020">
            <v>61500</v>
          </cell>
          <cell r="B3020" t="str">
            <v>FORNECIMENTO E ASSENTAMENTO DE TUBOS DE CONCRETO ARMADO, DIÂMETRO 110CM</v>
          </cell>
          <cell r="C3020" t="str">
            <v>.</v>
          </cell>
          <cell r="D3020">
            <v>0</v>
          </cell>
          <cell r="E3020">
            <v>0</v>
          </cell>
          <cell r="F3020">
            <v>0</v>
          </cell>
        </row>
        <row r="3021">
          <cell r="A3021">
            <v>61501</v>
          </cell>
          <cell r="B3021" t="str">
            <v>FORNECIMENTO E ASSENTAMENTO DE TUBOS DE CONCRETO ARMADO, DIÂMETRO 110CM - TIPO PA-2</v>
          </cell>
          <cell r="C3021" t="str">
            <v>M</v>
          </cell>
          <cell r="D3021">
            <v>0</v>
          </cell>
          <cell r="E3021">
            <v>0</v>
          </cell>
          <cell r="F3021">
            <v>0</v>
          </cell>
        </row>
        <row r="3022">
          <cell r="A3022">
            <v>61502</v>
          </cell>
          <cell r="B3022" t="str">
            <v>FORNECIMENTO E ASSENTAMENTO DE TUBOS DE CONCRETO ARMADO, DIÂMETRO 110CM - TIPO PA-3</v>
          </cell>
          <cell r="C3022" t="str">
            <v>M</v>
          </cell>
          <cell r="D3022">
            <v>0</v>
          </cell>
          <cell r="E3022">
            <v>0</v>
          </cell>
          <cell r="F3022">
            <v>0</v>
          </cell>
        </row>
        <row r="3023">
          <cell r="A3023">
            <v>61600</v>
          </cell>
          <cell r="B3023" t="str">
            <v>FORNECIMENTO E ASSENTAMENTO DE TUBOS DE CONCRETO ARMADO, DIÂMETRO 120CM</v>
          </cell>
          <cell r="C3023" t="str">
            <v>.</v>
          </cell>
          <cell r="D3023">
            <v>0</v>
          </cell>
          <cell r="E3023">
            <v>0</v>
          </cell>
          <cell r="F3023">
            <v>0</v>
          </cell>
        </row>
        <row r="3024">
          <cell r="A3024">
            <v>61601</v>
          </cell>
          <cell r="B3024" t="str">
            <v>FORNECIMENTO E ASSENTAMENTO DE TUBOS DE CONCRETO ARMADO, DIÂMETRO 120CM - TIPO PA-2</v>
          </cell>
          <cell r="C3024" t="str">
            <v>M</v>
          </cell>
          <cell r="D3024">
            <v>0</v>
          </cell>
          <cell r="E3024">
            <v>0</v>
          </cell>
          <cell r="F3024">
            <v>0</v>
          </cell>
        </row>
        <row r="3025">
          <cell r="A3025">
            <v>61602</v>
          </cell>
          <cell r="B3025" t="str">
            <v>FORNECIMENTO E ASSENTAMENTO DE TUBOS DE CONCRETO ARMADO, DIÂMETRO 120CM - TIPO PA-3</v>
          </cell>
          <cell r="C3025" t="str">
            <v>M</v>
          </cell>
          <cell r="D3025">
            <v>0</v>
          </cell>
          <cell r="E3025">
            <v>0</v>
          </cell>
          <cell r="F3025">
            <v>0</v>
          </cell>
        </row>
        <row r="3026">
          <cell r="A3026">
            <v>61700</v>
          </cell>
          <cell r="B3026" t="str">
            <v>FORNECIMENTO E ASSENTAMENTO DE TUBOS DE CONCRETO ARMADO, DIÂMETRO 150CM</v>
          </cell>
          <cell r="C3026" t="str">
            <v>.</v>
          </cell>
          <cell r="D3026">
            <v>0</v>
          </cell>
          <cell r="E3026">
            <v>0</v>
          </cell>
          <cell r="F3026">
            <v>0</v>
          </cell>
        </row>
        <row r="3027">
          <cell r="A3027">
            <v>61701</v>
          </cell>
          <cell r="B3027" t="str">
            <v>FORNECIMENTO E ASSENTAMENTO DE TUBOS DE CONCRETO ARMADO, DIÂMETRO 150CM - TIPO PA-2</v>
          </cell>
          <cell r="C3027" t="str">
            <v>M</v>
          </cell>
          <cell r="D3027">
            <v>0</v>
          </cell>
          <cell r="E3027">
            <v>0</v>
          </cell>
          <cell r="F3027">
            <v>0</v>
          </cell>
        </row>
        <row r="3028">
          <cell r="A3028">
            <v>61702</v>
          </cell>
          <cell r="B3028" t="str">
            <v>FORNECIMENTO E ASSENTAMENTO DE TUBOS DE CONCRETO ARMADO, DIÂMETRO 150CM - TIPO PA-3</v>
          </cell>
          <cell r="C3028" t="str">
            <v>M</v>
          </cell>
          <cell r="D3028">
            <v>0</v>
          </cell>
          <cell r="E3028">
            <v>0</v>
          </cell>
          <cell r="F3028">
            <v>0</v>
          </cell>
        </row>
        <row r="3029">
          <cell r="A3029">
            <v>61703</v>
          </cell>
          <cell r="B3029" t="str">
            <v>FORNECIMENTO E ASSENTAMENTO DE TUBO EM POLIETILENO DE ALTA RESISTÊNCIA PEAD, COR PRETA, COM DN 300MM</v>
          </cell>
          <cell r="C3029" t="str">
            <v>M</v>
          </cell>
          <cell r="D3029">
            <v>0</v>
          </cell>
          <cell r="E3029">
            <v>0</v>
          </cell>
          <cell r="F3029">
            <v>0</v>
          </cell>
        </row>
        <row r="3030">
          <cell r="A3030">
            <v>61704</v>
          </cell>
          <cell r="B3030" t="str">
            <v>FORNECIMENTO E ASSENTAMENTO DE TUBO EM POLIETILENO DE ALTA RESISTÊNCIA PEAD, COR PRETA, COM DN 400MM</v>
          </cell>
          <cell r="C3030" t="str">
            <v>M</v>
          </cell>
          <cell r="D3030">
            <v>0</v>
          </cell>
          <cell r="E3030">
            <v>0</v>
          </cell>
          <cell r="F3030">
            <v>0</v>
          </cell>
        </row>
        <row r="3031">
          <cell r="A3031">
            <v>61705</v>
          </cell>
          <cell r="B3031" t="str">
            <v>FORNECIMENTO E ASSENTAMENTO DE TUBO EM POLIETILENO DE ALTA RESISTÊNCIA PEAD, COR PRETA, COM DN 500MM</v>
          </cell>
          <cell r="C3031" t="str">
            <v>M</v>
          </cell>
          <cell r="D3031">
            <v>0</v>
          </cell>
          <cell r="E3031">
            <v>0</v>
          </cell>
          <cell r="F3031">
            <v>0</v>
          </cell>
        </row>
        <row r="3032">
          <cell r="A3032">
            <v>61706</v>
          </cell>
          <cell r="B3032" t="str">
            <v>FORNECIMENTO E ASSENTAMENTO DE TUBO EM POLIETILENO DE ALTA RESISTÊNCIA PEAD, COR PRETA, COM DN 600MM</v>
          </cell>
          <cell r="C3032" t="str">
            <v>M</v>
          </cell>
          <cell r="D3032">
            <v>0</v>
          </cell>
          <cell r="E3032">
            <v>0</v>
          </cell>
          <cell r="F3032">
            <v>0</v>
          </cell>
        </row>
        <row r="3033">
          <cell r="A3033">
            <v>61707</v>
          </cell>
          <cell r="B3033" t="str">
            <v>FORNECIMENTO E ASSENTAMENTO DE TUBO EM POLIETILENO DE ALTA RESISTÊNCIA PEAD, COR PRETA, COM DN 800MM</v>
          </cell>
          <cell r="C3033" t="str">
            <v>M</v>
          </cell>
          <cell r="D3033">
            <v>0</v>
          </cell>
          <cell r="E3033">
            <v>0</v>
          </cell>
          <cell r="F3033">
            <v>0</v>
          </cell>
        </row>
        <row r="3034">
          <cell r="A3034">
            <v>61708</v>
          </cell>
          <cell r="B3034" t="str">
            <v>FORNECIMENTO E ASSENTAMENTO DE TUBO EM POLIETILENO DE ALTA RESISTÊNCIA PEAD, COR PRETA, COM DN 1000MM</v>
          </cell>
          <cell r="C3034" t="str">
            <v>M</v>
          </cell>
          <cell r="D3034">
            <v>0</v>
          </cell>
          <cell r="E3034">
            <v>0</v>
          </cell>
          <cell r="F3034">
            <v>0</v>
          </cell>
        </row>
        <row r="3035">
          <cell r="A3035">
            <v>61709</v>
          </cell>
          <cell r="B3035" t="str">
            <v>FORNECIMENTO E ASSENTAMENTO DE TUBO EM POLIETILENO DE ALTA RESISTÊNCIA PEAD, COR PRETA, COM DN 1200MM</v>
          </cell>
          <cell r="C3035" t="str">
            <v>M</v>
          </cell>
          <cell r="D3035">
            <v>0</v>
          </cell>
          <cell r="E3035">
            <v>0</v>
          </cell>
          <cell r="F3035">
            <v>0</v>
          </cell>
        </row>
        <row r="3036">
          <cell r="A3036">
            <v>61800</v>
          </cell>
          <cell r="B3036" t="str">
            <v>POÇO DE VISITA</v>
          </cell>
          <cell r="C3036" t="str">
            <v>.</v>
          </cell>
          <cell r="D3036">
            <v>0</v>
          </cell>
          <cell r="E3036">
            <v>0</v>
          </cell>
          <cell r="F3036">
            <v>0</v>
          </cell>
        </row>
        <row r="3037">
          <cell r="A3037">
            <v>61801</v>
          </cell>
          <cell r="B3037" t="str">
            <v>POÇO DE VISITA TIPO 1 - 1,40 X 1,40 X 1,40M</v>
          </cell>
          <cell r="C3037" t="str">
            <v>UN</v>
          </cell>
          <cell r="D3037">
            <v>0</v>
          </cell>
          <cell r="E3037">
            <v>0</v>
          </cell>
          <cell r="F3037">
            <v>0</v>
          </cell>
        </row>
        <row r="3038">
          <cell r="A3038">
            <v>61802</v>
          </cell>
          <cell r="B3038" t="str">
            <v>POÇO DE VISITA TIPO 2 - 1,60 X 1,60 X 1,60M</v>
          </cell>
          <cell r="C3038" t="str">
            <v>UN</v>
          </cell>
          <cell r="D3038">
            <v>0</v>
          </cell>
          <cell r="E3038">
            <v>0</v>
          </cell>
          <cell r="F3038">
            <v>0</v>
          </cell>
        </row>
        <row r="3039">
          <cell r="A3039">
            <v>61803</v>
          </cell>
          <cell r="B3039" t="str">
            <v>POÇO DE VISITA TIPO 3 - 2,20 X 2,20 X 2,20M</v>
          </cell>
          <cell r="C3039" t="str">
            <v>UN</v>
          </cell>
          <cell r="D3039">
            <v>0</v>
          </cell>
          <cell r="E3039">
            <v>0</v>
          </cell>
          <cell r="F3039">
            <v>0</v>
          </cell>
        </row>
        <row r="3040">
          <cell r="A3040">
            <v>61900</v>
          </cell>
          <cell r="B3040" t="str">
            <v>CHAMINÉ DE POÇO DE VISITA COM ALVENARIA DE UM TIJOLO COMUM</v>
          </cell>
          <cell r="C3040" t="str">
            <v>M</v>
          </cell>
          <cell r="D3040">
            <v>0</v>
          </cell>
          <cell r="E3040">
            <v>0</v>
          </cell>
          <cell r="F3040">
            <v>0</v>
          </cell>
        </row>
        <row r="3041">
          <cell r="A3041">
            <v>62000</v>
          </cell>
          <cell r="B3041" t="str">
            <v>TAMPÃO PARA GALERIAS DE ÁGUAS PLUVIAIS</v>
          </cell>
          <cell r="C3041" t="str">
            <v>.</v>
          </cell>
          <cell r="D3041">
            <v>0</v>
          </cell>
          <cell r="E3041">
            <v>0</v>
          </cell>
          <cell r="F3041">
            <v>0</v>
          </cell>
        </row>
        <row r="3042">
          <cell r="A3042">
            <v>62003</v>
          </cell>
          <cell r="B3042" t="str">
            <v>INSTALAÇÃO DE TAMPÃO PARA GALERIA DE ÁGUAS PLUVIAIS - ARTICULADO, EXCETO FORNECIMENTO DE TAMPÃO</v>
          </cell>
          <cell r="C3042" t="str">
            <v>UN</v>
          </cell>
          <cell r="D3042">
            <v>0</v>
          </cell>
          <cell r="E3042">
            <v>0</v>
          </cell>
          <cell r="F3042">
            <v>0</v>
          </cell>
        </row>
        <row r="3043">
          <cell r="A3043">
            <v>62004</v>
          </cell>
          <cell r="B3043" t="str">
            <v>INSTALAÇÃO DE TAMPÃO PARA GALERIA DE ÁGUAS PLUVIAIS - NÃO ARTICULADO, EXCETO FORNECIMENTO DE TAMPÃO</v>
          </cell>
          <cell r="C3043" t="str">
            <v>UN</v>
          </cell>
          <cell r="D3043">
            <v>0</v>
          </cell>
          <cell r="E3043">
            <v>0</v>
          </cell>
          <cell r="F3043">
            <v>0</v>
          </cell>
        </row>
        <row r="3044">
          <cell r="A3044">
            <v>62021</v>
          </cell>
          <cell r="B3044" t="str">
            <v>FORNECIMENTO DE TAMPÃO DE FERRO FUNDIDO DÚCTIL CLASSE MÍNIMA 400 (40T) D=600MM - NBR 10160 ARTICULADO - P/ GAL. ÁGUAS PLUV.</v>
          </cell>
          <cell r="C3044" t="str">
            <v>UN</v>
          </cell>
          <cell r="D3044">
            <v>0</v>
          </cell>
          <cell r="E3044">
            <v>0</v>
          </cell>
          <cell r="F3044">
            <v>0</v>
          </cell>
        </row>
        <row r="3045">
          <cell r="A3045">
            <v>62022</v>
          </cell>
          <cell r="B3045" t="str">
            <v>FORNECIMENTO DE TAMPÃO DE FERRO FUNDIDO DÚCTIL CLASSE MÍNIMA 400 (40T) D=600MM - NBR 10160 NÃO ARTICULADO - P/ GAL. ÁGUAS PLUV.</v>
          </cell>
          <cell r="C3045" t="str">
            <v>UN</v>
          </cell>
          <cell r="D3045">
            <v>0</v>
          </cell>
          <cell r="E3045">
            <v>0</v>
          </cell>
          <cell r="F3045">
            <v>0</v>
          </cell>
        </row>
        <row r="3046">
          <cell r="A3046">
            <v>62023</v>
          </cell>
          <cell r="B3046" t="str">
            <v>FORNECIMENTO DE TAMPÃO - GRELHA DE FERRO FUNDIDO DÚCTIL CLASSE MÍNIMA 400 (40T) D=600MM - NBR 10160 ARTICULADO - P/ GAL. ÁGUAS PLUV.</v>
          </cell>
          <cell r="C3046" t="str">
            <v>UN</v>
          </cell>
          <cell r="D3046">
            <v>0</v>
          </cell>
          <cell r="E3046">
            <v>0</v>
          </cell>
          <cell r="F3046">
            <v>0</v>
          </cell>
        </row>
        <row r="3047">
          <cell r="A3047">
            <v>62024</v>
          </cell>
          <cell r="B3047" t="str">
            <v>FORNECIMENTO DE TAMPÃO - GRELHA DE FERRO FUNDIDO DÚCTIL CLASSE MÍNIMA 400 (40T) D=600MM - NBR 10160 NÃO ARTICULADO - P/ GAL. ÁGUAS PLUV.</v>
          </cell>
          <cell r="C3047" t="str">
            <v>UN</v>
          </cell>
          <cell r="D3047">
            <v>0</v>
          </cell>
          <cell r="E3047">
            <v>0</v>
          </cell>
          <cell r="F3047">
            <v>0</v>
          </cell>
        </row>
        <row r="3048">
          <cell r="A3048">
            <v>62025</v>
          </cell>
          <cell r="B3048" t="str">
            <v>FORNECIMENTO DE TAMPÃO MAIS ARO, AMBOS EM PLÁSTICO CLASSE MÍNIMA 400 (40T) D=600MM - ABNT - P/ GAL. ÁGUAS PLUV.</v>
          </cell>
          <cell r="C3048" t="str">
            <v>UN</v>
          </cell>
          <cell r="D3048">
            <v>0</v>
          </cell>
          <cell r="E3048">
            <v>0</v>
          </cell>
          <cell r="F3048">
            <v>0</v>
          </cell>
        </row>
        <row r="3049">
          <cell r="A3049">
            <v>62100</v>
          </cell>
          <cell r="B3049" t="str">
            <v>LEVANTAMENTO OU REBAIXAMENTO DE TAMPÃO DE POÇO DE VISITA</v>
          </cell>
          <cell r="C3049" t="str">
            <v>UN</v>
          </cell>
          <cell r="D3049">
            <v>0</v>
          </cell>
          <cell r="E3049">
            <v>0</v>
          </cell>
          <cell r="F3049">
            <v>0</v>
          </cell>
        </row>
        <row r="3050">
          <cell r="A3050">
            <v>62200</v>
          </cell>
          <cell r="B3050" t="str">
            <v>BOCA DE LOBO</v>
          </cell>
          <cell r="C3050" t="str">
            <v>.</v>
          </cell>
          <cell r="D3050">
            <v>0</v>
          </cell>
          <cell r="E3050">
            <v>0</v>
          </cell>
          <cell r="F3050">
            <v>0</v>
          </cell>
        </row>
        <row r="3051">
          <cell r="A3051">
            <v>62203</v>
          </cell>
          <cell r="B3051" t="str">
            <v>BOCA DE LOBO SIMPLES</v>
          </cell>
          <cell r="C3051" t="str">
            <v>UN</v>
          </cell>
          <cell r="D3051">
            <v>0</v>
          </cell>
          <cell r="E3051">
            <v>0</v>
          </cell>
          <cell r="F3051">
            <v>0</v>
          </cell>
        </row>
        <row r="3052">
          <cell r="A3052">
            <v>62204</v>
          </cell>
          <cell r="B3052" t="str">
            <v>BOCA DE LOBO DUPLA</v>
          </cell>
          <cell r="C3052" t="str">
            <v>UN</v>
          </cell>
          <cell r="D3052">
            <v>0</v>
          </cell>
          <cell r="E3052">
            <v>0</v>
          </cell>
          <cell r="F3052">
            <v>0</v>
          </cell>
        </row>
        <row r="3053">
          <cell r="A3053">
            <v>62205</v>
          </cell>
          <cell r="B3053" t="str">
            <v>BOCA DE LOBO TRIPLA</v>
          </cell>
          <cell r="C3053" t="str">
            <v>UN</v>
          </cell>
          <cell r="D3053">
            <v>0</v>
          </cell>
          <cell r="E3053">
            <v>0</v>
          </cell>
          <cell r="F3053">
            <v>0</v>
          </cell>
        </row>
        <row r="3054">
          <cell r="A3054">
            <v>62206</v>
          </cell>
          <cell r="B3054" t="str">
            <v>BOCA DE LOBO QUÁDRUPLA</v>
          </cell>
          <cell r="C3054" t="str">
            <v>UN</v>
          </cell>
          <cell r="D3054">
            <v>0</v>
          </cell>
          <cell r="E3054">
            <v>0</v>
          </cell>
          <cell r="F3054">
            <v>0</v>
          </cell>
        </row>
        <row r="3055">
          <cell r="A3055">
            <v>62300</v>
          </cell>
          <cell r="B3055" t="str">
            <v>REFORMA DE BOCA DE LOBO</v>
          </cell>
          <cell r="C3055" t="str">
            <v>.</v>
          </cell>
          <cell r="D3055">
            <v>0</v>
          </cell>
          <cell r="E3055">
            <v>0</v>
          </cell>
          <cell r="F3055">
            <v>0</v>
          </cell>
        </row>
        <row r="3056">
          <cell r="A3056">
            <v>62301</v>
          </cell>
          <cell r="B3056" t="str">
            <v>REFORMA DE BOCA DE LOBO SIMPLES</v>
          </cell>
          <cell r="C3056" t="str">
            <v>UN</v>
          </cell>
          <cell r="D3056">
            <v>0</v>
          </cell>
          <cell r="E3056">
            <v>0</v>
          </cell>
          <cell r="F3056">
            <v>0</v>
          </cell>
        </row>
        <row r="3057">
          <cell r="A3057">
            <v>62302</v>
          </cell>
          <cell r="B3057" t="str">
            <v>REFORMA DE BOCA DE LOBO DUPLA</v>
          </cell>
          <cell r="C3057" t="str">
            <v>UN</v>
          </cell>
          <cell r="D3057">
            <v>0</v>
          </cell>
          <cell r="E3057">
            <v>0</v>
          </cell>
          <cell r="F3057">
            <v>0</v>
          </cell>
        </row>
        <row r="3058">
          <cell r="A3058">
            <v>62303</v>
          </cell>
          <cell r="B3058" t="str">
            <v>REFORMA DE BOCA DE LOBO TRIPLA</v>
          </cell>
          <cell r="C3058" t="str">
            <v>UN</v>
          </cell>
          <cell r="D3058">
            <v>0</v>
          </cell>
          <cell r="E3058">
            <v>0</v>
          </cell>
          <cell r="F3058">
            <v>0</v>
          </cell>
        </row>
        <row r="3059">
          <cell r="A3059">
            <v>62304</v>
          </cell>
          <cell r="B3059" t="str">
            <v>SUBSTITUIÇÃO DE GUIA CHAPÉU PARA BOCA DE LOBO</v>
          </cell>
          <cell r="C3059" t="str">
            <v>UN</v>
          </cell>
          <cell r="D3059">
            <v>0</v>
          </cell>
          <cell r="E3059">
            <v>0</v>
          </cell>
          <cell r="F3059">
            <v>0</v>
          </cell>
        </row>
        <row r="3060">
          <cell r="A3060">
            <v>62305</v>
          </cell>
          <cell r="B3060" t="str">
            <v>SUBSTITUIÇÃO DE TAMPA DE CONCRETO PARA BOCA DE LOBO</v>
          </cell>
          <cell r="C3060" t="str">
            <v>UN</v>
          </cell>
          <cell r="D3060">
            <v>0</v>
          </cell>
          <cell r="E3060">
            <v>0</v>
          </cell>
          <cell r="F3060">
            <v>0</v>
          </cell>
        </row>
        <row r="3061">
          <cell r="A3061">
            <v>62400</v>
          </cell>
          <cell r="B3061" t="str">
            <v>DRENO DE BRITA</v>
          </cell>
          <cell r="C3061" t="str">
            <v>M3</v>
          </cell>
          <cell r="D3061">
            <v>0</v>
          </cell>
          <cell r="E3061">
            <v>0</v>
          </cell>
          <cell r="F3061">
            <v>0</v>
          </cell>
        </row>
        <row r="3062">
          <cell r="A3062">
            <v>62500</v>
          </cell>
          <cell r="B3062" t="str">
            <v>DRENO DE AREIA</v>
          </cell>
          <cell r="C3062" t="str">
            <v>M3</v>
          </cell>
          <cell r="D3062">
            <v>0</v>
          </cell>
          <cell r="E3062">
            <v>0</v>
          </cell>
          <cell r="F3062">
            <v>0</v>
          </cell>
        </row>
        <row r="3063">
          <cell r="A3063">
            <v>62600</v>
          </cell>
          <cell r="B3063" t="str">
            <v>FORNECIMENTO E ASSENTAMENTO DE TUBO DRENO DE CONCRETO FURADO - DIÂMETRO 20,0CM</v>
          </cell>
          <cell r="C3063" t="str">
            <v>M</v>
          </cell>
          <cell r="D3063">
            <v>0</v>
          </cell>
          <cell r="E3063">
            <v>0</v>
          </cell>
          <cell r="F3063">
            <v>0</v>
          </cell>
        </row>
        <row r="3064">
          <cell r="A3064">
            <v>62700</v>
          </cell>
          <cell r="B3064" t="str">
            <v>FORNECIMENTO E ASSENTAMENTO DE DRENO DE MANILHA DE CERÂMICA -DIÂMETRO 6"</v>
          </cell>
          <cell r="C3064" t="str">
            <v>M</v>
          </cell>
          <cell r="D3064">
            <v>0</v>
          </cell>
          <cell r="E3064">
            <v>0</v>
          </cell>
          <cell r="F3064">
            <v>0</v>
          </cell>
        </row>
        <row r="3065">
          <cell r="A3065">
            <v>62800</v>
          </cell>
          <cell r="B3065" t="str">
            <v>FORNECIMENTO E ASSENTAMENTO DE DRENO DE MANILHA DE CERÂMICA -  DIÂMETRO 8"</v>
          </cell>
          <cell r="C3065" t="str">
            <v>M</v>
          </cell>
          <cell r="D3065">
            <v>0</v>
          </cell>
          <cell r="E3065">
            <v>0</v>
          </cell>
          <cell r="F3065">
            <v>0</v>
          </cell>
        </row>
        <row r="3066">
          <cell r="A3066">
            <v>62901</v>
          </cell>
          <cell r="B3066" t="str">
            <v>FORNECIMENTO E ASSENTAMENTO DE TUBO DE PEAD CORRUGADO E PERFURADOPARA DRENAGEM - DIÂMETRO 2,5" (EM ACORDO COM AS NORMAS DNIT 093/06, NBR 15073 E NBR 14692)</v>
          </cell>
          <cell r="C3066" t="str">
            <v>M</v>
          </cell>
          <cell r="D3066">
            <v>0</v>
          </cell>
          <cell r="E3066">
            <v>0</v>
          </cell>
          <cell r="F3066">
            <v>0</v>
          </cell>
        </row>
        <row r="3067">
          <cell r="A3067">
            <v>62902</v>
          </cell>
          <cell r="B3067" t="str">
            <v>FORNECIMENTO E ASSENTAMENTO DE TUBO DE PEAD CORRUGADO E PERFURADOPARA DRENAGEM - DIÂMETRO 3,0" (EM ACORDO COM AS NORMAS DNIT 093/06, NBR 15073 E NBR 14692)</v>
          </cell>
          <cell r="C3067" t="str">
            <v>M</v>
          </cell>
          <cell r="D3067">
            <v>0</v>
          </cell>
          <cell r="E3067">
            <v>0</v>
          </cell>
          <cell r="F3067">
            <v>0</v>
          </cell>
        </row>
        <row r="3068">
          <cell r="A3068">
            <v>62903</v>
          </cell>
          <cell r="B3068" t="str">
            <v>FORNECIMENTO E ASSENTAMENTO DE TUBO DE PEAD CORRUGADO E PERFURADOPARA DRENAGEM - DIÂMETRO 4,0" (EM ACORDO COM AS NORMAS DNIT 093/06, NBR 15073 E NBR 14692)</v>
          </cell>
          <cell r="C3068" t="str">
            <v>M</v>
          </cell>
          <cell r="D3068">
            <v>0</v>
          </cell>
          <cell r="E3068">
            <v>0</v>
          </cell>
          <cell r="F3068">
            <v>0</v>
          </cell>
        </row>
        <row r="3069">
          <cell r="A3069">
            <v>62904</v>
          </cell>
          <cell r="B3069" t="str">
            <v>FORNECIMENTO E ASSENTAMENTO DE TUBO DE PEAD CORRUGADO E PERFURADOPARA DRENAGEM - DIÂMETRO 6,0" (EM ACORDO COM AS NORMAS DNIT 093/06, NBR 15073 E NBR 14692)</v>
          </cell>
          <cell r="C3069" t="str">
            <v>M</v>
          </cell>
          <cell r="D3069">
            <v>0</v>
          </cell>
          <cell r="E3069">
            <v>0</v>
          </cell>
          <cell r="F3069">
            <v>0</v>
          </cell>
        </row>
        <row r="3070">
          <cell r="A3070">
            <v>63100</v>
          </cell>
          <cell r="B3070" t="str">
            <v>FORNECIMENTO E ASSENTAMENTO DE MANILHA DE CERÂMICA - DIÂMETRO 4" X 60CM</v>
          </cell>
          <cell r="C3070" t="str">
            <v>M</v>
          </cell>
          <cell r="D3070">
            <v>0</v>
          </cell>
          <cell r="E3070">
            <v>0</v>
          </cell>
          <cell r="F3070">
            <v>0</v>
          </cell>
        </row>
        <row r="3071">
          <cell r="A3071">
            <v>63200</v>
          </cell>
          <cell r="B3071" t="str">
            <v>FORNECIMENTO E ASSENTAMENTO DE MANILHA DE CERÂMICA - DIÂMETRO 6" X 1M</v>
          </cell>
          <cell r="C3071" t="str">
            <v>M</v>
          </cell>
          <cell r="D3071">
            <v>0</v>
          </cell>
          <cell r="E3071">
            <v>0</v>
          </cell>
          <cell r="F3071">
            <v>0</v>
          </cell>
        </row>
        <row r="3072">
          <cell r="A3072">
            <v>63300</v>
          </cell>
          <cell r="B3072" t="str">
            <v>FORNECIMENTO E ASSENTAMENTO DE MANILHA DE CERÂMICA - DIÂMETRO 8" X 1M</v>
          </cell>
          <cell r="C3072" t="str">
            <v>M</v>
          </cell>
          <cell r="D3072">
            <v>0</v>
          </cell>
          <cell r="E3072">
            <v>0</v>
          </cell>
          <cell r="F3072">
            <v>0</v>
          </cell>
        </row>
        <row r="3073">
          <cell r="A3073">
            <v>63400</v>
          </cell>
          <cell r="B3073" t="str">
            <v>FORNECIMENTO E ASSENTAMENTO DE MANILHA DE CERÂMICA - DIÂMETRO 12" X 1M</v>
          </cell>
          <cell r="C3073" t="str">
            <v>M</v>
          </cell>
          <cell r="D3073">
            <v>0</v>
          </cell>
          <cell r="E3073">
            <v>0</v>
          </cell>
          <cell r="F3073">
            <v>0</v>
          </cell>
        </row>
        <row r="3074">
          <cell r="A3074">
            <v>63500</v>
          </cell>
          <cell r="B3074" t="str">
            <v>LIGAÇÃO DOMICILIAR DE ESGOTO COM MANILHA DE CERÂMICA TIPO SABESP - DIÂMETRO 4"</v>
          </cell>
          <cell r="C3074" t="str">
            <v>M</v>
          </cell>
          <cell r="D3074">
            <v>0</v>
          </cell>
          <cell r="E3074">
            <v>0</v>
          </cell>
          <cell r="F3074">
            <v>0</v>
          </cell>
        </row>
        <row r="3075">
          <cell r="A3075">
            <v>63700</v>
          </cell>
          <cell r="B3075" t="str">
            <v>ASSENTAMENTO DE MANILHA DE CERÂMICA - DIÂMETRO 4"</v>
          </cell>
          <cell r="C3075" t="str">
            <v>M</v>
          </cell>
          <cell r="D3075">
            <v>0</v>
          </cell>
          <cell r="E3075">
            <v>0</v>
          </cell>
          <cell r="F3075">
            <v>0</v>
          </cell>
        </row>
        <row r="3076">
          <cell r="A3076">
            <v>63800</v>
          </cell>
          <cell r="B3076" t="str">
            <v>ASSENTAMENTO DE MANILHA DE CERÂMICA - DIÂMETRO 6"</v>
          </cell>
          <cell r="C3076" t="str">
            <v>M</v>
          </cell>
          <cell r="D3076">
            <v>0</v>
          </cell>
          <cell r="E3076">
            <v>0</v>
          </cell>
          <cell r="F3076">
            <v>0</v>
          </cell>
        </row>
        <row r="3077">
          <cell r="A3077">
            <v>63900</v>
          </cell>
          <cell r="B3077" t="str">
            <v>ASSENTAMENTO DE MANILHA DE CERÂMICA - DIÂMETRO 8"</v>
          </cell>
          <cell r="C3077" t="str">
            <v>M</v>
          </cell>
          <cell r="D3077">
            <v>0</v>
          </cell>
          <cell r="E3077">
            <v>0</v>
          </cell>
          <cell r="F3077">
            <v>0</v>
          </cell>
        </row>
        <row r="3078">
          <cell r="A3078">
            <v>64000</v>
          </cell>
          <cell r="B3078" t="str">
            <v>ASSENTAMENTO DE MANILHA DE CERÂMICA - DIÂMETRO 12"</v>
          </cell>
          <cell r="C3078" t="str">
            <v>M</v>
          </cell>
          <cell r="D3078">
            <v>0</v>
          </cell>
          <cell r="E3078">
            <v>0</v>
          </cell>
          <cell r="F3078">
            <v>0</v>
          </cell>
        </row>
        <row r="3079">
          <cell r="A3079">
            <v>64100</v>
          </cell>
          <cell r="B3079" t="str">
            <v>ASSENTAMENTO DE TUBULAÇÃO DE FERRO FUNDIDO TIPO SABESP - DIÂMETRO 75MM</v>
          </cell>
          <cell r="C3079" t="str">
            <v>M</v>
          </cell>
          <cell r="D3079">
            <v>0</v>
          </cell>
          <cell r="E3079">
            <v>0</v>
          </cell>
          <cell r="F3079">
            <v>0</v>
          </cell>
        </row>
        <row r="3080">
          <cell r="A3080">
            <v>64200</v>
          </cell>
          <cell r="B3080" t="str">
            <v>ASSENTAMENTO DE TUBULAÇÃO DE FERRO FUNDIDO TIPO SABESP - DIÂMETRO 100MM</v>
          </cell>
          <cell r="C3080" t="str">
            <v>M</v>
          </cell>
          <cell r="D3080">
            <v>0</v>
          </cell>
          <cell r="E3080">
            <v>0</v>
          </cell>
          <cell r="F3080">
            <v>0</v>
          </cell>
        </row>
        <row r="3081">
          <cell r="A3081">
            <v>64400</v>
          </cell>
          <cell r="B3081" t="str">
            <v>ENSECADEIRA DE MADEIRA EM PAREDES SIMPLES, COM POSTERIOR RETIRADA DO MATERIAL</v>
          </cell>
          <cell r="C3081" t="str">
            <v>M2</v>
          </cell>
          <cell r="D3081">
            <v>0</v>
          </cell>
          <cell r="E3081">
            <v>0</v>
          </cell>
          <cell r="F3081">
            <v>0</v>
          </cell>
        </row>
        <row r="3082">
          <cell r="A3082">
            <v>64500</v>
          </cell>
          <cell r="B3082" t="str">
            <v>ENSECADEIRA DE MADEIRA EM PAREDES DUPLAS, COM POSTERIOR RETIRADA DO MATERIAL</v>
          </cell>
          <cell r="C3082" t="str">
            <v>M2</v>
          </cell>
          <cell r="D3082">
            <v>0</v>
          </cell>
          <cell r="E3082">
            <v>0</v>
          </cell>
          <cell r="F3082">
            <v>0</v>
          </cell>
        </row>
        <row r="3083">
          <cell r="A3083">
            <v>64600</v>
          </cell>
          <cell r="B3083" t="str">
            <v>FORNECIMENTO E ASSENTAMENTO DE CANALETA (MEIO TUBO) DE CONCRETO - DIÂMETRO 30CM</v>
          </cell>
          <cell r="C3083" t="str">
            <v>M</v>
          </cell>
          <cell r="D3083">
            <v>0</v>
          </cell>
          <cell r="E3083">
            <v>0</v>
          </cell>
          <cell r="F3083">
            <v>0</v>
          </cell>
        </row>
        <row r="3084">
          <cell r="A3084">
            <v>64700</v>
          </cell>
          <cell r="B3084" t="str">
            <v>FORNECIMENTO E ASSENTAMENTO DE CANALETA (MEIO TUBO) DE CONCRETO - DIÂMETRO 40CM</v>
          </cell>
          <cell r="C3084" t="str">
            <v>M</v>
          </cell>
          <cell r="D3084">
            <v>0</v>
          </cell>
          <cell r="E3084">
            <v>0</v>
          </cell>
          <cell r="F3084">
            <v>0</v>
          </cell>
        </row>
        <row r="3085">
          <cell r="A3085">
            <v>64800</v>
          </cell>
          <cell r="B3085" t="str">
            <v>FORNECIMENTO E ASSENTAMENTO DE CANALETA (MEIO TUBO) DE CONCRETO - DIÂMETRO 50CM</v>
          </cell>
          <cell r="C3085" t="str">
            <v>M</v>
          </cell>
          <cell r="D3085">
            <v>0</v>
          </cell>
          <cell r="E3085">
            <v>0</v>
          </cell>
          <cell r="F3085">
            <v>0</v>
          </cell>
        </row>
        <row r="3086">
          <cell r="A3086">
            <v>64900</v>
          </cell>
          <cell r="B3086" t="str">
            <v>ESGOTAMENTO D'ÁGUA COM BOMBA SUBMERSA - POTÊNCIA ATÉ 5HP</v>
          </cell>
          <cell r="C3086" t="str">
            <v>HPXH</v>
          </cell>
          <cell r="D3086">
            <v>0</v>
          </cell>
          <cell r="E3086">
            <v>0</v>
          </cell>
          <cell r="F3086">
            <v>0</v>
          </cell>
        </row>
        <row r="3087">
          <cell r="A3087">
            <v>65000</v>
          </cell>
          <cell r="B3087" t="str">
            <v>ASSENTAMENTO DE TUBOS DE CONCRETO EXISTENTE - DIÂMETRO 30CM</v>
          </cell>
          <cell r="C3087" t="str">
            <v>M</v>
          </cell>
          <cell r="D3087">
            <v>0</v>
          </cell>
          <cell r="E3087">
            <v>0</v>
          </cell>
          <cell r="F3087">
            <v>0</v>
          </cell>
        </row>
        <row r="3088">
          <cell r="A3088">
            <v>65100</v>
          </cell>
          <cell r="B3088" t="str">
            <v>ASSENTAMENTO DE TUBOS DE CONCRETO EXISTENTE - DIÂMETRO 40CM</v>
          </cell>
          <cell r="C3088" t="str">
            <v>M</v>
          </cell>
          <cell r="D3088">
            <v>0</v>
          </cell>
          <cell r="E3088">
            <v>0</v>
          </cell>
          <cell r="F3088">
            <v>0</v>
          </cell>
        </row>
        <row r="3089">
          <cell r="A3089">
            <v>65200</v>
          </cell>
          <cell r="B3089" t="str">
            <v>ASSENTAMENTO DE TUBOS DE CONCRETO EXISTENTE - DIÂMETRO 50CM</v>
          </cell>
          <cell r="C3089" t="str">
            <v>M</v>
          </cell>
          <cell r="D3089">
            <v>0</v>
          </cell>
          <cell r="E3089">
            <v>0</v>
          </cell>
          <cell r="F3089">
            <v>0</v>
          </cell>
        </row>
        <row r="3090">
          <cell r="A3090">
            <v>65300</v>
          </cell>
          <cell r="B3090" t="str">
            <v>ASSENTAMENTO DE TUBOS DE CONCRETO EXISTENTE - DIÂMETRO 60CM</v>
          </cell>
          <cell r="C3090" t="str">
            <v>M</v>
          </cell>
          <cell r="D3090">
            <v>0</v>
          </cell>
          <cell r="E3090">
            <v>0</v>
          </cell>
          <cell r="F3090">
            <v>0</v>
          </cell>
        </row>
        <row r="3091">
          <cell r="A3091">
            <v>65400</v>
          </cell>
          <cell r="B3091" t="str">
            <v>ASSENTAMENTO DE TUBOS DE CONCRETO EXISTENTE -  DIÂMETRO 70CM</v>
          </cell>
          <cell r="C3091" t="str">
            <v>M</v>
          </cell>
          <cell r="D3091">
            <v>0</v>
          </cell>
          <cell r="E3091">
            <v>0</v>
          </cell>
          <cell r="F3091">
            <v>0</v>
          </cell>
        </row>
        <row r="3092">
          <cell r="A3092">
            <v>65500</v>
          </cell>
          <cell r="B3092" t="str">
            <v>ASSENTAMENTO DE TUBOS DE CONCRETO EXISTENTE - DIÂMETRO 80CM</v>
          </cell>
          <cell r="C3092" t="str">
            <v>M</v>
          </cell>
          <cell r="D3092">
            <v>0</v>
          </cell>
          <cell r="E3092">
            <v>0</v>
          </cell>
          <cell r="F3092">
            <v>0</v>
          </cell>
        </row>
        <row r="3093">
          <cell r="A3093">
            <v>65600</v>
          </cell>
          <cell r="B3093" t="str">
            <v>ASSENTAMENTO DE TUBOS DE CONCRETO EXISTENTE - DIÂMETRO 90CM</v>
          </cell>
          <cell r="C3093" t="str">
            <v>M</v>
          </cell>
          <cell r="D3093">
            <v>0</v>
          </cell>
          <cell r="E3093">
            <v>0</v>
          </cell>
          <cell r="F3093">
            <v>0</v>
          </cell>
        </row>
        <row r="3094">
          <cell r="A3094">
            <v>65700</v>
          </cell>
          <cell r="B3094" t="str">
            <v>ASSENTAMENTO DE TUBOS DE CONCRETO EXISTENTE - DIÂMETRO 100CM</v>
          </cell>
          <cell r="C3094" t="str">
            <v>M</v>
          </cell>
          <cell r="D3094">
            <v>0</v>
          </cell>
          <cell r="E3094">
            <v>0</v>
          </cell>
          <cell r="F3094">
            <v>0</v>
          </cell>
        </row>
        <row r="3095">
          <cell r="A3095">
            <v>65800</v>
          </cell>
          <cell r="B3095" t="str">
            <v>ASSENTAMENTO DE TUBOS DE CONCRETO EXISTENTE - DIÂMETRO 110CM</v>
          </cell>
          <cell r="C3095" t="str">
            <v>M</v>
          </cell>
          <cell r="D3095">
            <v>0</v>
          </cell>
          <cell r="E3095">
            <v>0</v>
          </cell>
          <cell r="F3095">
            <v>0</v>
          </cell>
        </row>
        <row r="3096">
          <cell r="A3096">
            <v>65900</v>
          </cell>
          <cell r="B3096" t="str">
            <v>ASSENTAMENTO DE TUBOS DE CONCRETO EXISTENTE - DIÂMETRO 120CM</v>
          </cell>
          <cell r="C3096" t="str">
            <v>M</v>
          </cell>
          <cell r="D3096">
            <v>0</v>
          </cell>
          <cell r="E3096">
            <v>0</v>
          </cell>
          <cell r="F3096">
            <v>0</v>
          </cell>
        </row>
        <row r="3097">
          <cell r="A3097">
            <v>66000</v>
          </cell>
          <cell r="B3097" t="str">
            <v>ASSENTAMENTO DE TUBOS DE CONCRETO EXISTENTE - DIÂMETRO 150CM</v>
          </cell>
          <cell r="C3097" t="str">
            <v>M</v>
          </cell>
          <cell r="D3097">
            <v>0</v>
          </cell>
          <cell r="E3097">
            <v>0</v>
          </cell>
          <cell r="F3097">
            <v>0</v>
          </cell>
        </row>
        <row r="3098">
          <cell r="A3098">
            <v>66500</v>
          </cell>
          <cell r="B3098" t="str">
            <v>BOCA DE LEÃO</v>
          </cell>
          <cell r="C3098" t="str">
            <v>.</v>
          </cell>
          <cell r="D3098">
            <v>0</v>
          </cell>
          <cell r="E3098">
            <v>0</v>
          </cell>
          <cell r="F3098">
            <v>0</v>
          </cell>
        </row>
        <row r="3099">
          <cell r="A3099">
            <v>66505</v>
          </cell>
          <cell r="B3099" t="str">
            <v>INSTALAÇÃO DE BOCA DE LEÃO SIMPLES COM GRELHA ARTICULADA, EXCETO FORNECIMENTO DA GRELHA</v>
          </cell>
          <cell r="C3099" t="str">
            <v>UN</v>
          </cell>
          <cell r="D3099">
            <v>0</v>
          </cell>
          <cell r="E3099">
            <v>0</v>
          </cell>
          <cell r="F3099">
            <v>0</v>
          </cell>
        </row>
        <row r="3100">
          <cell r="A3100">
            <v>66506</v>
          </cell>
          <cell r="B3100" t="str">
            <v>INSTALAÇÃO DE BOCA DE LEÃO SIMPLES COM GRELHA NÃO-ARTICULADA, EXCETO FORNECIMENTO DA GRELHA</v>
          </cell>
          <cell r="C3100" t="str">
            <v>UN</v>
          </cell>
          <cell r="D3100">
            <v>0</v>
          </cell>
          <cell r="E3100">
            <v>0</v>
          </cell>
          <cell r="F3100">
            <v>0</v>
          </cell>
        </row>
        <row r="3101">
          <cell r="A3101">
            <v>66507</v>
          </cell>
          <cell r="B3101" t="str">
            <v>INSTALAÇÃO DE BOCA DE LEÃO DUPLA COM GRELHA ARTICULADA, EXCETO O FORNECIMENTO DA GRELHA</v>
          </cell>
          <cell r="C3101" t="str">
            <v>UN</v>
          </cell>
          <cell r="D3101">
            <v>0</v>
          </cell>
          <cell r="E3101">
            <v>0</v>
          </cell>
          <cell r="F3101">
            <v>0</v>
          </cell>
        </row>
        <row r="3102">
          <cell r="A3102">
            <v>66508</v>
          </cell>
          <cell r="B3102" t="str">
            <v>INSTALAÇÃO DE BOCA DE LEÃO DUPLA COM GRELHA NÃO-ARTICULADA, EXCETO O FORNECIMENTO DA GRELHA</v>
          </cell>
          <cell r="C3102" t="str">
            <v>UN</v>
          </cell>
          <cell r="D3102">
            <v>0</v>
          </cell>
          <cell r="E3102">
            <v>0</v>
          </cell>
          <cell r="F3102">
            <v>0</v>
          </cell>
        </row>
        <row r="3103">
          <cell r="A3103">
            <v>66521</v>
          </cell>
          <cell r="B3103" t="str">
            <v>FORNECIMENTO DE GRELHA TIPO "BOCA DE LEÃO" DE FERRO FUND. DÚCTIL CL. MÍN.250 - 25T - DIM. APR=810X270MM - NBR 10160 - T. ARTICU. - P/ GAL. ÁGUAS PLUV.</v>
          </cell>
          <cell r="C3103" t="str">
            <v>UN</v>
          </cell>
          <cell r="D3103">
            <v>0</v>
          </cell>
          <cell r="E3103">
            <v>0</v>
          </cell>
          <cell r="F3103">
            <v>0</v>
          </cell>
        </row>
        <row r="3104">
          <cell r="A3104">
            <v>66522</v>
          </cell>
          <cell r="B3104" t="str">
            <v>FORNECIMENTO DE GRELHA TIPO "BOCA DE LEÃO" DE FERRO FUND. DÚCTIL CL. MÍN.250 - 25T - DIM. APR=810X270MM - NBR 10160 - T. NÃO ARTICU. - P/ GAL. ÁGUAS PLUV.</v>
          </cell>
          <cell r="C3104" t="str">
            <v>UN</v>
          </cell>
          <cell r="D3104">
            <v>0</v>
          </cell>
          <cell r="E3104">
            <v>0</v>
          </cell>
          <cell r="F3104">
            <v>0</v>
          </cell>
        </row>
        <row r="3105">
          <cell r="A3105">
            <v>66523</v>
          </cell>
          <cell r="B3105" t="str">
            <v>FORNECIMENTO DE GRELHA TIPO "BOCA DE LEÃO" DE FERRO FUND. DÚCTIL CL. MÍN.D400 - 40T - DIM. APR=810X270MM - NBR 10160 - T. ARTICU. - P/ GAL. ÁGUAS PLUV.</v>
          </cell>
          <cell r="C3105" t="str">
            <v>UN</v>
          </cell>
          <cell r="D3105">
            <v>0</v>
          </cell>
          <cell r="E3105">
            <v>0</v>
          </cell>
          <cell r="F3105">
            <v>0</v>
          </cell>
        </row>
        <row r="3106">
          <cell r="A3106">
            <v>66524</v>
          </cell>
          <cell r="B3106" t="str">
            <v>FORNECIMENTO DE GRELHA TIPO "BOCA DE LEÃO" DE FERRO FUND. DÚCTIL CL. MÍN.D400 - 40T - DIM. APR=810X270MM - NBR 10160 - T. NÃO ARTICU. - P/ GAL. ÁGUAS PLUV.</v>
          </cell>
          <cell r="C3106" t="str">
            <v>UN</v>
          </cell>
          <cell r="D3106">
            <v>0</v>
          </cell>
          <cell r="E3106">
            <v>0</v>
          </cell>
          <cell r="F3106">
            <v>0</v>
          </cell>
        </row>
        <row r="3107">
          <cell r="A3107">
            <v>66525</v>
          </cell>
          <cell r="B3107" t="str">
            <v>FORNECIMENTO DE GRELHA TIPO "BOCA DE LEÃO" DE FERRO FUND. DÚCTIL CL. MÍN.D400 - 40T - DIM. APR=500X500MM - NBR 10160 - T. ARTICU. - P/ GAL. ÁGUAS PLUV.</v>
          </cell>
          <cell r="C3107" t="str">
            <v>UN</v>
          </cell>
          <cell r="D3107">
            <v>0</v>
          </cell>
          <cell r="E3107">
            <v>0</v>
          </cell>
          <cell r="F3107">
            <v>0</v>
          </cell>
        </row>
        <row r="3108">
          <cell r="A3108">
            <v>66527</v>
          </cell>
          <cell r="B3108" t="str">
            <v>FORNECIMENTO DE GRELHA TIPO "BOCA DE LEÃO" DE PLÁSTICO CL. MÍNIMA 250 - 25T - DIM.APR=810X270MM - ABNT - T. ARTICU. P/ GAL. ÁGUAS PLUV.</v>
          </cell>
          <cell r="C3108" t="str">
            <v>UN</v>
          </cell>
          <cell r="D3108">
            <v>0</v>
          </cell>
          <cell r="E3108">
            <v>0</v>
          </cell>
          <cell r="F3108">
            <v>0</v>
          </cell>
        </row>
        <row r="3109">
          <cell r="A3109">
            <v>66600</v>
          </cell>
          <cell r="B3109" t="str">
            <v>REFORMA DE BOCA DE LEÃO</v>
          </cell>
          <cell r="C3109" t="str">
            <v>.</v>
          </cell>
          <cell r="D3109">
            <v>0</v>
          </cell>
          <cell r="E3109">
            <v>0</v>
          </cell>
          <cell r="F3109">
            <v>0</v>
          </cell>
        </row>
        <row r="3110">
          <cell r="A3110">
            <v>66601</v>
          </cell>
          <cell r="B3110" t="str">
            <v>REFORMA DE BOCA DE LEÃO SIMPLES</v>
          </cell>
          <cell r="C3110" t="str">
            <v>UN</v>
          </cell>
          <cell r="D3110">
            <v>0</v>
          </cell>
          <cell r="E3110">
            <v>0</v>
          </cell>
          <cell r="F3110">
            <v>0</v>
          </cell>
        </row>
        <row r="3111">
          <cell r="A3111">
            <v>66602</v>
          </cell>
          <cell r="B3111" t="str">
            <v>REFORMA DE BOCA DE LEÃO DUPLA</v>
          </cell>
          <cell r="C3111" t="str">
            <v>UN</v>
          </cell>
          <cell r="D3111">
            <v>0</v>
          </cell>
          <cell r="E3111">
            <v>0</v>
          </cell>
          <cell r="F3111">
            <v>0</v>
          </cell>
        </row>
        <row r="3112">
          <cell r="A3112">
            <v>66605</v>
          </cell>
          <cell r="B3112" t="str">
            <v>SUBSTITUIÇÃO DA GRELHA TIPO "BOCA DE LEÃO" - TIPO ARTICULADA, EXCETO O FORNECIMENTO DA GRELHA</v>
          </cell>
          <cell r="C3112" t="str">
            <v>UN</v>
          </cell>
          <cell r="D3112">
            <v>0</v>
          </cell>
          <cell r="E3112">
            <v>0</v>
          </cell>
          <cell r="F3112">
            <v>0</v>
          </cell>
        </row>
        <row r="3113">
          <cell r="A3113">
            <v>66606</v>
          </cell>
          <cell r="B3113" t="str">
            <v>SUBSTITUIÇÃO DE GRELHA TIPO "BOCA DE LEÃO" - TIPO NÃO-ARTICULADA, EXCETO O FORNECIMENTO DA GRELHA</v>
          </cell>
          <cell r="C3113" t="str">
            <v>UN</v>
          </cell>
          <cell r="D3113">
            <v>0</v>
          </cell>
          <cell r="E3113">
            <v>0</v>
          </cell>
          <cell r="F3113">
            <v>0</v>
          </cell>
        </row>
        <row r="3114">
          <cell r="A3114">
            <v>66800</v>
          </cell>
          <cell r="B3114" t="str">
            <v>FORNECIMENTO E ASSENTAMENTO DE TUBO DE PVC RÍGIDO, COR BRANCA, PARA ESGOTO, JUNTAS SOLDADAS</v>
          </cell>
          <cell r="C3114" t="str">
            <v>.</v>
          </cell>
          <cell r="D3114">
            <v>0</v>
          </cell>
          <cell r="E3114">
            <v>0</v>
          </cell>
          <cell r="F3114">
            <v>0</v>
          </cell>
        </row>
        <row r="3115">
          <cell r="A3115">
            <v>66801</v>
          </cell>
          <cell r="B3115" t="str">
            <v>FORNECIMENTO E ASSENTAMENTO DE TUBO DE PVC RÍGIDO, COR BRANCA, PARA ESGOTO, PONTA E BOLSA - DIÂMETRO 50MM (2")</v>
          </cell>
          <cell r="C3115" t="str">
            <v>M</v>
          </cell>
          <cell r="D3115">
            <v>0</v>
          </cell>
          <cell r="E3115">
            <v>0</v>
          </cell>
          <cell r="F3115">
            <v>0</v>
          </cell>
        </row>
        <row r="3116">
          <cell r="A3116">
            <v>66802</v>
          </cell>
          <cell r="B3116" t="str">
            <v>FORNECIMENTO E ASSENTAMENTO DE TUBO DE PVC RÍGIDO, COR BRANCA, PARA ESGOTO, PONTA E BOLSA - DIÂMETRO 75MM (3")</v>
          </cell>
          <cell r="C3116" t="str">
            <v>M</v>
          </cell>
          <cell r="D3116">
            <v>0</v>
          </cell>
          <cell r="E3116">
            <v>0</v>
          </cell>
          <cell r="F3116">
            <v>0</v>
          </cell>
        </row>
        <row r="3117">
          <cell r="A3117">
            <v>66803</v>
          </cell>
          <cell r="B3117" t="str">
            <v>FORNECIMENTO E ASSENTAMENTO DE TUBO DE PVC RÍGIDO, COR BRANCA, PARA ESGOTO, PONTA E BOLSA - DIÂMETRO 100MM (4")</v>
          </cell>
          <cell r="C3117" t="str">
            <v>M</v>
          </cell>
          <cell r="D3117">
            <v>0</v>
          </cell>
          <cell r="E3117">
            <v>0</v>
          </cell>
          <cell r="F3117">
            <v>0</v>
          </cell>
        </row>
        <row r="3118">
          <cell r="A3118">
            <v>66901</v>
          </cell>
          <cell r="B3118" t="str">
            <v>FORNECIMENTO E COLOCAÇÃO DE MANTA GEOTÊXTIL COM  RESISTÊNCIA  À TRAÇÃO LONGITUDINAL  DE 7KN/M E TRAÇÃO TRANSVERSAL DE 6KN/M</v>
          </cell>
          <cell r="C3118" t="str">
            <v>M2</v>
          </cell>
          <cell r="D3118">
            <v>0</v>
          </cell>
          <cell r="E3118">
            <v>0</v>
          </cell>
          <cell r="F3118">
            <v>0</v>
          </cell>
        </row>
        <row r="3119">
          <cell r="A3119">
            <v>66902</v>
          </cell>
          <cell r="B3119" t="str">
            <v>FORNECIMENTO E COLOCAÇÃO DE MANTA GEOTÊXTIL COM RESISTÊNCIA À TRAÇÃO LONGITUDINAL DE 8KN/M E TRAÇÃO TRANSVERSAL DE 7KN/M</v>
          </cell>
          <cell r="C3119" t="str">
            <v>M2</v>
          </cell>
          <cell r="D3119">
            <v>0</v>
          </cell>
          <cell r="E3119">
            <v>0</v>
          </cell>
          <cell r="F3119">
            <v>0</v>
          </cell>
        </row>
        <row r="3120">
          <cell r="A3120">
            <v>66903</v>
          </cell>
          <cell r="B3120" t="str">
            <v>FORNECIMENTO E COLOCAÇÃO DE MANTA GEOTÊXTIL COM RESISTÊNCIA À TRAÇÃO LONGITUDINAL DE 9KN/M E TRAÇÃO TRANSVERSAL DE 8KN/M</v>
          </cell>
          <cell r="C3120" t="str">
            <v>M2</v>
          </cell>
          <cell r="D3120">
            <v>0</v>
          </cell>
          <cell r="E3120">
            <v>0</v>
          </cell>
          <cell r="F3120">
            <v>0</v>
          </cell>
        </row>
        <row r="3121">
          <cell r="A3121">
            <v>66904</v>
          </cell>
          <cell r="B3121" t="str">
            <v>FORNECIMENTO E COLOCAÇÃO DE MANTA GEOTÊXTIL COM RESISTÊNCIA À TRAÇÃO LONGITUDINAL DE 10KN/M E TRAÇÃO TRANSVERSAL DE 9KN/M</v>
          </cell>
          <cell r="C3121" t="str">
            <v>M2</v>
          </cell>
          <cell r="D3121">
            <v>0</v>
          </cell>
          <cell r="E3121">
            <v>0</v>
          </cell>
          <cell r="F3121">
            <v>0</v>
          </cell>
        </row>
        <row r="3122">
          <cell r="A3122">
            <v>66905</v>
          </cell>
          <cell r="B3122" t="str">
            <v>FORNECIMENTO E COLOCAÇÃO DE MANTA GEOTÊXTIL COM RESISTÊNCIA À TRAÇÃO LONGITUDINAL DE 14KN/M E TRAÇÃO TRANSVERSAL DE 12KN/M</v>
          </cell>
          <cell r="C3122" t="str">
            <v>M2</v>
          </cell>
          <cell r="D3122">
            <v>0</v>
          </cell>
          <cell r="E3122">
            <v>0</v>
          </cell>
          <cell r="F3122">
            <v>0</v>
          </cell>
        </row>
        <row r="3123">
          <cell r="A3123">
            <v>66906</v>
          </cell>
          <cell r="B3123" t="str">
            <v>FORNECIMENTO E COLOCAÇÃO DE MANTA GEOTÊXTIL COM RESISTÊNCIA À TRAÇÃO LONGITUDINAL DE 16KN/M E TRAÇÃO TRANSVERSAL DE 14KN/M</v>
          </cell>
          <cell r="C3123" t="str">
            <v>M2</v>
          </cell>
          <cell r="D3123">
            <v>0</v>
          </cell>
          <cell r="E3123">
            <v>0</v>
          </cell>
          <cell r="F3123">
            <v>0</v>
          </cell>
        </row>
        <row r="3124">
          <cell r="A3124">
            <v>66907</v>
          </cell>
          <cell r="B3124" t="str">
            <v>FORNECIMENTO E COLOCAÇÃO DE MANTA GEOTÊXTIL COM RESISTÊNCIA À TRAÇÃO LONGITUDINAL DE 21KN/M E TRAÇÃO TRANSVERSAL DE 19KN/M</v>
          </cell>
          <cell r="C3124" t="str">
            <v>M2</v>
          </cell>
          <cell r="D3124">
            <v>0</v>
          </cell>
          <cell r="E3124">
            <v>0</v>
          </cell>
          <cell r="F3124">
            <v>0</v>
          </cell>
        </row>
        <row r="3125">
          <cell r="A3125">
            <v>66908</v>
          </cell>
          <cell r="B3125" t="str">
            <v>FORNECIMENTO E COLOCAÇÃO DE MANTA GEOTÊXTIL COM RESISTÊNCIA À TRAÇÃO LONGITUDINAL DE 26KN/M E TRAÇÃO TRANSVERSAL DE 23KN/M</v>
          </cell>
          <cell r="C3125" t="str">
            <v>M2</v>
          </cell>
          <cell r="D3125">
            <v>0</v>
          </cell>
          <cell r="E3125">
            <v>0</v>
          </cell>
          <cell r="F3125">
            <v>0</v>
          </cell>
        </row>
        <row r="3126">
          <cell r="A3126">
            <v>66909</v>
          </cell>
          <cell r="B3126" t="str">
            <v>FORNECIMENTO E COLOCAÇÃO DE MANTA GEOTÊXTIL COM RESISTÊNCIA À TRAÇÃO LONGITUDINAL DE 31KN/M E TRAÇÃO TRANSVERSAL DE 27KN/M</v>
          </cell>
          <cell r="C3126" t="str">
            <v>M2</v>
          </cell>
          <cell r="D3126">
            <v>0</v>
          </cell>
          <cell r="E3126">
            <v>0</v>
          </cell>
          <cell r="F3126">
            <v>0</v>
          </cell>
        </row>
        <row r="3127">
          <cell r="A3127">
            <v>67001</v>
          </cell>
          <cell r="B3127" t="str">
            <v>FORNECIMENTO E APLICAÇÃO DE GEOMEMBRANA DE PEAD - 1MM DE ESPESSURA</v>
          </cell>
          <cell r="C3127" t="str">
            <v>M2</v>
          </cell>
          <cell r="D3127">
            <v>0</v>
          </cell>
          <cell r="E3127">
            <v>0</v>
          </cell>
          <cell r="F3127">
            <v>0</v>
          </cell>
        </row>
        <row r="3128">
          <cell r="A3128">
            <v>67002</v>
          </cell>
          <cell r="B3128" t="str">
            <v>FORNECIMENTO E APLICAÇÃO DE MANTA FORMADA PELA ASSOCIAÇÃO DE UM TECIDO TÉCNICO DE POLIESTER COM FILME DE POLIETILENO DE BAIXA DENSIDADE EM ACORDO COM A NBR12824</v>
          </cell>
          <cell r="C3128" t="str">
            <v>M2</v>
          </cell>
          <cell r="D3128">
            <v>0</v>
          </cell>
          <cell r="E3128">
            <v>0</v>
          </cell>
          <cell r="F3128">
            <v>0</v>
          </cell>
        </row>
        <row r="3129">
          <cell r="A3129">
            <v>67003</v>
          </cell>
          <cell r="B3129" t="str">
            <v>FORNECIMENTO E APLICAÇÃO DE GEOCOMPOSTO FORMADO POR NÚCLEO TRIDIMENSIONAL, FLEXÍVEL DE FILAMENTO DE POLIPROPILENO, ASSOCIADO ÀS SUAS DUAS SUPERFÍCIES GEOTEXTEIS NÃO TECIDOS</v>
          </cell>
          <cell r="C3129" t="str">
            <v>M2</v>
          </cell>
          <cell r="D3129">
            <v>0</v>
          </cell>
          <cell r="E3129">
            <v>0</v>
          </cell>
          <cell r="F3129">
            <v>0</v>
          </cell>
        </row>
        <row r="3130">
          <cell r="A3130">
            <v>67100</v>
          </cell>
          <cell r="B3130" t="str">
            <v>SERVIÇOS DE LIMPEZA MECÂNICA DOS SISTEMAS DE DRENAGEM (GALERIAS, BOCA DE LOBO, PV, ETC), COM UTILIZAÇÃO DE EQUIPAMENTO COMBINADO HIDROJATO/ SUGADOR</v>
          </cell>
          <cell r="C3130" t="str">
            <v>H</v>
          </cell>
          <cell r="D3130">
            <v>0</v>
          </cell>
          <cell r="E3130">
            <v>0</v>
          </cell>
          <cell r="F3130">
            <v>0</v>
          </cell>
        </row>
        <row r="3131">
          <cell r="A3131">
            <v>67200</v>
          </cell>
          <cell r="B3131" t="str">
            <v>SERVIÇOS DE LIMPEZA MECÂNICA DOS SISTEMAS DE DRENAGEM (GALERIAS, BOCA DE LOBO, PV, ETC), COM UTILIZAÇÃO DE EQUIPAMENTO COMBINADO HIDROJATO/ SUGADOR/ RECICLADOR</v>
          </cell>
          <cell r="C3131" t="str">
            <v>H</v>
          </cell>
          <cell r="D3131">
            <v>0</v>
          </cell>
          <cell r="E3131">
            <v>0</v>
          </cell>
          <cell r="F3131">
            <v>0</v>
          </cell>
        </row>
        <row r="3132">
          <cell r="A3132">
            <v>70000</v>
          </cell>
          <cell r="B3132" t="str">
            <v>GALERIAS MOLDADAS, CÓRREGOS E DRENAGEM</v>
          </cell>
          <cell r="D3132">
            <v>0</v>
          </cell>
          <cell r="E3132">
            <v>0</v>
          </cell>
          <cell r="F3132">
            <v>0</v>
          </cell>
        </row>
        <row r="3133">
          <cell r="A3133">
            <v>70100</v>
          </cell>
          <cell r="B3133" t="str">
            <v>ESCORAMENTO CONTÍNUO DE MADEIRA PARA GALERIAS MOLDADAS, COM REAPROVEITAMENTO</v>
          </cell>
          <cell r="C3133" t="str">
            <v>M2</v>
          </cell>
          <cell r="D3133">
            <v>0</v>
          </cell>
          <cell r="E3133">
            <v>0</v>
          </cell>
          <cell r="F3133">
            <v>0</v>
          </cell>
        </row>
        <row r="3134">
          <cell r="A3134">
            <v>70300</v>
          </cell>
          <cell r="B3134" t="str">
            <v>ESCORAMENTO PARA GALERIAS MOLDADAS UTILIZANDO PERFIS METÁLICOS, COM REAPROVEITAMENTO</v>
          </cell>
          <cell r="C3134" t="str">
            <v>.</v>
          </cell>
          <cell r="D3134">
            <v>0</v>
          </cell>
          <cell r="E3134">
            <v>0</v>
          </cell>
          <cell r="F3134">
            <v>0</v>
          </cell>
        </row>
        <row r="3135">
          <cell r="A3135">
            <v>70301</v>
          </cell>
          <cell r="B3135" t="str">
            <v>ESCORAMENTO PARA GALERIAS MOLDADAS, UTILIZANDO PERFIS METÁLICOS, COM REAPROVEITAMENTO - PROFUNDIDADE &lt; OU = 4M, COM BOCA DE 3 À 5M</v>
          </cell>
          <cell r="C3135" t="str">
            <v>M2</v>
          </cell>
          <cell r="D3135">
            <v>0</v>
          </cell>
          <cell r="E3135">
            <v>0</v>
          </cell>
          <cell r="F3135">
            <v>0</v>
          </cell>
        </row>
        <row r="3136">
          <cell r="A3136">
            <v>70302</v>
          </cell>
          <cell r="B3136" t="str">
            <v>ESCORAMENTO PARA GALERIAS MOLDADAS, UTILIZANDO PERFIS METÁLICOS, COM REAPROVEITAMENTO - PROFUNDIDADE &lt; OU = 4M, COM BOCA DE 5 À 8M</v>
          </cell>
          <cell r="C3136" t="str">
            <v>M2</v>
          </cell>
          <cell r="D3136">
            <v>0</v>
          </cell>
          <cell r="E3136">
            <v>0</v>
          </cell>
          <cell r="F3136">
            <v>0</v>
          </cell>
        </row>
        <row r="3137">
          <cell r="A3137">
            <v>70303</v>
          </cell>
          <cell r="B3137" t="str">
            <v>ESCORAMENTO PARA GALERIAS MOLDADAS, UTILIZANDO PERFIS METÁLICOS, COM REAPROVEITAMENTO - PROFUNDIDADE &gt; 4M, &lt; OU = 6M, COM BOCA DE 3 À 5M</v>
          </cell>
          <cell r="C3137" t="str">
            <v>M2</v>
          </cell>
          <cell r="D3137">
            <v>0</v>
          </cell>
          <cell r="E3137">
            <v>0</v>
          </cell>
          <cell r="F3137">
            <v>0</v>
          </cell>
        </row>
        <row r="3138">
          <cell r="A3138">
            <v>70304</v>
          </cell>
          <cell r="B3138" t="str">
            <v>ESCORAMENTO PARA GALERIAS MOLDADAS, UTILIZANDO PERFIS METÁLICOS, COM REAPROVEITAMENTO - PROFUNDIDADE &gt; 4M, &lt; OU = 6M, COM BOCA DE 5 À 8M</v>
          </cell>
          <cell r="C3138" t="str">
            <v>M2</v>
          </cell>
          <cell r="D3138">
            <v>0</v>
          </cell>
          <cell r="E3138">
            <v>0</v>
          </cell>
          <cell r="F3138">
            <v>0</v>
          </cell>
        </row>
        <row r="3139">
          <cell r="A3139">
            <v>70305</v>
          </cell>
          <cell r="B3139" t="str">
            <v>ESCORAMENTO PARA GALERIAS MOLDADAS, UTILIZANDO PERFIS METÁLICOS, COM REAPROVEITAMENTO - PROFUNDIDADE &gt; 6M, &lt; OU = 8M, COM BOCA DE 3 À 5M</v>
          </cell>
          <cell r="C3139" t="str">
            <v>M2</v>
          </cell>
          <cell r="D3139">
            <v>0</v>
          </cell>
          <cell r="E3139">
            <v>0</v>
          </cell>
          <cell r="F3139">
            <v>0</v>
          </cell>
        </row>
        <row r="3140">
          <cell r="A3140">
            <v>70306</v>
          </cell>
          <cell r="B3140" t="str">
            <v>ESCORAMENTO PARA GALERIAS MOLDADAS, UTILIZANDO PERFIS METÁLICOS, COM REAPROVEITAMENTO - PROFUNDIDADE &gt; 6M, &lt; OU = 8M, COM BOCA DE 5 À 8M</v>
          </cell>
          <cell r="C3140" t="str">
            <v>M2</v>
          </cell>
          <cell r="D3140">
            <v>0</v>
          </cell>
          <cell r="E3140">
            <v>0</v>
          </cell>
          <cell r="F3140">
            <v>0</v>
          </cell>
        </row>
        <row r="3141">
          <cell r="A3141">
            <v>70500</v>
          </cell>
          <cell r="B3141" t="str">
            <v>PERFIS METÁLICOS PERDIDOS EM ESCORAMENTOS, NO CASO DE IMPOSSIBILIDADE DO REAPROVEITAMENTO PREVISTO NOS ITENS 7.3.</v>
          </cell>
          <cell r="C3141" t="str">
            <v>M2</v>
          </cell>
          <cell r="D3141">
            <v>0</v>
          </cell>
          <cell r="E3141">
            <v>0</v>
          </cell>
          <cell r="F3141">
            <v>0</v>
          </cell>
        </row>
        <row r="3142">
          <cell r="A3142">
            <v>70600</v>
          </cell>
          <cell r="B3142" t="str">
            <v>CIMBRAMENTO EM GALERIA MOLDADA</v>
          </cell>
          <cell r="C3142" t="str">
            <v>M3</v>
          </cell>
          <cell r="D3142">
            <v>0</v>
          </cell>
          <cell r="E3142">
            <v>0</v>
          </cell>
          <cell r="F3142">
            <v>0</v>
          </cell>
        </row>
        <row r="3143">
          <cell r="A3143">
            <v>70700</v>
          </cell>
          <cell r="B3143" t="str">
            <v>FORMA PARA GALERIA MOLDADA</v>
          </cell>
          <cell r="C3143" t="str">
            <v>M2</v>
          </cell>
          <cell r="D3143">
            <v>0</v>
          </cell>
          <cell r="E3143">
            <v>0</v>
          </cell>
          <cell r="F3143">
            <v>0</v>
          </cell>
        </row>
        <row r="3144">
          <cell r="A3144">
            <v>70800</v>
          </cell>
          <cell r="B3144" t="str">
            <v>FORNECIMENTO E APLICAÇÃO DE AÇO CA-25</v>
          </cell>
          <cell r="C3144" t="str">
            <v>KG</v>
          </cell>
          <cell r="D3144">
            <v>0</v>
          </cell>
          <cell r="E3144">
            <v>0</v>
          </cell>
          <cell r="F3144">
            <v>0</v>
          </cell>
        </row>
        <row r="3145">
          <cell r="A3145">
            <v>70900</v>
          </cell>
          <cell r="B3145" t="str">
            <v>FORNECIMENTO E APLICAÇÃO DE AÇO CA-50 - DIÂMETRO &lt;  1/2"</v>
          </cell>
          <cell r="C3145" t="str">
            <v>KG</v>
          </cell>
          <cell r="D3145">
            <v>0</v>
          </cell>
          <cell r="E3145">
            <v>0</v>
          </cell>
          <cell r="F3145">
            <v>0</v>
          </cell>
        </row>
        <row r="3146">
          <cell r="A3146">
            <v>71000</v>
          </cell>
          <cell r="B3146" t="str">
            <v>FORNECIMENTO E APLICAÇÃO DE AÇO CA-50 - DIÂMETRO &gt; OU = 1/2"</v>
          </cell>
          <cell r="C3146" t="str">
            <v>KG</v>
          </cell>
          <cell r="D3146">
            <v>0</v>
          </cell>
          <cell r="E3146">
            <v>0</v>
          </cell>
          <cell r="F3146">
            <v>0</v>
          </cell>
        </row>
        <row r="3147">
          <cell r="A3147">
            <v>71100</v>
          </cell>
          <cell r="B3147" t="str">
            <v>FORNECIMENTO E APLICAÇÃO DE AÇO CA-60</v>
          </cell>
          <cell r="C3147" t="str">
            <v>KG</v>
          </cell>
          <cell r="D3147">
            <v>0</v>
          </cell>
          <cell r="E3147">
            <v>0</v>
          </cell>
          <cell r="F3147">
            <v>0</v>
          </cell>
        </row>
        <row r="3148">
          <cell r="A3148">
            <v>71200</v>
          </cell>
          <cell r="B3148" t="str">
            <v>FORNECIMENTO E APLICAÇÃO DE TELA DE AÇO</v>
          </cell>
          <cell r="C3148" t="str">
            <v>KG</v>
          </cell>
          <cell r="D3148">
            <v>0</v>
          </cell>
          <cell r="E3148">
            <v>0</v>
          </cell>
          <cell r="F3148">
            <v>0</v>
          </cell>
        </row>
        <row r="3149">
          <cell r="A3149">
            <v>71300</v>
          </cell>
          <cell r="B3149" t="str">
            <v>FORNECIMENTO E APLICAÇÃO DE CONCRETO USINADO FCK=10MPA</v>
          </cell>
          <cell r="C3149" t="str">
            <v>M3</v>
          </cell>
          <cell r="D3149">
            <v>0</v>
          </cell>
          <cell r="E3149">
            <v>0</v>
          </cell>
          <cell r="F3149">
            <v>0</v>
          </cell>
        </row>
        <row r="3150">
          <cell r="A3150">
            <v>71400</v>
          </cell>
          <cell r="B3150" t="str">
            <v>FORNECIMENTO E APLICAÇÃO DE CONCRETO USINADO FCK=15,0MPA</v>
          </cell>
          <cell r="C3150" t="str">
            <v>M3</v>
          </cell>
          <cell r="D3150">
            <v>0</v>
          </cell>
          <cell r="E3150">
            <v>0</v>
          </cell>
          <cell r="F3150">
            <v>0</v>
          </cell>
        </row>
        <row r="3151">
          <cell r="A3151">
            <v>71500</v>
          </cell>
          <cell r="B3151" t="str">
            <v>FORNECIMENTO E APLICAÇÃO DE CONCRETO USINADO FCK=20,0MPA</v>
          </cell>
          <cell r="C3151" t="str">
            <v>M3</v>
          </cell>
          <cell r="D3151">
            <v>0</v>
          </cell>
          <cell r="E3151">
            <v>0</v>
          </cell>
          <cell r="F3151">
            <v>0</v>
          </cell>
        </row>
        <row r="3152">
          <cell r="A3152">
            <v>71600</v>
          </cell>
          <cell r="B3152" t="str">
            <v>FORNECIMENTO E APLICAÇÃO DE CONCRETO USINADO FCK=25MPA</v>
          </cell>
          <cell r="C3152" t="str">
            <v>M3</v>
          </cell>
          <cell r="D3152">
            <v>0</v>
          </cell>
          <cell r="E3152">
            <v>0</v>
          </cell>
          <cell r="F3152">
            <v>0</v>
          </cell>
        </row>
        <row r="3153">
          <cell r="A3153">
            <v>71700</v>
          </cell>
          <cell r="B3153" t="str">
            <v>FORNECIMENTO E APLICAÇÃO DE CONCRETO USINADO FCK=30,0MPA</v>
          </cell>
          <cell r="C3153" t="str">
            <v>M3</v>
          </cell>
          <cell r="D3153">
            <v>0</v>
          </cell>
          <cell r="E3153">
            <v>0</v>
          </cell>
          <cell r="F3153">
            <v>0</v>
          </cell>
        </row>
        <row r="3154">
          <cell r="A3154">
            <v>71800</v>
          </cell>
          <cell r="B3154" t="str">
            <v>ENROCAMENTO DE PEDRA EM TALUDES</v>
          </cell>
          <cell r="C3154" t="str">
            <v>M3</v>
          </cell>
          <cell r="D3154">
            <v>0</v>
          </cell>
          <cell r="E3154">
            <v>0</v>
          </cell>
          <cell r="F3154">
            <v>0</v>
          </cell>
        </row>
        <row r="3155">
          <cell r="A3155">
            <v>71900</v>
          </cell>
          <cell r="B3155" t="str">
            <v>BARBACANS DE TUBOS DE PVC - DIÂMETRO 4"</v>
          </cell>
          <cell r="C3155" t="str">
            <v>UN</v>
          </cell>
          <cell r="D3155">
            <v>0</v>
          </cell>
          <cell r="E3155">
            <v>0</v>
          </cell>
          <cell r="F3155">
            <v>0</v>
          </cell>
        </row>
        <row r="3156">
          <cell r="A3156">
            <v>72000</v>
          </cell>
          <cell r="B3156" t="str">
            <v>MURO DE ARRIMO DE RACHÃO COM ARGAMASSA DE CIMENTO E AREIA 1:3</v>
          </cell>
          <cell r="C3156" t="str">
            <v>M3</v>
          </cell>
          <cell r="D3156">
            <v>0</v>
          </cell>
          <cell r="E3156">
            <v>0</v>
          </cell>
          <cell r="F3156">
            <v>0</v>
          </cell>
        </row>
        <row r="3157">
          <cell r="A3157">
            <v>72200</v>
          </cell>
          <cell r="B3157" t="str">
            <v>DESASSOREAMENTO, LIMPEZA E REMOÇÃO DE MATERIAL DE GALERIA MOLDADA</v>
          </cell>
          <cell r="C3157" t="str">
            <v>M3</v>
          </cell>
          <cell r="D3157">
            <v>0</v>
          </cell>
          <cell r="E3157">
            <v>0</v>
          </cell>
          <cell r="F3157">
            <v>0</v>
          </cell>
        </row>
        <row r="3158">
          <cell r="A3158">
            <v>72300</v>
          </cell>
          <cell r="B3158" t="str">
            <v>FORNECIMENTO E COLOCAÇÃO DE GABIÃO TIPO CAIXA, H = 0,50 M, DE MALHA 8 X 10CM, GALVANIZADO, DE FIO Ø = 2,7MM</v>
          </cell>
          <cell r="C3158" t="str">
            <v>M3</v>
          </cell>
          <cell r="D3158">
            <v>0</v>
          </cell>
          <cell r="E3158">
            <v>0</v>
          </cell>
          <cell r="F3158">
            <v>0</v>
          </cell>
        </row>
        <row r="3159">
          <cell r="A3159">
            <v>72400</v>
          </cell>
          <cell r="B3159" t="str">
            <v>FORNECIMENTO E COLOCAÇÃO DE GABIÃO TIPO CAIXA, H = 1,00M, DE MALHA 8 X 10CM, GALVANIZADO, DE FIO Ø = 2,7MM</v>
          </cell>
          <cell r="C3159" t="str">
            <v>M3</v>
          </cell>
          <cell r="D3159">
            <v>0</v>
          </cell>
          <cell r="E3159">
            <v>0</v>
          </cell>
          <cell r="F3159">
            <v>0</v>
          </cell>
        </row>
        <row r="3160">
          <cell r="A3160">
            <v>72500</v>
          </cell>
          <cell r="B3160" t="str">
            <v>FORNECIMENTO E COLOCAÇÃO DE GABIÃO TIPO CAIXA, H = 0,50M, DE MALHA 8 X 10CM, GALVANIZADO E REVESTIDO EM PVC, DE FIO Ø = 2,4MM</v>
          </cell>
          <cell r="C3160" t="str">
            <v>M3</v>
          </cell>
          <cell r="D3160">
            <v>0</v>
          </cell>
          <cell r="E3160">
            <v>0</v>
          </cell>
          <cell r="F3160">
            <v>0</v>
          </cell>
        </row>
        <row r="3161">
          <cell r="A3161">
            <v>72600</v>
          </cell>
          <cell r="B3161" t="str">
            <v>FORNECIMENTO E COLOCAÇÃO DE GABIÃO TIPO CAIXA, H = 1,00M, DE MALHA 8 X 10CM, GALVANIZADO E REVESTIDO EM PVC, DE FIO Ø = 2,4MM</v>
          </cell>
          <cell r="C3161" t="str">
            <v>M3</v>
          </cell>
          <cell r="D3161">
            <v>0</v>
          </cell>
          <cell r="E3161">
            <v>0</v>
          </cell>
          <cell r="F3161">
            <v>0</v>
          </cell>
        </row>
        <row r="3162">
          <cell r="A3162">
            <v>73000</v>
          </cell>
          <cell r="B3162" t="str">
            <v>FORNECIMENTO  E COLOCAÇÃO DE GABIÃO TIPO COLCHÃO RENO, H = 0,17M, DE MALHA 6 X 8CM, GALVANIZADO, REVESTIDO EM PVC, DE FIO Ø = 2,0MM</v>
          </cell>
          <cell r="C3162" t="str">
            <v>M2</v>
          </cell>
          <cell r="D3162">
            <v>0</v>
          </cell>
          <cell r="E3162">
            <v>0</v>
          </cell>
          <cell r="F3162">
            <v>0</v>
          </cell>
        </row>
        <row r="3163">
          <cell r="A3163">
            <v>73100</v>
          </cell>
          <cell r="B3163" t="str">
            <v>FORNECIMENTO  E COLOCAÇÃO DE GABIÃO TIPO COLCHÃO RENO, H = 0,23M, DE MALHA 6 X 8CM, GALVANIZADO, REVESTIDO EM PVC, DE FIO Ø = 2,0MM</v>
          </cell>
          <cell r="C3163" t="str">
            <v>M2</v>
          </cell>
          <cell r="D3163">
            <v>0</v>
          </cell>
          <cell r="E3163">
            <v>0</v>
          </cell>
          <cell r="F3163">
            <v>0</v>
          </cell>
        </row>
        <row r="3164">
          <cell r="A3164">
            <v>73200</v>
          </cell>
          <cell r="B3164" t="str">
            <v>FORNECIMENTO  E COLOCAÇÃO DE GABIÃO TIPO COLCHÃO RENO, H = 0,30M, DE MALHA 6 X 8CM, GALVANIZADO, REVESTIDO EM PVC, DE FIO Ø = 2,0MM</v>
          </cell>
          <cell r="C3164" t="str">
            <v>M2</v>
          </cell>
          <cell r="D3164">
            <v>0</v>
          </cell>
          <cell r="E3164">
            <v>0</v>
          </cell>
          <cell r="F3164">
            <v>0</v>
          </cell>
        </row>
        <row r="3165">
          <cell r="A3165">
            <v>73400</v>
          </cell>
          <cell r="B3165" t="str">
            <v>FORNECIMENTO E COLOCAÇÃO DE GABIÃO TIPO SACO, D = 0,65M, DE MALHA 8 X 10CM, GALVANIZADO, REVESTIDO EM PVC, DE FIO Ø = 2,4MM</v>
          </cell>
          <cell r="C3165" t="str">
            <v>M3</v>
          </cell>
          <cell r="D3165">
            <v>0</v>
          </cell>
          <cell r="E3165">
            <v>0</v>
          </cell>
          <cell r="F3165">
            <v>0</v>
          </cell>
        </row>
        <row r="3166">
          <cell r="A3166">
            <v>73500</v>
          </cell>
          <cell r="B3166" t="str">
            <v>ESGOTAMENTO D'ÁGUA COM BOMBA SUBMERSA - POTÊNCIA ATÉ 5HP</v>
          </cell>
          <cell r="C3166" t="str">
            <v>HPXH</v>
          </cell>
          <cell r="D3166">
            <v>0</v>
          </cell>
          <cell r="E3166">
            <v>0</v>
          </cell>
          <cell r="F3166">
            <v>0</v>
          </cell>
        </row>
        <row r="3167">
          <cell r="A3167">
            <v>73600</v>
          </cell>
          <cell r="B3167" t="str">
            <v>MURO DE ARRIMO EM PEÇAS PRÉ-FABRICADAS DE CONCFRETO COM SISTEMA DE ENCAIXE TIPO "S" 20CM</v>
          </cell>
          <cell r="C3167" t="str">
            <v>PEÇA</v>
          </cell>
          <cell r="D3167">
            <v>0</v>
          </cell>
          <cell r="E3167">
            <v>0</v>
          </cell>
          <cell r="F3167">
            <v>0</v>
          </cell>
        </row>
        <row r="3168">
          <cell r="A3168">
            <v>73700</v>
          </cell>
          <cell r="B3168" t="str">
            <v>MURO DE ARRIMO EM PEÇAS PRÉ-FABRICADAS DE CONCRETO COM SISTEMA DE ENCAIXE TIPO "S" 10CM</v>
          </cell>
          <cell r="C3168" t="str">
            <v>PEÇA</v>
          </cell>
          <cell r="D3168">
            <v>0</v>
          </cell>
          <cell r="E3168">
            <v>0</v>
          </cell>
          <cell r="F3168">
            <v>0</v>
          </cell>
        </row>
        <row r="3169">
          <cell r="A3169">
            <v>74001</v>
          </cell>
          <cell r="B3169" t="str">
            <v>FORNECIMENTO E COLOCAÇÃO DE MANTA GEOTÊXTIL COM RESISTÊNCIA À TRAÇÃO LONGITUDINAL DE 7KN/M E TRAÇÃO TRANSVERSAL DE 6KN/M EM JUNTA DE DILATAÇÃO</v>
          </cell>
          <cell r="C3169" t="str">
            <v>M2</v>
          </cell>
          <cell r="D3169">
            <v>0</v>
          </cell>
          <cell r="E3169">
            <v>0</v>
          </cell>
          <cell r="F3169">
            <v>0</v>
          </cell>
        </row>
        <row r="3170">
          <cell r="A3170">
            <v>74002</v>
          </cell>
          <cell r="B3170" t="str">
            <v>FORNECIMENTO E COLOCAÇÃO DE MANTA GEOTÊXTIL COM RESISTÊNCIA À TRAÇÃO LONGITUDINAL DE 8KN/M E TRAÇÃO TRANSVERSAL DE 7KN/M EM JUNTA DE DILATAÇÃO</v>
          </cell>
          <cell r="C3170" t="str">
            <v>M2</v>
          </cell>
          <cell r="D3170">
            <v>0</v>
          </cell>
          <cell r="E3170">
            <v>0</v>
          </cell>
          <cell r="F3170">
            <v>0</v>
          </cell>
        </row>
        <row r="3171">
          <cell r="A3171">
            <v>74003</v>
          </cell>
          <cell r="B3171" t="str">
            <v>FORNECIMENTO E COLOCAÇÃO DE MANTA GEOTÊXTIL COM RESISTÊNCIA À TRAÇÃO LONGITUDINAL DE 9KN/M E TRAÇÃO TRANSVERSAL DE 8KN/M EM JUNTA DE DILATAÇÃO</v>
          </cell>
          <cell r="C3171" t="str">
            <v>M2</v>
          </cell>
          <cell r="D3171">
            <v>0</v>
          </cell>
          <cell r="E3171">
            <v>0</v>
          </cell>
          <cell r="F3171">
            <v>0</v>
          </cell>
        </row>
        <row r="3172">
          <cell r="A3172">
            <v>74004</v>
          </cell>
          <cell r="B3172" t="str">
            <v>FORNECIMENTO E COLOCAÇÃO DE MANTA GEOTÊXTIL COM RESISTÊNCIA À TRAÇÃO LONGITUDINAL DE 10KN/M E TRAÇÃO TRANSVERSAL DE 9KN/M EM JUNTA DE DILATAÇÃO</v>
          </cell>
          <cell r="C3172" t="str">
            <v>M2</v>
          </cell>
          <cell r="D3172">
            <v>0</v>
          </cell>
          <cell r="E3172">
            <v>0</v>
          </cell>
          <cell r="F3172">
            <v>0</v>
          </cell>
        </row>
        <row r="3173">
          <cell r="A3173">
            <v>74005</v>
          </cell>
          <cell r="B3173" t="str">
            <v>FORNECIMENTO E COLOCAÇÃO DE MANTA GEOTÊXTIL COM RESISTÊNCIA À TRAÇÃO LONGITUDINAL DE 14KN/M E TRAÇÃO TRANSVERSAL DE 12KN/M EM JUNTA DE DILATAÇÃO</v>
          </cell>
          <cell r="C3173" t="str">
            <v>M2</v>
          </cell>
          <cell r="D3173">
            <v>0</v>
          </cell>
          <cell r="E3173">
            <v>0</v>
          </cell>
          <cell r="F3173">
            <v>0</v>
          </cell>
        </row>
        <row r="3174">
          <cell r="A3174">
            <v>74006</v>
          </cell>
          <cell r="B3174" t="str">
            <v>FORNECIMENTO E COLOCAÇÃO DE MANTA GEOTÊXTIL COM RESISTÊNCIA À TRAÇÃO LONGITUDINAL DE 16KN/M E TRAÇÃO TRANSVERSAL DE 14KN/M EM JUNTA DE DILATAÇÃO</v>
          </cell>
          <cell r="C3174" t="str">
            <v>M2</v>
          </cell>
          <cell r="D3174">
            <v>0</v>
          </cell>
          <cell r="E3174">
            <v>0</v>
          </cell>
          <cell r="F3174">
            <v>0</v>
          </cell>
        </row>
        <row r="3175">
          <cell r="A3175">
            <v>74007</v>
          </cell>
          <cell r="B3175" t="str">
            <v>FORNECIMENTO E COLOCAÇÃO DE MANTA GEOTÊXTIL COM RESISTÊNCIA À TRAÇÃO LONGITUDINAL DE 21KN/M E TRAÇÃO TRANSVERSAL DE 19KN/M EM JUNTA DE DILATAÇÃO</v>
          </cell>
          <cell r="C3175" t="str">
            <v>M2</v>
          </cell>
          <cell r="D3175">
            <v>0</v>
          </cell>
          <cell r="E3175">
            <v>0</v>
          </cell>
          <cell r="F3175">
            <v>0</v>
          </cell>
        </row>
        <row r="3176">
          <cell r="A3176">
            <v>74008</v>
          </cell>
          <cell r="B3176" t="str">
            <v>FORNECIMENTO E COLOCAÇÃO DE MANTA GEOTÊXTIL COM RESISTÊNCIA À TRAÇÃO LONGITUDINAL DE 26KN/M E TRAÇÃO TRANSVERSAL DE 23KN/M EM JUNTA DE DILATAÇÃO</v>
          </cell>
          <cell r="C3176" t="str">
            <v>M2</v>
          </cell>
          <cell r="D3176">
            <v>0</v>
          </cell>
          <cell r="E3176">
            <v>0</v>
          </cell>
          <cell r="F3176">
            <v>0</v>
          </cell>
        </row>
        <row r="3177">
          <cell r="A3177">
            <v>74009</v>
          </cell>
          <cell r="B3177" t="str">
            <v>FORNECIMENTO E COLOCAÇÃO DE MANTA GEOTÊXTIL COM RESISTÊNCIA À TRAÇÃO LONGITUDINAL DE 31KN/M E TRAÇÃO TRANSVERSAL DE 27KN/M EM JUNTA DE DILATAÇÃO</v>
          </cell>
          <cell r="C3177" t="str">
            <v>M2</v>
          </cell>
          <cell r="D3177">
            <v>0</v>
          </cell>
          <cell r="E3177">
            <v>0</v>
          </cell>
          <cell r="F3177">
            <v>0</v>
          </cell>
        </row>
        <row r="3178">
          <cell r="A3178">
            <v>80000</v>
          </cell>
          <cell r="B3178" t="str">
            <v>PONTES E VIADUTOS</v>
          </cell>
          <cell r="D3178">
            <v>0</v>
          </cell>
          <cell r="E3178">
            <v>0</v>
          </cell>
          <cell r="F3178">
            <v>0</v>
          </cell>
        </row>
        <row r="3179">
          <cell r="A3179">
            <v>80100</v>
          </cell>
          <cell r="B3179" t="str">
            <v>FORNECIMENTO E CRAVAÇÃO DE ESTACAS DE EUCALIPTO - DIÂMETRO 20 À 30CM</v>
          </cell>
          <cell r="C3179" t="str">
            <v>M</v>
          </cell>
          <cell r="D3179">
            <v>0</v>
          </cell>
          <cell r="E3179">
            <v>0</v>
          </cell>
          <cell r="F3179">
            <v>0</v>
          </cell>
        </row>
        <row r="3180">
          <cell r="A3180">
            <v>80200</v>
          </cell>
          <cell r="B3180" t="str">
            <v>FORNECIMENTO E CRAVAÇÃO DE ESTACAS DE CONCRETO PARA 20T</v>
          </cell>
          <cell r="C3180" t="str">
            <v>M</v>
          </cell>
          <cell r="D3180">
            <v>0</v>
          </cell>
          <cell r="E3180">
            <v>0</v>
          </cell>
          <cell r="F3180">
            <v>0</v>
          </cell>
        </row>
        <row r="3181">
          <cell r="A3181">
            <v>80300</v>
          </cell>
          <cell r="B3181" t="str">
            <v>FORNECIMENTO E CRAVAÇÃO DE ESTACA DE CONCRETO PARA 30T</v>
          </cell>
          <cell r="C3181" t="str">
            <v>M</v>
          </cell>
          <cell r="D3181">
            <v>0</v>
          </cell>
          <cell r="E3181">
            <v>0</v>
          </cell>
          <cell r="F3181">
            <v>0</v>
          </cell>
        </row>
        <row r="3182">
          <cell r="A3182">
            <v>80400</v>
          </cell>
          <cell r="B3182" t="str">
            <v>FORNECIMENTO E CRAVAÇÃO DE ESTACAS DE CONCRETO PARA 40T</v>
          </cell>
          <cell r="C3182" t="str">
            <v>M</v>
          </cell>
          <cell r="D3182">
            <v>0</v>
          </cell>
          <cell r="E3182">
            <v>0</v>
          </cell>
          <cell r="F3182">
            <v>0</v>
          </cell>
        </row>
        <row r="3183">
          <cell r="A3183">
            <v>80500</v>
          </cell>
          <cell r="B3183" t="str">
            <v>FORNECIMENTO E CRAVAÇÃO DE ESTACA DE CONCRETO PARA 50T</v>
          </cell>
          <cell r="C3183" t="str">
            <v>M</v>
          </cell>
          <cell r="D3183">
            <v>0</v>
          </cell>
          <cell r="E3183">
            <v>0</v>
          </cell>
          <cell r="F3183">
            <v>0</v>
          </cell>
        </row>
        <row r="3184">
          <cell r="A3184">
            <v>80600</v>
          </cell>
          <cell r="B3184" t="str">
            <v>FORNECIMENTO E CRAVAÇÃO DE ESTACA METÁLICA - PERFIL DE AÇO LAMINADO W 250X32,7</v>
          </cell>
          <cell r="C3184" t="str">
            <v>M</v>
          </cell>
          <cell r="D3184">
            <v>0</v>
          </cell>
          <cell r="E3184">
            <v>0</v>
          </cell>
          <cell r="F3184">
            <v>0</v>
          </cell>
        </row>
        <row r="3185">
          <cell r="A3185">
            <v>80700</v>
          </cell>
          <cell r="B3185" t="str">
            <v>FORNECIMENTO E CRAVAÇÃO DE ESTACA METÁLICA - PERFIL DE AÇO LAMINADO W 310X52</v>
          </cell>
          <cell r="C3185" t="str">
            <v>M</v>
          </cell>
          <cell r="D3185">
            <v>0</v>
          </cell>
          <cell r="E3185">
            <v>0</v>
          </cell>
          <cell r="F3185">
            <v>0</v>
          </cell>
        </row>
        <row r="3186">
          <cell r="A3186">
            <v>81300</v>
          </cell>
          <cell r="B3186" t="str">
            <v>FORMA PARA SAPATAS E BALDRAMES</v>
          </cell>
          <cell r="C3186" t="str">
            <v>M2</v>
          </cell>
          <cell r="D3186">
            <v>0</v>
          </cell>
          <cell r="E3186">
            <v>0</v>
          </cell>
          <cell r="F3186">
            <v>0</v>
          </cell>
        </row>
        <row r="3187">
          <cell r="A3187">
            <v>81400</v>
          </cell>
          <cell r="B3187" t="str">
            <v>FORMA COMUM</v>
          </cell>
          <cell r="C3187" t="str">
            <v>.</v>
          </cell>
          <cell r="D3187">
            <v>0</v>
          </cell>
          <cell r="E3187">
            <v>0</v>
          </cell>
          <cell r="F3187">
            <v>0</v>
          </cell>
        </row>
        <row r="3188">
          <cell r="A3188">
            <v>81401</v>
          </cell>
          <cell r="B3188" t="str">
            <v>FORMA COMUM, INCLUSIVE CIMBRAMENTO</v>
          </cell>
          <cell r="C3188" t="str">
            <v>M2</v>
          </cell>
          <cell r="D3188">
            <v>0</v>
          </cell>
          <cell r="E3188">
            <v>0</v>
          </cell>
          <cell r="F3188">
            <v>0</v>
          </cell>
        </row>
        <row r="3189">
          <cell r="A3189">
            <v>81402</v>
          </cell>
          <cell r="B3189" t="str">
            <v>FORMA COMUM, EXCLUSIVE  CIMBRAMENTO</v>
          </cell>
          <cell r="C3189" t="str">
            <v>M2</v>
          </cell>
          <cell r="D3189">
            <v>0</v>
          </cell>
          <cell r="E3189">
            <v>0</v>
          </cell>
          <cell r="F3189">
            <v>0</v>
          </cell>
        </row>
        <row r="3190">
          <cell r="A3190">
            <v>81500</v>
          </cell>
          <cell r="B3190" t="str">
            <v>FORMA PARA CONCRETO APARENTE</v>
          </cell>
          <cell r="C3190" t="str">
            <v>.</v>
          </cell>
          <cell r="D3190">
            <v>0</v>
          </cell>
          <cell r="E3190">
            <v>0</v>
          </cell>
          <cell r="F3190">
            <v>0</v>
          </cell>
        </row>
        <row r="3191">
          <cell r="A3191">
            <v>81501</v>
          </cell>
          <cell r="B3191" t="str">
            <v>FORMA PARA CONCRETO APARENTE, INCLUSIVE CIMBRAMENTO DE ALTURA ATÉ 3M</v>
          </cell>
          <cell r="C3191" t="str">
            <v>M2</v>
          </cell>
          <cell r="D3191">
            <v>0</v>
          </cell>
          <cell r="E3191">
            <v>0</v>
          </cell>
          <cell r="F3191">
            <v>0</v>
          </cell>
        </row>
        <row r="3192">
          <cell r="A3192">
            <v>81502</v>
          </cell>
          <cell r="B3192" t="str">
            <v>FORMA PARA CONCRETO APARENTE, EXCLUSIVE CIMBRAMENTO</v>
          </cell>
          <cell r="C3192" t="str">
            <v>M2</v>
          </cell>
          <cell r="D3192">
            <v>0</v>
          </cell>
          <cell r="E3192">
            <v>0</v>
          </cell>
          <cell r="F3192">
            <v>0</v>
          </cell>
        </row>
        <row r="3193">
          <cell r="A3193">
            <v>81600</v>
          </cell>
          <cell r="B3193" t="str">
            <v>FORMA INTERNA NÃO RECUPERÁVEL, INCLUSIVE CIMBRAMENTO ATÉ 3,00M</v>
          </cell>
          <cell r="C3193" t="str">
            <v>M2</v>
          </cell>
          <cell r="D3193">
            <v>0</v>
          </cell>
          <cell r="E3193">
            <v>0</v>
          </cell>
          <cell r="F3193">
            <v>0</v>
          </cell>
        </row>
        <row r="3194">
          <cell r="A3194">
            <v>81801</v>
          </cell>
          <cell r="B3194" t="str">
            <v>CIMBRAMENTO METÁLICO DE ALTURA MAIOR QUE 3,00M - FORNECIMENTO DOS MATERIAIS</v>
          </cell>
          <cell r="C3194" t="str">
            <v>M3XMÊS</v>
          </cell>
          <cell r="D3194">
            <v>0</v>
          </cell>
          <cell r="E3194">
            <v>0</v>
          </cell>
          <cell r="F3194">
            <v>0</v>
          </cell>
        </row>
        <row r="3195">
          <cell r="A3195">
            <v>81802</v>
          </cell>
          <cell r="B3195" t="str">
            <v>CIMBRAMENTO METÁLICO DE ALTURA MAIOR QUE 3,00M, MONTAGEM E POSTERIOR DESMONTAGEM, INCLUSIVE O TRANSPORTE DOS MATERIAIS</v>
          </cell>
          <cell r="C3195" t="str">
            <v>M3</v>
          </cell>
          <cell r="D3195">
            <v>0</v>
          </cell>
          <cell r="E3195">
            <v>0</v>
          </cell>
          <cell r="F3195">
            <v>0</v>
          </cell>
        </row>
        <row r="3196">
          <cell r="A3196">
            <v>81900</v>
          </cell>
          <cell r="B3196" t="str">
            <v>FORNECIMENTO E APLICAÇÃO DE AÇO CA-25</v>
          </cell>
          <cell r="C3196" t="str">
            <v>KG</v>
          </cell>
          <cell r="D3196">
            <v>0</v>
          </cell>
          <cell r="E3196">
            <v>0</v>
          </cell>
          <cell r="F3196">
            <v>0</v>
          </cell>
        </row>
        <row r="3197">
          <cell r="A3197">
            <v>82000</v>
          </cell>
          <cell r="B3197" t="str">
            <v>FORNECIMENTO E APLICAÇÃO DE AÇO CA-50 - DIÂMETRO MENOR QUE 1/2"</v>
          </cell>
          <cell r="C3197" t="str">
            <v>KG</v>
          </cell>
          <cell r="D3197">
            <v>0</v>
          </cell>
          <cell r="E3197">
            <v>0</v>
          </cell>
          <cell r="F3197">
            <v>0</v>
          </cell>
        </row>
        <row r="3198">
          <cell r="A3198">
            <v>82100</v>
          </cell>
          <cell r="B3198" t="str">
            <v>FORNECIMENTO E APLICAÇÃO DE AÇO CA-50 - DIÂMETRO MAIOR OU IGUAL À 1/2"</v>
          </cell>
          <cell r="C3198" t="str">
            <v>KG</v>
          </cell>
          <cell r="D3198">
            <v>0</v>
          </cell>
          <cell r="E3198">
            <v>0</v>
          </cell>
          <cell r="F3198">
            <v>0</v>
          </cell>
        </row>
        <row r="3199">
          <cell r="A3199">
            <v>82200</v>
          </cell>
          <cell r="B3199" t="str">
            <v>FORNECIMENTO E APLICAÇÃO DE AÇO CA-60</v>
          </cell>
          <cell r="C3199" t="str">
            <v>KG</v>
          </cell>
          <cell r="D3199">
            <v>0</v>
          </cell>
          <cell r="E3199">
            <v>0</v>
          </cell>
          <cell r="F3199">
            <v>0</v>
          </cell>
        </row>
        <row r="3200">
          <cell r="A3200">
            <v>82300</v>
          </cell>
          <cell r="B3200" t="str">
            <v>FORNECIMENTO E APLICAÇÃO DE TELA DE AÇO</v>
          </cell>
          <cell r="C3200" t="str">
            <v>KG</v>
          </cell>
          <cell r="D3200">
            <v>0</v>
          </cell>
          <cell r="E3200">
            <v>0</v>
          </cell>
          <cell r="F3200">
            <v>0</v>
          </cell>
        </row>
        <row r="3201">
          <cell r="A3201">
            <v>82400</v>
          </cell>
          <cell r="B3201" t="str">
            <v>FORNECIMENTO E APLICAÇÃO DE CONCRETO USINADO FCK=10MPA - BOMBEADO</v>
          </cell>
          <cell r="C3201" t="str">
            <v>M3</v>
          </cell>
          <cell r="D3201">
            <v>0</v>
          </cell>
          <cell r="E3201">
            <v>0</v>
          </cell>
          <cell r="F3201">
            <v>0</v>
          </cell>
        </row>
        <row r="3202">
          <cell r="A3202">
            <v>82500</v>
          </cell>
          <cell r="B3202" t="str">
            <v>FORNECIMENTO  E APLICAÇÃO DE CONCRETO USINADO FCK=15,0MPA - BOMBEADO</v>
          </cell>
          <cell r="C3202" t="str">
            <v>M3</v>
          </cell>
          <cell r="D3202">
            <v>0</v>
          </cell>
          <cell r="E3202">
            <v>0</v>
          </cell>
          <cell r="F3202">
            <v>0</v>
          </cell>
        </row>
        <row r="3203">
          <cell r="A3203">
            <v>82600</v>
          </cell>
          <cell r="B3203" t="str">
            <v>FORNECIMENTO  E APLICAÇÃO DE CONCRETO USINADO FCK=20,0MPA - BOMBEADO</v>
          </cell>
          <cell r="C3203" t="str">
            <v>M3</v>
          </cell>
          <cell r="D3203">
            <v>0</v>
          </cell>
          <cell r="E3203">
            <v>0</v>
          </cell>
          <cell r="F3203">
            <v>0</v>
          </cell>
        </row>
        <row r="3204">
          <cell r="A3204">
            <v>82700</v>
          </cell>
          <cell r="B3204" t="str">
            <v>FORNECIMENTO  E APLICAÇÃO DE CONCRETO USINADO FCK=25MPA  -BOMBEADO</v>
          </cell>
          <cell r="C3204" t="str">
            <v>M3</v>
          </cell>
          <cell r="D3204">
            <v>0</v>
          </cell>
          <cell r="E3204">
            <v>0</v>
          </cell>
          <cell r="F3204">
            <v>0</v>
          </cell>
        </row>
        <row r="3205">
          <cell r="A3205">
            <v>82800</v>
          </cell>
          <cell r="B3205" t="str">
            <v>FORNECIMENTO  E APLICAÇÃO DE CONCRETO USINADO FCK=30,0MPA - BOMBEADO</v>
          </cell>
          <cell r="C3205" t="str">
            <v>M3</v>
          </cell>
          <cell r="D3205">
            <v>0</v>
          </cell>
          <cell r="E3205">
            <v>0</v>
          </cell>
          <cell r="F3205">
            <v>0</v>
          </cell>
        </row>
        <row r="3206">
          <cell r="A3206">
            <v>82900</v>
          </cell>
          <cell r="B3206" t="str">
            <v>FORNECIMENTO E APLICAÇÃO DE CONCRETO CICLÓPICO, CONTENDO 70% DE CONCRETO FCK=15,0MPA E 30% DE PEDRA AMARROADA</v>
          </cell>
          <cell r="C3206" t="str">
            <v>M3</v>
          </cell>
          <cell r="D3206">
            <v>0</v>
          </cell>
          <cell r="E3206">
            <v>0</v>
          </cell>
          <cell r="F3206">
            <v>0</v>
          </cell>
        </row>
        <row r="3207">
          <cell r="A3207">
            <v>83000</v>
          </cell>
          <cell r="B3207" t="str">
            <v>ALVENARIA DE TIJOLO COMUM PARA FUNDAÇÃO</v>
          </cell>
          <cell r="C3207" t="str">
            <v>M3</v>
          </cell>
          <cell r="D3207">
            <v>0</v>
          </cell>
          <cell r="E3207">
            <v>0</v>
          </cell>
          <cell r="F3207">
            <v>0</v>
          </cell>
        </row>
        <row r="3208">
          <cell r="A3208">
            <v>83100</v>
          </cell>
          <cell r="B3208" t="str">
            <v>ALVENARIA DE UM TIJOLO COMUM</v>
          </cell>
          <cell r="C3208" t="str">
            <v>M2</v>
          </cell>
          <cell r="D3208">
            <v>0</v>
          </cell>
          <cell r="E3208">
            <v>0</v>
          </cell>
          <cell r="F3208">
            <v>0</v>
          </cell>
        </row>
        <row r="3209">
          <cell r="A3209">
            <v>83200</v>
          </cell>
          <cell r="B3209" t="str">
            <v>ALVENARIA DE MEIO TIJOLO COMUM</v>
          </cell>
          <cell r="C3209" t="str">
            <v>M2</v>
          </cell>
          <cell r="D3209">
            <v>0</v>
          </cell>
          <cell r="E3209">
            <v>0</v>
          </cell>
          <cell r="F3209">
            <v>0</v>
          </cell>
        </row>
        <row r="3210">
          <cell r="A3210">
            <v>83300</v>
          </cell>
          <cell r="B3210" t="str">
            <v>ALVENARIA EM BLOCOS DE CONCRETO 09 X 19 X 39CM</v>
          </cell>
          <cell r="C3210" t="str">
            <v>M2</v>
          </cell>
          <cell r="D3210">
            <v>0</v>
          </cell>
          <cell r="E3210">
            <v>0</v>
          </cell>
          <cell r="F3210">
            <v>0</v>
          </cell>
        </row>
        <row r="3211">
          <cell r="A3211">
            <v>83400</v>
          </cell>
          <cell r="B3211" t="str">
            <v>ALVENARIA EM BLOCOS DE CONCRETO 19 X 19 X 39CM</v>
          </cell>
          <cell r="C3211" t="str">
            <v>M2</v>
          </cell>
          <cell r="D3211">
            <v>0</v>
          </cell>
          <cell r="E3211">
            <v>0</v>
          </cell>
          <cell r="F3211">
            <v>0</v>
          </cell>
        </row>
        <row r="3212">
          <cell r="A3212">
            <v>83500</v>
          </cell>
          <cell r="B3212" t="str">
            <v>ALVENARIA DE PEDRA SECA</v>
          </cell>
          <cell r="C3212" t="str">
            <v>M3</v>
          </cell>
          <cell r="D3212">
            <v>0</v>
          </cell>
          <cell r="E3212">
            <v>0</v>
          </cell>
          <cell r="F3212">
            <v>0</v>
          </cell>
        </row>
        <row r="3213">
          <cell r="A3213">
            <v>83600</v>
          </cell>
          <cell r="B3213" t="str">
            <v>ALVENARIA DE PEDRA ARGAMASSADA</v>
          </cell>
          <cell r="C3213" t="str">
            <v>M3</v>
          </cell>
          <cell r="D3213">
            <v>0</v>
          </cell>
          <cell r="E3213">
            <v>0</v>
          </cell>
          <cell r="F3213">
            <v>0</v>
          </cell>
        </row>
        <row r="3214">
          <cell r="A3214">
            <v>83700</v>
          </cell>
          <cell r="B3214" t="str">
            <v>CHAPISCO COM ARGAMASSA DE CIMENTO E AREIA 1:6</v>
          </cell>
          <cell r="C3214" t="str">
            <v>M2</v>
          </cell>
          <cell r="D3214">
            <v>0</v>
          </cell>
          <cell r="E3214">
            <v>0</v>
          </cell>
          <cell r="F3214">
            <v>0</v>
          </cell>
        </row>
        <row r="3215">
          <cell r="A3215">
            <v>83800</v>
          </cell>
          <cell r="B3215" t="str">
            <v>REVESTIMENTO COM 2CM DE ARGAMASSA, CIMENTO E AREIA 1:3</v>
          </cell>
          <cell r="C3215" t="str">
            <v>M2</v>
          </cell>
          <cell r="D3215">
            <v>0</v>
          </cell>
          <cell r="E3215">
            <v>0</v>
          </cell>
          <cell r="F3215">
            <v>0</v>
          </cell>
        </row>
        <row r="3216">
          <cell r="A3216">
            <v>83900</v>
          </cell>
          <cell r="B3216" t="str">
            <v>EMBOÇO COM ARGAMASSA DE CIMENTO, CAL E AREIA NO TRAÇO 1:2:8</v>
          </cell>
          <cell r="C3216" t="str">
            <v>M2</v>
          </cell>
          <cell r="D3216">
            <v>0</v>
          </cell>
          <cell r="E3216">
            <v>0</v>
          </cell>
          <cell r="F3216">
            <v>0</v>
          </cell>
        </row>
        <row r="3217">
          <cell r="A3217">
            <v>84000</v>
          </cell>
          <cell r="B3217" t="str">
            <v>REBOCO</v>
          </cell>
          <cell r="C3217" t="str">
            <v>M2</v>
          </cell>
          <cell r="D3217">
            <v>0</v>
          </cell>
          <cell r="E3217">
            <v>0</v>
          </cell>
          <cell r="F3217">
            <v>0</v>
          </cell>
        </row>
        <row r="3218">
          <cell r="A3218">
            <v>84100</v>
          </cell>
          <cell r="B3218" t="str">
            <v>IMPERMEABILIZAÇÃO DE CONCRETO EM CONTATO COM A TERRA</v>
          </cell>
          <cell r="C3218" t="str">
            <v>M2</v>
          </cell>
          <cell r="D3218">
            <v>0</v>
          </cell>
          <cell r="E3218">
            <v>0</v>
          </cell>
          <cell r="F3218">
            <v>0</v>
          </cell>
        </row>
        <row r="3219">
          <cell r="A3219">
            <v>84200</v>
          </cell>
          <cell r="B3219" t="str">
            <v>IMPERMEABILIZAÇÃO DE TABULEIROS</v>
          </cell>
          <cell r="C3219" t="str">
            <v>M2</v>
          </cell>
          <cell r="D3219">
            <v>0</v>
          </cell>
          <cell r="E3219">
            <v>0</v>
          </cell>
          <cell r="F3219">
            <v>0</v>
          </cell>
        </row>
        <row r="3220">
          <cell r="A3220">
            <v>84300</v>
          </cell>
          <cell r="B3220" t="str">
            <v>JUNTA TIPO FUNGENBAND O-12 OU SIMILAR</v>
          </cell>
          <cell r="C3220" t="str">
            <v>M</v>
          </cell>
          <cell r="D3220">
            <v>0</v>
          </cell>
          <cell r="E3220">
            <v>0</v>
          </cell>
          <cell r="F3220">
            <v>0</v>
          </cell>
        </row>
        <row r="3221">
          <cell r="A3221">
            <v>84400</v>
          </cell>
          <cell r="B3221" t="str">
            <v>JUNTA TIPO FUNGENBAND O-22 OU SIMILAR</v>
          </cell>
          <cell r="C3221" t="str">
            <v>M</v>
          </cell>
          <cell r="D3221">
            <v>0</v>
          </cell>
          <cell r="E3221">
            <v>0</v>
          </cell>
          <cell r="F3221">
            <v>0</v>
          </cell>
        </row>
        <row r="3222">
          <cell r="A3222">
            <v>84500</v>
          </cell>
          <cell r="B3222" t="str">
            <v>APOIO DE NEOPRENE SIMPLES</v>
          </cell>
          <cell r="C3222" t="str">
            <v>DM3</v>
          </cell>
          <cell r="D3222">
            <v>0</v>
          </cell>
          <cell r="E3222">
            <v>0</v>
          </cell>
          <cell r="F3222">
            <v>0</v>
          </cell>
        </row>
        <row r="3223">
          <cell r="A3223">
            <v>84600</v>
          </cell>
          <cell r="B3223" t="str">
            <v>APOIO DE NEOPRENE FRETADO</v>
          </cell>
          <cell r="C3223" t="str">
            <v>DM3</v>
          </cell>
          <cell r="D3223">
            <v>0</v>
          </cell>
          <cell r="E3223">
            <v>0</v>
          </cell>
          <cell r="F3223">
            <v>0</v>
          </cell>
        </row>
        <row r="3224">
          <cell r="A3224">
            <v>84800</v>
          </cell>
          <cell r="B3224" t="str">
            <v>GRADIL DE FERRO MODELO PMSP</v>
          </cell>
          <cell r="C3224" t="str">
            <v>.</v>
          </cell>
          <cell r="D3224">
            <v>0</v>
          </cell>
          <cell r="E3224">
            <v>0</v>
          </cell>
          <cell r="F3224">
            <v>0</v>
          </cell>
        </row>
        <row r="3225">
          <cell r="A3225">
            <v>84801</v>
          </cell>
          <cell r="B3225" t="str">
            <v>GRADIL DE FERRO MODELO PMSP, INCLUI PINTURA</v>
          </cell>
          <cell r="C3225" t="str">
            <v>M</v>
          </cell>
          <cell r="D3225">
            <v>0</v>
          </cell>
          <cell r="E3225">
            <v>0</v>
          </cell>
          <cell r="F3225">
            <v>0</v>
          </cell>
        </row>
        <row r="3226">
          <cell r="A3226">
            <v>84802</v>
          </cell>
          <cell r="B3226" t="str">
            <v>PINTURA DE GRADIL DE FERRO, MODELO PMSP</v>
          </cell>
          <cell r="C3226" t="str">
            <v>M2</v>
          </cell>
          <cell r="D3226">
            <v>0</v>
          </cell>
          <cell r="E3226">
            <v>0</v>
          </cell>
          <cell r="F3226">
            <v>0</v>
          </cell>
        </row>
        <row r="3227">
          <cell r="A3227">
            <v>84900</v>
          </cell>
          <cell r="B3227" t="str">
            <v>DEMOLIÇÃO DE CONCRETO SIMPLES</v>
          </cell>
          <cell r="C3227" t="str">
            <v>M3</v>
          </cell>
          <cell r="D3227">
            <v>0</v>
          </cell>
          <cell r="E3227">
            <v>0</v>
          </cell>
          <cell r="F3227">
            <v>0</v>
          </cell>
        </row>
        <row r="3228">
          <cell r="A3228">
            <v>85000</v>
          </cell>
          <cell r="B3228" t="str">
            <v>DEMOLIÇÃO DE ALVENARIA</v>
          </cell>
          <cell r="C3228" t="str">
            <v>M3</v>
          </cell>
          <cell r="D3228">
            <v>0</v>
          </cell>
          <cell r="E3228">
            <v>0</v>
          </cell>
          <cell r="F3228">
            <v>0</v>
          </cell>
        </row>
        <row r="3229">
          <cell r="A3229">
            <v>85100</v>
          </cell>
          <cell r="B3229" t="str">
            <v>DEMOLIÇÃO DE CONCRETO ARMADO</v>
          </cell>
          <cell r="C3229" t="str">
            <v>M3</v>
          </cell>
          <cell r="D3229">
            <v>0</v>
          </cell>
          <cell r="E3229">
            <v>0</v>
          </cell>
          <cell r="F3229">
            <v>0</v>
          </cell>
        </row>
        <row r="3230">
          <cell r="A3230">
            <v>85300</v>
          </cell>
          <cell r="B3230" t="str">
            <v>CORTE DE PERFIL DE AÇO 10"</v>
          </cell>
          <cell r="C3230" t="str">
            <v>UN</v>
          </cell>
          <cell r="D3230">
            <v>0</v>
          </cell>
          <cell r="E3230">
            <v>0</v>
          </cell>
          <cell r="F3230">
            <v>0</v>
          </cell>
        </row>
        <row r="3231">
          <cell r="A3231">
            <v>85400</v>
          </cell>
          <cell r="B3231" t="str">
            <v>CORTE DE PERFIL DE AÇO 12"</v>
          </cell>
          <cell r="C3231" t="str">
            <v>UN</v>
          </cell>
          <cell r="D3231">
            <v>0</v>
          </cell>
          <cell r="E3231">
            <v>0</v>
          </cell>
          <cell r="F3231">
            <v>0</v>
          </cell>
        </row>
        <row r="3232">
          <cell r="A3232">
            <v>85500</v>
          </cell>
          <cell r="B3232" t="str">
            <v>EMENDA DE TOPO DE PERFIL DE AÇO 10"</v>
          </cell>
          <cell r="C3232" t="str">
            <v>UN</v>
          </cell>
          <cell r="D3232">
            <v>0</v>
          </cell>
          <cell r="E3232">
            <v>0</v>
          </cell>
          <cell r="F3232">
            <v>0</v>
          </cell>
        </row>
        <row r="3233">
          <cell r="A3233">
            <v>85600</v>
          </cell>
          <cell r="B3233" t="str">
            <v>EMENDA DE TOPO DE PERFIL DE AÇO 12"</v>
          </cell>
          <cell r="C3233" t="str">
            <v>UN</v>
          </cell>
          <cell r="D3233">
            <v>0</v>
          </cell>
          <cell r="E3233">
            <v>0</v>
          </cell>
          <cell r="F3233">
            <v>0</v>
          </cell>
        </row>
        <row r="3234">
          <cell r="A3234">
            <v>85700</v>
          </cell>
          <cell r="B3234" t="str">
            <v>FORNECIMENTO E COLOCAÇÃO DE JUNTA DE DILATAÇÃO DE ELASTÔMERO DE NEOPRENE, TIPO JEENE JJ 2540 VV OU SIMILAR</v>
          </cell>
          <cell r="C3234" t="str">
            <v>M</v>
          </cell>
          <cell r="D3234">
            <v>0</v>
          </cell>
          <cell r="E3234">
            <v>0</v>
          </cell>
          <cell r="F3234">
            <v>0</v>
          </cell>
        </row>
        <row r="3235">
          <cell r="A3235">
            <v>85800</v>
          </cell>
          <cell r="B3235" t="str">
            <v>FORNECIMENTO E COLOCAÇÃO DE JUNTA DE DILATAÇÃO DE ELASTÔMERO DE NEOPRENE, TIPO JEENE JJ 3550 VV OU SIMILAR</v>
          </cell>
          <cell r="C3235" t="str">
            <v>M</v>
          </cell>
          <cell r="D3235">
            <v>0</v>
          </cell>
          <cell r="E3235">
            <v>0</v>
          </cell>
          <cell r="F3235">
            <v>0</v>
          </cell>
        </row>
        <row r="3236">
          <cell r="A3236">
            <v>86200</v>
          </cell>
          <cell r="B3236" t="str">
            <v>FORNECIMENTO E COLOCAÇÃO DE AÇO DE PROTENSÃO CP-190-RB - 4 Ø=1/2" INCLUINDO BAINHA, PROTENSÃO E INJEÇÃO</v>
          </cell>
          <cell r="C3236" t="str">
            <v>KG</v>
          </cell>
          <cell r="D3236">
            <v>0</v>
          </cell>
          <cell r="E3236">
            <v>0</v>
          </cell>
          <cell r="F3236">
            <v>0</v>
          </cell>
        </row>
        <row r="3237">
          <cell r="A3237">
            <v>86300</v>
          </cell>
          <cell r="B3237" t="str">
            <v>FORNECIMENTO E COLOCAÇÃO DE AÇO DE PROTENSÃO CP-190-RB 6 Ø = 1/2"   INCLUINDO BAINHA, PROTENSÃO E INJEÇÃO</v>
          </cell>
          <cell r="C3237" t="str">
            <v>KG</v>
          </cell>
          <cell r="D3237">
            <v>0</v>
          </cell>
          <cell r="E3237">
            <v>0</v>
          </cell>
          <cell r="F3237">
            <v>0</v>
          </cell>
        </row>
        <row r="3238">
          <cell r="A3238">
            <v>86400</v>
          </cell>
          <cell r="B3238" t="str">
            <v>FORNECIMENTO E COLOCAÇÃO DE AÇO DE PROTENSÃO CP-190-RB - 12 Ø = 1/2" INCLUINDO BAINHA, PROTENSÃO E INJEÇÃO</v>
          </cell>
          <cell r="C3238" t="str">
            <v>KG</v>
          </cell>
          <cell r="D3238">
            <v>0</v>
          </cell>
          <cell r="E3238">
            <v>0</v>
          </cell>
          <cell r="F3238">
            <v>0</v>
          </cell>
        </row>
        <row r="3239">
          <cell r="A3239">
            <v>86500</v>
          </cell>
          <cell r="B3239" t="str">
            <v>ANCORAGEM ATIVA SÉRIE V- 4 Ø = 1/2"</v>
          </cell>
          <cell r="C3239" t="str">
            <v>UN</v>
          </cell>
          <cell r="D3239">
            <v>0</v>
          </cell>
          <cell r="E3239">
            <v>0</v>
          </cell>
          <cell r="F3239">
            <v>0</v>
          </cell>
        </row>
        <row r="3240">
          <cell r="A3240">
            <v>86600</v>
          </cell>
          <cell r="B3240" t="str">
            <v>ANCORAGEM ATIVA SÉRIE V-6 - Ø = 1/2"</v>
          </cell>
          <cell r="C3240" t="str">
            <v>UN</v>
          </cell>
          <cell r="D3240">
            <v>0</v>
          </cell>
          <cell r="E3240">
            <v>0</v>
          </cell>
          <cell r="F3240">
            <v>0</v>
          </cell>
        </row>
        <row r="3241">
          <cell r="A3241">
            <v>86700</v>
          </cell>
          <cell r="B3241" t="str">
            <v>ANCORAGEM ATIVA SÉRIE V-12 - Ø = 1/2"</v>
          </cell>
          <cell r="C3241" t="str">
            <v>UN</v>
          </cell>
          <cell r="D3241">
            <v>0</v>
          </cell>
          <cell r="E3241">
            <v>0</v>
          </cell>
          <cell r="F3241">
            <v>0</v>
          </cell>
        </row>
        <row r="3242">
          <cell r="A3242">
            <v>86800</v>
          </cell>
          <cell r="B3242" t="str">
            <v>BROCA, DIÂMETRO 25CM, PROFUNDIDADE ATÉ 4M</v>
          </cell>
          <cell r="C3242" t="str">
            <v>M</v>
          </cell>
          <cell r="D3242">
            <v>0</v>
          </cell>
          <cell r="E3242">
            <v>0</v>
          </cell>
          <cell r="F3242">
            <v>0</v>
          </cell>
        </row>
        <row r="3243">
          <cell r="A3243">
            <v>87000</v>
          </cell>
          <cell r="B3243" t="str">
            <v>ALVENARIA DE BLOCOS DE CONCRETO 14 X 19 X 39CM</v>
          </cell>
          <cell r="C3243" t="str">
            <v>M2</v>
          </cell>
          <cell r="D3243">
            <v>0</v>
          </cell>
          <cell r="E3243">
            <v>0</v>
          </cell>
          <cell r="F3243">
            <v>0</v>
          </cell>
        </row>
        <row r="3244">
          <cell r="A3244">
            <v>87100</v>
          </cell>
          <cell r="B3244" t="str">
            <v>FORNECIMENTO E COLOCAÇÃO DE JUNTA DE DILATAÇÃO DE ELASTÔMERO DE NEOPRENE, TIPO JEENE JJ6080VV OU SIMILAR</v>
          </cell>
          <cell r="C3244" t="str">
            <v>M</v>
          </cell>
          <cell r="D3244">
            <v>0</v>
          </cell>
          <cell r="E3244">
            <v>0</v>
          </cell>
          <cell r="F3244">
            <v>0</v>
          </cell>
        </row>
        <row r="3245">
          <cell r="A3245">
            <v>87200</v>
          </cell>
          <cell r="B3245" t="str">
            <v>FORNECIMENTO E COLOCAÇÃO DE JUNTA DE DILATAÇÃO DE ELASTÔMERO DE NEOPRENE, TIPO JEENE JJ 99120 VV OU SIMILAR</v>
          </cell>
          <cell r="C3245" t="str">
            <v>M</v>
          </cell>
          <cell r="D3245">
            <v>0</v>
          </cell>
          <cell r="E3245">
            <v>0</v>
          </cell>
          <cell r="F3245">
            <v>0</v>
          </cell>
        </row>
        <row r="3246">
          <cell r="A3246">
            <v>87300</v>
          </cell>
          <cell r="B3246" t="str">
            <v>FORNECIMENTO E COLOCAÇÃO DE AÇO DE PROTENSÃO CP-190 RB 12 DIÂMETRO 5/8", INCLUIDO BAINHA, PROTENSÃO E INJEÇÃO</v>
          </cell>
          <cell r="C3246" t="str">
            <v>KG</v>
          </cell>
          <cell r="D3246">
            <v>0</v>
          </cell>
          <cell r="E3246">
            <v>0</v>
          </cell>
          <cell r="F3246">
            <v>0</v>
          </cell>
        </row>
        <row r="3247">
          <cell r="A3247">
            <v>87600</v>
          </cell>
          <cell r="B3247" t="str">
            <v>FORNECIMENTO E COLOCAÇÃO DE JUNTA DE DILATAÇÃO DE ELASTÔMERO DE NEOPRENE, TIPO JEENE JJ 0411 M OU SIMILAR</v>
          </cell>
          <cell r="C3247" t="str">
            <v>M</v>
          </cell>
          <cell r="D3247">
            <v>0</v>
          </cell>
          <cell r="E3247">
            <v>0</v>
          </cell>
          <cell r="F3247">
            <v>0</v>
          </cell>
        </row>
        <row r="3248">
          <cell r="A3248">
            <v>87700</v>
          </cell>
          <cell r="B3248" t="str">
            <v>FORNECIMENTO E COLOCAÇÃO DE JUNTA DILATAÇÃO ELASTÔMERO NEOPRENE, JEENE JJ2027M OU SIMILAR</v>
          </cell>
          <cell r="C3248" t="str">
            <v>M</v>
          </cell>
          <cell r="D3248">
            <v>0</v>
          </cell>
          <cell r="E3248">
            <v>0</v>
          </cell>
          <cell r="F3248">
            <v>0</v>
          </cell>
        </row>
        <row r="3249">
          <cell r="A3249">
            <v>87800</v>
          </cell>
          <cell r="B3249" t="str">
            <v>FORNECIMENTO E COLOCAÇÃO DE JUNTA DE DILATAÇÃO DE ELASTÔMERO DE NEOPRENE, TIPO JEENE JJ5070 OU SIMILAR</v>
          </cell>
          <cell r="C3249" t="str">
            <v>M</v>
          </cell>
          <cell r="D3249">
            <v>0</v>
          </cell>
          <cell r="E3249">
            <v>0</v>
          </cell>
          <cell r="F3249">
            <v>0</v>
          </cell>
        </row>
        <row r="3250">
          <cell r="A3250">
            <v>87900</v>
          </cell>
          <cell r="B3250" t="str">
            <v>ANCORAGEM ATIVA SÉRIE V 12 Ø = 5/8 "</v>
          </cell>
          <cell r="C3250" t="str">
            <v>UN</v>
          </cell>
          <cell r="D3250">
            <v>0</v>
          </cell>
          <cell r="E3250">
            <v>0</v>
          </cell>
          <cell r="F3250">
            <v>0</v>
          </cell>
        </row>
        <row r="3251">
          <cell r="A3251">
            <v>88000</v>
          </cell>
          <cell r="B3251" t="str">
            <v>CARGA E REMOÇÃO DE ENTULHO ATÉ A DISTÂNCIA MÉDIA DE IDA E VOLTA DE 1KM</v>
          </cell>
          <cell r="C3251" t="str">
            <v>M3</v>
          </cell>
          <cell r="D3251">
            <v>0</v>
          </cell>
          <cell r="E3251">
            <v>0</v>
          </cell>
          <cell r="F3251">
            <v>0</v>
          </cell>
        </row>
        <row r="3252">
          <cell r="A3252">
            <v>88600</v>
          </cell>
          <cell r="B3252" t="str">
            <v>REMOÇÃO DE ENTULHO ALÉM DO PRIMEIRO KM</v>
          </cell>
          <cell r="C3252" t="str">
            <v>M3XKM</v>
          </cell>
          <cell r="D3252">
            <v>0</v>
          </cell>
          <cell r="E3252">
            <v>0</v>
          </cell>
          <cell r="F3252">
            <v>0</v>
          </cell>
        </row>
        <row r="3253">
          <cell r="A3253">
            <v>88700</v>
          </cell>
          <cell r="B3253" t="str">
            <v>BRITAGEM DOS MATERIAIS PROVENIENTES DOS RESÍDUOS DA CONSTRUÇÃO CIVIL</v>
          </cell>
          <cell r="C3253" t="str">
            <v>M3</v>
          </cell>
          <cell r="D3253">
            <v>0</v>
          </cell>
          <cell r="E3253">
            <v>0</v>
          </cell>
          <cell r="F3253">
            <v>0</v>
          </cell>
        </row>
        <row r="3254">
          <cell r="A3254">
            <v>90000</v>
          </cell>
          <cell r="B3254" t="str">
            <v>FRESAGEM</v>
          </cell>
          <cell r="D3254">
            <v>0</v>
          </cell>
          <cell r="E3254">
            <v>0</v>
          </cell>
          <cell r="F3254">
            <v>0</v>
          </cell>
        </row>
        <row r="3255">
          <cell r="A3255">
            <v>90100</v>
          </cell>
          <cell r="B3255" t="str">
            <v>FRESAGEM DE PAVIMENTO ASFÁLTICO COM ESPESSURA ATÉ 3CM, EM VIAS EXPRESSAS, INCLUSIVE REMOÇÃO DO MATERIAL FRESADO ATÉ 10KM E VARRIÇÃO</v>
          </cell>
          <cell r="C3255" t="str">
            <v>M2</v>
          </cell>
          <cell r="D3255">
            <v>0</v>
          </cell>
          <cell r="E3255">
            <v>0</v>
          </cell>
          <cell r="F3255">
            <v>0</v>
          </cell>
        </row>
        <row r="3256">
          <cell r="A3256">
            <v>90200</v>
          </cell>
          <cell r="B3256" t="str">
            <v>FRESAGEM DE PAVIMENTO ASFÁLTICO COM ESPESSURA ATÉ 3CM, EM VIAS ARTERIAIS, INCLUSIVE REMOÇÃO DO MATERIAL FRESADO ATÉ 10KM E VARRIÇÃO</v>
          </cell>
          <cell r="C3256" t="str">
            <v>M2</v>
          </cell>
          <cell r="D3256">
            <v>0</v>
          </cell>
          <cell r="E3256">
            <v>0</v>
          </cell>
          <cell r="F3256">
            <v>0</v>
          </cell>
        </row>
        <row r="3257">
          <cell r="A3257">
            <v>90300</v>
          </cell>
          <cell r="B3257" t="str">
            <v>FRESAGEM DE PAVIMENTO ASFÁLTICO COM ESPESSURA ATÉ 5CM, EM VIAS EXPRESSAS, INCLUSIVE REMOÇÃO DO MATERIAL FRESADO ATÉ 10KM E VARRIÇÃO</v>
          </cell>
          <cell r="C3257" t="str">
            <v>M2</v>
          </cell>
          <cell r="D3257">
            <v>0</v>
          </cell>
          <cell r="E3257">
            <v>0</v>
          </cell>
          <cell r="F3257">
            <v>0</v>
          </cell>
        </row>
        <row r="3258">
          <cell r="A3258">
            <v>90400</v>
          </cell>
          <cell r="B3258" t="str">
            <v>FRESAGEM DE PAVIMENTO ASFÁLTICO COM ESPESSURA ATÉ 5CM, EM VIAS ARTERIAIS, INCLUSIVE REMOÇÃO DO MATERIAL FRESADO ATÉ 10KM E VARRIÇÃO</v>
          </cell>
          <cell r="C3258" t="str">
            <v>M2</v>
          </cell>
          <cell r="D3258">
            <v>0</v>
          </cell>
          <cell r="E3258">
            <v>0</v>
          </cell>
          <cell r="F3258">
            <v>0</v>
          </cell>
        </row>
        <row r="3259">
          <cell r="A3259">
            <v>100000</v>
          </cell>
          <cell r="B3259" t="str">
            <v>RECUPERAÇÃO ESTRUTURAL DE OBRAS DE ARTE (PONTES E VIADUTOS)</v>
          </cell>
          <cell r="D3259">
            <v>0</v>
          </cell>
          <cell r="E3259">
            <v>0</v>
          </cell>
          <cell r="F3259">
            <v>0</v>
          </cell>
        </row>
        <row r="3260">
          <cell r="A3260">
            <v>100100</v>
          </cell>
          <cell r="B3260" t="str">
            <v>ANDAIMES METÁLICOS</v>
          </cell>
          <cell r="C3260" t="str">
            <v>.</v>
          </cell>
          <cell r="D3260">
            <v>0</v>
          </cell>
          <cell r="E3260">
            <v>0</v>
          </cell>
          <cell r="F3260">
            <v>0</v>
          </cell>
        </row>
        <row r="3261">
          <cell r="A3261">
            <v>100101</v>
          </cell>
          <cell r="B3261" t="str">
            <v>ANDAIMES METÁLICOS - FORNECIMENTO</v>
          </cell>
          <cell r="C3261" t="str">
            <v>M3XMES</v>
          </cell>
          <cell r="D3261">
            <v>0</v>
          </cell>
          <cell r="E3261">
            <v>0</v>
          </cell>
          <cell r="F3261">
            <v>0</v>
          </cell>
        </row>
        <row r="3262">
          <cell r="A3262">
            <v>100102</v>
          </cell>
          <cell r="B3262" t="str">
            <v>ANDAIMES METÁLICOS - MONTAGEM E DESMONTAGEM</v>
          </cell>
          <cell r="C3262" t="str">
            <v>M3</v>
          </cell>
          <cell r="D3262">
            <v>0</v>
          </cell>
          <cell r="E3262">
            <v>0</v>
          </cell>
          <cell r="F3262">
            <v>0</v>
          </cell>
        </row>
        <row r="3263">
          <cell r="A3263">
            <v>100200</v>
          </cell>
          <cell r="B3263" t="str">
            <v>PLATAFORMA DE MADEIRA A SEREM ARMADAS SOBRE ANDAIMES METÁLICOS</v>
          </cell>
          <cell r="C3263" t="str">
            <v>M2</v>
          </cell>
          <cell r="D3263">
            <v>0</v>
          </cell>
          <cell r="E3263">
            <v>0</v>
          </cell>
          <cell r="F3263">
            <v>0</v>
          </cell>
        </row>
        <row r="3264">
          <cell r="A3264">
            <v>100300</v>
          </cell>
          <cell r="B3264" t="str">
            <v>APICOAMENTO DE SUPERFÍCIES DE CONCRETO (COM EQUIPAMENTO PNEUMÁTICO)</v>
          </cell>
          <cell r="C3264" t="str">
            <v>M2</v>
          </cell>
          <cell r="D3264">
            <v>0</v>
          </cell>
          <cell r="E3264">
            <v>0</v>
          </cell>
          <cell r="F3264">
            <v>0</v>
          </cell>
        </row>
        <row r="3265">
          <cell r="A3265">
            <v>100400</v>
          </cell>
          <cell r="B3265" t="str">
            <v>CORTE SUPERFICIAL DE CONCRETO ATÉ 3 CM DE PROFUNDIDADE</v>
          </cell>
          <cell r="C3265" t="str">
            <v>M2</v>
          </cell>
          <cell r="D3265">
            <v>0</v>
          </cell>
          <cell r="E3265">
            <v>0</v>
          </cell>
          <cell r="F3265">
            <v>0</v>
          </cell>
        </row>
        <row r="3266">
          <cell r="A3266">
            <v>100500</v>
          </cell>
          <cell r="B3266" t="str">
            <v>JATEAMENTO PARA LIMPEZA DE FERRAGENS E SUPERFÍCIES DE CONCRETO</v>
          </cell>
          <cell r="C3266" t="str">
            <v>M2</v>
          </cell>
          <cell r="D3266">
            <v>0</v>
          </cell>
          <cell r="E3266">
            <v>0</v>
          </cell>
          <cell r="F3266">
            <v>0</v>
          </cell>
        </row>
        <row r="3267">
          <cell r="A3267">
            <v>100600</v>
          </cell>
          <cell r="B3267" t="str">
            <v>FORNECIMENTO, PREPARO E APLICAÇÃO DE ADESIVO EPOXÍDICO PARA COLAGEM</v>
          </cell>
          <cell r="C3267" t="str">
            <v>M2</v>
          </cell>
          <cell r="D3267">
            <v>0</v>
          </cell>
          <cell r="E3267">
            <v>0</v>
          </cell>
          <cell r="F3267">
            <v>0</v>
          </cell>
        </row>
        <row r="3268">
          <cell r="A3268">
            <v>100700</v>
          </cell>
          <cell r="B3268" t="str">
            <v>FORNECIMENTO, PREPARO E APLICAÇÃO DE CONCRETO PROJETADO, MEDIDO NO PROJETO</v>
          </cell>
          <cell r="C3268" t="str">
            <v>.</v>
          </cell>
          <cell r="D3268">
            <v>0</v>
          </cell>
          <cell r="E3268">
            <v>0</v>
          </cell>
          <cell r="F3268">
            <v>0</v>
          </cell>
        </row>
        <row r="3269">
          <cell r="A3269">
            <v>100702</v>
          </cell>
          <cell r="B3269" t="str">
            <v>FORNECIMENTO, PREPARO E APLICAÇÃO DE CONCRETO PROJETADO, MEDIDO NO PROJETO - FCK = 20MPA - EM OBRAS DE CONTENÇÃO</v>
          </cell>
          <cell r="C3269" t="str">
            <v>M3</v>
          </cell>
          <cell r="D3269">
            <v>0</v>
          </cell>
          <cell r="E3269">
            <v>0</v>
          </cell>
          <cell r="F3269">
            <v>0</v>
          </cell>
        </row>
        <row r="3270">
          <cell r="A3270">
            <v>100703</v>
          </cell>
          <cell r="B3270" t="str">
            <v>FORNECIMENTO, PREPARO E APLICAÇÃO DE CONCRETO PROJETADO, MEDIDO NO PROJETO - FCK = 25MPA - EM OBRAS DE CONTENÇÃO</v>
          </cell>
          <cell r="C3270" t="str">
            <v>M3</v>
          </cell>
          <cell r="D3270">
            <v>0</v>
          </cell>
          <cell r="E3270">
            <v>0</v>
          </cell>
          <cell r="F3270">
            <v>0</v>
          </cell>
        </row>
        <row r="3271">
          <cell r="A3271">
            <v>100704</v>
          </cell>
          <cell r="B3271" t="str">
            <v>FORNECIMENTO, PREPARO E APLICAÇÃO DE CONCRETO PROJETADO, MEDIDO NO PROJETO - FCK = 30MPA - EM OBRAS DE CONTENÇÃO</v>
          </cell>
          <cell r="C3271" t="str">
            <v>M3</v>
          </cell>
          <cell r="D3271">
            <v>0</v>
          </cell>
          <cell r="E3271">
            <v>0</v>
          </cell>
          <cell r="F3271">
            <v>0</v>
          </cell>
        </row>
        <row r="3272">
          <cell r="A3272">
            <v>100800</v>
          </cell>
          <cell r="B3272" t="str">
            <v>GRAUTE</v>
          </cell>
          <cell r="C3272" t="str">
            <v>.</v>
          </cell>
          <cell r="D3272">
            <v>0</v>
          </cell>
          <cell r="E3272">
            <v>0</v>
          </cell>
          <cell r="F3272">
            <v>0</v>
          </cell>
        </row>
        <row r="3273">
          <cell r="A3273">
            <v>100801</v>
          </cell>
          <cell r="B3273" t="str">
            <v>GRAUTE COM PEDRISCO - FORNECIMENTO, PREPARO E APLICAÇÃO</v>
          </cell>
          <cell r="C3273" t="str">
            <v>M3</v>
          </cell>
          <cell r="D3273">
            <v>0</v>
          </cell>
          <cell r="E3273">
            <v>0</v>
          </cell>
          <cell r="F3273">
            <v>0</v>
          </cell>
        </row>
        <row r="3274">
          <cell r="A3274">
            <v>100802</v>
          </cell>
          <cell r="B3274" t="str">
            <v>GRAUTE - FORNECIMENTO, PREPARO E APLICAÇÃO</v>
          </cell>
          <cell r="C3274" t="str">
            <v>M3</v>
          </cell>
          <cell r="D3274">
            <v>0</v>
          </cell>
          <cell r="E3274">
            <v>0</v>
          </cell>
          <cell r="F3274">
            <v>0</v>
          </cell>
        </row>
        <row r="3275">
          <cell r="A3275">
            <v>100900</v>
          </cell>
          <cell r="B3275" t="str">
            <v>COLMATAÇÃO DE FISSURAS COM FORNECIMENTO E APLICAÇÃO DE ARGAMASSA EPOXÍDICA</v>
          </cell>
          <cell r="C3275" t="str">
            <v>M</v>
          </cell>
          <cell r="D3275">
            <v>0</v>
          </cell>
          <cell r="E3275">
            <v>0</v>
          </cell>
          <cell r="F3275">
            <v>0</v>
          </cell>
        </row>
        <row r="3276">
          <cell r="A3276">
            <v>101000</v>
          </cell>
          <cell r="B3276" t="str">
            <v>BICOS DE INJEÇÃO PARA RESINAS - FORNECIMENTO, INSTALAÇÃO E POSTERIOR CORTE</v>
          </cell>
          <cell r="C3276" t="str">
            <v>UN</v>
          </cell>
          <cell r="D3276">
            <v>0</v>
          </cell>
          <cell r="E3276">
            <v>0</v>
          </cell>
          <cell r="F3276">
            <v>0</v>
          </cell>
        </row>
        <row r="3277">
          <cell r="A3277">
            <v>101100</v>
          </cell>
          <cell r="B3277" t="str">
            <v>TRATAMENTO DE TRINCAS INATIVAS COM INJEÇÃO DE RESINA EPÓXI</v>
          </cell>
          <cell r="C3277" t="str">
            <v>KG</v>
          </cell>
          <cell r="D3277">
            <v>0</v>
          </cell>
          <cell r="E3277">
            <v>0</v>
          </cell>
          <cell r="F3277">
            <v>0</v>
          </cell>
        </row>
        <row r="3278">
          <cell r="A3278">
            <v>101200</v>
          </cell>
          <cell r="B3278" t="str">
            <v>CALDA DE CIMENTO PARA INJEÇÃO - FORNECIMENTO, PREPARO E APLICAÇÃO</v>
          </cell>
          <cell r="C3278" t="str">
            <v>L</v>
          </cell>
          <cell r="D3278">
            <v>0</v>
          </cell>
          <cell r="E3278">
            <v>0</v>
          </cell>
          <cell r="F3278">
            <v>0</v>
          </cell>
        </row>
        <row r="3279">
          <cell r="A3279">
            <v>101300</v>
          </cell>
          <cell r="B3279" t="str">
            <v>TRATAMENTO DE TRINCAS INATIVAS COM INJEÇÃO DE RESINA EPÓXI DE BAIXA VISCOSIDADE, BICOMPONENTE, ISENTA DE SOLVENTES</v>
          </cell>
          <cell r="C3279" t="str">
            <v>KG</v>
          </cell>
          <cell r="D3279">
            <v>0</v>
          </cell>
          <cell r="E3279">
            <v>0</v>
          </cell>
          <cell r="F3279">
            <v>0</v>
          </cell>
        </row>
        <row r="3280">
          <cell r="A3280">
            <v>101500</v>
          </cell>
          <cell r="B3280" t="str">
            <v>CURA QUÍMICA</v>
          </cell>
          <cell r="C3280" t="str">
            <v>M2</v>
          </cell>
          <cell r="D3280">
            <v>0</v>
          </cell>
          <cell r="E3280">
            <v>0</v>
          </cell>
          <cell r="F3280">
            <v>0</v>
          </cell>
        </row>
        <row r="3281">
          <cell r="A3281">
            <v>101600</v>
          </cell>
          <cell r="B3281" t="str">
            <v>SINALIZAÇÃO</v>
          </cell>
          <cell r="C3281" t="str">
            <v>.</v>
          </cell>
          <cell r="D3281">
            <v>0</v>
          </cell>
          <cell r="E3281">
            <v>0</v>
          </cell>
          <cell r="F3281">
            <v>0</v>
          </cell>
        </row>
        <row r="3282">
          <cell r="A3282">
            <v>101601</v>
          </cell>
          <cell r="B3282" t="str">
            <v>SINALIZAÇÃO - TAPUME MÓVEL</v>
          </cell>
          <cell r="C3282" t="str">
            <v>M2</v>
          </cell>
          <cell r="D3282">
            <v>0</v>
          </cell>
          <cell r="E3282">
            <v>0</v>
          </cell>
          <cell r="F3282">
            <v>0</v>
          </cell>
        </row>
        <row r="3283">
          <cell r="A3283">
            <v>101602</v>
          </cell>
          <cell r="B3283" t="str">
            <v>SINALIZAÇÃO - ILUMINAÇÃO</v>
          </cell>
          <cell r="C3283" t="str">
            <v>M</v>
          </cell>
          <cell r="D3283">
            <v>0</v>
          </cell>
          <cell r="E3283">
            <v>0</v>
          </cell>
          <cell r="F3283">
            <v>0</v>
          </cell>
        </row>
        <row r="3284">
          <cell r="A3284">
            <v>101603</v>
          </cell>
          <cell r="B3284" t="str">
            <v>PLACA DE OBRA EM CHAPA DE AÇO GALVANIZADO</v>
          </cell>
          <cell r="C3284" t="str">
            <v>M2</v>
          </cell>
          <cell r="D3284">
            <v>0</v>
          </cell>
          <cell r="E3284">
            <v>0</v>
          </cell>
          <cell r="F3284">
            <v>0</v>
          </cell>
        </row>
        <row r="3285">
          <cell r="A3285">
            <v>101700</v>
          </cell>
          <cell r="B3285" t="str">
            <v>HIDROJATEAMENTO DE ALTA PRESSÃO PARA LIMPEZA DE SUPERFÍCIES</v>
          </cell>
          <cell r="C3285" t="str">
            <v>M2</v>
          </cell>
          <cell r="D3285">
            <v>0</v>
          </cell>
          <cell r="E3285">
            <v>0</v>
          </cell>
          <cell r="F3285">
            <v>0</v>
          </cell>
        </row>
        <row r="3286">
          <cell r="A3286">
            <v>101800</v>
          </cell>
          <cell r="B3286" t="str">
            <v>PROTEÇÃO PARA TERCEIROS COM TELA DE NYLON</v>
          </cell>
          <cell r="C3286" t="str">
            <v>M2</v>
          </cell>
          <cell r="D3286">
            <v>0</v>
          </cell>
          <cell r="E3286">
            <v>0</v>
          </cell>
          <cell r="F3286">
            <v>0</v>
          </cell>
        </row>
        <row r="3287">
          <cell r="A3287">
            <v>101900</v>
          </cell>
          <cell r="B3287" t="str">
            <v>LIXAMENTO MECÂNICO DE SUPERFÍCIES DE CONCRETO</v>
          </cell>
          <cell r="C3287" t="str">
            <v>M2</v>
          </cell>
          <cell r="D3287">
            <v>0</v>
          </cell>
          <cell r="E3287">
            <v>0</v>
          </cell>
          <cell r="F3287">
            <v>0</v>
          </cell>
        </row>
        <row r="3288">
          <cell r="A3288">
            <v>102000</v>
          </cell>
          <cell r="B3288" t="str">
            <v>FORNECIMENTO E APLICAÇÃO DE RESINA EPOXÍDICA PARA CHUMBAMENTO DE ARMADURAS EM FUROS DE CONCRETO</v>
          </cell>
          <cell r="C3288" t="str">
            <v>KG</v>
          </cell>
          <cell r="D3288">
            <v>0</v>
          </cell>
          <cell r="E3288">
            <v>0</v>
          </cell>
          <cell r="F3288">
            <v>0</v>
          </cell>
        </row>
        <row r="3289">
          <cell r="A3289">
            <v>102100</v>
          </cell>
          <cell r="B3289" t="str">
            <v>CORTE DE CONCRETO COM DISCO DIAMANTADO ATÉ PROFUNDIDADE DE 13CM</v>
          </cell>
          <cell r="C3289" t="str">
            <v>M2</v>
          </cell>
          <cell r="D3289">
            <v>0</v>
          </cell>
          <cell r="E3289">
            <v>0</v>
          </cell>
          <cell r="F3289">
            <v>0</v>
          </cell>
        </row>
        <row r="3290">
          <cell r="A3290">
            <v>102200</v>
          </cell>
          <cell r="B3290" t="str">
            <v>REMOÇÃO DE PINTURA EXISTENTE COM REMOVEDOR "PINTOFF" OU SIMILAR</v>
          </cell>
          <cell r="C3290" t="str">
            <v>M2</v>
          </cell>
          <cell r="D3290">
            <v>0</v>
          </cell>
          <cell r="E3290">
            <v>0</v>
          </cell>
          <cell r="F3290">
            <v>0</v>
          </cell>
        </row>
        <row r="3291">
          <cell r="A3291">
            <v>102300</v>
          </cell>
          <cell r="B3291" t="str">
            <v>TINTA PVA (LÁTEX) - CONCRETO OU REBOCO SEM MASSA CORRIDA</v>
          </cell>
          <cell r="C3291" t="str">
            <v>M2</v>
          </cell>
          <cell r="D3291">
            <v>0</v>
          </cell>
          <cell r="E3291">
            <v>0</v>
          </cell>
          <cell r="F3291">
            <v>0</v>
          </cell>
        </row>
        <row r="3292">
          <cell r="A3292">
            <v>102400</v>
          </cell>
          <cell r="B3292" t="str">
            <v>FURAÇÃO EM CONCRETO ARMADO</v>
          </cell>
          <cell r="C3292" t="str">
            <v>.</v>
          </cell>
          <cell r="D3292">
            <v>0</v>
          </cell>
          <cell r="E3292">
            <v>0</v>
          </cell>
          <cell r="F3292">
            <v>0</v>
          </cell>
        </row>
        <row r="3293">
          <cell r="A3293">
            <v>102401</v>
          </cell>
          <cell r="B3293" t="str">
            <v>FURAÇÃO EM CONCRETO - DIÂMETRO 5/8"</v>
          </cell>
          <cell r="C3293" t="str">
            <v>CM</v>
          </cell>
          <cell r="D3293">
            <v>0</v>
          </cell>
          <cell r="E3293">
            <v>0</v>
          </cell>
          <cell r="F3293">
            <v>0</v>
          </cell>
        </row>
        <row r="3294">
          <cell r="A3294">
            <v>102402</v>
          </cell>
          <cell r="B3294" t="str">
            <v>FURAÇÃO EM CONCRETO - DIÂMETRO 3/4"</v>
          </cell>
          <cell r="C3294" t="str">
            <v>CM</v>
          </cell>
          <cell r="D3294">
            <v>0</v>
          </cell>
          <cell r="E3294">
            <v>0</v>
          </cell>
          <cell r="F3294">
            <v>0</v>
          </cell>
        </row>
        <row r="3295">
          <cell r="A3295">
            <v>102403</v>
          </cell>
          <cell r="B3295" t="str">
            <v>FURAÇÃO EM CONCRETO - DIÂMETRO 1"</v>
          </cell>
          <cell r="C3295" t="str">
            <v>CM</v>
          </cell>
          <cell r="D3295">
            <v>0</v>
          </cell>
          <cell r="E3295">
            <v>0</v>
          </cell>
          <cell r="F3295">
            <v>0</v>
          </cell>
        </row>
        <row r="3296">
          <cell r="A3296">
            <v>102404</v>
          </cell>
          <cell r="B3296" t="str">
            <v>FURAÇÃO EM CONCRETO - DIÂMETRO 1 1/4"</v>
          </cell>
          <cell r="C3296" t="str">
            <v>CM</v>
          </cell>
          <cell r="D3296">
            <v>0</v>
          </cell>
          <cell r="E3296">
            <v>0</v>
          </cell>
          <cell r="F3296">
            <v>0</v>
          </cell>
        </row>
        <row r="3297">
          <cell r="A3297">
            <v>102405</v>
          </cell>
          <cell r="B3297" t="str">
            <v>FURAÇÃO EM CONCRETO ARMADO - DIÂMETRO 2"</v>
          </cell>
          <cell r="C3297" t="str">
            <v>CM</v>
          </cell>
          <cell r="D3297">
            <v>0</v>
          </cell>
          <cell r="E3297">
            <v>0</v>
          </cell>
          <cell r="F3297">
            <v>0</v>
          </cell>
        </row>
        <row r="3298">
          <cell r="A3298">
            <v>102406</v>
          </cell>
          <cell r="B3298" t="str">
            <v>FURAÇÃO EM CONCRETO ARMADO - DIÂMETRO 3"</v>
          </cell>
          <cell r="C3298" t="str">
            <v>CM</v>
          </cell>
          <cell r="D3298">
            <v>0</v>
          </cell>
          <cell r="E3298">
            <v>0</v>
          </cell>
          <cell r="F3298">
            <v>0</v>
          </cell>
        </row>
        <row r="3299">
          <cell r="A3299">
            <v>102407</v>
          </cell>
          <cell r="B3299" t="str">
            <v>FURAÇÃO EM CONCRETO ARMADO - DIÂMETRO 4"</v>
          </cell>
          <cell r="C3299" t="str">
            <v>CM</v>
          </cell>
          <cell r="D3299">
            <v>0</v>
          </cell>
          <cell r="E3299">
            <v>0</v>
          </cell>
          <cell r="F3299">
            <v>0</v>
          </cell>
        </row>
        <row r="3300">
          <cell r="A3300">
            <v>102408</v>
          </cell>
          <cell r="B3300" t="str">
            <v>FURAÇÃO DE CONCRETO ARMADO - DIÂMETRO 1 1/2"</v>
          </cell>
          <cell r="C3300" t="str">
            <v>CM</v>
          </cell>
          <cell r="D3300">
            <v>0</v>
          </cell>
          <cell r="E3300">
            <v>0</v>
          </cell>
          <cell r="F3300">
            <v>0</v>
          </cell>
        </row>
        <row r="3301">
          <cell r="A3301">
            <v>102501</v>
          </cell>
          <cell r="B3301" t="str">
            <v>APLICAÇÃO DE TINTA ANTI-PICHAÇÃO - BASE SOLVENTE - 2 DEMÃOS</v>
          </cell>
          <cell r="C3301" t="str">
            <v>M2</v>
          </cell>
          <cell r="D3301">
            <v>0</v>
          </cell>
          <cell r="E3301">
            <v>0</v>
          </cell>
          <cell r="F3301">
            <v>0</v>
          </cell>
        </row>
        <row r="3302">
          <cell r="A3302">
            <v>102503</v>
          </cell>
          <cell r="B3302" t="str">
            <v>APLICAÇÃO DE VERNIZ ANTI-PICHAÇÃO - BASE SOLVENTE - 2 DEMÃOS (REMOÇÃO DA PICHAÇÃO SOMENTE A SECO OU COM ÁGUA E SABÃO)</v>
          </cell>
          <cell r="C3302" t="str">
            <v>M2</v>
          </cell>
          <cell r="D3302">
            <v>0</v>
          </cell>
          <cell r="E3302">
            <v>0</v>
          </cell>
          <cell r="F3302">
            <v>0</v>
          </cell>
        </row>
        <row r="3303">
          <cell r="A3303">
            <v>110000</v>
          </cell>
          <cell r="B3303" t="str">
            <v>CUSTO HORÁRIO EM OPERAÇÃO DE MÁQUINAS E VIATURAS (INCLUI COMBUSTÍVEL E OPERADOR)</v>
          </cell>
          <cell r="D3303">
            <v>0</v>
          </cell>
          <cell r="E3303">
            <v>0</v>
          </cell>
          <cell r="F3303">
            <v>0</v>
          </cell>
        </row>
        <row r="3304">
          <cell r="A3304">
            <v>110200</v>
          </cell>
          <cell r="B3304" t="str">
            <v>CAMINHÃO BASCULANTE 4,0M3</v>
          </cell>
          <cell r="C3304" t="str">
            <v>H</v>
          </cell>
          <cell r="D3304">
            <v>0</v>
          </cell>
          <cell r="E3304">
            <v>0</v>
          </cell>
          <cell r="F3304">
            <v>0</v>
          </cell>
        </row>
        <row r="3305">
          <cell r="A3305">
            <v>110300</v>
          </cell>
          <cell r="B3305" t="str">
            <v>CAMINHÃO CARGA SECA CAPACIDADE  8TON.</v>
          </cell>
          <cell r="C3305" t="str">
            <v>H</v>
          </cell>
          <cell r="D3305">
            <v>0</v>
          </cell>
          <cell r="E3305">
            <v>0</v>
          </cell>
          <cell r="F3305">
            <v>0</v>
          </cell>
        </row>
        <row r="3306">
          <cell r="A3306">
            <v>110400</v>
          </cell>
          <cell r="B3306" t="str">
            <v>CAMINHÃO CARGA SECA CAPACIDADE 8TON COM GUINDASTE</v>
          </cell>
          <cell r="C3306" t="str">
            <v>H</v>
          </cell>
          <cell r="D3306">
            <v>0</v>
          </cell>
          <cell r="E3306">
            <v>0</v>
          </cell>
          <cell r="F3306">
            <v>0</v>
          </cell>
        </row>
        <row r="3307">
          <cell r="A3307">
            <v>110500</v>
          </cell>
          <cell r="B3307" t="str">
            <v>CAMINHÃO COM TANQUE IRRIGADOR DE 6000 LITROS</v>
          </cell>
          <cell r="C3307" t="str">
            <v>H</v>
          </cell>
          <cell r="D3307">
            <v>0</v>
          </cell>
          <cell r="E3307">
            <v>0</v>
          </cell>
          <cell r="F3307">
            <v>0</v>
          </cell>
        </row>
        <row r="3308">
          <cell r="A3308">
            <v>110600</v>
          </cell>
          <cell r="B3308" t="str">
            <v>CAMINHÃO TRATOR COM SEMI REBOQUE PLANO CARREGA TUDO</v>
          </cell>
          <cell r="C3308" t="str">
            <v>H</v>
          </cell>
          <cell r="D3308">
            <v>0</v>
          </cell>
          <cell r="E3308">
            <v>0</v>
          </cell>
          <cell r="F3308">
            <v>0</v>
          </cell>
        </row>
        <row r="3309">
          <cell r="A3309">
            <v>110700</v>
          </cell>
          <cell r="B3309" t="str">
            <v>COMPRESSOR PORTÁTIL - 295 PCM</v>
          </cell>
          <cell r="C3309" t="str">
            <v>H</v>
          </cell>
          <cell r="D3309">
            <v>0</v>
          </cell>
          <cell r="E3309">
            <v>0</v>
          </cell>
          <cell r="F3309">
            <v>0</v>
          </cell>
        </row>
        <row r="3310">
          <cell r="A3310">
            <v>110800</v>
          </cell>
          <cell r="B3310" t="str">
            <v>CARRO POPULAR</v>
          </cell>
          <cell r="C3310" t="str">
            <v>H</v>
          </cell>
          <cell r="D3310">
            <v>0</v>
          </cell>
          <cell r="E3310">
            <v>0</v>
          </cell>
          <cell r="F3310">
            <v>0</v>
          </cell>
        </row>
        <row r="3311">
          <cell r="A3311">
            <v>110900</v>
          </cell>
          <cell r="B3311" t="str">
            <v>MOTONIVELADORA - 125HP</v>
          </cell>
          <cell r="C3311" t="str">
            <v>H</v>
          </cell>
          <cell r="D3311">
            <v>0</v>
          </cell>
          <cell r="E3311">
            <v>0</v>
          </cell>
          <cell r="F3311">
            <v>0</v>
          </cell>
        </row>
        <row r="3312">
          <cell r="A3312">
            <v>111000</v>
          </cell>
          <cell r="B3312" t="str">
            <v>MOTONIVELADORA</v>
          </cell>
          <cell r="C3312" t="str">
            <v>H</v>
          </cell>
          <cell r="D3312">
            <v>0</v>
          </cell>
          <cell r="E3312">
            <v>0</v>
          </cell>
          <cell r="F3312">
            <v>0</v>
          </cell>
        </row>
        <row r="3313">
          <cell r="A3313">
            <v>111100</v>
          </cell>
          <cell r="B3313" t="str">
            <v>PÁ CARREGADEIRA DE PNEUS - 1,80M3</v>
          </cell>
          <cell r="C3313" t="str">
            <v>H</v>
          </cell>
          <cell r="D3313">
            <v>0</v>
          </cell>
          <cell r="E3313">
            <v>0</v>
          </cell>
          <cell r="F3313">
            <v>0</v>
          </cell>
        </row>
        <row r="3314">
          <cell r="A3314">
            <v>111400</v>
          </cell>
          <cell r="B3314" t="str">
            <v>RETROESCAVADEIRA CAP CAÇAMBA FRONTAL 0,76M3</v>
          </cell>
          <cell r="C3314" t="str">
            <v>H</v>
          </cell>
          <cell r="D3314">
            <v>0</v>
          </cell>
          <cell r="E3314">
            <v>0</v>
          </cell>
          <cell r="F3314">
            <v>0</v>
          </cell>
        </row>
        <row r="3315">
          <cell r="A3315">
            <v>111500</v>
          </cell>
          <cell r="B3315" t="str">
            <v>ROLO COMPACTADOR VIBRATÓRIO LISO 4T</v>
          </cell>
          <cell r="C3315" t="str">
            <v>H</v>
          </cell>
          <cell r="D3315">
            <v>0</v>
          </cell>
          <cell r="E3315">
            <v>0</v>
          </cell>
          <cell r="F3315">
            <v>0</v>
          </cell>
        </row>
        <row r="3316">
          <cell r="A3316">
            <v>111700</v>
          </cell>
          <cell r="B3316" t="str">
            <v>ROLO COMPACTADOR  PÉ DE CARNEIRO DE UM CIL. 12,2 TON</v>
          </cell>
          <cell r="C3316" t="str">
            <v>H</v>
          </cell>
          <cell r="D3316">
            <v>0</v>
          </cell>
          <cell r="E3316">
            <v>0</v>
          </cell>
          <cell r="F3316">
            <v>0</v>
          </cell>
        </row>
        <row r="3317">
          <cell r="A3317">
            <v>111800</v>
          </cell>
          <cell r="B3317" t="str">
            <v>TRATOR DE TRAÇÃO AGRÍCOLA</v>
          </cell>
          <cell r="C3317" t="str">
            <v>H</v>
          </cell>
          <cell r="D3317">
            <v>0</v>
          </cell>
          <cell r="E3317">
            <v>0</v>
          </cell>
          <cell r="F3317">
            <v>0</v>
          </cell>
        </row>
        <row r="3318">
          <cell r="A3318">
            <v>111900</v>
          </cell>
          <cell r="B3318" t="str">
            <v>TRATOR DE ESTEIRA - 9TON</v>
          </cell>
          <cell r="C3318" t="str">
            <v>H</v>
          </cell>
          <cell r="D3318">
            <v>0</v>
          </cell>
          <cell r="E3318">
            <v>0</v>
          </cell>
          <cell r="F3318">
            <v>0</v>
          </cell>
        </row>
        <row r="3319">
          <cell r="A3319">
            <v>112000</v>
          </cell>
          <cell r="B3319" t="str">
            <v>TRATOR DE ESTEIRA - 16TON</v>
          </cell>
          <cell r="C3319" t="str">
            <v>H</v>
          </cell>
          <cell r="D3319">
            <v>0</v>
          </cell>
          <cell r="E3319">
            <v>0</v>
          </cell>
          <cell r="F3319">
            <v>0</v>
          </cell>
        </row>
        <row r="3320">
          <cell r="A3320">
            <v>112200</v>
          </cell>
          <cell r="B3320" t="str">
            <v>FURGÃO LONGO, TETO ALTO  50% EM OPERAÇÃO</v>
          </cell>
          <cell r="C3320" t="str">
            <v>H</v>
          </cell>
          <cell r="D3320">
            <v>0</v>
          </cell>
          <cell r="E3320">
            <v>0</v>
          </cell>
          <cell r="F3320">
            <v>0</v>
          </cell>
        </row>
        <row r="3321">
          <cell r="A3321">
            <v>112300</v>
          </cell>
          <cell r="B3321" t="str">
            <v>CAMINHÃO BASCULANTE 10M3</v>
          </cell>
          <cell r="C3321" t="str">
            <v>H</v>
          </cell>
          <cell r="D3321">
            <v>0</v>
          </cell>
          <cell r="E3321">
            <v>0</v>
          </cell>
          <cell r="F3321">
            <v>0</v>
          </cell>
        </row>
        <row r="3322">
          <cell r="A3322">
            <v>112400</v>
          </cell>
          <cell r="B3322" t="str">
            <v>ROMPEDOR</v>
          </cell>
          <cell r="C3322" t="str">
            <v>H</v>
          </cell>
          <cell r="D3322">
            <v>0</v>
          </cell>
          <cell r="E3322">
            <v>0</v>
          </cell>
          <cell r="F3322">
            <v>0</v>
          </cell>
        </row>
        <row r="3323">
          <cell r="A3323">
            <v>112500</v>
          </cell>
          <cell r="B3323" t="str">
            <v>CAMINHÃO ESPARGIDOR - 6000L</v>
          </cell>
          <cell r="C3323" t="str">
            <v>H</v>
          </cell>
          <cell r="D3323">
            <v>0</v>
          </cell>
          <cell r="E3323">
            <v>0</v>
          </cell>
          <cell r="F3323">
            <v>0</v>
          </cell>
        </row>
        <row r="3324">
          <cell r="A3324">
            <v>112600</v>
          </cell>
          <cell r="B3324" t="str">
            <v>VIBROACABADORA  DE ASFALTO SOBRE ESTEIRA CAP. 300 TON/H</v>
          </cell>
          <cell r="C3324" t="str">
            <v>H</v>
          </cell>
          <cell r="D3324">
            <v>0</v>
          </cell>
          <cell r="E3324">
            <v>0</v>
          </cell>
          <cell r="F3324">
            <v>0</v>
          </cell>
        </row>
        <row r="3325">
          <cell r="A3325">
            <v>112700</v>
          </cell>
          <cell r="B3325" t="str">
            <v>GUINDASTE DE LANÇA FIXA SOBRE ESTEIRAS - 12T</v>
          </cell>
          <cell r="C3325" t="str">
            <v>H</v>
          </cell>
          <cell r="D3325">
            <v>0</v>
          </cell>
          <cell r="E3325">
            <v>0</v>
          </cell>
          <cell r="F3325">
            <v>0</v>
          </cell>
        </row>
        <row r="3326">
          <cell r="A3326">
            <v>112800</v>
          </cell>
          <cell r="B3326" t="str">
            <v>GUINDASTE HIDRÁULICO SOBRE PNEUS - 20/25 T</v>
          </cell>
          <cell r="C3326" t="str">
            <v>H</v>
          </cell>
          <cell r="D3326">
            <v>0</v>
          </cell>
          <cell r="E3326">
            <v>0</v>
          </cell>
          <cell r="F3326">
            <v>0</v>
          </cell>
        </row>
        <row r="3327">
          <cell r="A3327">
            <v>120000</v>
          </cell>
          <cell r="B3327" t="str">
            <v>MÃO DE OBRA PARA SERVIÇOS NAS SUBPREFEITURAS  (INCLUI ENCARGOS SOCIAIS)</v>
          </cell>
          <cell r="D3327">
            <v>0</v>
          </cell>
          <cell r="E3327">
            <v>0</v>
          </cell>
          <cell r="F3327">
            <v>0</v>
          </cell>
        </row>
        <row r="3328">
          <cell r="A3328">
            <v>120200</v>
          </cell>
          <cell r="B3328" t="str">
            <v>CALCETEIRO</v>
          </cell>
          <cell r="C3328" t="str">
            <v>H</v>
          </cell>
          <cell r="D3328">
            <v>0</v>
          </cell>
          <cell r="E3328">
            <v>0</v>
          </cell>
          <cell r="F3328">
            <v>0</v>
          </cell>
        </row>
        <row r="3329">
          <cell r="A3329">
            <v>120300</v>
          </cell>
          <cell r="B3329" t="str">
            <v>CARPINTEIRO</v>
          </cell>
          <cell r="C3329" t="str">
            <v>H</v>
          </cell>
          <cell r="D3329">
            <v>0</v>
          </cell>
          <cell r="E3329">
            <v>0</v>
          </cell>
          <cell r="F3329">
            <v>0</v>
          </cell>
        </row>
        <row r="3330">
          <cell r="A3330">
            <v>120400</v>
          </cell>
          <cell r="B3330" t="str">
            <v>ELETRICISTA</v>
          </cell>
          <cell r="C3330" t="str">
            <v>H</v>
          </cell>
          <cell r="D3330">
            <v>0</v>
          </cell>
          <cell r="E3330">
            <v>0</v>
          </cell>
          <cell r="F3330">
            <v>0</v>
          </cell>
        </row>
        <row r="3331">
          <cell r="A3331">
            <v>120500</v>
          </cell>
          <cell r="B3331" t="str">
            <v>ENCANADOR</v>
          </cell>
          <cell r="C3331" t="str">
            <v>H</v>
          </cell>
          <cell r="D3331">
            <v>0</v>
          </cell>
          <cell r="E3331">
            <v>0</v>
          </cell>
          <cell r="F3331">
            <v>0</v>
          </cell>
        </row>
        <row r="3332">
          <cell r="A3332">
            <v>120600</v>
          </cell>
          <cell r="B3332" t="str">
            <v>ESGOTEIRO</v>
          </cell>
          <cell r="C3332" t="str">
            <v>H</v>
          </cell>
          <cell r="D3332">
            <v>0</v>
          </cell>
          <cell r="E3332">
            <v>0</v>
          </cell>
          <cell r="F3332">
            <v>0</v>
          </cell>
        </row>
        <row r="3333">
          <cell r="A3333">
            <v>120700</v>
          </cell>
          <cell r="B3333" t="str">
            <v>FERREIRO</v>
          </cell>
          <cell r="C3333" t="str">
            <v>H</v>
          </cell>
          <cell r="D3333">
            <v>0</v>
          </cell>
          <cell r="E3333">
            <v>0</v>
          </cell>
          <cell r="F3333">
            <v>0</v>
          </cell>
        </row>
        <row r="3334">
          <cell r="A3334">
            <v>120800</v>
          </cell>
          <cell r="B3334" t="str">
            <v>MOTORISTA DE CAMINHÃO</v>
          </cell>
          <cell r="C3334" t="str">
            <v>H</v>
          </cell>
          <cell r="D3334">
            <v>0</v>
          </cell>
          <cell r="E3334">
            <v>0</v>
          </cell>
          <cell r="F3334">
            <v>0</v>
          </cell>
        </row>
        <row r="3335">
          <cell r="A3335">
            <v>120900</v>
          </cell>
          <cell r="B3335" t="str">
            <v>OPERADOR DE MÁQUINA PESADA</v>
          </cell>
          <cell r="C3335" t="str">
            <v>H</v>
          </cell>
          <cell r="D3335">
            <v>0</v>
          </cell>
          <cell r="E3335">
            <v>0</v>
          </cell>
          <cell r="F3335">
            <v>0</v>
          </cell>
        </row>
        <row r="3336">
          <cell r="A3336">
            <v>121000</v>
          </cell>
          <cell r="B3336" t="str">
            <v>PEDREIRO</v>
          </cell>
          <cell r="C3336" t="str">
            <v>H</v>
          </cell>
          <cell r="D3336">
            <v>0</v>
          </cell>
          <cell r="E3336">
            <v>0</v>
          </cell>
          <cell r="F3336">
            <v>0</v>
          </cell>
        </row>
        <row r="3337">
          <cell r="A3337">
            <v>121100</v>
          </cell>
          <cell r="B3337" t="str">
            <v>SERVENTE</v>
          </cell>
          <cell r="C3337" t="str">
            <v>H</v>
          </cell>
          <cell r="D3337">
            <v>0</v>
          </cell>
          <cell r="E3337">
            <v>0</v>
          </cell>
          <cell r="F3337">
            <v>0</v>
          </cell>
        </row>
        <row r="3338">
          <cell r="A3338">
            <v>121200</v>
          </cell>
          <cell r="B3338" t="str">
            <v>ENCARREGADO</v>
          </cell>
          <cell r="C3338" t="str">
            <v>H</v>
          </cell>
          <cell r="D3338">
            <v>0</v>
          </cell>
          <cell r="E3338">
            <v>0</v>
          </cell>
          <cell r="F3338">
            <v>0</v>
          </cell>
        </row>
        <row r="3339">
          <cell r="A3339">
            <v>121300</v>
          </cell>
          <cell r="B3339" t="str">
            <v>ENGENHEIRO DA OBRA</v>
          </cell>
          <cell r="C3339" t="str">
            <v>H</v>
          </cell>
          <cell r="D3339">
            <v>0</v>
          </cell>
          <cell r="E3339">
            <v>0</v>
          </cell>
          <cell r="F3339">
            <v>0</v>
          </cell>
        </row>
        <row r="3340">
          <cell r="A3340">
            <v>130000</v>
          </cell>
          <cell r="B3340" t="str">
            <v>FUNDAÇÕES</v>
          </cell>
          <cell r="D3340">
            <v>0</v>
          </cell>
          <cell r="E3340">
            <v>0</v>
          </cell>
          <cell r="F3340">
            <v>0</v>
          </cell>
        </row>
        <row r="3341">
          <cell r="A3341">
            <v>130100</v>
          </cell>
          <cell r="B3341" t="str">
            <v>EXECUÇÃO DE ESTACA RAIZ, SEM O FORNECIMENTO DOS MATERIAIS</v>
          </cell>
          <cell r="C3341" t="str">
            <v>.</v>
          </cell>
          <cell r="D3341">
            <v>0</v>
          </cell>
          <cell r="E3341">
            <v>0</v>
          </cell>
          <cell r="F3341">
            <v>0</v>
          </cell>
        </row>
        <row r="3342">
          <cell r="A3342">
            <v>130101</v>
          </cell>
          <cell r="B3342" t="str">
            <v>ESTACA TIPO RAIZ, 100MM, COM PERFURAÇÃO EM SOLO - 10T</v>
          </cell>
          <cell r="C3342" t="str">
            <v>M</v>
          </cell>
          <cell r="D3342">
            <v>0</v>
          </cell>
          <cell r="E3342">
            <v>0</v>
          </cell>
          <cell r="F3342">
            <v>0</v>
          </cell>
        </row>
        <row r="3343">
          <cell r="A3343">
            <v>130102</v>
          </cell>
          <cell r="B3343" t="str">
            <v>ESTACA TIPO RAIZ, 100MM, COM PERFURAÇÃO EM ROCHA - 10T</v>
          </cell>
          <cell r="C3343" t="str">
            <v>M</v>
          </cell>
          <cell r="D3343">
            <v>0</v>
          </cell>
          <cell r="E3343">
            <v>0</v>
          </cell>
          <cell r="F3343">
            <v>0</v>
          </cell>
        </row>
        <row r="3344">
          <cell r="A3344">
            <v>130103</v>
          </cell>
          <cell r="B3344" t="str">
            <v>ESTACA TIPO RAIZ, 120MM, COM PERFURAÇÃO EM SOLO - 15T</v>
          </cell>
          <cell r="C3344" t="str">
            <v>M</v>
          </cell>
          <cell r="D3344">
            <v>0</v>
          </cell>
          <cell r="E3344">
            <v>0</v>
          </cell>
          <cell r="F3344">
            <v>0</v>
          </cell>
        </row>
        <row r="3345">
          <cell r="A3345">
            <v>130104</v>
          </cell>
          <cell r="B3345" t="str">
            <v>ESTACA TIPO RAIZ, 120MM, COM PERFURAÇÃO EM ROCHA - 15T</v>
          </cell>
          <cell r="C3345" t="str">
            <v>M</v>
          </cell>
          <cell r="D3345">
            <v>0</v>
          </cell>
          <cell r="E3345">
            <v>0</v>
          </cell>
          <cell r="F3345">
            <v>0</v>
          </cell>
        </row>
        <row r="3346">
          <cell r="A3346">
            <v>130105</v>
          </cell>
          <cell r="B3346" t="str">
            <v>ESTACA TIPO RAIZ, 150MM, COM PERFURAÇÃO EM SOLO - 25T</v>
          </cell>
          <cell r="C3346" t="str">
            <v>M</v>
          </cell>
          <cell r="D3346">
            <v>0</v>
          </cell>
          <cell r="E3346">
            <v>0</v>
          </cell>
          <cell r="F3346">
            <v>0</v>
          </cell>
        </row>
        <row r="3347">
          <cell r="A3347">
            <v>130106</v>
          </cell>
          <cell r="B3347" t="str">
            <v>ESTACA TIPO RAIZ, 150MM, COM PERFURAÇÃO EM ROCHA - 25T</v>
          </cell>
          <cell r="C3347" t="str">
            <v>M</v>
          </cell>
          <cell r="D3347">
            <v>0</v>
          </cell>
          <cell r="E3347">
            <v>0</v>
          </cell>
          <cell r="F3347">
            <v>0</v>
          </cell>
        </row>
        <row r="3348">
          <cell r="A3348">
            <v>130107</v>
          </cell>
          <cell r="B3348" t="str">
            <v>ESTACA TIPO RAIZ, 160MM, COM PERFURAÇÃO EM SOLO - 35T</v>
          </cell>
          <cell r="C3348" t="str">
            <v>M</v>
          </cell>
          <cell r="D3348">
            <v>0</v>
          </cell>
          <cell r="E3348">
            <v>0</v>
          </cell>
          <cell r="F3348">
            <v>0</v>
          </cell>
        </row>
        <row r="3349">
          <cell r="A3349">
            <v>130108</v>
          </cell>
          <cell r="B3349" t="str">
            <v>ESTACA TIPO RAIZ, 160MM, COM PERFURAÇÃO EM ROCHA - 35T</v>
          </cell>
          <cell r="C3349" t="str">
            <v>M</v>
          </cell>
          <cell r="D3349">
            <v>0</v>
          </cell>
          <cell r="E3349">
            <v>0</v>
          </cell>
          <cell r="F3349">
            <v>0</v>
          </cell>
        </row>
        <row r="3350">
          <cell r="A3350">
            <v>130109</v>
          </cell>
          <cell r="B3350" t="str">
            <v>ESTACA TIPO RAIZ, 200MM, COM PERFURAÇÃO EM SOLO - 50T</v>
          </cell>
          <cell r="C3350" t="str">
            <v>M</v>
          </cell>
          <cell r="D3350">
            <v>0</v>
          </cell>
          <cell r="E3350">
            <v>0</v>
          </cell>
          <cell r="F3350">
            <v>0</v>
          </cell>
        </row>
        <row r="3351">
          <cell r="A3351">
            <v>130110</v>
          </cell>
          <cell r="B3351" t="str">
            <v>ESTACA TIPO RAIZ, 200MM, COM PERFURAÇÃO EM ROCHA - 50T</v>
          </cell>
          <cell r="C3351" t="str">
            <v>M</v>
          </cell>
          <cell r="D3351">
            <v>0</v>
          </cell>
          <cell r="E3351">
            <v>0</v>
          </cell>
          <cell r="F3351">
            <v>0</v>
          </cell>
        </row>
        <row r="3352">
          <cell r="A3352">
            <v>130111</v>
          </cell>
          <cell r="B3352" t="str">
            <v>ESTACA TIPO RAIZ, 250MM, COM PERFURAÇÃO EM SOLO - 80T</v>
          </cell>
          <cell r="C3352" t="str">
            <v>M</v>
          </cell>
          <cell r="D3352">
            <v>0</v>
          </cell>
          <cell r="E3352">
            <v>0</v>
          </cell>
          <cell r="F3352">
            <v>0</v>
          </cell>
        </row>
        <row r="3353">
          <cell r="A3353">
            <v>130112</v>
          </cell>
          <cell r="B3353" t="str">
            <v>ESTACA TIPO RAIZ, 250MM, COM PERFURAÇÃO EM ROCHA - 80T</v>
          </cell>
          <cell r="C3353" t="str">
            <v>M</v>
          </cell>
          <cell r="D3353">
            <v>0</v>
          </cell>
          <cell r="E3353">
            <v>0</v>
          </cell>
          <cell r="F3353">
            <v>0</v>
          </cell>
        </row>
        <row r="3354">
          <cell r="A3354">
            <v>130113</v>
          </cell>
          <cell r="B3354" t="str">
            <v>ESTACA TIPO RAIZ, 310MM, COM PERFURAÇÃO EM SOLO - 100T</v>
          </cell>
          <cell r="C3354" t="str">
            <v>M</v>
          </cell>
          <cell r="D3354">
            <v>0</v>
          </cell>
          <cell r="E3354">
            <v>0</v>
          </cell>
          <cell r="F3354">
            <v>0</v>
          </cell>
        </row>
        <row r="3355">
          <cell r="A3355">
            <v>130114</v>
          </cell>
          <cell r="B3355" t="str">
            <v>ESTACA TIPO RAIZ, 310MM, COM PERFURAÇÃO EM ROCHA - 100T</v>
          </cell>
          <cell r="C3355" t="str">
            <v>M</v>
          </cell>
          <cell r="D3355">
            <v>184.43</v>
          </cell>
          <cell r="E3355">
            <v>150.28</v>
          </cell>
          <cell r="F3355">
            <v>0</v>
          </cell>
        </row>
        <row r="3356">
          <cell r="A3356">
            <v>130115</v>
          </cell>
          <cell r="B3356" t="str">
            <v>ESTACA TIPO RAIZ, 400MM, COM PERFURAÇÃO EM SOLO - 130T</v>
          </cell>
          <cell r="C3356" t="str">
            <v>M</v>
          </cell>
          <cell r="D3356">
            <v>0</v>
          </cell>
          <cell r="E3356">
            <v>0</v>
          </cell>
          <cell r="F3356">
            <v>0</v>
          </cell>
        </row>
        <row r="3357">
          <cell r="A3357">
            <v>130116</v>
          </cell>
          <cell r="B3357" t="str">
            <v>ESTACA TIPO RAIZ, 400MM, COM PERFURAÇÃO EM ROCHA - 130T</v>
          </cell>
          <cell r="C3357" t="str">
            <v>M</v>
          </cell>
          <cell r="D3357">
            <v>0</v>
          </cell>
          <cell r="E3357">
            <v>0</v>
          </cell>
          <cell r="F3357">
            <v>0</v>
          </cell>
        </row>
        <row r="3358">
          <cell r="A3358">
            <v>130200</v>
          </cell>
          <cell r="B3358" t="str">
            <v>MATERIAIS PARA A ESTACA TIPO RAIZ (AS QUANTIDADES SERÃO LEVANTADAS NO PROJETO)</v>
          </cell>
          <cell r="C3358" t="str">
            <v>.</v>
          </cell>
          <cell r="D3358">
            <v>0</v>
          </cell>
          <cell r="E3358">
            <v>0</v>
          </cell>
          <cell r="F3358">
            <v>0</v>
          </cell>
        </row>
        <row r="3359">
          <cell r="A3359">
            <v>130201</v>
          </cell>
          <cell r="B3359" t="str">
            <v>MATERIAIS PARA A ESTACA TIPO RAIZ (AS QUANTIDADES SERÃO LEVANTADAS NO PROJETO) - FORNECIMENTO DE CIMENTO COMUM</v>
          </cell>
          <cell r="C3359" t="str">
            <v>KG</v>
          </cell>
          <cell r="D3359">
            <v>0</v>
          </cell>
          <cell r="E3359">
            <v>0</v>
          </cell>
          <cell r="F3359">
            <v>0</v>
          </cell>
        </row>
        <row r="3360">
          <cell r="A3360">
            <v>130202</v>
          </cell>
          <cell r="B3360" t="str">
            <v>MATERIAIS PARA A ESTACA TIPO RAIZ (AS QUANTIDADES SERÃO LEVANTADAS NO PROJETO) - FORNECIMENTO DE AREIA</v>
          </cell>
          <cell r="C3360" t="str">
            <v>M3</v>
          </cell>
          <cell r="D3360">
            <v>0</v>
          </cell>
          <cell r="E3360">
            <v>0</v>
          </cell>
          <cell r="F3360">
            <v>0</v>
          </cell>
        </row>
        <row r="3361">
          <cell r="A3361">
            <v>130203</v>
          </cell>
          <cell r="B3361" t="str">
            <v>MATERIAIS PARA A ESTACA TIPO RAIZ (AS QUANTIDADES SERÃO LEVANTADAS NO PROJETO) - FORNECIMENTO DE AÇO CA-50, COM BITOLA &gt; = 12,5MM</v>
          </cell>
          <cell r="C3361" t="str">
            <v>KG</v>
          </cell>
          <cell r="D3361">
            <v>0</v>
          </cell>
          <cell r="E3361">
            <v>0</v>
          </cell>
          <cell r="F3361">
            <v>0</v>
          </cell>
        </row>
        <row r="3362">
          <cell r="A3362">
            <v>130204</v>
          </cell>
          <cell r="B3362" t="str">
            <v>MATERIAIS PARA A ESTACA TIPO RAIZ (AS QUANTIDADES SERÃO LEVANTADAS NO PROJETO) - FORNECIMENTO DE AÇO CA-50, COM BITOLA = &lt; 12,5MM</v>
          </cell>
          <cell r="C3362" t="str">
            <v>KG</v>
          </cell>
          <cell r="D3362">
            <v>0</v>
          </cell>
          <cell r="E3362">
            <v>0</v>
          </cell>
          <cell r="F3362">
            <v>0</v>
          </cell>
        </row>
        <row r="3363">
          <cell r="A3363">
            <v>130205</v>
          </cell>
          <cell r="B3363" t="str">
            <v>MATERIAIS PARA A ESTACA TIPO RAIZ (AS QUANTIDADES SERÃO LEVANTADAS NO PROJETO) - FORNECIMENTO DE ÁGUA</v>
          </cell>
          <cell r="C3363" t="str">
            <v>M3</v>
          </cell>
          <cell r="D3363">
            <v>0</v>
          </cell>
          <cell r="E3363">
            <v>0</v>
          </cell>
          <cell r="F3363">
            <v>0</v>
          </cell>
        </row>
        <row r="3364">
          <cell r="A3364">
            <v>130206</v>
          </cell>
          <cell r="B3364" t="str">
            <v>MATERIAIS PARA A ESTACA TIPO RAIZ (AS QUANTIDADES SERÃO LEVANTADAS NO PROJETO) - FORNECIMENTO DE ARAME RECOZIDO N.18</v>
          </cell>
          <cell r="C3364" t="str">
            <v>KG</v>
          </cell>
          <cell r="D3364">
            <v>0</v>
          </cell>
          <cell r="E3364">
            <v>0</v>
          </cell>
          <cell r="F3364">
            <v>0</v>
          </cell>
        </row>
        <row r="3365">
          <cell r="A3365">
            <v>140000</v>
          </cell>
          <cell r="B3365" t="str">
            <v>SERVIÇOS COM AGREGADOS RECICLADOS DE RESÍDUOS DA CONSTRUÇÃO</v>
          </cell>
          <cell r="D3365">
            <v>0</v>
          </cell>
          <cell r="E3365">
            <v>0</v>
          </cell>
          <cell r="F3365">
            <v>0</v>
          </cell>
        </row>
        <row r="3366">
          <cell r="A3366">
            <v>140100</v>
          </cell>
          <cell r="B3366" t="str">
            <v>SERVIÇOS NÃO INCLUINDO O FORNECIMENTO DOS  AGREGADOS RECICLADOS</v>
          </cell>
          <cell r="C3366" t="str">
            <v>.</v>
          </cell>
          <cell r="D3366">
            <v>0</v>
          </cell>
          <cell r="E3366">
            <v>0</v>
          </cell>
          <cell r="F3366">
            <v>0</v>
          </cell>
        </row>
        <row r="3367">
          <cell r="A3367">
            <v>140101</v>
          </cell>
          <cell r="B3367" t="str">
            <v>FUNDAÇÃO DE RACHÃO</v>
          </cell>
          <cell r="C3367" t="str">
            <v>M3</v>
          </cell>
          <cell r="D3367">
            <v>0</v>
          </cell>
          <cell r="E3367">
            <v>0</v>
          </cell>
          <cell r="F3367">
            <v>0</v>
          </cell>
        </row>
        <row r="3368">
          <cell r="A3368">
            <v>140102</v>
          </cell>
          <cell r="B3368" t="str">
            <v>REVESTIMENTO PRIMÁRIO COM AGREGADO RECICLADO MISTURADO AO SOLO LOCAL, INCLUSIVE ESCARIFICAÇÃO, VERIFICAÇÃO, UMEDECIMENTO, COMPACTAÇÃO E ENSAIOS, CAMADA ACABADA, SEM FORNECIMENTO DE AGREGADO</v>
          </cell>
          <cell r="C3368" t="str">
            <v>M3</v>
          </cell>
          <cell r="D3368">
            <v>0</v>
          </cell>
          <cell r="E3368">
            <v>0</v>
          </cell>
          <cell r="F3368">
            <v>0</v>
          </cell>
        </row>
        <row r="3369">
          <cell r="A3369">
            <v>140103</v>
          </cell>
          <cell r="B3369" t="str">
            <v>BASE DE AGREGADO RECICLADO, SEM FORNECIMENTO DE AGREGADO</v>
          </cell>
          <cell r="C3369" t="str">
            <v>M3</v>
          </cell>
          <cell r="D3369">
            <v>0</v>
          </cell>
          <cell r="E3369">
            <v>0</v>
          </cell>
          <cell r="F3369">
            <v>0</v>
          </cell>
        </row>
        <row r="3370">
          <cell r="A3370">
            <v>140104</v>
          </cell>
          <cell r="B3370" t="str">
            <v>REFORÇO SO SUB-LEITO/SUB-BASE DE SOLO MELHORADO COM AGREGADO RECICLADO 10% EM VOLUME, SEM FORNECIMENTO DE AGREGADO</v>
          </cell>
          <cell r="C3370" t="str">
            <v>M3</v>
          </cell>
          <cell r="D3370">
            <v>0</v>
          </cell>
          <cell r="E3370">
            <v>0</v>
          </cell>
          <cell r="F3370">
            <v>0</v>
          </cell>
        </row>
        <row r="3371">
          <cell r="A3371">
            <v>140105</v>
          </cell>
          <cell r="B3371" t="str">
            <v>REFORÇO DO SUB-LEITO/SUB-BASE DE SOLO MELHORADO COM AGREGADO RECICLADO 20% EM VOLUME, SEM FORNECIMENTO DE AGREGADO</v>
          </cell>
          <cell r="C3371" t="str">
            <v>M3</v>
          </cell>
          <cell r="D3371">
            <v>0</v>
          </cell>
          <cell r="E3371">
            <v>0</v>
          </cell>
          <cell r="F3371">
            <v>0</v>
          </cell>
        </row>
        <row r="3372">
          <cell r="A3372">
            <v>140106</v>
          </cell>
          <cell r="B3372" t="str">
            <v>REFORÇO DO SUB-LEITO/SUB-BASE DE SOLO MELHORADO COM AGREGADO RECICLADO 30% EM VOLUME, SEM FORNECIMENTO DE AGREGADO</v>
          </cell>
          <cell r="C3372" t="str">
            <v>M3</v>
          </cell>
          <cell r="D3372">
            <v>0</v>
          </cell>
          <cell r="E3372">
            <v>0</v>
          </cell>
          <cell r="F3372">
            <v>0</v>
          </cell>
        </row>
        <row r="3373">
          <cell r="A3373">
            <v>140107</v>
          </cell>
          <cell r="B3373" t="str">
            <v>REFORÇO DO SUB-LEITO/SUB-BASE DE SOLO MELHORADO COM AGREGADO RECICLADO 40% EM VOLUME, SEM FORNECIMENTO DE AGREGADO</v>
          </cell>
          <cell r="C3373" t="str">
            <v>M3</v>
          </cell>
          <cell r="D3373">
            <v>0</v>
          </cell>
          <cell r="E3373">
            <v>0</v>
          </cell>
          <cell r="F3373">
            <v>0</v>
          </cell>
        </row>
        <row r="3374">
          <cell r="A3374">
            <v>140108</v>
          </cell>
          <cell r="B3374" t="str">
            <v>REFORÇO DO SUB-LEITO/SUB-BASE DE SOLO MELHORADO COM AGREGADO RECICLADO 50% EM VOLUME, SEM FORNECIMENTO DE AGREGADO</v>
          </cell>
          <cell r="C3374" t="str">
            <v>M3</v>
          </cell>
          <cell r="D3374">
            <v>0</v>
          </cell>
          <cell r="E3374">
            <v>0</v>
          </cell>
          <cell r="F3374">
            <v>0</v>
          </cell>
        </row>
        <row r="3375">
          <cell r="A3375">
            <v>140109</v>
          </cell>
          <cell r="B3375" t="str">
            <v>REFORÇO DO SUB-LEITO/SUB-BASE DE SOLO MELHORADO COM AGREGADO RECICLADO 60% EM VOLUME, SEM FORNECIMENTO DE AGREGADO</v>
          </cell>
          <cell r="C3375" t="str">
            <v>M3</v>
          </cell>
          <cell r="D3375">
            <v>0</v>
          </cell>
          <cell r="E3375">
            <v>0</v>
          </cell>
          <cell r="F3375">
            <v>0</v>
          </cell>
        </row>
        <row r="3376">
          <cell r="A3376">
            <v>140110</v>
          </cell>
          <cell r="B3376" t="str">
            <v>LASTRO DE AGREGADO RECICLADO, SEM FORNECIMENTO DE AGREGADO</v>
          </cell>
          <cell r="C3376" t="str">
            <v>M3</v>
          </cell>
          <cell r="D3376">
            <v>0</v>
          </cell>
          <cell r="E3376">
            <v>0</v>
          </cell>
          <cell r="F3376">
            <v>0</v>
          </cell>
        </row>
        <row r="3377">
          <cell r="A3377">
            <v>140111</v>
          </cell>
          <cell r="B3377" t="str">
            <v>DRENO DE AGREGADO RECICLADO, SEM FORNECIMENTO DE AGREGADO</v>
          </cell>
          <cell r="C3377" t="str">
            <v>M3</v>
          </cell>
          <cell r="D3377">
            <v>0</v>
          </cell>
          <cell r="E3377">
            <v>0</v>
          </cell>
          <cell r="F3377">
            <v>0</v>
          </cell>
        </row>
        <row r="3378">
          <cell r="A3378">
            <v>140200</v>
          </cell>
          <cell r="B3378" t="str">
            <v>SERVIÇOS INCLUINDO O FORNECIMENTO DOS AGREGADOS RECICLADOS</v>
          </cell>
          <cell r="C3378" t="str">
            <v>.</v>
          </cell>
          <cell r="D3378">
            <v>0</v>
          </cell>
          <cell r="E3378">
            <v>0</v>
          </cell>
          <cell r="F3378">
            <v>0</v>
          </cell>
        </row>
        <row r="3379">
          <cell r="A3379">
            <v>140201</v>
          </cell>
          <cell r="B3379" t="str">
            <v>FUNDAÇÃO DE AGREGADO RECICLADO, COM FORNECIMENTO DE AGREGADO</v>
          </cell>
          <cell r="C3379" t="str">
            <v>M3</v>
          </cell>
          <cell r="D3379">
            <v>0</v>
          </cell>
          <cell r="E3379">
            <v>0</v>
          </cell>
          <cell r="F3379">
            <v>0</v>
          </cell>
        </row>
        <row r="3380">
          <cell r="A3380">
            <v>140202</v>
          </cell>
          <cell r="B3380" t="str">
            <v>REVESTIMENTO PRIMÁRIO COM AGREGADO RECICLADO MISTURADO AO SOLO LOCAL, COM FORNECIMENTO DE AGREGADO</v>
          </cell>
          <cell r="C3380" t="str">
            <v>M3</v>
          </cell>
          <cell r="D3380">
            <v>0</v>
          </cell>
          <cell r="E3380">
            <v>0</v>
          </cell>
          <cell r="F3380">
            <v>0</v>
          </cell>
        </row>
        <row r="3381">
          <cell r="A3381">
            <v>140203</v>
          </cell>
          <cell r="B3381" t="str">
            <v>BASE DE AGREGADO RECICLADO, COM FORNECIMENTO DE AGREGADO</v>
          </cell>
          <cell r="C3381" t="str">
            <v>M3</v>
          </cell>
          <cell r="D3381">
            <v>0</v>
          </cell>
          <cell r="E3381">
            <v>0</v>
          </cell>
          <cell r="F3381">
            <v>0</v>
          </cell>
        </row>
        <row r="3382">
          <cell r="A3382">
            <v>140204</v>
          </cell>
          <cell r="B3382" t="str">
            <v>REFORÇO DO SUB-LEITO/SUB-BASE DE SOLO MELHORADO COM AGREGADO RECICLADO 10% EM VOLUME, COM FORNECIMENTO DE AGREGADO</v>
          </cell>
          <cell r="C3382" t="str">
            <v>M3</v>
          </cell>
          <cell r="D3382">
            <v>0</v>
          </cell>
          <cell r="E3382">
            <v>0</v>
          </cell>
          <cell r="F3382">
            <v>0</v>
          </cell>
        </row>
        <row r="3383">
          <cell r="A3383">
            <v>140205</v>
          </cell>
          <cell r="B3383" t="str">
            <v>REFORÇO DO SUB-LEITO/SUB-BASE DE SOLO MELHORADO COM AGREGADO RECICLADO 20% EM VOLUME, COM FORNECIMENTO DE AGREGADO</v>
          </cell>
          <cell r="C3383" t="str">
            <v>M3</v>
          </cell>
          <cell r="D3383">
            <v>0</v>
          </cell>
          <cell r="E3383">
            <v>0</v>
          </cell>
          <cell r="F3383">
            <v>0</v>
          </cell>
        </row>
        <row r="3384">
          <cell r="A3384">
            <v>140206</v>
          </cell>
          <cell r="B3384" t="str">
            <v>REFORÇO DO SUB-LEITO/SUB-BASE DE SOLO MELHORADO COM AGREGADO RECICLADO 30% EM VOLUME, COM FORNECIMENTO DE AGREGADO</v>
          </cell>
          <cell r="C3384" t="str">
            <v>M3</v>
          </cell>
          <cell r="D3384">
            <v>0</v>
          </cell>
          <cell r="E3384">
            <v>0</v>
          </cell>
          <cell r="F3384">
            <v>0</v>
          </cell>
        </row>
        <row r="3385">
          <cell r="A3385">
            <v>140207</v>
          </cell>
          <cell r="B3385" t="str">
            <v>REFORÇO DO SUB-LEITO/SUB-BASE DE SOLO MELHORADO COM AGREGADO RECICLADO 40% EM VOLUME, COM FORNECIMENTO DE AGREGADO</v>
          </cell>
          <cell r="C3385" t="str">
            <v>M3</v>
          </cell>
          <cell r="D3385">
            <v>0</v>
          </cell>
          <cell r="E3385">
            <v>0</v>
          </cell>
          <cell r="F3385">
            <v>0</v>
          </cell>
        </row>
        <row r="3386">
          <cell r="A3386">
            <v>140208</v>
          </cell>
          <cell r="B3386" t="str">
            <v>REFORÇO DO SUB-LEITO/SUB-BASE DE SOLO MELHORADO COM AGREGADO RECICLADO 50% EM VOLUME, COM FORNECIMENTO DE AGREGADO</v>
          </cell>
          <cell r="C3386" t="str">
            <v>M3</v>
          </cell>
          <cell r="D3386">
            <v>0</v>
          </cell>
          <cell r="E3386">
            <v>0</v>
          </cell>
          <cell r="F3386">
            <v>0</v>
          </cell>
        </row>
        <row r="3387">
          <cell r="A3387">
            <v>140209</v>
          </cell>
          <cell r="B3387" t="str">
            <v>REFORÇO DO SUB-LEITO/SUB-BASE DE SOLO MELHORADO COM AGREGADO RECICLADO 60% EM VOLUME, COM FORNECIMENTO DE AGREGADO</v>
          </cell>
          <cell r="C3387" t="str">
            <v>M3</v>
          </cell>
          <cell r="D3387">
            <v>0</v>
          </cell>
          <cell r="E3387">
            <v>0</v>
          </cell>
          <cell r="F3387">
            <v>0</v>
          </cell>
        </row>
        <row r="3388">
          <cell r="A3388">
            <v>140210</v>
          </cell>
          <cell r="B3388" t="str">
            <v>LASTRO DE AGREGADO RECICLADO, COM FORNECIMENTO DE AGREGADO</v>
          </cell>
          <cell r="C3388" t="str">
            <v>M3</v>
          </cell>
          <cell r="D3388">
            <v>0</v>
          </cell>
          <cell r="E3388">
            <v>0</v>
          </cell>
          <cell r="F3388">
            <v>0</v>
          </cell>
        </row>
        <row r="3389">
          <cell r="A3389">
            <v>140211</v>
          </cell>
          <cell r="B3389" t="str">
            <v>DRENO DE AGREGADO RECICLADO, COM FORNECIMENTO DE AGREGADO</v>
          </cell>
          <cell r="C3389" t="str">
            <v>M3</v>
          </cell>
          <cell r="D3389">
            <v>0</v>
          </cell>
          <cell r="E3389">
            <v>0</v>
          </cell>
          <cell r="F3389">
            <v>0</v>
          </cell>
        </row>
        <row r="3390">
          <cell r="A3390">
            <v>150000</v>
          </cell>
          <cell r="B3390" t="str">
            <v>TÚNEIS</v>
          </cell>
          <cell r="D3390">
            <v>0</v>
          </cell>
          <cell r="E3390">
            <v>0</v>
          </cell>
          <cell r="F3390">
            <v>0</v>
          </cell>
        </row>
        <row r="3391">
          <cell r="A3391">
            <v>150100</v>
          </cell>
          <cell r="B3391" t="str">
            <v>ESCAVAÇÃO MANUAL EM SOLO PARA EXECUÇÃO DE TÚNEL POR SISTEMA NÃO DESTRUTIVO, INCLUSIVE REMOÇÃO DO MATERIAL ESCAVADO ATÉ FORA DO POÇO</v>
          </cell>
          <cell r="C3391" t="str">
            <v>M3</v>
          </cell>
          <cell r="D3391">
            <v>0</v>
          </cell>
          <cell r="E3391">
            <v>0</v>
          </cell>
          <cell r="F3391">
            <v>0</v>
          </cell>
        </row>
        <row r="3392">
          <cell r="A3392">
            <v>150200</v>
          </cell>
          <cell r="B3392" t="str">
            <v>ESCAVAÇÃO MANUAL EM SOLO PARA EXECUÇÃO DE POÇO DE ACESSO</v>
          </cell>
          <cell r="C3392" t="str">
            <v>M3</v>
          </cell>
          <cell r="D3392">
            <v>0</v>
          </cell>
          <cell r="E3392">
            <v>0</v>
          </cell>
          <cell r="F3392">
            <v>0</v>
          </cell>
        </row>
        <row r="3393">
          <cell r="A3393">
            <v>150300</v>
          </cell>
          <cell r="B3393" t="str">
            <v>ILUMINAÇÃO E VENTILAÇÃO PARA EXECUÇÃO DE TÚNEL POR SISTEMA NÃO DESTRUTIVO</v>
          </cell>
          <cell r="C3393" t="str">
            <v>M</v>
          </cell>
          <cell r="D3393">
            <v>0</v>
          </cell>
          <cell r="E3393">
            <v>0</v>
          </cell>
          <cell r="F3393">
            <v>0</v>
          </cell>
        </row>
        <row r="3394">
          <cell r="A3394">
            <v>150400</v>
          </cell>
          <cell r="B3394" t="str">
            <v>EXECUÇÃO DE POÇO DE ACESSO EM CHAPA DE AÇO CORRUGADA, INCLUSA MONTAGEM DAS CHAPAS E CONSOLIDAÇÃO EXTERNA COM INJEÇÃO DE SOLO-CIMENTO, SEM FORNECIMENTO DE SOLO, CIMENTO E CHAPAS DE AÇO</v>
          </cell>
          <cell r="C3394" t="str">
            <v>.</v>
          </cell>
          <cell r="D3394">
            <v>0</v>
          </cell>
          <cell r="E3394">
            <v>0</v>
          </cell>
          <cell r="F3394">
            <v>0</v>
          </cell>
        </row>
        <row r="3395">
          <cell r="A3395">
            <v>150401</v>
          </cell>
          <cell r="B3395" t="str">
            <v>EXECUÇÃO DE POÇO DE ACESSO EM CHAPA DE AÇO CORRUGADA, INCLUSA MONTAGEM DAS CHAPAS E CONSOLIDAÇÃO EXTERNA COM INJEÇÃO DE SOLO-CIMENTO, SEM FORNECIMENTO DE SOLO, CIMENTO E CHAPAS DE AÇO - DIÂMETRO 2,40M</v>
          </cell>
          <cell r="C3395" t="str">
            <v>M</v>
          </cell>
          <cell r="D3395">
            <v>0</v>
          </cell>
          <cell r="E3395">
            <v>0</v>
          </cell>
          <cell r="F3395">
            <v>0</v>
          </cell>
        </row>
        <row r="3396">
          <cell r="A3396">
            <v>150402</v>
          </cell>
          <cell r="B3396" t="str">
            <v>EXECUÇÃO DE POÇO DE ACESSO EM CHAPA DE AÇO CORRUGADA, INCLUSA MONTAGEM DAS CHAPAS E CONSOLIDAÇÃO EXTERNA COM INJEÇÃO DE SOLO-CIMENTO, SEM FORNECIMENTO DE SOLO, CIMENTO E CHAPAS DE AÇO - DIÂMETRO 2,60M</v>
          </cell>
          <cell r="C3396" t="str">
            <v>M</v>
          </cell>
          <cell r="D3396">
            <v>0</v>
          </cell>
          <cell r="E3396">
            <v>0</v>
          </cell>
          <cell r="F3396">
            <v>0</v>
          </cell>
        </row>
        <row r="3397">
          <cell r="A3397">
            <v>150403</v>
          </cell>
          <cell r="B3397" t="str">
            <v>EXECUÇÃO DE POÇO DE ACESSO EM CHAPA DE AÇO CORRUGADA, INCLUSA MONTAGEM DAS CHAPAS E CONSOLIDAÇÃO EXTERNA COM INJEÇÃO DE SOLO-CIMENTO, SEM FORNECIMENTO DE SOLO, CIMENTO E CHAPAS DE AÇO - DIÂMETRO 2,80M</v>
          </cell>
          <cell r="C3397" t="str">
            <v>M</v>
          </cell>
          <cell r="D3397">
            <v>0</v>
          </cell>
          <cell r="E3397">
            <v>0</v>
          </cell>
          <cell r="F3397">
            <v>0</v>
          </cell>
        </row>
        <row r="3398">
          <cell r="A3398">
            <v>150404</v>
          </cell>
          <cell r="B3398" t="str">
            <v>EXECUÇÃO DE POÇO DE ACESSO EM CHAPA DE AÇO CORRUGADA, INCLUSA MONTAGEM DAS CHAPAS E CONSOLIDAÇÃO EXTERNA COM INJEÇÃO DE SOLO-CIMENTO, SEM FORNECIMENTO DE SOLO, CIMENTO E CHAPAS DE AÇO - DIÂMETRO 3,00M</v>
          </cell>
          <cell r="C3398" t="str">
            <v>M</v>
          </cell>
          <cell r="D3398">
            <v>0</v>
          </cell>
          <cell r="E3398">
            <v>0</v>
          </cell>
          <cell r="F3398">
            <v>0</v>
          </cell>
        </row>
        <row r="3399">
          <cell r="A3399">
            <v>150405</v>
          </cell>
          <cell r="B3399" t="str">
            <v>EXECUÇÃO DE POÇO DE ACESSO EM CHAPA DE AÇO CORRUGADA, INCLUSA MONTAGEM DAS CHAPAS E CONSOLIDAÇÃO EXTERNA COM INJEÇÃO DE SOLO-CIMENTO, SEM FORNECIMENTO DE SOLO, CIMENTO E CHAPAS DE AÇO - DIÂMETRO 3,20M</v>
          </cell>
          <cell r="C3399" t="str">
            <v>M</v>
          </cell>
          <cell r="D3399">
            <v>0</v>
          </cell>
          <cell r="E3399">
            <v>0</v>
          </cell>
          <cell r="F3399">
            <v>0</v>
          </cell>
        </row>
        <row r="3400">
          <cell r="A3400">
            <v>150500</v>
          </cell>
          <cell r="B3400" t="str">
            <v>EXECUÇÃO DE "TUNNEL LINER" INCLUSA MONTAGEM DAS CHAPAS E CONSOLIDAÇÃO EXTERNA COM INJEÇÃO DE SOLO-CIMENTO, SEM FORNECIMENTO DAS CHAPAS DE AÇO, SOLO E CIMENTO</v>
          </cell>
          <cell r="C3400" t="str">
            <v>.</v>
          </cell>
          <cell r="D3400">
            <v>0</v>
          </cell>
          <cell r="E3400">
            <v>0</v>
          </cell>
          <cell r="F3400">
            <v>0</v>
          </cell>
        </row>
        <row r="3401">
          <cell r="A3401">
            <v>150501</v>
          </cell>
          <cell r="B3401" t="str">
            <v>EXECUÇÃO DE "TUNNEL LINER" INCLUSA MONTAGEM DAS CHAPAS E CONSOLIDAÇÃO EXTERNA COM INJEÇÃO DE SOLO-CIMENTO, SEM FORNECIMENTO DAS CHAPAS DE AÇO, SOLO E CIMENTO - DIÂMETRO 1,60M</v>
          </cell>
          <cell r="C3401" t="str">
            <v>M</v>
          </cell>
          <cell r="D3401">
            <v>0</v>
          </cell>
          <cell r="E3401">
            <v>0</v>
          </cell>
          <cell r="F3401">
            <v>0</v>
          </cell>
        </row>
        <row r="3402">
          <cell r="A3402">
            <v>150502</v>
          </cell>
          <cell r="B3402" t="str">
            <v>EXECUÇÃO DE "TUNNEL LINER" INCLUSA MONTAGEM DAS CHAPAS E CONSOLIDAÇÃO EXTERNA COM INJEÇÃO DE SOLO-CIMENTO, SEM FORNECIMENTO DAS CHAPAS DE AÇO, SOLO E CIMENTO - DIÂMETRO 1,80M</v>
          </cell>
          <cell r="C3402" t="str">
            <v>M</v>
          </cell>
          <cell r="D3402">
            <v>0</v>
          </cell>
          <cell r="E3402">
            <v>0</v>
          </cell>
          <cell r="F3402">
            <v>0</v>
          </cell>
        </row>
        <row r="3403">
          <cell r="A3403">
            <v>150503</v>
          </cell>
          <cell r="B3403" t="str">
            <v>EXECUÇÃO DE "TUNNEL LINER" INCLUSA MONTAGEM DAS CHAPAS E CONSOLIDAÇÃO EXTERNA COM INJEÇÃO DE SOLO-CIMENTO, SEM FORNECIMENTO DAS CHAPAS DE AÇO, SOLO E CIMENTO - DIÂMETRO 2,00M</v>
          </cell>
          <cell r="C3403" t="str">
            <v>M</v>
          </cell>
          <cell r="D3403">
            <v>0</v>
          </cell>
          <cell r="E3403">
            <v>0</v>
          </cell>
          <cell r="F3403">
            <v>0</v>
          </cell>
        </row>
        <row r="3404">
          <cell r="A3404">
            <v>150504</v>
          </cell>
          <cell r="B3404" t="str">
            <v>EXECUÇÃO DE "TUNNEL LINER" INCLUSA MONTAGEM DAS CHAPAS E CONSOLIDAÇÃO EXTERNA COM INJEÇÃO DE SOLO-CIMENTO, SEM FORNECIMENTO DAS CHAPAS DE AÇO, SOLO E CIMENTO - DIÂMETRO 2,20M</v>
          </cell>
          <cell r="C3404" t="str">
            <v>M</v>
          </cell>
          <cell r="D3404">
            <v>0</v>
          </cell>
          <cell r="E3404">
            <v>0</v>
          </cell>
          <cell r="F3404">
            <v>0</v>
          </cell>
        </row>
        <row r="3405">
          <cell r="A3405">
            <v>150600</v>
          </cell>
          <cell r="B3405" t="str">
            <v>FORNECIMENTO DE CHAPA DE AÇO CORRUGADA, TIPO "TUNNEL LINER", GALVANIZADA</v>
          </cell>
          <cell r="C3405" t="str">
            <v>.</v>
          </cell>
          <cell r="D3405">
            <v>0</v>
          </cell>
          <cell r="E3405">
            <v>0</v>
          </cell>
          <cell r="F3405">
            <v>0</v>
          </cell>
        </row>
        <row r="3406">
          <cell r="A3406">
            <v>150601</v>
          </cell>
          <cell r="B3406" t="str">
            <v>FORNECIMENTO DE CHAPA DE AÇO CORRUGADA, TIPO "TUNNEL LINER", GALVANIZADA - DIÂMETRO 1,60M E ESPESSURA 2,70MM</v>
          </cell>
          <cell r="C3406" t="str">
            <v>M</v>
          </cell>
          <cell r="D3406">
            <v>0</v>
          </cell>
          <cell r="E3406">
            <v>0</v>
          </cell>
          <cell r="F3406">
            <v>0</v>
          </cell>
        </row>
        <row r="3407">
          <cell r="A3407">
            <v>150602</v>
          </cell>
          <cell r="B3407" t="str">
            <v>FORNECIMENTO DE CHAPA DE AÇO CORRUGADA, TIPO "TUNNEL LINER", GALVANIZADA - DIÂMETRO 1,80M E ESPESSURA 2,70MM</v>
          </cell>
          <cell r="C3407" t="str">
            <v>M</v>
          </cell>
          <cell r="D3407">
            <v>0</v>
          </cell>
          <cell r="E3407">
            <v>0</v>
          </cell>
          <cell r="F3407">
            <v>0</v>
          </cell>
        </row>
        <row r="3408">
          <cell r="A3408">
            <v>150603</v>
          </cell>
          <cell r="B3408" t="str">
            <v>FORNECIMENTO DE CHAPA DE AÇO CORRUGADA, TIPO "TUNNEL LINER", GALVANIZADA - DIÂMETRO 2,00M E ESPESSURA 2,70MM</v>
          </cell>
          <cell r="C3408" t="str">
            <v>M</v>
          </cell>
          <cell r="D3408">
            <v>0</v>
          </cell>
          <cell r="E3408">
            <v>0</v>
          </cell>
          <cell r="F3408">
            <v>0</v>
          </cell>
        </row>
        <row r="3409">
          <cell r="A3409">
            <v>150604</v>
          </cell>
          <cell r="B3409" t="str">
            <v>FORNECIMENTO DE CHAPA DE AÇO CORRUGADA, TIPO "TUNNEL LINER", GALVANIZADA - DIÂMETRO 2,20M E ESPESSURA 2,70MM</v>
          </cell>
          <cell r="C3409" t="str">
            <v>M</v>
          </cell>
          <cell r="D3409">
            <v>0</v>
          </cell>
          <cell r="E3409">
            <v>0</v>
          </cell>
          <cell r="F3409">
            <v>0</v>
          </cell>
        </row>
        <row r="3410">
          <cell r="A3410">
            <v>150605</v>
          </cell>
          <cell r="B3410" t="str">
            <v>FORNECIMENTO DE CHAPA DE AÇO CORRUGADA, TIPO "TUNNEL LINER", GALVANIZADA - DIÂMETRO 2,40M E ESPESSURA 2,70MM</v>
          </cell>
          <cell r="C3410" t="str">
            <v>M</v>
          </cell>
          <cell r="D3410">
            <v>0</v>
          </cell>
          <cell r="E3410">
            <v>0</v>
          </cell>
          <cell r="F3410">
            <v>0</v>
          </cell>
        </row>
        <row r="3411">
          <cell r="A3411">
            <v>150606</v>
          </cell>
          <cell r="B3411" t="str">
            <v>FORNECIMENTO DE CHAPA DE AÇO CORRUGADA, TIPO "TUNNEL LINER", GALVANIZADA - DIÂMETRO 2,60M E ESPESSURA 2,70MM</v>
          </cell>
          <cell r="C3411" t="str">
            <v>M</v>
          </cell>
          <cell r="D3411">
            <v>0</v>
          </cell>
          <cell r="E3411">
            <v>0</v>
          </cell>
          <cell r="F3411">
            <v>0</v>
          </cell>
        </row>
        <row r="3412">
          <cell r="A3412">
            <v>150607</v>
          </cell>
          <cell r="B3412" t="str">
            <v>FORNECIMENTO DE CHAPA DE AÇO CORRUGADA, TIPO "TUNNEL LINER", GALVANIZADA - DIÂMETRO 2,80M E ESPESSURA 2,70MM</v>
          </cell>
          <cell r="C3412" t="str">
            <v>M</v>
          </cell>
          <cell r="D3412">
            <v>0</v>
          </cell>
          <cell r="E3412">
            <v>0</v>
          </cell>
          <cell r="F3412">
            <v>0</v>
          </cell>
        </row>
        <row r="3413">
          <cell r="A3413">
            <v>150608</v>
          </cell>
          <cell r="B3413" t="str">
            <v>FORNECIMENTO DE CHAPA DE AÇO CORRUGADA, TIPO "TUNNEL LINER", GALVANIZADA - DIÂMETRO 3,00M E ESPESSURA 2,70MM</v>
          </cell>
          <cell r="C3413" t="str">
            <v>M</v>
          </cell>
          <cell r="D3413">
            <v>0</v>
          </cell>
          <cell r="E3413">
            <v>0</v>
          </cell>
          <cell r="F3413">
            <v>0</v>
          </cell>
        </row>
        <row r="3414">
          <cell r="A3414">
            <v>150609</v>
          </cell>
          <cell r="B3414" t="str">
            <v>FORNECIMENTO DE CHAPA DE AÇO CORRUGADA, TIPO "TUNNEL LINER", GALVANIZADA - DIÂMETRO 3,20M E ESPESSURA 2,70MM</v>
          </cell>
          <cell r="C3414" t="str">
            <v>M</v>
          </cell>
          <cell r="D3414">
            <v>0</v>
          </cell>
          <cell r="E3414">
            <v>0</v>
          </cell>
          <cell r="F3414">
            <v>0</v>
          </cell>
        </row>
        <row r="3415">
          <cell r="A3415">
            <v>150610</v>
          </cell>
          <cell r="B3415" t="str">
            <v>FORNECIMENTO DE CHAPA DE AÇO CORRUGADA, TIPO "TUNNEL LINER", GALVANIZADA - DIÂMETRO 2,00M E ESPESSURA 3,40MM</v>
          </cell>
          <cell r="C3415" t="str">
            <v>M</v>
          </cell>
          <cell r="D3415">
            <v>0</v>
          </cell>
          <cell r="E3415">
            <v>0</v>
          </cell>
          <cell r="F3415">
            <v>0</v>
          </cell>
        </row>
        <row r="3416">
          <cell r="A3416">
            <v>150611</v>
          </cell>
          <cell r="B3416" t="str">
            <v>FORNECIMENTO DE CHAPA DE AÇO CORRUGADA, TIPO "TUNNEL LINER", GALVANIZADA - DIÂMETRO 2,20M E ESPESSURA 3,40MM</v>
          </cell>
          <cell r="C3416" t="str">
            <v>M</v>
          </cell>
          <cell r="D3416">
            <v>0</v>
          </cell>
          <cell r="E3416">
            <v>0</v>
          </cell>
          <cell r="F3416">
            <v>0</v>
          </cell>
        </row>
        <row r="3417">
          <cell r="A3417">
            <v>150612</v>
          </cell>
          <cell r="B3417" t="str">
            <v>FORNECIMENTO DE CHAPA DE AÇO CORRUGADA, TIPO "TUNNEL LINER", GALVANIZADA - DIÂMETRO 2,40M E ESPESSURA 3,40MM</v>
          </cell>
          <cell r="C3417" t="str">
            <v>M</v>
          </cell>
          <cell r="D3417">
            <v>0</v>
          </cell>
          <cell r="E3417">
            <v>0</v>
          </cell>
          <cell r="F3417">
            <v>0</v>
          </cell>
        </row>
        <row r="3418">
          <cell r="A3418">
            <v>150613</v>
          </cell>
          <cell r="B3418" t="str">
            <v>FORNECIMENTO DE CHAPA DE AÇO CORRUGADA, TIPO "TUNNEL LINER", GALVANIZADA - DIÂMETRO 2,60M E ESPESSURA 3,40MM</v>
          </cell>
          <cell r="C3418" t="str">
            <v>M</v>
          </cell>
          <cell r="D3418">
            <v>0</v>
          </cell>
          <cell r="E3418">
            <v>0</v>
          </cell>
          <cell r="F3418">
            <v>0</v>
          </cell>
        </row>
        <row r="3419">
          <cell r="A3419">
            <v>150614</v>
          </cell>
          <cell r="B3419" t="str">
            <v>FORNECIMENTO DE CHAPA DE AÇO CORRUGADA, TIPO "TUNNEL LINER", GALVANIZADA - DIÂMETRO 2,80M E ESPESSURA 3,40MM</v>
          </cell>
          <cell r="C3419" t="str">
            <v>M</v>
          </cell>
          <cell r="D3419">
            <v>0</v>
          </cell>
          <cell r="E3419">
            <v>0</v>
          </cell>
          <cell r="F3419">
            <v>0</v>
          </cell>
        </row>
        <row r="3420">
          <cell r="A3420">
            <v>150615</v>
          </cell>
          <cell r="B3420" t="str">
            <v>FORNECIMENTO DE CHAPA DE AÇO CORRUGADA, TIPO "TUNNEL LINER", GALVANIZADA - DIÂMETRO 3,00M E ESPESSURA 3,40MM</v>
          </cell>
          <cell r="C3420" t="str">
            <v>M</v>
          </cell>
          <cell r="D3420">
            <v>0</v>
          </cell>
          <cell r="E3420">
            <v>0</v>
          </cell>
          <cell r="F3420">
            <v>0</v>
          </cell>
        </row>
        <row r="3421">
          <cell r="A3421">
            <v>150616</v>
          </cell>
          <cell r="B3421" t="str">
            <v>FORNECIMENTO DE CHAPA DE AÇO CORRUGADA, TIPO "TUNNEL LINER", GALVANIZADA - DIÂMETRO 3,20M E ESPESSURA 3,40MM</v>
          </cell>
          <cell r="C3421" t="str">
            <v>M</v>
          </cell>
          <cell r="D3421">
            <v>0</v>
          </cell>
          <cell r="E3421">
            <v>0</v>
          </cell>
          <cell r="F3421">
            <v>0</v>
          </cell>
        </row>
        <row r="3422">
          <cell r="A3422">
            <v>150700</v>
          </cell>
          <cell r="B3422" t="str">
            <v>FORNECIMENTO DE CHAPA PRETA DE AÇO CORRUGADA, TIPO "TUNNEL LINER"</v>
          </cell>
          <cell r="C3422" t="str">
            <v>.</v>
          </cell>
          <cell r="D3422">
            <v>0</v>
          </cell>
          <cell r="E3422">
            <v>0</v>
          </cell>
          <cell r="F3422">
            <v>0</v>
          </cell>
        </row>
        <row r="3423">
          <cell r="A3423">
            <v>150701</v>
          </cell>
          <cell r="B3423" t="str">
            <v>FORNECIMENTO DE CHAPA PRETA DE AÇO CORRUGADA, TIPO "TUNNEL LINER" - DIÂMETRO 1,60M E ESPESSURA 2,50MM</v>
          </cell>
          <cell r="C3423" t="str">
            <v>M</v>
          </cell>
          <cell r="D3423">
            <v>0</v>
          </cell>
          <cell r="E3423">
            <v>0</v>
          </cell>
          <cell r="F3423">
            <v>0</v>
          </cell>
        </row>
        <row r="3424">
          <cell r="A3424">
            <v>150702</v>
          </cell>
          <cell r="B3424" t="str">
            <v>FORNECIMENTO DE CHAPA PRETA DE AÇO CORRUGADA, TIPO "TUNNEL LINER" - DIÂMETRO 1,80M E ESPESSURA 2,50MM</v>
          </cell>
          <cell r="C3424" t="str">
            <v>M</v>
          </cell>
          <cell r="D3424">
            <v>0</v>
          </cell>
          <cell r="E3424">
            <v>0</v>
          </cell>
          <cell r="F3424">
            <v>0</v>
          </cell>
        </row>
        <row r="3425">
          <cell r="A3425">
            <v>150703</v>
          </cell>
          <cell r="B3425" t="str">
            <v>FORNECIMENTO DE CHAPA PRETA DE AÇO CORRUGADA, TIPO "TUNNEL LINER" - DIÂMETRO 2,00M E ESPESSURA 2,50MM</v>
          </cell>
          <cell r="C3425" t="str">
            <v>M</v>
          </cell>
          <cell r="D3425">
            <v>0</v>
          </cell>
          <cell r="E3425">
            <v>0</v>
          </cell>
          <cell r="F3425">
            <v>0</v>
          </cell>
        </row>
        <row r="3426">
          <cell r="A3426">
            <v>150704</v>
          </cell>
          <cell r="B3426" t="str">
            <v>FORNECIMENTO DE CHAPA PRETA DE AÇO CORRUGADA, TIPO "TUNNEL LINER" - DIÂMETRO 2,20M E ESPESSURA 2,50MM</v>
          </cell>
          <cell r="C3426" t="str">
            <v>M</v>
          </cell>
          <cell r="D3426">
            <v>0</v>
          </cell>
          <cell r="E3426">
            <v>0</v>
          </cell>
          <cell r="F3426">
            <v>0</v>
          </cell>
        </row>
        <row r="3427">
          <cell r="A3427">
            <v>150705</v>
          </cell>
          <cell r="B3427" t="str">
            <v>FORNECIMENTO DE CHAPA PRETA DE AÇO CORRUGADA, TIPO "TUNNEL LINER" - DIÂMETRO 2,40M E ESPESSURA 2,50MM</v>
          </cell>
          <cell r="C3427" t="str">
            <v>M</v>
          </cell>
          <cell r="D3427">
            <v>0</v>
          </cell>
          <cell r="E3427">
            <v>0</v>
          </cell>
          <cell r="F3427">
            <v>0</v>
          </cell>
        </row>
        <row r="3428">
          <cell r="A3428">
            <v>150706</v>
          </cell>
          <cell r="B3428" t="str">
            <v>FORNECIMENTO DE CHAPA PRETA DE AÇO CORRUGADA, TIPO "TUNNEL LINER" - DIÂMETRO 2,60M E ESPESSURA 2,50MM</v>
          </cell>
          <cell r="C3428" t="str">
            <v>M</v>
          </cell>
          <cell r="D3428">
            <v>0</v>
          </cell>
          <cell r="E3428">
            <v>0</v>
          </cell>
          <cell r="F3428">
            <v>0</v>
          </cell>
        </row>
        <row r="3429">
          <cell r="A3429">
            <v>150707</v>
          </cell>
          <cell r="B3429" t="str">
            <v>FORNECIMENTO DE CHAPA PRETA DE AÇO CORRUGADA, TIPO "TUNNEL LINER" - DIÂMETRO 2,80M E ESPESSURA 2,50MM</v>
          </cell>
          <cell r="C3429" t="str">
            <v>M</v>
          </cell>
          <cell r="D3429">
            <v>0</v>
          </cell>
          <cell r="E3429">
            <v>0</v>
          </cell>
          <cell r="F3429">
            <v>0</v>
          </cell>
        </row>
        <row r="3430">
          <cell r="A3430">
            <v>150708</v>
          </cell>
          <cell r="B3430" t="str">
            <v>FORNECIMENTO DE CHAPA PRETA DE AÇO CORRUGADA, TIPO "TUNNEL LINER" - DIÂMETRO 3,00M E ESPESSURA 2,50MM</v>
          </cell>
          <cell r="C3430" t="str">
            <v>M</v>
          </cell>
          <cell r="D3430">
            <v>0</v>
          </cell>
          <cell r="E3430">
            <v>0</v>
          </cell>
          <cell r="F3430">
            <v>0</v>
          </cell>
        </row>
        <row r="3431">
          <cell r="A3431">
            <v>150709</v>
          </cell>
          <cell r="B3431" t="str">
            <v>FORNECIMENTO DE CHAPA PRETA DE AÇO CORRUGADA, TIPO "TUNNEL LINER" - DIÂMETRO 3,20M E ESPESSURA 2,50MM</v>
          </cell>
          <cell r="C3431" t="str">
            <v>M</v>
          </cell>
          <cell r="D3431">
            <v>0</v>
          </cell>
          <cell r="E3431">
            <v>0</v>
          </cell>
          <cell r="F3431">
            <v>0</v>
          </cell>
        </row>
        <row r="3432">
          <cell r="A3432">
            <v>150710</v>
          </cell>
          <cell r="B3432" t="str">
            <v>FORNECIMENTO DE CHAPA PRETA DE AÇO CORRUGADA, TIPO "TUNNEL LINER" - DIÂMETRO 2,00M E ESPESSURA 3,40MM</v>
          </cell>
          <cell r="C3432" t="str">
            <v>M</v>
          </cell>
          <cell r="D3432">
            <v>0</v>
          </cell>
          <cell r="E3432">
            <v>0</v>
          </cell>
          <cell r="F3432">
            <v>0</v>
          </cell>
        </row>
        <row r="3433">
          <cell r="A3433">
            <v>150711</v>
          </cell>
          <cell r="B3433" t="str">
            <v>FORNECIMENTO DE CHAPA PRETA DE AÇO CORRUGADA, TIPO "TUNNEL LINER" - DIÂMETRO 2,20M E ESPESSURA 3,40MM</v>
          </cell>
          <cell r="C3433" t="str">
            <v>M</v>
          </cell>
          <cell r="D3433">
            <v>0</v>
          </cell>
          <cell r="E3433">
            <v>0</v>
          </cell>
          <cell r="F3433">
            <v>0</v>
          </cell>
        </row>
        <row r="3434">
          <cell r="A3434">
            <v>150712</v>
          </cell>
          <cell r="B3434" t="str">
            <v>FORNECIMENTO DE CHAPA PRETA DE AÇO CORRUGADA, TIPO "TUNNEL LINER" - DIÂMETRO 2,40M E ESPESSURA 3,40MM</v>
          </cell>
          <cell r="C3434" t="str">
            <v>M</v>
          </cell>
          <cell r="D3434">
            <v>0</v>
          </cell>
          <cell r="E3434">
            <v>0</v>
          </cell>
          <cell r="F3434">
            <v>0</v>
          </cell>
        </row>
        <row r="3435">
          <cell r="A3435">
            <v>150713</v>
          </cell>
          <cell r="B3435" t="str">
            <v>FORNECIMENTO DE CHAPA PRETA DE AÇO CORRUGADA, TIPO "TUNNEL LINER" - DIÂMETRO 2,60M E ESPESSURA 3,40MM</v>
          </cell>
          <cell r="C3435" t="str">
            <v>M</v>
          </cell>
          <cell r="D3435">
            <v>0</v>
          </cell>
          <cell r="E3435">
            <v>0</v>
          </cell>
          <cell r="F3435">
            <v>0</v>
          </cell>
        </row>
        <row r="3436">
          <cell r="A3436">
            <v>150714</v>
          </cell>
          <cell r="B3436" t="str">
            <v>FORNECIMENTO DE CHAPA PRETA DE AÇO CORRUGADA, TIPO "TUNNEL LINER" - DIÂMETRO 2,80M E ESPESSURA 3,40MM</v>
          </cell>
          <cell r="C3436" t="str">
            <v>M</v>
          </cell>
          <cell r="D3436">
            <v>0</v>
          </cell>
          <cell r="E3436">
            <v>0</v>
          </cell>
          <cell r="F3436">
            <v>0</v>
          </cell>
        </row>
        <row r="3437">
          <cell r="A3437">
            <v>150715</v>
          </cell>
          <cell r="B3437" t="str">
            <v>FORNECIMENTO DE CHAPA PRETA DE AÇO CORRUGADA, TIPO "TUNNEL LINER" - DIÂMETRO 3,00M E ESPESSURA 3,40MM</v>
          </cell>
          <cell r="C3437" t="str">
            <v>M</v>
          </cell>
          <cell r="D3437">
            <v>0</v>
          </cell>
          <cell r="E3437">
            <v>0</v>
          </cell>
          <cell r="F3437">
            <v>0</v>
          </cell>
        </row>
        <row r="3438">
          <cell r="A3438">
            <v>150716</v>
          </cell>
          <cell r="B3438" t="str">
            <v>FORNECIMENTO DE CHAPA PRETA DE AÇO CORRUGADA, TIPO "TUNNEL LINER" - DIÂMETRO 3,20M E ESPESSURA 3,40MM</v>
          </cell>
          <cell r="C3438" t="str">
            <v>M</v>
          </cell>
          <cell r="D3438">
            <v>0</v>
          </cell>
          <cell r="E3438">
            <v>0</v>
          </cell>
          <cell r="F3438">
            <v>0</v>
          </cell>
        </row>
        <row r="3439">
          <cell r="A3439">
            <v>150800</v>
          </cell>
          <cell r="B3439" t="str">
            <v>CAMBOTAS METÁLICAS PARA TÚNEL NATM</v>
          </cell>
          <cell r="C3439" t="str">
            <v>KG</v>
          </cell>
          <cell r="D3439">
            <v>0</v>
          </cell>
          <cell r="E3439">
            <v>0</v>
          </cell>
          <cell r="F3439">
            <v>0</v>
          </cell>
        </row>
        <row r="3440">
          <cell r="A3440">
            <v>150900</v>
          </cell>
          <cell r="B3440" t="str">
            <v>FORNECIMENTO E APLICAÇÃO DE ENFILAGEM, COM TUBO DE AÇO, DIÂMETRO 2 1/2" E PAREDE DE 5,16MM DE ESPESSURA, EXCETO INJEÇÃO, PARA IMPLATAÇÃO DE TÚNEL NATM</v>
          </cell>
          <cell r="C3440" t="str">
            <v>M</v>
          </cell>
          <cell r="D3440">
            <v>0</v>
          </cell>
          <cell r="E3440">
            <v>0</v>
          </cell>
          <cell r="F3440">
            <v>0</v>
          </cell>
        </row>
        <row r="3441">
          <cell r="A3441">
            <v>151000</v>
          </cell>
          <cell r="B3441" t="str">
            <v>FORMAS METÁLICAS PARA CONCRETAGEM DO REVESTIMENTO INTERNO DE "TUNNEL LINER", FORNECIMENTO, MONTAGEM E POSTERIOR DESMONTAGEM</v>
          </cell>
          <cell r="C3441" t="str">
            <v>M2</v>
          </cell>
          <cell r="D3441">
            <v>0</v>
          </cell>
          <cell r="E3441">
            <v>0</v>
          </cell>
          <cell r="F3441">
            <v>0</v>
          </cell>
        </row>
        <row r="3442">
          <cell r="A3442">
            <v>99059</v>
          </cell>
          <cell r="B3442" t="str">
            <v>LOCACAO CONVENCIONAL DE OBRA, UTILIZANDO GABARITO DE TÁBUAS CORRIDAS PONTALETADAS A CADA 2,00M -  2 UTILIZAÇÕES. AF_10/2018</v>
          </cell>
          <cell r="C3442" t="str">
            <v>M</v>
          </cell>
          <cell r="D3442">
            <v>16.03</v>
          </cell>
          <cell r="E3442">
            <v>21.7</v>
          </cell>
          <cell r="F3442">
            <v>0.53</v>
          </cell>
        </row>
        <row r="3443">
          <cell r="A3443">
            <v>10775</v>
          </cell>
          <cell r="B3443" t="str">
            <v>LOCACAO DE CONTAINER 2,30 X 6,00 M, ALT. 2,50 M, COM 1 SANITARIO, PARA ESCRITORIO, COMPLETO, SEM DIVISORIAS INTERNAS</v>
          </cell>
          <cell r="C3443" t="str">
            <v>MÊS</v>
          </cell>
          <cell r="D3443">
            <v>0</v>
          </cell>
          <cell r="E3443">
            <v>0</v>
          </cell>
          <cell r="F3443">
            <v>522</v>
          </cell>
        </row>
        <row r="3444">
          <cell r="A3444">
            <v>10776</v>
          </cell>
          <cell r="B3444" t="str">
            <v>LOCACAO DE CONTAINER 2,30 X 6,00 M, ALT. 2,50 M, PARA ESCRITORIO, SEM DIVISORIAS INTERNAS E SEM SANITARIO</v>
          </cell>
          <cell r="C3444" t="str">
            <v>MÊS</v>
          </cell>
          <cell r="D3444">
            <v>0</v>
          </cell>
          <cell r="E3444">
            <v>0</v>
          </cell>
          <cell r="F3444">
            <v>407.81</v>
          </cell>
        </row>
        <row r="3445">
          <cell r="A3445">
            <v>10779</v>
          </cell>
          <cell r="B3445" t="str">
            <v>LOCACAO DE CONTAINER 2,30 X 4,30 M, ALT. 2,50 M, P/ SANITARIO, C/ 5 BACIAS, 1 LAVATORIO E 4 MICTORIOS</v>
          </cell>
          <cell r="C3445" t="str">
            <v>MÊS</v>
          </cell>
          <cell r="D3445">
            <v>0</v>
          </cell>
          <cell r="E3445">
            <v>0</v>
          </cell>
          <cell r="F3445">
            <v>652.5</v>
          </cell>
        </row>
        <row r="3446">
          <cell r="A3446">
            <v>100320</v>
          </cell>
          <cell r="B3446" t="str">
            <v>ACOMPANHAMENTO DE OBRA POR ENGENHEIRO PLENO - DE 5 A 15 ANOS DE EXPERIÊNCIA, COM ENCARGOS INCLUSOS</v>
          </cell>
          <cell r="C3446" t="str">
            <v>MÊS</v>
          </cell>
          <cell r="D3446">
            <v>0</v>
          </cell>
          <cell r="E3446">
            <v>18240.79</v>
          </cell>
          <cell r="F3446">
            <v>0</v>
          </cell>
        </row>
        <row r="3447">
          <cell r="A3447">
            <v>100321</v>
          </cell>
          <cell r="B3447" t="str">
            <v>ACOMPANHAMENTO DE OBRA POR TÉCNICO - NÍVEL MÉDIO (FORMAÇÃO EM SEGURANÇA DO TRABALHO)</v>
          </cell>
          <cell r="C3447" t="str">
            <v>MÊS</v>
          </cell>
          <cell r="D3447">
            <v>0</v>
          </cell>
          <cell r="E3447">
            <v>7535.68</v>
          </cell>
          <cell r="F3447">
            <v>0</v>
          </cell>
        </row>
        <row r="3448">
          <cell r="A3448">
            <v>93570</v>
          </cell>
          <cell r="B3448" t="str">
            <v>ARQUITETO PLENO COM ENCARGOS COMPLEMENTARES - ACOMPANHAMENTO TÉCNICO DE CONSERVAÇÃO E RESTAURO</v>
          </cell>
          <cell r="C3448" t="str">
            <v>MÊS</v>
          </cell>
          <cell r="D3448">
            <v>0</v>
          </cell>
          <cell r="E3448">
            <v>16672.63</v>
          </cell>
          <cell r="F3448">
            <v>0</v>
          </cell>
        </row>
        <row r="3449">
          <cell r="A3449" t="str">
            <v>01.21.010</v>
          </cell>
          <cell r="B3449" t="str">
            <v>TAXA DE MOBILIZAÇÃO E DESMOBILIZAÇÃO DE EQUIPAMENTOS PARA EXECUÇÃO DE SONDAGEM</v>
          </cell>
          <cell r="C3449" t="str">
            <v>TX</v>
          </cell>
          <cell r="D3449">
            <v>0</v>
          </cell>
          <cell r="E3449">
            <v>0</v>
          </cell>
          <cell r="F3449">
            <v>0</v>
          </cell>
        </row>
        <row r="3450">
          <cell r="A3450" t="str">
            <v>01.21.110</v>
          </cell>
          <cell r="B3450" t="str">
            <v>SONDAGEM DO TERRENO À PERCUSSÃO (MÍNIMO DE 30 M)</v>
          </cell>
          <cell r="C3450" t="str">
            <v>M</v>
          </cell>
          <cell r="D3450">
            <v>0</v>
          </cell>
          <cell r="E3450">
            <v>0</v>
          </cell>
          <cell r="F3450">
            <v>0</v>
          </cell>
        </row>
        <row r="3451">
          <cell r="A3451" t="str">
            <v>01.02.111</v>
          </cell>
          <cell r="B3451" t="str">
            <v>UTILIZAÇÃO DE MICROSÍLICA SIKA CRET BR SILICA COLOIDAL 0,5 kg/m³; UTILIZAÇÃO DE SUPERPLASTIFICANTE MC POWERFLOW 0,6 a 1% OU SICA VISCOCRETE - 6500: CONFORME DOSAGEM INDICADA PELO FABRICANTE; UTILIZAÇÃO DE ADITIVO CRISTALIZANTE PARA IMPERMEABILIZAÇÃO XYPEX ADMIC C-500 2%</v>
          </cell>
          <cell r="C3451" t="str">
            <v>UN</v>
          </cell>
          <cell r="D3451">
            <v>0</v>
          </cell>
          <cell r="E3451">
            <v>0</v>
          </cell>
          <cell r="F3451">
            <v>0</v>
          </cell>
        </row>
        <row r="3452">
          <cell r="A3452" t="str">
            <v>CPU0001</v>
          </cell>
          <cell r="B3452" t="str">
            <v>CONCRETO USINADO fck=30MPa, fctM=4,2MPa, SLUMP INICIALl 12 +/-1cm, COM MICROFIBRA SIKAFIBER 12 MICRO PP+MACROFIBRA SINTÉTICA 4KG/M³ ESTRUTURAL, TEOR DE ARGAMASSA 49%&lt;A&lt;52%; CONSUMO MÍNIMO DE CIMENTO 350kg; FATOR ÁGUA CIMENTO: 0,38 A 0,40; UTILIZAÇÃO DE ADITIVO CRISTALIZANTE PARA IMPERMEABILIZAÇÃO XYPEX ADMIC C-500 2% SOBRE A MASSA DE CIMENTO OU WT 200 DA SIKA 3,5KG/M³ OU PENETON ADMIX 4,5KG/M³; RETRAÇÃO HIDR MÁX. 500 µm/m TEOR DE AR INCORPORADO  3%, EXSUDAÇÃO &lt;4%; SLUMP APÓS ADIÇÃO DAS FIBRAS 12 + OU - 1</v>
          </cell>
          <cell r="C3452" t="str">
            <v>M3</v>
          </cell>
          <cell r="D3452">
            <v>628.71</v>
          </cell>
          <cell r="E3452">
            <v>118.86</v>
          </cell>
          <cell r="F3452">
            <v>0</v>
          </cell>
        </row>
        <row r="3453">
          <cell r="A3453">
            <v>97097</v>
          </cell>
          <cell r="B3453" t="str">
            <v>ACABAMENTO POLIDO PARA PISO DE CONCRETO ARMADO DE ALTA RESISTÊNCIA. AF_09/2017</v>
          </cell>
          <cell r="C3453" t="str">
            <v>M2</v>
          </cell>
          <cell r="D3453">
            <v>26.64</v>
          </cell>
          <cell r="E3453">
            <v>1.92</v>
          </cell>
          <cell r="F3453">
            <v>0.04</v>
          </cell>
        </row>
        <row r="3454">
          <cell r="A3454">
            <v>98110</v>
          </cell>
          <cell r="B3454" t="str">
            <v>CAIXA DE GORDURA PEQUENA (CAPACIDADE: 19 L), CIRCULAR, EM PVC, DIÂMETRO INTERNO= 0,3 M. AF_05/2018</v>
          </cell>
          <cell r="C3454" t="str">
            <v>UN</v>
          </cell>
          <cell r="D3454">
            <v>387.85</v>
          </cell>
          <cell r="E3454">
            <v>13.75</v>
          </cell>
          <cell r="F3454">
            <v>0</v>
          </cell>
        </row>
        <row r="3455">
          <cell r="A3455" t="str">
            <v>74166/002</v>
          </cell>
          <cell r="B3455" t="str">
            <v>CAIXA DE INSPECAO EM ANEL DE CONCRETO PRE MOLDADO, COM 950MM DE ALTURA TOTAL. ANEIS COM ESP=50MM, DIAM.=600MM. EXCLUSIVE TAMPAO E ESCAVACAO - FORNECIMENTO E INSTALACAO</v>
          </cell>
          <cell r="C3455" t="str">
            <v>UN</v>
          </cell>
          <cell r="D3455">
            <v>182.48999999999998</v>
          </cell>
          <cell r="E3455">
            <v>61.480000000000004</v>
          </cell>
          <cell r="F3455">
            <v>0</v>
          </cell>
        </row>
        <row r="3456">
          <cell r="A3456">
            <v>89707</v>
          </cell>
          <cell r="B3456" t="str">
            <v>CAIXA SIFONADA, PVC, DN 100 X 100 X 50 MM, JUNTA ELÁSTICA, FORNECIDA E INSTALADA EM RAMAL DE DESCARGA OU EM RAMAL DE ESGOTO SANITÁRIO. AF_12/2014</v>
          </cell>
          <cell r="C3456" t="str">
            <v>UN</v>
          </cell>
          <cell r="D3456">
            <v>15.230000000000002</v>
          </cell>
          <cell r="E3456">
            <v>10.23</v>
          </cell>
          <cell r="F3456">
            <v>0</v>
          </cell>
        </row>
        <row r="3457">
          <cell r="A3457" t="str">
            <v>CPU003</v>
          </cell>
          <cell r="B3457" t="str">
            <v>CAIXA SIFONADA, PVC, DN 250 X 230 X 75 MM, JUNTA ELÁSTICA, FORNECIDA E INSTALADA EM RAMAL DE DESCARGA OU EM RAMAL DE ESGOTO SANITÁRIO.</v>
          </cell>
          <cell r="C3457" t="str">
            <v>UN</v>
          </cell>
          <cell r="D3457">
            <v>79.84</v>
          </cell>
          <cell r="E3457">
            <v>10.23</v>
          </cell>
          <cell r="F3457">
            <v>0</v>
          </cell>
        </row>
        <row r="3458">
          <cell r="A3458" t="str">
            <v>CPU004</v>
          </cell>
          <cell r="B3458" t="str">
            <v>SIFÃO PVC COM COPO 1"-1.1/2"</v>
          </cell>
          <cell r="C3458" t="str">
            <v>UN</v>
          </cell>
          <cell r="D3458">
            <v>12.97</v>
          </cell>
          <cell r="E3458">
            <v>2.42</v>
          </cell>
          <cell r="F3458">
            <v>0</v>
          </cell>
        </row>
        <row r="3459">
          <cell r="A3459" t="str">
            <v>CPU005</v>
          </cell>
          <cell r="B3459" t="str">
            <v>SIFÃO PVC COM COPO 1"-2"</v>
          </cell>
          <cell r="C3459" t="str">
            <v>UN</v>
          </cell>
          <cell r="D3459">
            <v>26.080000000000002</v>
          </cell>
          <cell r="E3459">
            <v>2.42</v>
          </cell>
          <cell r="F3459">
            <v>0</v>
          </cell>
        </row>
        <row r="3460">
          <cell r="A3460" t="str">
            <v>CPU006</v>
          </cell>
          <cell r="B3460" t="str">
            <v>SIFÃO PVC FLEXÍVEL 1.1/2"-1.1/2"</v>
          </cell>
          <cell r="C3460" t="str">
            <v>UN</v>
          </cell>
          <cell r="D3460">
            <v>12.97</v>
          </cell>
          <cell r="E3460">
            <v>2.42</v>
          </cell>
          <cell r="F3460">
            <v>0</v>
          </cell>
        </row>
        <row r="3461">
          <cell r="A3461" t="str">
            <v>CPU007</v>
          </cell>
          <cell r="B3461" t="str">
            <v>SIFÃO PVC PARA MICTÓRIO  1.1/4"-2"</v>
          </cell>
          <cell r="C3461" t="str">
            <v>UN</v>
          </cell>
          <cell r="D3461">
            <v>32.059999999999995</v>
          </cell>
          <cell r="E3461">
            <v>2.42</v>
          </cell>
          <cell r="F3461">
            <v>0</v>
          </cell>
        </row>
        <row r="3462">
          <cell r="A3462" t="str">
            <v>CPU008</v>
          </cell>
          <cell r="B3462" t="str">
            <v>BUCHA DE REDUÇÃO LONGA 50mm - 40mm - PVC ESGOTO</v>
          </cell>
          <cell r="C3462" t="str">
            <v>UN</v>
          </cell>
          <cell r="D3462">
            <v>1.8900000000000001</v>
          </cell>
          <cell r="E3462">
            <v>16.37</v>
          </cell>
          <cell r="F3462">
            <v>0</v>
          </cell>
        </row>
        <row r="3463">
          <cell r="A3463" t="str">
            <v>CPU009</v>
          </cell>
          <cell r="B3463" t="str">
            <v>CURVA 90º CURTA 100mm - PVC ESGOTO</v>
          </cell>
          <cell r="C3463" t="str">
            <v>UN</v>
          </cell>
          <cell r="D3463">
            <v>15.86</v>
          </cell>
          <cell r="E3463">
            <v>16.37</v>
          </cell>
          <cell r="F3463">
            <v>0</v>
          </cell>
        </row>
        <row r="3464">
          <cell r="A3464" t="str">
            <v>CPU010</v>
          </cell>
          <cell r="B3464" t="str">
            <v>CURVA 90 CURTA 40mm - PVC ESGOTO</v>
          </cell>
          <cell r="C3464" t="str">
            <v>UN</v>
          </cell>
          <cell r="D3464">
            <v>3.3</v>
          </cell>
          <cell r="E3464">
            <v>16.37</v>
          </cell>
          <cell r="F3464">
            <v>0</v>
          </cell>
        </row>
        <row r="3465">
          <cell r="A3465" t="str">
            <v>CPU011</v>
          </cell>
          <cell r="B3465" t="str">
            <v>JOELHO 45º 100mm - PVC ESGOTO</v>
          </cell>
          <cell r="C3465" t="str">
            <v>UN</v>
          </cell>
          <cell r="D3465">
            <v>6.1</v>
          </cell>
          <cell r="E3465">
            <v>16.37</v>
          </cell>
          <cell r="F3465">
            <v>0</v>
          </cell>
        </row>
        <row r="3466">
          <cell r="A3466" t="str">
            <v>CPU012</v>
          </cell>
          <cell r="B3466" t="str">
            <v>JOELHO 45º 40mm - PVC ESGOTO</v>
          </cell>
          <cell r="C3466" t="str">
            <v>UN</v>
          </cell>
          <cell r="D3466">
            <v>1.7700000000000002</v>
          </cell>
          <cell r="E3466">
            <v>16.37</v>
          </cell>
          <cell r="F3466">
            <v>0</v>
          </cell>
        </row>
        <row r="3467">
          <cell r="A3467" t="str">
            <v>CPU013</v>
          </cell>
          <cell r="B3467" t="str">
            <v>JOELHO 45º 50mm - PVC ESGOTO</v>
          </cell>
          <cell r="C3467" t="str">
            <v>UN</v>
          </cell>
          <cell r="D3467">
            <v>2.4700000000000002</v>
          </cell>
          <cell r="E3467">
            <v>16.37</v>
          </cell>
          <cell r="F3467">
            <v>0</v>
          </cell>
        </row>
        <row r="3468">
          <cell r="A3468" t="str">
            <v>CPU014</v>
          </cell>
          <cell r="B3468" t="str">
            <v>JOELHO 45º 75mm - PVC ESGOTO</v>
          </cell>
          <cell r="C3468" t="str">
            <v>UN</v>
          </cell>
          <cell r="D3468">
            <v>5.51</v>
          </cell>
          <cell r="E3468">
            <v>16.37</v>
          </cell>
          <cell r="F3468">
            <v>0</v>
          </cell>
        </row>
        <row r="3469">
          <cell r="A3469" t="str">
            <v>CPU015</v>
          </cell>
          <cell r="B3469" t="str">
            <v>JOELHO 90º 100mm - PVC ESGOTO</v>
          </cell>
          <cell r="C3469" t="str">
            <v>UN</v>
          </cell>
          <cell r="D3469">
            <v>6.14</v>
          </cell>
          <cell r="E3469">
            <v>16.37</v>
          </cell>
          <cell r="F3469">
            <v>0</v>
          </cell>
        </row>
        <row r="3470">
          <cell r="A3470" t="str">
            <v>CPU016</v>
          </cell>
          <cell r="B3470" t="str">
            <v>JOELHO 90º 40mm - PVC ESGOTO</v>
          </cell>
          <cell r="C3470" t="str">
            <v>UN</v>
          </cell>
          <cell r="D3470">
            <v>1.7700000000000002</v>
          </cell>
          <cell r="E3470">
            <v>16.37</v>
          </cell>
          <cell r="F3470">
            <v>0</v>
          </cell>
        </row>
        <row r="3471">
          <cell r="A3471" t="str">
            <v>CPU017</v>
          </cell>
          <cell r="B3471" t="str">
            <v>JOELHO 90º 50mm - PVC ESGOTO</v>
          </cell>
          <cell r="C3471" t="str">
            <v>UN</v>
          </cell>
          <cell r="D3471">
            <v>2.0300000000000002</v>
          </cell>
          <cell r="E3471">
            <v>16.37</v>
          </cell>
          <cell r="F3471">
            <v>0</v>
          </cell>
        </row>
        <row r="3472">
          <cell r="A3472" t="str">
            <v>CPU018</v>
          </cell>
          <cell r="B3472" t="str">
            <v>JOELHO 90º 75mm - PVC ESGOTO</v>
          </cell>
          <cell r="C3472" t="str">
            <v>UN</v>
          </cell>
          <cell r="D3472">
            <v>4.88</v>
          </cell>
          <cell r="E3472">
            <v>16.37</v>
          </cell>
          <cell r="F3472">
            <v>0</v>
          </cell>
        </row>
        <row r="3473">
          <cell r="A3473" t="str">
            <v>CPU019</v>
          </cell>
          <cell r="B3473" t="str">
            <v>JOELHO 90º COM ANEL PARA ESGOTO SECUNDÁRIO 40mm - PVC ESGOTO</v>
          </cell>
          <cell r="C3473" t="str">
            <v>UN</v>
          </cell>
          <cell r="D3473">
            <v>5.32</v>
          </cell>
          <cell r="E3473">
            <v>16.37</v>
          </cell>
          <cell r="F3473">
            <v>0</v>
          </cell>
        </row>
        <row r="3474">
          <cell r="A3474" t="str">
            <v>CPU020</v>
          </cell>
          <cell r="B3474" t="str">
            <v>JUNÇÃO SIMPLES 100mm - 50mm - PVC ESGOTO</v>
          </cell>
          <cell r="C3474" t="str">
            <v>UN</v>
          </cell>
          <cell r="D3474">
            <v>11.78</v>
          </cell>
          <cell r="E3474">
            <v>16.37</v>
          </cell>
          <cell r="F3474">
            <v>0</v>
          </cell>
        </row>
        <row r="3475">
          <cell r="A3475" t="str">
            <v>CPU021</v>
          </cell>
          <cell r="B3475" t="str">
            <v>JUNÇÃO SIMPLES 100mm - 75mm - PVC ESGOTO</v>
          </cell>
          <cell r="C3475" t="str">
            <v>UN</v>
          </cell>
          <cell r="D3475">
            <v>39.090000000000003</v>
          </cell>
          <cell r="E3475">
            <v>16.37</v>
          </cell>
          <cell r="F3475">
            <v>0</v>
          </cell>
        </row>
        <row r="3476">
          <cell r="A3476" t="str">
            <v>CPU022</v>
          </cell>
          <cell r="B3476" t="str">
            <v>JUNÇÃO SIMPLES 100mm - 100mm - PVC ESGOTO</v>
          </cell>
          <cell r="C3476" t="str">
            <v>UN</v>
          </cell>
          <cell r="D3476">
            <v>41.83</v>
          </cell>
          <cell r="E3476">
            <v>16.37</v>
          </cell>
          <cell r="F3476">
            <v>0</v>
          </cell>
        </row>
        <row r="3477">
          <cell r="A3477" t="str">
            <v>CPU023</v>
          </cell>
          <cell r="B3477" t="str">
            <v>JUNÇÃO SIMPLES 50mm - 50mm - PVC ESGOTO</v>
          </cell>
          <cell r="C3477" t="str">
            <v>UN</v>
          </cell>
          <cell r="D3477">
            <v>8.93</v>
          </cell>
          <cell r="E3477">
            <v>16.37</v>
          </cell>
          <cell r="F3477">
            <v>0</v>
          </cell>
        </row>
        <row r="3478">
          <cell r="A3478" t="str">
            <v>CPU024</v>
          </cell>
          <cell r="B3478" t="str">
            <v>JUNÇÃO SIMPLES 75mm - 50mm - PVC ESGOTO</v>
          </cell>
          <cell r="C3478" t="str">
            <v>UN</v>
          </cell>
          <cell r="D3478">
            <v>9.48</v>
          </cell>
          <cell r="E3478">
            <v>16.37</v>
          </cell>
          <cell r="F3478">
            <v>0</v>
          </cell>
        </row>
        <row r="3479">
          <cell r="A3479" t="str">
            <v>CPU025</v>
          </cell>
          <cell r="B3479" t="str">
            <v>LUVA DE CORRER 100mm - PVC ESGOTO</v>
          </cell>
          <cell r="C3479" t="str">
            <v>UN</v>
          </cell>
          <cell r="D3479">
            <v>12.23</v>
          </cell>
          <cell r="E3479">
            <v>16.37</v>
          </cell>
          <cell r="F3479">
            <v>0</v>
          </cell>
        </row>
        <row r="3480">
          <cell r="A3480" t="str">
            <v>CPU026</v>
          </cell>
          <cell r="B3480" t="str">
            <v>LUVA SIMPLES 100mm - PVC ESGOTO</v>
          </cell>
          <cell r="C3480" t="str">
            <v>UN</v>
          </cell>
          <cell r="D3480">
            <v>4.74</v>
          </cell>
          <cell r="E3480">
            <v>16.37</v>
          </cell>
          <cell r="F3480">
            <v>0</v>
          </cell>
        </row>
        <row r="3481">
          <cell r="A3481" t="str">
            <v>CPU027</v>
          </cell>
          <cell r="B3481" t="str">
            <v>LUVA SIMPLES 50mm - PVC ESGOTO</v>
          </cell>
          <cell r="C3481" t="str">
            <v>UN</v>
          </cell>
          <cell r="D3481">
            <v>2.2999999999999998</v>
          </cell>
          <cell r="E3481">
            <v>16.37</v>
          </cell>
          <cell r="F3481">
            <v>0</v>
          </cell>
        </row>
        <row r="3482">
          <cell r="A3482" t="str">
            <v>CPU028</v>
          </cell>
          <cell r="B3482" t="str">
            <v>LUVA SIMPLES 75mm - PVC ESGOTO</v>
          </cell>
          <cell r="C3482" t="str">
            <v>UN</v>
          </cell>
          <cell r="D3482">
            <v>4.12</v>
          </cell>
          <cell r="E3482">
            <v>16.37</v>
          </cell>
          <cell r="F3482">
            <v>0</v>
          </cell>
        </row>
        <row r="3483">
          <cell r="A3483" t="str">
            <v>CPU029</v>
          </cell>
          <cell r="B3483" t="str">
            <v>REDUÇÃO EXCÊNTRICA - 100mm - 50mm - PVC ESGOTO</v>
          </cell>
          <cell r="C3483" t="str">
            <v>UN</v>
          </cell>
          <cell r="D3483">
            <v>5.51</v>
          </cell>
          <cell r="E3483">
            <v>16.37</v>
          </cell>
          <cell r="F3483">
            <v>0</v>
          </cell>
        </row>
        <row r="3484">
          <cell r="A3484" t="str">
            <v>CPU030</v>
          </cell>
          <cell r="B3484" t="str">
            <v>REDUÇÃO EXCÊNTRICA - 75mm - 50mm - PVC ESGOTO</v>
          </cell>
          <cell r="C3484" t="str">
            <v>UN</v>
          </cell>
          <cell r="D3484">
            <v>4.7</v>
          </cell>
          <cell r="E3484">
            <v>16.37</v>
          </cell>
          <cell r="F3484">
            <v>0</v>
          </cell>
        </row>
        <row r="3485">
          <cell r="A3485" t="str">
            <v>CPU031</v>
          </cell>
          <cell r="B3485" t="str">
            <v>TUBO RÍGIDO COM PONTA LISA 100mm - PVC ESGOTO</v>
          </cell>
          <cell r="C3485" t="str">
            <v>M</v>
          </cell>
          <cell r="D3485">
            <v>14.6</v>
          </cell>
          <cell r="E3485">
            <v>24.56</v>
          </cell>
          <cell r="F3485">
            <v>0</v>
          </cell>
        </row>
        <row r="3486">
          <cell r="A3486" t="str">
            <v>CPU032</v>
          </cell>
          <cell r="B3486" t="str">
            <v>TUBO RÍGIDO COM PONTA LISA 40mm - PVC ESGOTO</v>
          </cell>
          <cell r="C3486" t="str">
            <v>M</v>
          </cell>
          <cell r="D3486">
            <v>5.85</v>
          </cell>
          <cell r="E3486">
            <v>24.56</v>
          </cell>
          <cell r="F3486">
            <v>0</v>
          </cell>
        </row>
        <row r="3487">
          <cell r="A3487" t="str">
            <v>CPU033</v>
          </cell>
          <cell r="B3487" t="str">
            <v>TUBO RÍGIDO COM PONTA LISA 50mm - PVC ESGOTO</v>
          </cell>
          <cell r="C3487" t="str">
            <v>M</v>
          </cell>
          <cell r="D3487">
            <v>10.1</v>
          </cell>
          <cell r="E3487">
            <v>24.56</v>
          </cell>
          <cell r="F3487">
            <v>0</v>
          </cell>
        </row>
        <row r="3488">
          <cell r="A3488" t="str">
            <v>CPU034</v>
          </cell>
          <cell r="B3488" t="str">
            <v>TUBO RÍGIDO COM PONTA LISA 75mm - PVC ESGOTO</v>
          </cell>
          <cell r="C3488" t="str">
            <v>M</v>
          </cell>
          <cell r="D3488">
            <v>14.53</v>
          </cell>
          <cell r="E3488">
            <v>24.56</v>
          </cell>
          <cell r="F3488">
            <v>0</v>
          </cell>
        </row>
        <row r="3489">
          <cell r="A3489" t="str">
            <v>CPU035</v>
          </cell>
          <cell r="B3489" t="str">
            <v>TÊ SANITÁRIO  100mm - 100mm - PVC ESGOTO</v>
          </cell>
          <cell r="C3489" t="str">
            <v>UN</v>
          </cell>
          <cell r="D3489">
            <v>11.57</v>
          </cell>
          <cell r="E3489">
            <v>16.37</v>
          </cell>
          <cell r="F3489">
            <v>0</v>
          </cell>
        </row>
        <row r="3490">
          <cell r="A3490" t="str">
            <v>CPU036</v>
          </cell>
          <cell r="B3490" t="str">
            <v>TÊ SANITÁRIO  50mm - 50mm - PVC ESGOTO</v>
          </cell>
          <cell r="C3490" t="str">
            <v>UN</v>
          </cell>
          <cell r="D3490">
            <v>5.28</v>
          </cell>
          <cell r="E3490">
            <v>16.37</v>
          </cell>
          <cell r="F3490">
            <v>0</v>
          </cell>
        </row>
        <row r="3491">
          <cell r="A3491" t="str">
            <v>CPU037</v>
          </cell>
          <cell r="B3491" t="str">
            <v>TÊ SANITÁRIO  75mm - 50mm - PVC ESGOTO</v>
          </cell>
          <cell r="C3491" t="str">
            <v>UN</v>
          </cell>
          <cell r="D3491">
            <v>10.11</v>
          </cell>
          <cell r="E3491">
            <v>16.37</v>
          </cell>
          <cell r="F3491">
            <v>0</v>
          </cell>
        </row>
        <row r="3492">
          <cell r="A3492" t="str">
            <v>CPU038</v>
          </cell>
          <cell r="B3492" t="str">
            <v>TÊ SANITÁRIO  75mm - 75mm - PVC ESGOTO</v>
          </cell>
          <cell r="C3492" t="str">
            <v>UN</v>
          </cell>
          <cell r="D3492">
            <v>10.29</v>
          </cell>
          <cell r="E3492">
            <v>16.37</v>
          </cell>
          <cell r="F3492">
            <v>0</v>
          </cell>
        </row>
        <row r="3493">
          <cell r="A3493" t="str">
            <v>CPU039</v>
          </cell>
          <cell r="B3493" t="str">
            <v>CAIXA DE AREIA 60X60 COM GRELHA</v>
          </cell>
          <cell r="C3493" t="str">
            <v>UN</v>
          </cell>
          <cell r="D3493">
            <v>200.76</v>
          </cell>
          <cell r="E3493">
            <v>65.3</v>
          </cell>
          <cell r="F3493">
            <v>0</v>
          </cell>
        </row>
        <row r="3494">
          <cell r="A3494" t="str">
            <v>CPU040</v>
          </cell>
          <cell r="B3494" t="str">
            <v>CAIXA DE AREIA 60X60 SEM GRELHA</v>
          </cell>
          <cell r="C3494" t="str">
            <v>UN</v>
          </cell>
          <cell r="D3494">
            <v>56.6</v>
          </cell>
          <cell r="E3494">
            <v>65.3</v>
          </cell>
          <cell r="F3494">
            <v>0</v>
          </cell>
        </row>
        <row r="3495">
          <cell r="A3495" t="str">
            <v>CPU041</v>
          </cell>
          <cell r="B3495" t="str">
            <v>CONDUTOR RETANGULAR METÁLICO 51mm X 102mm</v>
          </cell>
          <cell r="C3495" t="str">
            <v>M</v>
          </cell>
          <cell r="D3495">
            <v>30.56</v>
          </cell>
          <cell r="E3495">
            <v>12.34</v>
          </cell>
          <cell r="F3495">
            <v>0</v>
          </cell>
        </row>
        <row r="3496">
          <cell r="A3496" t="str">
            <v>CPU042</v>
          </cell>
          <cell r="B3496" t="str">
            <v>CONDUTOR RETANGULAR METÁLICO 70mm X 120mm</v>
          </cell>
          <cell r="C3496" t="str">
            <v>M</v>
          </cell>
          <cell r="D3496">
            <v>34.840000000000003</v>
          </cell>
          <cell r="E3496">
            <v>12.34</v>
          </cell>
          <cell r="F3496">
            <v>0</v>
          </cell>
        </row>
        <row r="3497">
          <cell r="A3497" t="str">
            <v>CPU043</v>
          </cell>
          <cell r="B3497" t="str">
            <v>JOELHO 90º 150mm - PVC ESGOTO</v>
          </cell>
          <cell r="C3497" t="str">
            <v>UN</v>
          </cell>
          <cell r="D3497">
            <v>36.57</v>
          </cell>
          <cell r="E3497">
            <v>16.37</v>
          </cell>
          <cell r="F3497">
            <v>0</v>
          </cell>
        </row>
        <row r="3498">
          <cell r="A3498" t="str">
            <v>CPU044</v>
          </cell>
          <cell r="B3498" t="str">
            <v>LUVA SIMPLES 150mm - PVC ESGOTO</v>
          </cell>
          <cell r="C3498" t="str">
            <v>UN</v>
          </cell>
          <cell r="D3498">
            <v>21.999999999999996</v>
          </cell>
          <cell r="E3498">
            <v>16.37</v>
          </cell>
          <cell r="F3498">
            <v>0</v>
          </cell>
        </row>
        <row r="3499">
          <cell r="A3499" t="str">
            <v>CPU045</v>
          </cell>
          <cell r="B3499" t="str">
            <v>REDUÇÃO EXCÊNTRICA - 150mm - 100mm - PVC ESGOTO</v>
          </cell>
          <cell r="C3499" t="str">
            <v>UN</v>
          </cell>
          <cell r="D3499">
            <v>35.869999999999997</v>
          </cell>
          <cell r="E3499">
            <v>16.37</v>
          </cell>
          <cell r="F3499">
            <v>0</v>
          </cell>
        </row>
        <row r="3500">
          <cell r="A3500" t="str">
            <v>CPU046</v>
          </cell>
          <cell r="B3500" t="str">
            <v>TUBO RÍGIDO COM PONTA LISA 150mm - PVC ESGOTO</v>
          </cell>
          <cell r="C3500" t="str">
            <v>M</v>
          </cell>
          <cell r="D3500">
            <v>38.5</v>
          </cell>
          <cell r="E3500">
            <v>24.56</v>
          </cell>
          <cell r="F3500">
            <v>0</v>
          </cell>
        </row>
        <row r="3501">
          <cell r="A3501" t="str">
            <v>CPU047</v>
          </cell>
          <cell r="B3501" t="str">
            <v>TÊ SANITÁRIO  150mm - 150mm - PVC ESGOTO</v>
          </cell>
          <cell r="C3501" t="str">
            <v>UN</v>
          </cell>
          <cell r="D3501">
            <v>89.73</v>
          </cell>
          <cell r="E3501">
            <v>16.37</v>
          </cell>
          <cell r="F3501">
            <v>0</v>
          </cell>
        </row>
        <row r="3502">
          <cell r="A3502" t="str">
            <v>CPU048</v>
          </cell>
          <cell r="B3502" t="str">
            <v>JUNÇÃO SIMPLES 40mm - 40mm - PVC ESGOTO</v>
          </cell>
          <cell r="C3502" t="str">
            <v>UN</v>
          </cell>
          <cell r="D3502">
            <v>41.83</v>
          </cell>
          <cell r="E3502">
            <v>16.37</v>
          </cell>
          <cell r="F3502">
            <v>0</v>
          </cell>
        </row>
        <row r="3503">
          <cell r="A3503" t="str">
            <v>CPU049</v>
          </cell>
          <cell r="B3503" t="str">
            <v>TÊ 90 40mm - PVC ESGOTO</v>
          </cell>
          <cell r="C3503" t="str">
            <v>UN</v>
          </cell>
          <cell r="D3503">
            <v>2.54</v>
          </cell>
          <cell r="E3503">
            <v>16.37</v>
          </cell>
          <cell r="F3503">
            <v>0</v>
          </cell>
        </row>
        <row r="3504">
          <cell r="A3504" t="str">
            <v>CPU050</v>
          </cell>
          <cell r="B3504" t="str">
            <v>LUVA DE CORRER 75mm - PVC ESGOTO</v>
          </cell>
          <cell r="C3504" t="str">
            <v>UN</v>
          </cell>
          <cell r="D3504">
            <v>8.17</v>
          </cell>
          <cell r="E3504">
            <v>16.37</v>
          </cell>
          <cell r="F3504">
            <v>0</v>
          </cell>
        </row>
        <row r="3505">
          <cell r="A3505" t="str">
            <v>CPU051</v>
          </cell>
          <cell r="B3505" t="str">
            <v>TÊ SANITÁRIO  100mm - 50mm - PVC ESGOTO</v>
          </cell>
          <cell r="C3505" t="str">
            <v>UN</v>
          </cell>
          <cell r="D3505">
            <v>11.06</v>
          </cell>
          <cell r="E3505">
            <v>16.37</v>
          </cell>
          <cell r="F3505">
            <v>0</v>
          </cell>
        </row>
        <row r="3506">
          <cell r="A3506" t="str">
            <v>CPU052</v>
          </cell>
          <cell r="B3506" t="str">
            <v>TÊ SANITÁRIO  100mm - 75mm - PVC ESGOTO</v>
          </cell>
          <cell r="C3506" t="str">
            <v>UN</v>
          </cell>
          <cell r="D3506">
            <v>11.56</v>
          </cell>
          <cell r="E3506">
            <v>16.37</v>
          </cell>
          <cell r="F3506">
            <v>0</v>
          </cell>
        </row>
        <row r="3507">
          <cell r="A3507" t="str">
            <v>CPU053</v>
          </cell>
          <cell r="B3507" t="str">
            <v>HIDRÔMETRO INDIVIDUAL 20M³/H - 1.1/2"</v>
          </cell>
          <cell r="C3507" t="str">
            <v>UN</v>
          </cell>
          <cell r="D3507">
            <v>1229.3700000000001</v>
          </cell>
          <cell r="E3507">
            <v>65.98</v>
          </cell>
          <cell r="F3507">
            <v>0</v>
          </cell>
        </row>
        <row r="3508">
          <cell r="A3508" t="str">
            <v>CPU054</v>
          </cell>
          <cell r="B3508" t="str">
            <v>JOELHO DE REDUÇÃO SOLDÁVEL COM ROSCA 25mm - 1/2"</v>
          </cell>
          <cell r="C3508" t="str">
            <v>UN</v>
          </cell>
          <cell r="D3508">
            <v>1.7700000000000002</v>
          </cell>
          <cell r="E3508">
            <v>16.37</v>
          </cell>
          <cell r="F3508">
            <v>0</v>
          </cell>
        </row>
        <row r="3509">
          <cell r="A3509" t="str">
            <v>CPU055</v>
          </cell>
          <cell r="B3509" t="str">
            <v>LUVA SOLDÁVEL COM ROSCA 25mm - 1/2"</v>
          </cell>
          <cell r="C3509" t="str">
            <v>UN</v>
          </cell>
          <cell r="D3509">
            <v>19.069999999999997</v>
          </cell>
          <cell r="E3509">
            <v>16.37</v>
          </cell>
          <cell r="F3509">
            <v>0</v>
          </cell>
        </row>
        <row r="3510">
          <cell r="A3510" t="str">
            <v>CPU056</v>
          </cell>
          <cell r="B3510" t="str">
            <v>BUCHA DE REDUÇÃO SOLDAVEL CURTA 32mm-25mm</v>
          </cell>
          <cell r="C3510" t="str">
            <v>UN</v>
          </cell>
          <cell r="D3510">
            <v>0.94</v>
          </cell>
          <cell r="E3510">
            <v>16.37</v>
          </cell>
          <cell r="F3510">
            <v>0</v>
          </cell>
        </row>
        <row r="3511">
          <cell r="A3511" t="str">
            <v>CPU057</v>
          </cell>
          <cell r="B3511" t="str">
            <v>BUCHA DE REDUÇÃO SOLDAVEL CURTA 50mm-40mm</v>
          </cell>
          <cell r="C3511" t="str">
            <v>UN</v>
          </cell>
          <cell r="D3511">
            <v>2.72</v>
          </cell>
          <cell r="E3511">
            <v>16.37</v>
          </cell>
          <cell r="F3511">
            <v>0</v>
          </cell>
        </row>
        <row r="3512">
          <cell r="A3512" t="str">
            <v>CPU058</v>
          </cell>
          <cell r="B3512" t="str">
            <v>BUCHA DE REDUÇÃO SOLDAVEL LONGA 40mm-25mm</v>
          </cell>
          <cell r="C3512" t="str">
            <v>UN</v>
          </cell>
          <cell r="D3512">
            <v>3.17</v>
          </cell>
          <cell r="E3512">
            <v>16.37</v>
          </cell>
          <cell r="F3512">
            <v>0</v>
          </cell>
        </row>
        <row r="3513">
          <cell r="A3513" t="str">
            <v>CPU059</v>
          </cell>
          <cell r="B3513" t="str">
            <v>BUCHA DE REDUÇÃO SOLDAVEL LONGA 50mm-32mm</v>
          </cell>
          <cell r="C3513" t="str">
            <v>UN</v>
          </cell>
          <cell r="D3513">
            <v>4.3099999999999996</v>
          </cell>
          <cell r="E3513">
            <v>16.37</v>
          </cell>
          <cell r="F3513">
            <v>0</v>
          </cell>
        </row>
        <row r="3514">
          <cell r="A3514" t="str">
            <v>CPU060</v>
          </cell>
          <cell r="B3514" t="str">
            <v>BUCHA DE REDUÇÃO SOLDAVEL LONGA 75mm-50mm</v>
          </cell>
          <cell r="C3514" t="str">
            <v>UN</v>
          </cell>
          <cell r="D3514">
            <v>13.1</v>
          </cell>
          <cell r="E3514">
            <v>16.37</v>
          </cell>
          <cell r="F3514">
            <v>0</v>
          </cell>
        </row>
        <row r="3515">
          <cell r="A3515" t="str">
            <v>CPU061</v>
          </cell>
          <cell r="B3515" t="str">
            <v>CRUZETA SOLDÁVEL 25mm</v>
          </cell>
          <cell r="C3515" t="str">
            <v>UN</v>
          </cell>
          <cell r="D3515">
            <v>7.15</v>
          </cell>
          <cell r="E3515">
            <v>16.37</v>
          </cell>
          <cell r="F3515">
            <v>0</v>
          </cell>
        </row>
        <row r="3516">
          <cell r="A3516" t="str">
            <v>CPU062</v>
          </cell>
          <cell r="B3516" t="str">
            <v>JOELHO 45 SOLDÁVEL 32mm - ÁGUA FRIA</v>
          </cell>
          <cell r="C3516" t="str">
            <v>UN</v>
          </cell>
          <cell r="D3516">
            <v>3.57</v>
          </cell>
          <cell r="E3516">
            <v>16.37</v>
          </cell>
          <cell r="F3516">
            <v>0</v>
          </cell>
        </row>
        <row r="3517">
          <cell r="A3517" t="str">
            <v>CPU063</v>
          </cell>
          <cell r="B3517" t="str">
            <v>JOELHO 45 SOLDÁVEL 50mm - ÁGUA FRIA</v>
          </cell>
          <cell r="C3517" t="str">
            <v>UN</v>
          </cell>
          <cell r="D3517">
            <v>5.91</v>
          </cell>
          <cell r="E3517">
            <v>16.37</v>
          </cell>
          <cell r="F3517">
            <v>0</v>
          </cell>
        </row>
        <row r="3518">
          <cell r="A3518" t="str">
            <v>CPU064</v>
          </cell>
          <cell r="B3518" t="str">
            <v>JOELHO 45 SOLDÁVEL 75mm - ÁGUA FRIA</v>
          </cell>
          <cell r="C3518" t="str">
            <v>UN</v>
          </cell>
          <cell r="D3518">
            <v>50.65</v>
          </cell>
          <cell r="E3518">
            <v>16.37</v>
          </cell>
          <cell r="F3518">
            <v>0</v>
          </cell>
        </row>
        <row r="3519">
          <cell r="A3519" t="str">
            <v>CPU065</v>
          </cell>
          <cell r="B3519" t="str">
            <v>JOELHO 45 SOLDÁVEL 25mm - ÁGUA FRIA</v>
          </cell>
          <cell r="C3519" t="str">
            <v>UN</v>
          </cell>
          <cell r="D3519">
            <v>1.4000000000000001</v>
          </cell>
          <cell r="E3519">
            <v>16.37</v>
          </cell>
          <cell r="F3519">
            <v>0</v>
          </cell>
        </row>
        <row r="3520">
          <cell r="A3520" t="str">
            <v>CPU066</v>
          </cell>
          <cell r="B3520" t="str">
            <v>JOELHO 90 SOLDÁVEL 25mm - ÁGUA FRIA</v>
          </cell>
          <cell r="C3520" t="str">
            <v>UN</v>
          </cell>
          <cell r="D3520">
            <v>0.81</v>
          </cell>
          <cell r="E3520">
            <v>16.37</v>
          </cell>
          <cell r="F3520">
            <v>0</v>
          </cell>
        </row>
        <row r="3521">
          <cell r="A3521" t="str">
            <v>CPU067</v>
          </cell>
          <cell r="B3521" t="str">
            <v>JOELHO 90 SOLDÁVEL 32mm - ÁGUA FRIA</v>
          </cell>
          <cell r="C3521" t="str">
            <v>UN</v>
          </cell>
          <cell r="D3521">
            <v>1.9300000000000002</v>
          </cell>
          <cell r="E3521">
            <v>16.37</v>
          </cell>
          <cell r="F3521">
            <v>0</v>
          </cell>
        </row>
        <row r="3522">
          <cell r="A3522" t="str">
            <v>CPU068</v>
          </cell>
          <cell r="B3522" t="str">
            <v>JOELHO 90 SOLDÁVEL 40mm - ÁGUA FRIA</v>
          </cell>
          <cell r="C3522" t="str">
            <v>UN</v>
          </cell>
          <cell r="D3522">
            <v>4.2300000000000004</v>
          </cell>
          <cell r="E3522">
            <v>16.37</v>
          </cell>
          <cell r="F3522">
            <v>0</v>
          </cell>
        </row>
        <row r="3523">
          <cell r="A3523" t="str">
            <v>CPU069</v>
          </cell>
          <cell r="B3523" t="str">
            <v>JOELHO 90 SOLDÁVEL 50mm - ÁGUA FRIA</v>
          </cell>
          <cell r="C3523" t="str">
            <v>UN</v>
          </cell>
          <cell r="D3523">
            <v>4.55</v>
          </cell>
          <cell r="E3523">
            <v>16.37</v>
          </cell>
          <cell r="F3523">
            <v>0</v>
          </cell>
        </row>
        <row r="3524">
          <cell r="A3524" t="str">
            <v>CPU070</v>
          </cell>
          <cell r="B3524" t="str">
            <v>LUVA SOLDÁVEL 25mm - ÁGUA FRIA</v>
          </cell>
          <cell r="C3524" t="str">
            <v>UN</v>
          </cell>
          <cell r="D3524">
            <v>0.84999999999999987</v>
          </cell>
          <cell r="E3524">
            <v>16.37</v>
          </cell>
          <cell r="F3524">
            <v>0</v>
          </cell>
        </row>
        <row r="3525">
          <cell r="A3525" t="str">
            <v>CPU071</v>
          </cell>
          <cell r="B3525" t="str">
            <v>LUVA SOLDÁVEL 32mm - ÁGUA FRIA</v>
          </cell>
          <cell r="C3525" t="str">
            <v>UN</v>
          </cell>
          <cell r="D3525">
            <v>1.7300000000000002</v>
          </cell>
          <cell r="E3525">
            <v>16.37</v>
          </cell>
          <cell r="F3525">
            <v>0</v>
          </cell>
        </row>
        <row r="3526">
          <cell r="A3526" t="str">
            <v>CPU072</v>
          </cell>
          <cell r="B3526" t="str">
            <v>TÊ 90 SOLDÁVEL 25mm - ÁGUA FRIA</v>
          </cell>
          <cell r="C3526" t="str">
            <v>UN</v>
          </cell>
          <cell r="D3526">
            <v>1.2000000000000002</v>
          </cell>
          <cell r="E3526">
            <v>16.37</v>
          </cell>
          <cell r="F3526">
            <v>0</v>
          </cell>
        </row>
        <row r="3527">
          <cell r="A3527" t="str">
            <v>CPU073</v>
          </cell>
          <cell r="B3527" t="str">
            <v>TÊ 90 SOLDÁVEL 32mm - ÁGUA FRIA</v>
          </cell>
          <cell r="C3527" t="str">
            <v>UN</v>
          </cell>
          <cell r="D3527">
            <v>3.42</v>
          </cell>
          <cell r="E3527">
            <v>16.37</v>
          </cell>
          <cell r="F3527">
            <v>0</v>
          </cell>
        </row>
        <row r="3528">
          <cell r="A3528" t="str">
            <v>CPU074</v>
          </cell>
          <cell r="B3528" t="str">
            <v>TÊ 90 SOLDÁVEL 40mm - ÁGUA FRIA</v>
          </cell>
          <cell r="C3528" t="str">
            <v>UN</v>
          </cell>
          <cell r="D3528">
            <v>7.18</v>
          </cell>
          <cell r="E3528">
            <v>16.37</v>
          </cell>
          <cell r="F3528">
            <v>0</v>
          </cell>
        </row>
        <row r="3529">
          <cell r="A3529" t="str">
            <v>CPU075</v>
          </cell>
          <cell r="B3529" t="str">
            <v>TÊ 90 SOLDÁVEL 50mm - ÁGUA FRIA</v>
          </cell>
          <cell r="C3529" t="str">
            <v>UN</v>
          </cell>
          <cell r="D3529">
            <v>8</v>
          </cell>
          <cell r="E3529">
            <v>16.37</v>
          </cell>
          <cell r="F3529">
            <v>0</v>
          </cell>
        </row>
        <row r="3530">
          <cell r="A3530" t="str">
            <v>CPU076</v>
          </cell>
          <cell r="B3530" t="str">
            <v>TÊ DE REDUÇÃO 90 SOLDÁVEL 32m-25mm - ÁGUA FRIA</v>
          </cell>
          <cell r="C3530" t="str">
            <v>UN</v>
          </cell>
          <cell r="D3530">
            <v>4.95</v>
          </cell>
          <cell r="E3530">
            <v>16.37</v>
          </cell>
          <cell r="F3530">
            <v>0</v>
          </cell>
        </row>
        <row r="3531">
          <cell r="A3531" t="str">
            <v>CPU077</v>
          </cell>
          <cell r="B3531" t="str">
            <v>TÊ DE REDUÇÃO 90 SOLDÁVEL 40m-32mm - ÁGUA FRIA</v>
          </cell>
          <cell r="C3531" t="str">
            <v>UN</v>
          </cell>
          <cell r="D3531">
            <v>7.96</v>
          </cell>
          <cell r="E3531">
            <v>16.37</v>
          </cell>
          <cell r="F3531">
            <v>0</v>
          </cell>
        </row>
        <row r="3532">
          <cell r="A3532" t="str">
            <v>CPU078</v>
          </cell>
          <cell r="B3532" t="str">
            <v>TÊ DE REDUÇÃO 90 SOLDÁVEL 50m-32mm - ÁGUA FRIA</v>
          </cell>
          <cell r="C3532" t="str">
            <v>UN</v>
          </cell>
          <cell r="D3532">
            <v>11.44</v>
          </cell>
          <cell r="E3532">
            <v>16.37</v>
          </cell>
          <cell r="F3532">
            <v>0</v>
          </cell>
        </row>
        <row r="3533">
          <cell r="A3533" t="str">
            <v>CPU079</v>
          </cell>
          <cell r="B3533" t="str">
            <v>TÊ DE REDUÇÃO 90 SOLDÁVEL 50m-40mm - ÁGUA FRIA</v>
          </cell>
          <cell r="C3533" t="str">
            <v>UN</v>
          </cell>
          <cell r="D3533">
            <v>13.97</v>
          </cell>
          <cell r="E3533">
            <v>16.37</v>
          </cell>
          <cell r="F3533">
            <v>0</v>
          </cell>
        </row>
        <row r="3534">
          <cell r="A3534" t="str">
            <v>CPU080</v>
          </cell>
          <cell r="B3534" t="str">
            <v>JOELHO 90 SOLDÁVEL COM BUCHA DE LATÃO 25mm - 3/4" - ÁGUA FRIA</v>
          </cell>
          <cell r="C3534" t="str">
            <v>UN</v>
          </cell>
          <cell r="D3534">
            <v>5.81</v>
          </cell>
          <cell r="E3534">
            <v>16.37</v>
          </cell>
          <cell r="F3534">
            <v>0</v>
          </cell>
        </row>
        <row r="3535">
          <cell r="A3535" t="str">
            <v>CPU081</v>
          </cell>
          <cell r="B3535" t="str">
            <v>JOELHO DE REDUÇÃO 90 SOLDÁVEL COM BUCHA DE LATÃO 25mm - 1/2" - ÁGUA FRIA</v>
          </cell>
          <cell r="C3535" t="str">
            <v>UN</v>
          </cell>
          <cell r="D3535">
            <v>4.9400000000000004</v>
          </cell>
          <cell r="E3535">
            <v>16.37</v>
          </cell>
          <cell r="F3535">
            <v>0</v>
          </cell>
        </row>
        <row r="3536">
          <cell r="A3536" t="str">
            <v>CPU082</v>
          </cell>
          <cell r="B3536" t="str">
            <v>Tê DE REDUÇÃO 90 SOLDÁVEL COM BUCHA DE LATÃO B CENTRAL - 25mm - 1/2" - ÁGUA FRIA</v>
          </cell>
          <cell r="C3536" t="str">
            <v>UN</v>
          </cell>
          <cell r="D3536">
            <v>7</v>
          </cell>
          <cell r="E3536">
            <v>16.37</v>
          </cell>
          <cell r="F3536">
            <v>0</v>
          </cell>
        </row>
        <row r="3537">
          <cell r="A3537" t="str">
            <v>CPU083</v>
          </cell>
          <cell r="B3537" t="str">
            <v>DATA BOOK - INSTALAÇÕES ELÉTRICAS</v>
          </cell>
          <cell r="C3537" t="str">
            <v>VB</v>
          </cell>
          <cell r="D3537">
            <v>40000</v>
          </cell>
          <cell r="E3537">
            <v>0</v>
          </cell>
          <cell r="F3537">
            <v>0</v>
          </cell>
        </row>
        <row r="3538">
          <cell r="A3538" t="str">
            <v>CPU084</v>
          </cell>
          <cell r="B3538" t="str">
            <v>TESTES, COMISSIONAMENTOS, STARTUP E TREINOS - INSTALAÇÕES ELÉTRICAS</v>
          </cell>
          <cell r="C3538" t="str">
            <v>VB</v>
          </cell>
          <cell r="D3538">
            <v>80000</v>
          </cell>
          <cell r="E3538">
            <v>0</v>
          </cell>
          <cell r="F3538">
            <v>0</v>
          </cell>
        </row>
        <row r="3539">
          <cell r="A3539" t="str">
            <v>CPU085</v>
          </cell>
          <cell r="B3539" t="str">
            <v>SAÍDA HORIZONTAL DE ELETROCALHA PARA ELETRODUTO, COM ACABAMENTO PRÉ-ZINCADO Ø3/4"</v>
          </cell>
          <cell r="C3539" t="str">
            <v>UN</v>
          </cell>
          <cell r="D3539">
            <v>1.79</v>
          </cell>
          <cell r="E3539">
            <v>8.35</v>
          </cell>
          <cell r="F3539">
            <v>0</v>
          </cell>
        </row>
        <row r="3540">
          <cell r="A3540" t="str">
            <v>CPU086</v>
          </cell>
          <cell r="B3540" t="str">
            <v>SAÍDA HORIZONTAL DE PERFILADO PARA ELETRODUTO, COM ACABAMENTO PRÉ-ZINCADO Ø3/4"</v>
          </cell>
          <cell r="C3540" t="str">
            <v>UN</v>
          </cell>
          <cell r="D3540">
            <v>3.85</v>
          </cell>
          <cell r="E3540">
            <v>8.35</v>
          </cell>
          <cell r="F3540">
            <v>0</v>
          </cell>
        </row>
        <row r="3541">
          <cell r="A3541" t="str">
            <v>CPU087</v>
          </cell>
          <cell r="B3541" t="str">
            <v>CAIXA DE LIGAÇÃO TIPO "LB", EM ALUMÍNIO FUNDIDO, COM GUARNIÇÃO DE NEOPRENE, ROSCA NPT.  Ø3/4"</v>
          </cell>
          <cell r="C3541" t="str">
            <v>UN</v>
          </cell>
          <cell r="D3541">
            <v>19.09</v>
          </cell>
          <cell r="E3541">
            <v>14.330000000000002</v>
          </cell>
          <cell r="F3541">
            <v>0</v>
          </cell>
        </row>
        <row r="3542">
          <cell r="A3542" t="str">
            <v>CPU088</v>
          </cell>
          <cell r="B3542" t="str">
            <v>CAIXA DE LIGAÇÃO TIPO "C", EM ALUMÍNIO FUNDIDO, COM GUARNIÇÃO DE NEOPRENE, ROSCA NPT.Ø3/4"</v>
          </cell>
          <cell r="C3542" t="str">
            <v>UN</v>
          </cell>
          <cell r="D3542">
            <v>0</v>
          </cell>
          <cell r="E3542">
            <v>0</v>
          </cell>
          <cell r="F3542">
            <v>0</v>
          </cell>
        </row>
        <row r="3543">
          <cell r="A3543" t="str">
            <v>CPU089</v>
          </cell>
          <cell r="B3543" t="str">
            <v>CAIXA DE LIGAÇÃO TIPO "T", EM ALUMÍNIO FUNDIDO, COM GUARNIÇÃO DE NEOPRENE, ROSCA NPT.  Ø3/4"</v>
          </cell>
          <cell r="C3543" t="str">
            <v>UN</v>
          </cell>
          <cell r="D3543">
            <v>0</v>
          </cell>
          <cell r="E3543">
            <v>0</v>
          </cell>
          <cell r="F3543">
            <v>0</v>
          </cell>
        </row>
        <row r="3544">
          <cell r="A3544" t="str">
            <v>CPU090</v>
          </cell>
          <cell r="B3544" t="str">
            <v>CAIXA DE LIGAÇÃO TIPO "E", EM ALUMÍNIO FUNDIDO, COM GUARNIÇÃO DE NEOPRENE, ROSCA NPT. Ø3/4"</v>
          </cell>
          <cell r="C3544" t="str">
            <v>UN</v>
          </cell>
          <cell r="D3544">
            <v>0</v>
          </cell>
          <cell r="E3544">
            <v>0</v>
          </cell>
          <cell r="F3544">
            <v>0</v>
          </cell>
        </row>
        <row r="3545">
          <cell r="A3545" t="str">
            <v>CPU091</v>
          </cell>
          <cell r="B3545" t="str">
            <v>CAIXA DE LIGAÇÃO TIPO "X" EM ALUMÍNIO FUNDIDO, COM GUARNIÇÃO DE NEOPRENE, ROSCA NPT. Ø3/4"</v>
          </cell>
          <cell r="C3545" t="str">
            <v>UN</v>
          </cell>
          <cell r="D3545">
            <v>0</v>
          </cell>
          <cell r="E3545">
            <v>0</v>
          </cell>
          <cell r="F3545">
            <v>0</v>
          </cell>
        </row>
        <row r="3546">
          <cell r="A3546" t="str">
            <v>CPU092</v>
          </cell>
          <cell r="B3546" t="str">
            <v>QUADRO DE LUZ E TOMADAS - QD.1</v>
          </cell>
          <cell r="C3546" t="str">
            <v>UN</v>
          </cell>
          <cell r="D3546">
            <v>7827.34</v>
          </cell>
          <cell r="E3546">
            <v>1046.44</v>
          </cell>
          <cell r="F3546">
            <v>0</v>
          </cell>
        </row>
        <row r="3547">
          <cell r="A3547" t="str">
            <v>CPU093</v>
          </cell>
          <cell r="B3547" t="str">
            <v>QUADRO DE LUZ E TOMADAS - QD.2</v>
          </cell>
          <cell r="C3547" t="str">
            <v>UN</v>
          </cell>
          <cell r="D3547">
            <v>2315.64</v>
          </cell>
          <cell r="E3547">
            <v>1046.44</v>
          </cell>
          <cell r="F3547">
            <v>0</v>
          </cell>
        </row>
        <row r="3548">
          <cell r="A3548" t="str">
            <v>CPU094</v>
          </cell>
          <cell r="B3548" t="str">
            <v>QUADRO DE LUZ E TOMADAS - QD.3</v>
          </cell>
          <cell r="C3548" t="str">
            <v>UN</v>
          </cell>
          <cell r="D3548">
            <v>1812.13</v>
          </cell>
          <cell r="E3548">
            <v>1046.44</v>
          </cell>
          <cell r="F3548">
            <v>0</v>
          </cell>
        </row>
        <row r="3549">
          <cell r="A3549" t="str">
            <v>CPU095</v>
          </cell>
          <cell r="B3549" t="str">
            <v>QUADRO DE LUZ E TOMADAS - QD.4</v>
          </cell>
          <cell r="C3549" t="str">
            <v>UN</v>
          </cell>
          <cell r="D3549">
            <v>2448.84</v>
          </cell>
          <cell r="E3549">
            <v>1046.44</v>
          </cell>
          <cell r="F3549">
            <v>0</v>
          </cell>
        </row>
        <row r="3550">
          <cell r="A3550" t="str">
            <v>CPU096</v>
          </cell>
          <cell r="B3550" t="str">
            <v>QUADRO DE LUZ E TOMADAS - QD.5</v>
          </cell>
          <cell r="C3550" t="str">
            <v>UN</v>
          </cell>
          <cell r="D3550">
            <v>1232.7999999999997</v>
          </cell>
          <cell r="E3550">
            <v>1547.8</v>
          </cell>
          <cell r="F3550">
            <v>0</v>
          </cell>
        </row>
        <row r="3551">
          <cell r="A3551" t="str">
            <v>CPU097</v>
          </cell>
          <cell r="B3551" t="str">
            <v>QUADRO DE LUZ E TOMADAS - QD.6</v>
          </cell>
          <cell r="C3551" t="str">
            <v>UN</v>
          </cell>
          <cell r="D3551">
            <v>1323.25</v>
          </cell>
          <cell r="E3551">
            <v>1046.44</v>
          </cell>
          <cell r="F3551">
            <v>0</v>
          </cell>
        </row>
        <row r="3552">
          <cell r="A3552" t="str">
            <v>CPU098</v>
          </cell>
          <cell r="B3552" t="str">
            <v>QUADRO DE LUZ E TOMADAS - QD.7</v>
          </cell>
          <cell r="C3552" t="str">
            <v>UN</v>
          </cell>
          <cell r="D3552">
            <v>2316.09</v>
          </cell>
          <cell r="E3552">
            <v>1046.44</v>
          </cell>
          <cell r="F3552">
            <v>0</v>
          </cell>
        </row>
        <row r="3553">
          <cell r="A3553" t="str">
            <v>CPU099</v>
          </cell>
          <cell r="B3553" t="str">
            <v>QUADRO DE LUZ E TOMADAS - QD.8</v>
          </cell>
          <cell r="C3553" t="str">
            <v>UN</v>
          </cell>
          <cell r="D3553">
            <v>4519.04</v>
          </cell>
          <cell r="E3553">
            <v>1547.8</v>
          </cell>
          <cell r="F3553">
            <v>0</v>
          </cell>
        </row>
        <row r="3554">
          <cell r="A3554" t="str">
            <v>CPU100</v>
          </cell>
          <cell r="B3554" t="str">
            <v>QUADRO DE FORÇA - QFAC.1</v>
          </cell>
          <cell r="C3554" t="str">
            <v>UN</v>
          </cell>
          <cell r="D3554">
            <v>1741.4099999999999</v>
          </cell>
          <cell r="E3554">
            <v>1046.44</v>
          </cell>
          <cell r="F3554">
            <v>0</v>
          </cell>
        </row>
        <row r="3555">
          <cell r="A3555" t="str">
            <v>CPU101</v>
          </cell>
          <cell r="B3555" t="str">
            <v>QUADRO DE FORÇA - QFAC.2</v>
          </cell>
          <cell r="C3555" t="str">
            <v>UN</v>
          </cell>
          <cell r="D3555">
            <v>2247.4399999999996</v>
          </cell>
          <cell r="E3555">
            <v>1046.44</v>
          </cell>
          <cell r="F3555">
            <v>0</v>
          </cell>
        </row>
        <row r="3556">
          <cell r="A3556" t="str">
            <v>CPU102</v>
          </cell>
          <cell r="B3556" t="str">
            <v>QUADRO DE FORÇA - QFAC.3</v>
          </cell>
          <cell r="C3556" t="str">
            <v>UN</v>
          </cell>
          <cell r="D3556">
            <v>1936.5699999999997</v>
          </cell>
          <cell r="E3556">
            <v>1046.44</v>
          </cell>
          <cell r="F3556">
            <v>0</v>
          </cell>
        </row>
        <row r="3557">
          <cell r="A3557" t="str">
            <v>CPU103</v>
          </cell>
          <cell r="B3557" t="str">
            <v>QUADRO DE FORÇA - QFAC.4</v>
          </cell>
          <cell r="C3557" t="str">
            <v>UN</v>
          </cell>
          <cell r="D3557">
            <v>2188.4499999999998</v>
          </cell>
          <cell r="E3557">
            <v>1046.44</v>
          </cell>
          <cell r="F3557">
            <v>0</v>
          </cell>
        </row>
        <row r="3558">
          <cell r="A3558" t="str">
            <v>CPU104</v>
          </cell>
          <cell r="B3558" t="str">
            <v>QUADRO DE FORÇA - QFAC.5</v>
          </cell>
          <cell r="C3558" t="str">
            <v>UN</v>
          </cell>
          <cell r="D3558">
            <v>2235.4699999999998</v>
          </cell>
          <cell r="E3558">
            <v>461.52</v>
          </cell>
          <cell r="F3558">
            <v>0</v>
          </cell>
        </row>
        <row r="3559">
          <cell r="A3559" t="str">
            <v>CPU105</v>
          </cell>
          <cell r="B3559" t="str">
            <v>DISJUNTOR ABB CAIXA MOLDADA COM REGULADOR DE CORRENTE LINHA TMAX 800A</v>
          </cell>
          <cell r="C3559" t="str">
            <v>UN</v>
          </cell>
          <cell r="D3559">
            <v>1975</v>
          </cell>
          <cell r="E3559">
            <v>121.11</v>
          </cell>
          <cell r="F3559">
            <v>0</v>
          </cell>
        </row>
        <row r="3560">
          <cell r="A3560" t="str">
            <v>CPU106</v>
          </cell>
          <cell r="B3560" t="str">
            <v>DATA BOOK - TELECOMUNICAÇÕES</v>
          </cell>
          <cell r="C3560" t="str">
            <v>UN</v>
          </cell>
          <cell r="D3560">
            <v>40000</v>
          </cell>
          <cell r="E3560">
            <v>0</v>
          </cell>
          <cell r="F3560">
            <v>0</v>
          </cell>
        </row>
        <row r="3561">
          <cell r="A3561" t="str">
            <v>CPU107</v>
          </cell>
          <cell r="B3561" t="str">
            <v>TESTES, COMISSIONAMENTOS, STARTUP E TREINOS - TELECOMUNICAÇÕES</v>
          </cell>
          <cell r="C3561" t="str">
            <v>UN</v>
          </cell>
          <cell r="D3561">
            <v>80000</v>
          </cell>
          <cell r="E3561">
            <v>0</v>
          </cell>
          <cell r="F3561">
            <v>0</v>
          </cell>
        </row>
        <row r="3562">
          <cell r="A3562" t="str">
            <v>CPU108</v>
          </cell>
          <cell r="B3562" t="str">
            <v>SWITCH 48 PORTAS</v>
          </cell>
          <cell r="C3562" t="str">
            <v>UN</v>
          </cell>
          <cell r="D3562">
            <v>1</v>
          </cell>
          <cell r="E3562">
            <v>0.15</v>
          </cell>
          <cell r="F3562">
            <v>0</v>
          </cell>
        </row>
        <row r="3563">
          <cell r="A3563" t="str">
            <v>CPU109</v>
          </cell>
          <cell r="B3563" t="str">
            <v>ANTENA OMNI 8DBI TL-ANT2408CL - TP-LINK</v>
          </cell>
          <cell r="C3563" t="str">
            <v>UN</v>
          </cell>
          <cell r="D3563">
            <v>1</v>
          </cell>
          <cell r="E3563">
            <v>0.15</v>
          </cell>
          <cell r="F3563">
            <v>0</v>
          </cell>
        </row>
        <row r="3564">
          <cell r="A3564" t="str">
            <v>CPU110</v>
          </cell>
          <cell r="B3564" t="str">
            <v>CAMERA BULLET INFRAVERMELHO MULTI HD 4 EM 1 INTELBRAS VHD 11</v>
          </cell>
          <cell r="C3564" t="str">
            <v>UN</v>
          </cell>
          <cell r="D3564">
            <v>123.4</v>
          </cell>
          <cell r="E3564">
            <v>148.26</v>
          </cell>
          <cell r="F3564">
            <v>0</v>
          </cell>
        </row>
        <row r="3565">
          <cell r="A3565" t="str">
            <v>CPU111</v>
          </cell>
          <cell r="B3565" t="str">
            <v>ACIONADOR DE ALARME DE INCÊNDIO</v>
          </cell>
          <cell r="C3565" t="str">
            <v>UN</v>
          </cell>
          <cell r="D3565">
            <v>98.01</v>
          </cell>
          <cell r="E3565">
            <v>45.84</v>
          </cell>
          <cell r="F3565">
            <v>0</v>
          </cell>
        </row>
        <row r="3566">
          <cell r="A3566" t="str">
            <v>CPU112</v>
          </cell>
          <cell r="B3566" t="str">
            <v>BOTÃO DE SAÍDA</v>
          </cell>
          <cell r="C3566" t="str">
            <v>UN</v>
          </cell>
          <cell r="D3566">
            <v>38.979999999999997</v>
          </cell>
          <cell r="E3566">
            <v>45.84</v>
          </cell>
          <cell r="F3566">
            <v>0</v>
          </cell>
        </row>
        <row r="3567">
          <cell r="A3567" t="str">
            <v>CPU113</v>
          </cell>
          <cell r="B3567" t="str">
            <v>PORTEIRO ELETRÔNICO</v>
          </cell>
          <cell r="C3567" t="str">
            <v>UN</v>
          </cell>
          <cell r="D3567">
            <v>232</v>
          </cell>
          <cell r="E3567">
            <v>33.409999999999997</v>
          </cell>
          <cell r="F3567">
            <v>0</v>
          </cell>
        </row>
        <row r="3568">
          <cell r="A3568" t="str">
            <v>CPU114</v>
          </cell>
          <cell r="B3568" t="str">
            <v>FORNECIMENTO E INSTALAÇÃO DE RACK DE PISO 19" 24U X 700mm</v>
          </cell>
          <cell r="C3568" t="str">
            <v>UN</v>
          </cell>
          <cell r="D3568">
            <v>1516.83</v>
          </cell>
          <cell r="E3568">
            <v>125.34</v>
          </cell>
          <cell r="F3568">
            <v>0</v>
          </cell>
        </row>
        <row r="3569">
          <cell r="A3569" t="str">
            <v>CPU115</v>
          </cell>
          <cell r="B3569" t="str">
            <v>TELEFONE IP PANASONIC MODELO KX-NT511 OU SIMILAR MAS COM LICENÇA PARA ATIVAÇÃO NA CENTRAL PANASONIC NS2000</v>
          </cell>
          <cell r="C3569" t="str">
            <v>UN</v>
          </cell>
          <cell r="D3569">
            <v>799</v>
          </cell>
          <cell r="E3569">
            <v>33.120000000000005</v>
          </cell>
          <cell r="F3569">
            <v>0</v>
          </cell>
        </row>
        <row r="3570">
          <cell r="A3570" t="str">
            <v>CPU116</v>
          </cell>
          <cell r="B3570" t="str">
            <v>Licenças para câmeras descrição: LICENCA D-GUARD PROJECTS CONEXOES CAMERA IP DGPIP4 - SEVENTH (cada licença é para até 4 câmeras) Licença necessária para ativação no sistema D-Guard utilizado na Instituição</v>
          </cell>
          <cell r="C3570" t="str">
            <v>UN</v>
          </cell>
          <cell r="D3570">
            <v>20000</v>
          </cell>
          <cell r="E3570">
            <v>0</v>
          </cell>
          <cell r="F3570">
            <v>0</v>
          </cell>
        </row>
        <row r="3571">
          <cell r="A3571" t="str">
            <v>CPU117</v>
          </cell>
          <cell r="B3571" t="str">
            <v>Seventh Situator - Porta - "STPDOOR". Licença necessária para ativação no sistema D-Guard utilizado na Instituição.</v>
          </cell>
          <cell r="C3571" t="str">
            <v>UN</v>
          </cell>
          <cell r="D3571">
            <v>10000</v>
          </cell>
          <cell r="E3571">
            <v>0</v>
          </cell>
          <cell r="F3571">
            <v>0</v>
          </cell>
        </row>
        <row r="3572">
          <cell r="A3572" t="str">
            <v>CPU118</v>
          </cell>
          <cell r="B3572" t="str">
            <v>Seventh Situator - Imput/Output - "STPINOU". Licença necessária para ativação no sistema D-Guard utilizado na Instituição.</v>
          </cell>
          <cell r="C3572" t="str">
            <v>UN</v>
          </cell>
          <cell r="D3572">
            <v>10000</v>
          </cell>
          <cell r="E3572">
            <v>0</v>
          </cell>
          <cell r="F3572">
            <v>0</v>
          </cell>
        </row>
        <row r="3573">
          <cell r="A3573" t="str">
            <v>CPU119</v>
          </cell>
          <cell r="B3573" t="str">
            <v>DETECTOR MULTISENSOR OPTICO TERMICO ENDEREÇÁVEL</v>
          </cell>
          <cell r="C3573" t="str">
            <v>UN</v>
          </cell>
          <cell r="D3573">
            <v>239</v>
          </cell>
          <cell r="E3573">
            <v>304.39</v>
          </cell>
          <cell r="F3573">
            <v>0</v>
          </cell>
        </row>
        <row r="3574">
          <cell r="A3574" t="str">
            <v>CPU120</v>
          </cell>
          <cell r="B3574" t="str">
            <v>UNIDADE CONDENSADORA VRV INOVA - 220V/3F - 10HP</v>
          </cell>
          <cell r="C3574" t="str">
            <v>UN</v>
          </cell>
          <cell r="D3574">
            <v>23757.15</v>
          </cell>
          <cell r="E3574">
            <v>4036.3199999999997</v>
          </cell>
          <cell r="F3574">
            <v>0</v>
          </cell>
        </row>
        <row r="3575">
          <cell r="A3575" t="str">
            <v>CPU121</v>
          </cell>
          <cell r="B3575" t="str">
            <v>UNIDADE CONDENSADORA VRV INOVA - 220V/3F - 16HP</v>
          </cell>
          <cell r="C3575" t="str">
            <v>UN</v>
          </cell>
          <cell r="D3575">
            <v>31127.45</v>
          </cell>
          <cell r="E3575">
            <v>4036.3199999999997</v>
          </cell>
          <cell r="F3575">
            <v>0</v>
          </cell>
        </row>
        <row r="3576">
          <cell r="A3576" t="str">
            <v>CPU122</v>
          </cell>
          <cell r="B3576" t="str">
            <v>UNIDADE CONDENSADORA VRV INOVA - 220V/3F -18HP</v>
          </cell>
          <cell r="C3576" t="str">
            <v>UN</v>
          </cell>
          <cell r="D3576">
            <v>37354.46</v>
          </cell>
          <cell r="E3576">
            <v>4036.3199999999997</v>
          </cell>
          <cell r="F3576">
            <v>0</v>
          </cell>
        </row>
        <row r="3577">
          <cell r="A3577" t="str">
            <v>CPU123</v>
          </cell>
          <cell r="B3577" t="str">
            <v>UNIDADE CONDENSADORA VRV INOVA - 220V/3F -20HP</v>
          </cell>
          <cell r="C3577" t="str">
            <v>UN</v>
          </cell>
          <cell r="D3577">
            <v>38451.99</v>
          </cell>
          <cell r="E3577">
            <v>4036.3199999999997</v>
          </cell>
          <cell r="F3577">
            <v>0</v>
          </cell>
        </row>
        <row r="3578">
          <cell r="A3578" t="str">
            <v>CPU124</v>
          </cell>
          <cell r="B3578" t="str">
            <v>UNIDADE CONDENSADORA VRV INOVA - 220V/3F -22HP</v>
          </cell>
          <cell r="C3578" t="str">
            <v>UN</v>
          </cell>
          <cell r="D3578">
            <v>38947.42</v>
          </cell>
          <cell r="E3578">
            <v>4036.3199999999997</v>
          </cell>
          <cell r="F3578">
            <v>0</v>
          </cell>
        </row>
        <row r="3579">
          <cell r="A3579" t="str">
            <v>CPU125</v>
          </cell>
          <cell r="B3579" t="str">
            <v>KIT DE CONEXÃO DE COBRE PARA INTERLIGAÇÃO DE 2 UNIDADES CONDENSADORAS</v>
          </cell>
          <cell r="C3579" t="str">
            <v>UN</v>
          </cell>
          <cell r="D3579">
            <v>639.27</v>
          </cell>
          <cell r="E3579">
            <v>224.23999999999998</v>
          </cell>
          <cell r="F3579">
            <v>0</v>
          </cell>
        </row>
        <row r="3580">
          <cell r="A3580" t="str">
            <v>CPU126</v>
          </cell>
          <cell r="B3580" t="str">
            <v>KIT DE CONEXÃO DE COBRE PARA INTERLIGAÇÃO DE 3 UNIDADES CONDENSADORAS</v>
          </cell>
          <cell r="C3580" t="str">
            <v>UN</v>
          </cell>
          <cell r="D3580">
            <v>1491.15</v>
          </cell>
          <cell r="E3580">
            <v>224.23999999999998</v>
          </cell>
          <cell r="F3580">
            <v>0</v>
          </cell>
        </row>
        <row r="3581">
          <cell r="A3581" t="str">
            <v>CPU127</v>
          </cell>
          <cell r="B3581" t="str">
            <v>UNIDADE EVAPORADORA VRV TIPO HI-WALL 3.200KCAL/H</v>
          </cell>
          <cell r="C3581" t="str">
            <v>UN</v>
          </cell>
          <cell r="D3581">
            <v>2118.86</v>
          </cell>
          <cell r="E3581">
            <v>896.95999999999992</v>
          </cell>
          <cell r="F3581">
            <v>0</v>
          </cell>
        </row>
        <row r="3582">
          <cell r="A3582" t="str">
            <v>CPU128</v>
          </cell>
          <cell r="B3582" t="str">
            <v>UNIDADE EVAPORADORA VRV TIPO HI-WALL 5.000KCAL/H</v>
          </cell>
          <cell r="C3582" t="str">
            <v>UN</v>
          </cell>
          <cell r="D3582">
            <v>2690.5</v>
          </cell>
          <cell r="E3582">
            <v>896.95999999999992</v>
          </cell>
          <cell r="F3582">
            <v>0</v>
          </cell>
        </row>
        <row r="3583">
          <cell r="A3583" t="str">
            <v>CPU129</v>
          </cell>
          <cell r="B3583" t="str">
            <v>UNIDADE EVAPORADORA VRV TIPO HI-WALL 6.300KCAL/H</v>
          </cell>
          <cell r="C3583" t="str">
            <v>UN</v>
          </cell>
          <cell r="D3583">
            <v>2903.91</v>
          </cell>
          <cell r="E3583">
            <v>896.95999999999992</v>
          </cell>
          <cell r="F3583">
            <v>0</v>
          </cell>
        </row>
        <row r="3584">
          <cell r="A3584" t="str">
            <v>CPU130</v>
          </cell>
          <cell r="B3584" t="str">
            <v>CONTROLE REMOTO SEM FIO PARA EVAPORADORA - FXAQ-AVM</v>
          </cell>
          <cell r="C3584" t="str">
            <v>UN</v>
          </cell>
          <cell r="D3584">
            <v>760.11</v>
          </cell>
          <cell r="E3584">
            <v>896.95999999999992</v>
          </cell>
          <cell r="F3584">
            <v>0</v>
          </cell>
        </row>
        <row r="3585">
          <cell r="A3585" t="str">
            <v>CPU131</v>
          </cell>
          <cell r="B3585" t="str">
            <v>UNIDADE EVAPORADORA TIPO DUTO SLIM 2.500 KCAL</v>
          </cell>
          <cell r="C3585" t="str">
            <v>UN</v>
          </cell>
          <cell r="D3585">
            <v>2383.3200000000002</v>
          </cell>
          <cell r="E3585">
            <v>896.95999999999992</v>
          </cell>
          <cell r="F3585">
            <v>0</v>
          </cell>
        </row>
        <row r="3586">
          <cell r="A3586" t="str">
            <v>CPU132</v>
          </cell>
          <cell r="B3586" t="str">
            <v>UNIDADE EVAPORADORA TIPO DUTO SLIM 10.000 KCAL</v>
          </cell>
          <cell r="C3586" t="str">
            <v>UN</v>
          </cell>
          <cell r="D3586">
            <v>3910.78</v>
          </cell>
          <cell r="E3586">
            <v>896.95999999999992</v>
          </cell>
          <cell r="F3586">
            <v>0</v>
          </cell>
        </row>
        <row r="3587">
          <cell r="A3587" t="str">
            <v>CPU133</v>
          </cell>
          <cell r="B3587" t="str">
            <v>CONTROLE REMOTO SEM FIO PARA UNIDADE FXHQ-M</v>
          </cell>
          <cell r="C3587" t="str">
            <v>UN</v>
          </cell>
          <cell r="D3587">
            <v>363.82</v>
          </cell>
          <cell r="E3587">
            <v>28.02</v>
          </cell>
          <cell r="F3587">
            <v>0</v>
          </cell>
        </row>
        <row r="3588">
          <cell r="A3588" t="str">
            <v>CPU134</v>
          </cell>
          <cell r="B3588" t="str">
            <v>UNIDADE EVAPORADORA TIPO CASSETE SLIM 10.000 KCAL</v>
          </cell>
          <cell r="C3588" t="str">
            <v>UN</v>
          </cell>
          <cell r="D3588">
            <v>2739.71</v>
          </cell>
          <cell r="E3588">
            <v>896.95999999999992</v>
          </cell>
          <cell r="F3588">
            <v>0</v>
          </cell>
        </row>
        <row r="3589">
          <cell r="A3589" t="str">
            <v>CPU135</v>
          </cell>
          <cell r="B3589" t="str">
            <v>UNIDADE EVAPORADORA TIPO CASSETE SLIM 10.000 KCAL</v>
          </cell>
          <cell r="C3589" t="str">
            <v>UN</v>
          </cell>
          <cell r="D3589">
            <v>2754.55</v>
          </cell>
          <cell r="E3589">
            <v>896.95999999999992</v>
          </cell>
          <cell r="F3589">
            <v>0</v>
          </cell>
        </row>
        <row r="3590">
          <cell r="A3590" t="str">
            <v>CPU136</v>
          </cell>
          <cell r="B3590" t="str">
            <v>UNIDADE EVAPORADORA TIPO CASSETE SLIM 10.000 KCAL</v>
          </cell>
          <cell r="C3590" t="str">
            <v>UN</v>
          </cell>
          <cell r="D3590">
            <v>3021.85</v>
          </cell>
          <cell r="E3590">
            <v>896.95999999999992</v>
          </cell>
          <cell r="F3590">
            <v>0</v>
          </cell>
        </row>
        <row r="3591">
          <cell r="A3591" t="str">
            <v>CPU137</v>
          </cell>
          <cell r="B3591" t="str">
            <v>UNIDADE EVAPORADORA TIPO CASSETE SLIM 10.000 KCAL</v>
          </cell>
          <cell r="C3591" t="str">
            <v>UN</v>
          </cell>
          <cell r="D3591">
            <v>3058.97</v>
          </cell>
          <cell r="E3591">
            <v>896.95999999999992</v>
          </cell>
          <cell r="F3591">
            <v>0</v>
          </cell>
        </row>
        <row r="3592">
          <cell r="A3592" t="str">
            <v>CPU138</v>
          </cell>
          <cell r="B3592" t="str">
            <v>UNIDADE EVAPORADORA TIPO CASSETE SLIM 10.000 KCAL</v>
          </cell>
          <cell r="C3592" t="str">
            <v>UN</v>
          </cell>
          <cell r="D3592">
            <v>3214.9</v>
          </cell>
          <cell r="E3592">
            <v>896.95999999999992</v>
          </cell>
          <cell r="F3592">
            <v>0</v>
          </cell>
        </row>
        <row r="3593">
          <cell r="A3593" t="str">
            <v>CPU139</v>
          </cell>
          <cell r="B3593" t="str">
            <v>UNIDADE EVAPORADORA TIPO CASSETE SLIM 10.000 KCAL</v>
          </cell>
          <cell r="C3593" t="str">
            <v>UN</v>
          </cell>
          <cell r="D3593">
            <v>3531.56</v>
          </cell>
          <cell r="E3593">
            <v>896.95999999999992</v>
          </cell>
          <cell r="F3593">
            <v>0</v>
          </cell>
        </row>
        <row r="3594">
          <cell r="A3594" t="str">
            <v>CPU140</v>
          </cell>
          <cell r="B3594" t="str">
            <v>PAINEL DECORATIVO PARA UNIDADE EVAPORADORA CASSETE ROUND FLOW VRV FXFQ-AVM COR BRANCA</v>
          </cell>
          <cell r="C3594" t="str">
            <v>UN</v>
          </cell>
          <cell r="D3594">
            <v>665.89</v>
          </cell>
          <cell r="E3594">
            <v>224.23999999999998</v>
          </cell>
          <cell r="F3594">
            <v>0</v>
          </cell>
        </row>
        <row r="3595">
          <cell r="A3595" t="str">
            <v>CPU141</v>
          </cell>
          <cell r="B3595" t="str">
            <v>CONTROLE REMOTO SEM FIO PARA UNIDADE EVAPORADORA CASSETE NEW ROUND FLOW - COR BRANCA</v>
          </cell>
          <cell r="C3595" t="str">
            <v>UN</v>
          </cell>
          <cell r="D3595">
            <v>559.09</v>
          </cell>
          <cell r="E3595">
            <v>28.02</v>
          </cell>
          <cell r="F3595">
            <v>0</v>
          </cell>
        </row>
        <row r="3596">
          <cell r="A3596" t="str">
            <v>CPU142</v>
          </cell>
          <cell r="B3596" t="str">
            <v>MICROVENTILADOR AXIAL, MARCA MULTIVAC, MODELO MURO 150B VAZÃO=290M³/H PRESSÃO ESTÁTICA EXTERNA=2,5MM.C.A.. TAG: EX-IN-01</v>
          </cell>
          <cell r="C3596" t="str">
            <v>UN</v>
          </cell>
          <cell r="D3596">
            <v>0</v>
          </cell>
          <cell r="E3596">
            <v>0</v>
          </cell>
          <cell r="F3596">
            <v>0</v>
          </cell>
        </row>
        <row r="3597">
          <cell r="A3597" t="str">
            <v>CPU143</v>
          </cell>
          <cell r="B3597" t="str">
            <v>MICROVENTILADOR AXIAL, MARCA MULTIVAC, MODELO MURO 150A VAZÃO=120M³/H PRESSÃO ESTÁTICA EXTERNA=2,5MM.C.A.. TAG: EX-IN-02 E EX-IN-03</v>
          </cell>
          <cell r="C3597" t="str">
            <v>UN</v>
          </cell>
          <cell r="D3597">
            <v>0</v>
          </cell>
          <cell r="E3597">
            <v>0</v>
          </cell>
          <cell r="F3597">
            <v>0</v>
          </cell>
        </row>
        <row r="3598">
          <cell r="A3598" t="str">
            <v>CPU144</v>
          </cell>
          <cell r="B3598" t="str">
            <v>ISOLAMENTO TERMICO TUBOS DE COBRE 1/4"</v>
          </cell>
          <cell r="C3598" t="str">
            <v>M</v>
          </cell>
          <cell r="D3598">
            <v>2.4700000000000002</v>
          </cell>
          <cell r="E3598">
            <v>5.88</v>
          </cell>
          <cell r="F3598">
            <v>0</v>
          </cell>
        </row>
        <row r="3599">
          <cell r="A3599" t="str">
            <v>CPU145</v>
          </cell>
          <cell r="B3599" t="str">
            <v>ISOLAMENTO TERMICO TUBOS DE COBRE 3/8"</v>
          </cell>
          <cell r="C3599" t="str">
            <v>M</v>
          </cell>
          <cell r="D3599">
            <v>6.85</v>
          </cell>
          <cell r="E3599">
            <v>5.88</v>
          </cell>
          <cell r="F3599">
            <v>0</v>
          </cell>
        </row>
        <row r="3600">
          <cell r="A3600" t="str">
            <v>CPU146</v>
          </cell>
          <cell r="B3600" t="str">
            <v>ISOLAMENTO TERMICO TUBOS DE COBRE 1/2"</v>
          </cell>
          <cell r="C3600" t="str">
            <v>M</v>
          </cell>
          <cell r="D3600">
            <v>2.83</v>
          </cell>
          <cell r="E3600">
            <v>5.88</v>
          </cell>
          <cell r="F3600">
            <v>0</v>
          </cell>
        </row>
        <row r="3601">
          <cell r="A3601" t="str">
            <v>CPU147</v>
          </cell>
          <cell r="B3601" t="str">
            <v>ISOLAMENTO TERMICO TUBOS DE COBRE 5/8"</v>
          </cell>
          <cell r="C3601" t="str">
            <v>M</v>
          </cell>
          <cell r="D3601">
            <v>3.28</v>
          </cell>
          <cell r="E3601">
            <v>5.88</v>
          </cell>
          <cell r="F3601">
            <v>0</v>
          </cell>
        </row>
        <row r="3602">
          <cell r="A3602" t="str">
            <v>CPU148</v>
          </cell>
          <cell r="B3602" t="str">
            <v>ISOLAMENTO TERMICO TUBOS DE COBRE 3/4"</v>
          </cell>
          <cell r="C3602" t="str">
            <v>M</v>
          </cell>
          <cell r="D3602">
            <v>8.58</v>
          </cell>
          <cell r="E3602">
            <v>5.88</v>
          </cell>
          <cell r="F3602">
            <v>0</v>
          </cell>
        </row>
        <row r="3603">
          <cell r="A3603" t="str">
            <v>CPU149</v>
          </cell>
          <cell r="B3603" t="str">
            <v>ISOLAMENTO TERMICO TUBOS DE COBRE 7/8"</v>
          </cell>
          <cell r="C3603" t="str">
            <v>M</v>
          </cell>
          <cell r="D3603">
            <v>10.49</v>
          </cell>
          <cell r="E3603">
            <v>5.88</v>
          </cell>
          <cell r="F3603">
            <v>0</v>
          </cell>
        </row>
        <row r="3604">
          <cell r="A3604" t="str">
            <v>CPU150</v>
          </cell>
          <cell r="B3604" t="str">
            <v>ISOLAMENTO TERMICO TUBOS DE COBRE 1.1/8"</v>
          </cell>
          <cell r="C3604" t="str">
            <v>M</v>
          </cell>
          <cell r="D3604">
            <v>12.8</v>
          </cell>
          <cell r="E3604">
            <v>5.88</v>
          </cell>
          <cell r="F3604">
            <v>0</v>
          </cell>
        </row>
        <row r="3605">
          <cell r="A3605" t="str">
            <v>CPU151</v>
          </cell>
          <cell r="B3605" t="str">
            <v>ISOLAMENTO TERMICO TUBOS DE COBRE 1.1/4"</v>
          </cell>
          <cell r="C3605" t="str">
            <v>M</v>
          </cell>
          <cell r="D3605">
            <v>17.829999999999998</v>
          </cell>
          <cell r="E3605">
            <v>5.88</v>
          </cell>
          <cell r="F3605">
            <v>0</v>
          </cell>
        </row>
        <row r="3606">
          <cell r="A3606" t="str">
            <v>CPU152</v>
          </cell>
          <cell r="B3606" t="str">
            <v>ISOLAMENTO TERMICO TUBOS DE COBRE 1.1/2"</v>
          </cell>
          <cell r="C3606" t="str">
            <v>M</v>
          </cell>
          <cell r="D3606">
            <v>17.829999999999998</v>
          </cell>
          <cell r="E3606">
            <v>5.88</v>
          </cell>
          <cell r="F3606">
            <v>0</v>
          </cell>
        </row>
        <row r="3607">
          <cell r="A3607" t="str">
            <v>CPU153</v>
          </cell>
          <cell r="B3607" t="str">
            <v>ISOLAMENTO TERMICO TUBOS DE COBRE 1.5/8"</v>
          </cell>
          <cell r="C3607" t="str">
            <v>M</v>
          </cell>
          <cell r="D3607">
            <v>17.829999999999998</v>
          </cell>
          <cell r="E3607">
            <v>5.88</v>
          </cell>
          <cell r="F3607">
            <v>0</v>
          </cell>
        </row>
        <row r="3608">
          <cell r="A3608" t="str">
            <v>CPU154</v>
          </cell>
          <cell r="B3608" t="str">
            <v>DAMPER DE REGULAGEM TIPO JN-B (REFERÊNCIA TROX) DE 200MM X 150MM</v>
          </cell>
          <cell r="C3608" t="str">
            <v>pç</v>
          </cell>
          <cell r="D3608">
            <v>50</v>
          </cell>
          <cell r="E3608">
            <v>61.069999999999993</v>
          </cell>
          <cell r="F3608">
            <v>0</v>
          </cell>
        </row>
        <row r="3609">
          <cell r="A3609" t="str">
            <v>CPU155</v>
          </cell>
          <cell r="B3609" t="str">
            <v>DAMPER DE REGULAGEM TIPO JN-B (REFERÊNCIA TROX) DE 500MM X 150MM</v>
          </cell>
          <cell r="C3609" t="str">
            <v>pç</v>
          </cell>
          <cell r="D3609">
            <v>53</v>
          </cell>
          <cell r="E3609">
            <v>61.069999999999993</v>
          </cell>
          <cell r="F3609">
            <v>0</v>
          </cell>
        </row>
        <row r="3610">
          <cell r="A3610" t="str">
            <v>CPU156</v>
          </cell>
          <cell r="B3610" t="str">
            <v>DAMPER DE REGULAGEM TIPO JN-B (REFERÊNCIA TROX) DE 600MM X 150MM</v>
          </cell>
          <cell r="C3610" t="str">
            <v>pç</v>
          </cell>
          <cell r="D3610">
            <v>74</v>
          </cell>
          <cell r="E3610">
            <v>61.069999999999993</v>
          </cell>
          <cell r="F3610">
            <v>0</v>
          </cell>
        </row>
        <row r="3611">
          <cell r="A3611" t="str">
            <v>CPU157</v>
          </cell>
          <cell r="B3611" t="str">
            <v>DAMPER DE REGULAGEM TIPO JN-B (REFERÊNCIA TROX) DE 650MM X 150MM</v>
          </cell>
          <cell r="C3611" t="str">
            <v>pç</v>
          </cell>
          <cell r="D3611">
            <v>85</v>
          </cell>
          <cell r="E3611">
            <v>61.069999999999993</v>
          </cell>
          <cell r="F3611">
            <v>0</v>
          </cell>
        </row>
        <row r="3612">
          <cell r="A3612" t="str">
            <v>CPU158</v>
          </cell>
          <cell r="B3612" t="str">
            <v>DAMPER DE REGULAGEM TIPO JN-B (REFERÊNCIA TROX) DE 450MM X 200MM</v>
          </cell>
          <cell r="C3612" t="str">
            <v>pç</v>
          </cell>
          <cell r="D3612">
            <v>113</v>
          </cell>
          <cell r="E3612">
            <v>61.069999999999993</v>
          </cell>
          <cell r="F3612">
            <v>0</v>
          </cell>
        </row>
        <row r="3613">
          <cell r="A3613" t="str">
            <v>CPU159</v>
          </cell>
          <cell r="B3613" t="str">
            <v>DIFUSOR DIRECIONAL COM 1 VIA PARA INSUFLAMENTO, COM REGISTRO - MODELO ADQ-1 DE 671 X 208MM (REFERÊNCIA TROX)</v>
          </cell>
          <cell r="C3613" t="str">
            <v>pç</v>
          </cell>
          <cell r="D3613">
            <v>109.32</v>
          </cell>
          <cell r="E3613">
            <v>61.069999999999993</v>
          </cell>
          <cell r="F3613">
            <v>0</v>
          </cell>
        </row>
        <row r="3614">
          <cell r="A3614" t="str">
            <v>CPU160</v>
          </cell>
          <cell r="B3614" t="str">
            <v>DIFUSOR DIRECIONAL COM 1 VIA PARA INSUFLAMENTO, COM REGISTRO - MODELO ADQ-1 DE 471 X 208MM (REFERÊNCIA TROX)</v>
          </cell>
          <cell r="C3614" t="str">
            <v>pç</v>
          </cell>
          <cell r="D3614">
            <v>142.9</v>
          </cell>
          <cell r="E3614">
            <v>61.069999999999993</v>
          </cell>
          <cell r="F3614">
            <v>0</v>
          </cell>
        </row>
        <row r="3615">
          <cell r="A3615" t="str">
            <v>CPU161</v>
          </cell>
          <cell r="B3615" t="str">
            <v>DIFUSOR DIRECIONAL COM 1 VIA PARA INSUFLAMENTO, COM REGISTRO - MODELO ADQ-1 DE 371 X 208MM (REFERÊNCIA TROX)</v>
          </cell>
          <cell r="C3615" t="str">
            <v>pç</v>
          </cell>
          <cell r="D3615">
            <v>252.65</v>
          </cell>
          <cell r="E3615">
            <v>61.069999999999993</v>
          </cell>
          <cell r="F3615">
            <v>0</v>
          </cell>
        </row>
        <row r="3616">
          <cell r="A3616" t="str">
            <v>CPU162</v>
          </cell>
          <cell r="B3616" t="str">
            <v xml:space="preserve">GRELHA DE INSUFLAMENTO EM ALUMÍNIO ANODIZADO, DUPLA DEFLEXÃO, ALETAS HORIZONTAIS MÓVEIS, REGISTRO DE REGULAGEM DE VAZÃO. MODELO REF. AT-DG. DIMENSÕES 325MM X 75MM  (REFERÊNCIA TROX) </v>
          </cell>
          <cell r="C3616" t="str">
            <v>pç</v>
          </cell>
          <cell r="D3616">
            <v>41</v>
          </cell>
          <cell r="E3616">
            <v>61.069999999999993</v>
          </cell>
          <cell r="F3616">
            <v>0</v>
          </cell>
        </row>
        <row r="3617">
          <cell r="A3617" t="str">
            <v>CPU163</v>
          </cell>
          <cell r="B3617" t="str">
            <v xml:space="preserve">GRELHA DE INSUFLAMENTO EM ALUMÍNIO ANODIZADO, DUPLA DEFLEXÃO, ALETAS HORIZONTAIS MÓVEIS, REGISTRO DE REGULAGEM DE VAZÃO. MODELO REF. AT-DG. DIMENSÕES 325MM X 125MM  (REFERÊNCIA TROX) </v>
          </cell>
          <cell r="C3617" t="str">
            <v>pç</v>
          </cell>
          <cell r="D3617">
            <v>63</v>
          </cell>
          <cell r="E3617">
            <v>61.069999999999993</v>
          </cell>
          <cell r="F3617">
            <v>0</v>
          </cell>
        </row>
        <row r="3618">
          <cell r="A3618" t="str">
            <v>CPU164</v>
          </cell>
          <cell r="B3618" t="str">
            <v xml:space="preserve">GRELHA DE INSUFLAMENTO EM ALUMÍNIO ANODIZADO, DUPLA DEFLEXÃO, ALETAS HORIZONTAIS MÓVEIS, REGISTRO DE REGULAGEM DE VAZÃO. MODELO REF. AT-DG. DIMENSÕES 425MM X 165MM  (REFERÊNCIA TROX) </v>
          </cell>
          <cell r="C3618" t="str">
            <v>pç</v>
          </cell>
          <cell r="D3618">
            <v>78</v>
          </cell>
          <cell r="E3618">
            <v>61.069999999999993</v>
          </cell>
          <cell r="F3618">
            <v>0</v>
          </cell>
        </row>
        <row r="3619">
          <cell r="A3619" t="str">
            <v>CPU165</v>
          </cell>
          <cell r="B3619" t="str">
            <v xml:space="preserve">GRELHA DE INSUFLAMENTO EM ALUMÍNIO ANODIZADO, DUPLA DEFLEXÃO, ALETAS HORIZONTAIS MÓVEIS, REGISTRO DE REGULAGEM DE VAZÃO. MODELO REF. AT-DG. DIMENSÕES 425MM X 225MM  (REFERÊNCIA TROX) </v>
          </cell>
          <cell r="C3619" t="str">
            <v>pç</v>
          </cell>
          <cell r="D3619">
            <v>94</v>
          </cell>
          <cell r="E3619">
            <v>61.069999999999993</v>
          </cell>
          <cell r="F3619">
            <v>0</v>
          </cell>
        </row>
        <row r="3620">
          <cell r="A3620" t="str">
            <v>CPU166</v>
          </cell>
          <cell r="B3620" t="str">
            <v xml:space="preserve">GRELHA DE INSUFLAMENTO EM ALUMÍNIO ANODIZADO, DUPLA DEFLEXÃO, ALETAS HORIZONTAIS MÓVEIS, REGISTRO DE REGULAGEM DE VAZÃO. MODELO REF. AT-DG. DIMENSÕES 325MM X 165MM  (REFERÊNCIA TROX) </v>
          </cell>
          <cell r="C3620" t="str">
            <v>pç</v>
          </cell>
          <cell r="D3620">
            <v>140</v>
          </cell>
          <cell r="E3620">
            <v>61.069999999999993</v>
          </cell>
          <cell r="F3620">
            <v>0</v>
          </cell>
        </row>
        <row r="3621">
          <cell r="A3621" t="str">
            <v>CPU167</v>
          </cell>
          <cell r="B3621" t="str">
            <v xml:space="preserve">GRELHA DE PORTA INDEVASSÁVEL COM CONTRAL MOLDURA. MODELO REF. AGS-T. DIMENSÕES 325MM X 225MM  (REFERÊNCIA TROX) </v>
          </cell>
          <cell r="C3621" t="str">
            <v>pç</v>
          </cell>
          <cell r="D3621">
            <v>100</v>
          </cell>
          <cell r="E3621">
            <v>61.069999999999993</v>
          </cell>
          <cell r="F3621">
            <v>0</v>
          </cell>
        </row>
        <row r="3622">
          <cell r="A3622" t="str">
            <v>CPU168</v>
          </cell>
          <cell r="B3622" t="str">
            <v xml:space="preserve">VENEZIANA COM ALETAS HORIZONTAIS FIXAS HORIZONTAIS, PARA DESCARGA DE EXAUSTÃO. MODELO REF. VDC. DIMENSÕES 500MM X 150MM (REFERÊNCIA COMPARCO) </v>
          </cell>
          <cell r="C3622" t="str">
            <v>pç</v>
          </cell>
          <cell r="D3622">
            <v>150</v>
          </cell>
          <cell r="E3622">
            <v>61.069999999999993</v>
          </cell>
          <cell r="F3622">
            <v>0</v>
          </cell>
        </row>
        <row r="3623">
          <cell r="A3623" t="str">
            <v>CPU169</v>
          </cell>
          <cell r="B3623" t="str">
            <v>VENEZIANA COM ALETAS HORIZONTAIS FIXAS HORIZONTAIS, PARA TOMADA DE AR. MODELO REF. VAK. DIMENSÕES 450MM X 200MM  (REFERÊNCIA COMPARCO)</v>
          </cell>
          <cell r="C3623" t="str">
            <v>pç</v>
          </cell>
          <cell r="D3623">
            <v>180</v>
          </cell>
          <cell r="E3623">
            <v>61.069999999999993</v>
          </cell>
          <cell r="F3623">
            <v>0</v>
          </cell>
        </row>
        <row r="3624">
          <cell r="A3624" t="str">
            <v>CPU170</v>
          </cell>
          <cell r="B3624" t="str">
            <v>ACESSÓRIOS DE MONTAGEM (PERFILADO, BARRA ROSCADA, SILICONE, BORRACHA DE VEDAÇÃO, GRAPA, CHUMBADORES, FITA ALUMINIZADA E DEMAIS ITENS NECESSÁRIOS)</v>
          </cell>
          <cell r="C3624" t="str">
            <v>vb</v>
          </cell>
          <cell r="D3624">
            <v>10000</v>
          </cell>
          <cell r="E3624">
            <v>61.069999999999993</v>
          </cell>
          <cell r="F3624">
            <v>0</v>
          </cell>
        </row>
        <row r="3625">
          <cell r="A3625" t="str">
            <v>CPU171</v>
          </cell>
          <cell r="B3625" t="str">
            <v>DAMPER DE REGULAGEM TIPO JN-B (REFERÊNCIA TROX) DE 180MM X 200MM</v>
          </cell>
          <cell r="C3625" t="str">
            <v>pç</v>
          </cell>
          <cell r="D3625">
            <v>65.989999999999995</v>
          </cell>
          <cell r="E3625">
            <v>61.069999999999993</v>
          </cell>
          <cell r="F3625">
            <v>0</v>
          </cell>
        </row>
        <row r="3626">
          <cell r="A3626" t="str">
            <v>CPU172</v>
          </cell>
          <cell r="B3626" t="str">
            <v>AMORTECEDORES DE VIBRAÇÃO DE NEOPRENE DE 100X100X25MM DE ALTURA PARA CONDENSADORAS E CAIXAS DE VENTILAÇÃO E EXAUSTÃO</v>
          </cell>
          <cell r="C3626" t="str">
            <v>pç</v>
          </cell>
          <cell r="D3626">
            <v>6</v>
          </cell>
          <cell r="E3626">
            <v>61.069999999999993</v>
          </cell>
          <cell r="F3626">
            <v>0</v>
          </cell>
        </row>
        <row r="3627">
          <cell r="A3627" t="str">
            <v>CPU173</v>
          </cell>
          <cell r="B3627" t="str">
            <v>MATERIAL DE SUSTENTAÇÃO DAS EVAPORADORAS</v>
          </cell>
          <cell r="C3627" t="str">
            <v>vb</v>
          </cell>
          <cell r="D3627">
            <v>1456</v>
          </cell>
          <cell r="E3627">
            <v>61.069999999999993</v>
          </cell>
          <cell r="F3627">
            <v>0</v>
          </cell>
        </row>
        <row r="3628">
          <cell r="A3628" t="str">
            <v>CPU174</v>
          </cell>
          <cell r="B3628" t="str">
            <v>KIT DE REFINET, MODELO KHRP26A22T, CONFORME FLUXOGRAMAS</v>
          </cell>
          <cell r="C3628" t="str">
            <v>cj</v>
          </cell>
          <cell r="D3628">
            <v>275.95999999999998</v>
          </cell>
          <cell r="E3628">
            <v>59.559999999999995</v>
          </cell>
          <cell r="F3628">
            <v>0</v>
          </cell>
        </row>
        <row r="3629">
          <cell r="A3629" t="str">
            <v>CPU175</v>
          </cell>
          <cell r="B3629" t="str">
            <v>KIT DE REFINET, MODELO KHRP26A33T, CONFORME FLUXOGRAMAS</v>
          </cell>
          <cell r="C3629" t="str">
            <v>cj</v>
          </cell>
          <cell r="D3629">
            <v>0</v>
          </cell>
          <cell r="E3629">
            <v>0</v>
          </cell>
          <cell r="F3629">
            <v>0</v>
          </cell>
        </row>
        <row r="3630">
          <cell r="A3630" t="str">
            <v>CPU176</v>
          </cell>
          <cell r="B3630" t="str">
            <v>KIT DE REFINET, MODELO KHRP26A72T, CONFORME FLUXOGRAMAS</v>
          </cell>
          <cell r="C3630" t="str">
            <v>cj</v>
          </cell>
          <cell r="D3630">
            <v>0</v>
          </cell>
          <cell r="E3630">
            <v>0</v>
          </cell>
          <cell r="F3630">
            <v>0</v>
          </cell>
        </row>
        <row r="3631">
          <cell r="A3631" t="str">
            <v>CPU177</v>
          </cell>
          <cell r="B3631" t="str">
            <v>KIT DE REFINET, MODELO KHRP26A73T + KHRP26M73TP, CONFORME FLUXOGRAMAS</v>
          </cell>
          <cell r="C3631" t="str">
            <v>cj</v>
          </cell>
          <cell r="D3631">
            <v>0</v>
          </cell>
          <cell r="E3631">
            <v>0</v>
          </cell>
          <cell r="F3631">
            <v>0</v>
          </cell>
        </row>
        <row r="3632">
          <cell r="A3632" t="str">
            <v>CPU178</v>
          </cell>
          <cell r="B3632" t="str">
            <v>KIT DE CONEXÃO DE UNIDADES EXTERNAS, MODELO BHFP22P100, CONFORME FLUXOGRAMAS</v>
          </cell>
          <cell r="C3632" t="str">
            <v>cj</v>
          </cell>
          <cell r="D3632">
            <v>0</v>
          </cell>
          <cell r="E3632">
            <v>0</v>
          </cell>
          <cell r="F3632">
            <v>0</v>
          </cell>
        </row>
        <row r="3633">
          <cell r="A3633" t="str">
            <v>CPU179</v>
          </cell>
          <cell r="B3633" t="str">
            <v>KIT DE CONEXÃO DE UNIDADES EXTERNAS, MODELO BHFP22P151, CONFORME FLUXOGRAMAS</v>
          </cell>
          <cell r="C3633" t="str">
            <v>cj</v>
          </cell>
          <cell r="D3633">
            <v>0</v>
          </cell>
          <cell r="E3633">
            <v>0</v>
          </cell>
          <cell r="F3633">
            <v>0</v>
          </cell>
        </row>
        <row r="3634">
          <cell r="A3634" t="str">
            <v>CPU180</v>
          </cell>
          <cell r="B3634" t="str">
            <v xml:space="preserve">LUMINÁRIA DE SOBREPOR 1243 X 70mm - ITAIM COMFORTLITE RS SLIM - 28W / 127V </v>
          </cell>
          <cell r="C3634" t="str">
            <v>UN</v>
          </cell>
          <cell r="D3634">
            <v>292.33</v>
          </cell>
          <cell r="E3634">
            <v>59.1</v>
          </cell>
          <cell r="F3634">
            <v>0</v>
          </cell>
        </row>
        <row r="3635">
          <cell r="A3635" t="str">
            <v>CPU181</v>
          </cell>
          <cell r="B3635" t="str">
            <v xml:space="preserve">LUMINÁRIA DE SOBREPOR 1260X227mm - ITAIM - MAIA RS </v>
          </cell>
          <cell r="C3635" t="str">
            <v>UN</v>
          </cell>
          <cell r="D3635">
            <v>289.18</v>
          </cell>
          <cell r="E3635">
            <v>59.1</v>
          </cell>
          <cell r="F3635">
            <v>0</v>
          </cell>
        </row>
        <row r="3636">
          <cell r="A3636" t="str">
            <v>CPU182</v>
          </cell>
          <cell r="B3636" t="str">
            <v xml:space="preserve">LUMINÁRIA PENDENTE 1050X47mm - ITAIM 3737 DCL COMFORTLITE -PM </v>
          </cell>
          <cell r="C3636" t="str">
            <v>UN</v>
          </cell>
          <cell r="D3636">
            <v>717.66</v>
          </cell>
          <cell r="E3636">
            <v>59.1</v>
          </cell>
          <cell r="F3636">
            <v>0</v>
          </cell>
        </row>
        <row r="3637">
          <cell r="A3637" t="str">
            <v>CPU183</v>
          </cell>
          <cell r="B3637" t="str">
            <v xml:space="preserve">LUMINÁRIA PENDENTE 2050X47mm - ITAIM 3737 DCL COMFORTLITE RG </v>
          </cell>
          <cell r="C3637" t="str">
            <v>UN</v>
          </cell>
          <cell r="D3637">
            <v>944.7</v>
          </cell>
          <cell r="E3637">
            <v>59.1</v>
          </cell>
          <cell r="F3637">
            <v>0</v>
          </cell>
        </row>
        <row r="3638">
          <cell r="A3638" t="str">
            <v>CPU184</v>
          </cell>
          <cell r="B3638" t="str">
            <v>LUMINÁRIA PENDENTE 75X1115mm - LUMICENTER PD 77 - P1500840BC</v>
          </cell>
          <cell r="C3638" t="str">
            <v>UN</v>
          </cell>
          <cell r="D3638">
            <v>357.16</v>
          </cell>
          <cell r="E3638">
            <v>59.1</v>
          </cell>
          <cell r="F3638">
            <v>0</v>
          </cell>
        </row>
        <row r="3639">
          <cell r="A3639" t="str">
            <v>CPU185</v>
          </cell>
          <cell r="B3639" t="str">
            <v xml:space="preserve">LUMINÁRIA DE EMBUTIR 300x300mm - ITAIM - MINOTAURO PE </v>
          </cell>
          <cell r="C3639" t="str">
            <v>UN</v>
          </cell>
          <cell r="D3639">
            <v>146</v>
          </cell>
          <cell r="E3639">
            <v>59.1</v>
          </cell>
          <cell r="F3639">
            <v>0</v>
          </cell>
        </row>
        <row r="3640">
          <cell r="A3640" t="str">
            <v>CPU186</v>
          </cell>
          <cell r="B3640" t="str">
            <v>CONRETO PARA LAJE STEEL DECK FCK=30MPA</v>
          </cell>
          <cell r="C3640" t="str">
            <v>M2</v>
          </cell>
          <cell r="D3640">
            <v>54.1</v>
          </cell>
          <cell r="E3640">
            <v>100.61</v>
          </cell>
          <cell r="F3640">
            <v>0</v>
          </cell>
        </row>
        <row r="3641">
          <cell r="A3641" t="str">
            <v>CPU187</v>
          </cell>
          <cell r="B3641" t="str">
            <v>DUTO EM CHAPA DE AÇO PRETA Nº 16 PARA AR CONDICIONADO FORNECIMENTO, MONTAGEM E INSTALAÇÃO</v>
          </cell>
          <cell r="C3641" t="str">
            <v>M</v>
          </cell>
          <cell r="D3641">
            <v>15</v>
          </cell>
          <cell r="E3641">
            <v>59.489999999999995</v>
          </cell>
          <cell r="F3641">
            <v>0</v>
          </cell>
        </row>
        <row r="3642">
          <cell r="A3642" t="str">
            <v>CPU188</v>
          </cell>
          <cell r="B3642" t="str">
            <v>PISO VINÍLICO EM PLACA E INSTALAÇÃO DO TIPO LOOSE-LAY, SEM COLA. REFERÊNCIA COMERCIAL TARKETT LINHA SQUARE COLEÇÃO SET 914,4x914,4mm 24064101</v>
          </cell>
          <cell r="C3642" t="str">
            <v>M2</v>
          </cell>
          <cell r="D3642">
            <v>191.43</v>
          </cell>
          <cell r="E3642">
            <v>9.9</v>
          </cell>
          <cell r="F3642">
            <v>0</v>
          </cell>
        </row>
        <row r="3643">
          <cell r="A3643" t="str">
            <v>CPU189</v>
          </cell>
          <cell r="B3643" t="str">
            <v>GRANITO PRETO SÃO GABRIEL 60 X 60 CM</v>
          </cell>
          <cell r="C3643" t="str">
            <v>M2</v>
          </cell>
          <cell r="D3643">
            <v>386.2</v>
          </cell>
          <cell r="E3643">
            <v>72.72</v>
          </cell>
          <cell r="F3643">
            <v>0</v>
          </cell>
        </row>
        <row r="3644">
          <cell r="A3644" t="str">
            <v>CPU190</v>
          </cell>
          <cell r="B3644" t="str">
            <v>PINTURA COM TINTA ACRÍLICA - FRISOS PRÓXIMOS AO RODAPÉ NA COR CORAL 30GG 10/225 E PANO LISO NA COR CORAL 70GY 73/074</v>
          </cell>
          <cell r="C3644" t="str">
            <v>M2</v>
          </cell>
          <cell r="D3644">
            <v>12.66</v>
          </cell>
          <cell r="E3644">
            <v>24.06</v>
          </cell>
          <cell r="F3644">
            <v>0</v>
          </cell>
        </row>
        <row r="3645">
          <cell r="A3645" t="str">
            <v>CPU191</v>
          </cell>
          <cell r="B3645" t="str">
            <v>PINTURA MURAL NO RODATETO A RESTAURAR, E EM DEMAIS ÁREAS DA PAREDE CONSIDERAR TRATAMENTO COM PINTURA RETARDANTE DE CHAMAS PARA PAREDES, COM CERTIFICAÇÃO E CONFORME INSTRUÇÕES TÉCNICAS DO CORPO DE BOMBEIROS, FRISOS PRÓXIMOS AO RODAPÉ NA COR CORAL 30GG 10/225 E PANO LISO NA COR CORAL 70GY 73/074, COM APLICAÇÃO DE PINTURA ACRÍLICA NO MESMO ESQUEMA DE CORES COMO ACABAMENTO</v>
          </cell>
          <cell r="C3645" t="str">
            <v>M2</v>
          </cell>
          <cell r="D3645">
            <v>12.66</v>
          </cell>
          <cell r="E3645">
            <v>24.06</v>
          </cell>
          <cell r="F3645">
            <v>0</v>
          </cell>
        </row>
        <row r="3646">
          <cell r="A3646" t="str">
            <v>CPU192</v>
          </cell>
          <cell r="B3646" t="str">
            <v>PINTURA COM TINTA ACRÍLICA - FRISOS A MEIA ALTURA NA COR CORAL 30GG 10/225 E PANO LISO NA COR CORAL 70GY 73/074</v>
          </cell>
          <cell r="C3646" t="str">
            <v>M2</v>
          </cell>
          <cell r="D3646">
            <v>12.66</v>
          </cell>
          <cell r="E3646">
            <v>24.06</v>
          </cell>
          <cell r="F3646">
            <v>0</v>
          </cell>
        </row>
        <row r="3647">
          <cell r="A3647" t="str">
            <v>CPU193</v>
          </cell>
          <cell r="B3647" t="str">
            <v>PINTURA COM TINTA ACRÍLICA - PANO LISO NA COR CORAL 90YY 52/138</v>
          </cell>
          <cell r="C3647" t="str">
            <v>M2</v>
          </cell>
          <cell r="D3647">
            <v>11.27</v>
          </cell>
          <cell r="E3647">
            <v>24.06</v>
          </cell>
          <cell r="F3647">
            <v>0</v>
          </cell>
        </row>
        <row r="3648">
          <cell r="A3648" t="str">
            <v>CPU194</v>
          </cell>
          <cell r="B3648" t="str">
            <v>PINTURA COM TINTA ACRÍLICA - PANO LISO NA COR CORAL 70GY 73/074</v>
          </cell>
          <cell r="C3648" t="str">
            <v>M2</v>
          </cell>
          <cell r="D3648">
            <v>12.66</v>
          </cell>
          <cell r="E3648">
            <v>24.06</v>
          </cell>
          <cell r="F3648">
            <v>0</v>
          </cell>
        </row>
        <row r="3649">
          <cell r="A3649" t="str">
            <v>CPU195</v>
          </cell>
          <cell r="B3649" t="str">
            <v>PINTURA COM TINTA ACRÍLICA - PANO LISO NA COR CORAL 30YY 64/331</v>
          </cell>
          <cell r="C3649" t="str">
            <v>M2</v>
          </cell>
          <cell r="D3649">
            <v>15.439999999999998</v>
          </cell>
          <cell r="E3649">
            <v>24.06</v>
          </cell>
          <cell r="F3649">
            <v>0</v>
          </cell>
        </row>
        <row r="3650">
          <cell r="A3650" t="str">
            <v>CPU196</v>
          </cell>
          <cell r="B3650" t="str">
            <v>PINTURA COM TINTA ACRÍLICA - EXTERNA NA COR CORAL 30YY 46/608</v>
          </cell>
          <cell r="C3650" t="str">
            <v>M2</v>
          </cell>
          <cell r="D3650">
            <v>18.079999999999998</v>
          </cell>
          <cell r="E3650">
            <v>24.06</v>
          </cell>
          <cell r="F3650">
            <v>0</v>
          </cell>
        </row>
        <row r="3651">
          <cell r="A3651" t="str">
            <v>CPU197</v>
          </cell>
          <cell r="B3651" t="str">
            <v>PINTURA COM TINTA ACRÍLICA - EXTERNA NA COR CORAL 20YY 46/425</v>
          </cell>
          <cell r="C3651" t="str">
            <v>M2</v>
          </cell>
          <cell r="D3651">
            <v>16.329999999999998</v>
          </cell>
          <cell r="E3651">
            <v>24.06</v>
          </cell>
          <cell r="F3651">
            <v>0</v>
          </cell>
        </row>
        <row r="3652">
          <cell r="A3652" t="str">
            <v>CPU198</v>
          </cell>
          <cell r="B3652" t="str">
            <v>PINTURA COM TINTA EPÓXI NA COR BRANCA</v>
          </cell>
          <cell r="C3652" t="str">
            <v>M2</v>
          </cell>
          <cell r="D3652">
            <v>66.449999999999989</v>
          </cell>
          <cell r="E3652">
            <v>61.84</v>
          </cell>
          <cell r="F3652">
            <v>0</v>
          </cell>
        </row>
        <row r="3653">
          <cell r="A3653" t="str">
            <v>CPU199</v>
          </cell>
          <cell r="B3653" t="str">
            <v>PINTURA COM TINTA EPÓXI - FRISOS PRÓXIMOS AO RODAPÉ NA COR CORAL 30GG 10/225 E PANO LISO NA COR CORAL 70GY 73/074</v>
          </cell>
          <cell r="C3653" t="str">
            <v>M2</v>
          </cell>
          <cell r="D3653">
            <v>65.789999999999992</v>
          </cell>
          <cell r="E3653">
            <v>61.84</v>
          </cell>
          <cell r="F3653">
            <v>0</v>
          </cell>
        </row>
        <row r="3654">
          <cell r="A3654" t="str">
            <v>CPU200</v>
          </cell>
          <cell r="B3654" t="str">
            <v>PINTURA COM TINTA EPÓXI - PANO LISO NA COR CORAL 90YY 52/138</v>
          </cell>
          <cell r="C3654" t="str">
            <v>M2</v>
          </cell>
          <cell r="D3654">
            <v>68.289999999999992</v>
          </cell>
          <cell r="E3654">
            <v>61.84</v>
          </cell>
          <cell r="F3654">
            <v>0</v>
          </cell>
        </row>
        <row r="3655">
          <cell r="A3655" t="str">
            <v>CPU201</v>
          </cell>
          <cell r="B3655" t="str">
            <v>PINTURA COM TINTA EPÓXI - PANO LISO NA COR CORAL 30YY 64/149</v>
          </cell>
          <cell r="C3655" t="str">
            <v>M2</v>
          </cell>
          <cell r="D3655">
            <v>70.789999999999992</v>
          </cell>
          <cell r="E3655">
            <v>61.84</v>
          </cell>
          <cell r="F3655">
            <v>0</v>
          </cell>
        </row>
        <row r="3656">
          <cell r="A3656" t="str">
            <v>CPU202</v>
          </cell>
          <cell r="B3656" t="str">
            <v>PINTURA COM TINTA LÁTEX</v>
          </cell>
          <cell r="C3656" t="str">
            <v>M2</v>
          </cell>
          <cell r="D3656">
            <v>0</v>
          </cell>
          <cell r="E3656">
            <v>0</v>
          </cell>
          <cell r="F3656">
            <v>0</v>
          </cell>
        </row>
        <row r="3657">
          <cell r="A3657" t="str">
            <v>CPU203</v>
          </cell>
          <cell r="B3657" t="str">
            <v>NOVO FORRO ACÚSTICO. MODELO DE REFERÊNCIA OWA SONEX FORRO MINERAL SINFONIA – NRC ATÉ 0,90</v>
          </cell>
          <cell r="C3657" t="str">
            <v>M2</v>
          </cell>
          <cell r="D3657">
            <v>115</v>
          </cell>
          <cell r="E3657">
            <v>20.97</v>
          </cell>
          <cell r="F3657">
            <v>0</v>
          </cell>
        </row>
        <row r="3658">
          <cell r="A3658" t="str">
            <v>CPU204</v>
          </cell>
          <cell r="B3658" t="str">
            <v>RESTAURO DE LAJE ABOBADILHA - PINTURA DE VIGA METÁLICA EM ESMALTE CINZA GRAFITE</v>
          </cell>
          <cell r="C3658" t="str">
            <v>M2</v>
          </cell>
          <cell r="D3658">
            <v>6.07</v>
          </cell>
          <cell r="E3658">
            <v>12.02</v>
          </cell>
          <cell r="F3658">
            <v>0</v>
          </cell>
        </row>
        <row r="3659">
          <cell r="A3659" t="str">
            <v>CPU205</v>
          </cell>
          <cell r="B3659" t="str">
            <v>NOVO FORRO ACÚSTICO. MODELO DE REFERÊNCIA OWA SONEX FORRO MINERAL SINFONIA – NRC ATÉ 0,90. ALTURA A DETERMINAR CONFORME PINTURA MURAL NO RODATETO</v>
          </cell>
          <cell r="C3659" t="str">
            <v>M2</v>
          </cell>
          <cell r="D3659">
            <v>0</v>
          </cell>
          <cell r="E3659">
            <v>0</v>
          </cell>
          <cell r="F3659">
            <v>0</v>
          </cell>
        </row>
        <row r="3660">
          <cell r="A3660" t="str">
            <v>CPU206</v>
          </cell>
          <cell r="B3660" t="str">
            <v>NOVO FORRO DE GESSO COM TABICA, ACABAMENTO EM PINTURA C/ TINTA ACRÍLICA - COR BRANCA</v>
          </cell>
          <cell r="C3660" t="str">
            <v>M2</v>
          </cell>
          <cell r="D3660">
            <v>0</v>
          </cell>
          <cell r="E3660">
            <v>0</v>
          </cell>
          <cell r="F3660">
            <v>0</v>
          </cell>
        </row>
        <row r="3661">
          <cell r="A3661" t="str">
            <v>CPU207</v>
          </cell>
          <cell r="B3661" t="str">
            <v>NOVO FORRO DE GESSO COM TABICA, ACABAMENTO EM PINTURA C/ TINTA ACRÍLICA - COR BRANCA. ALTURA A DETERMINAR CONFORME PINTURA MURAL NO RODATETO</v>
          </cell>
          <cell r="C3661" t="str">
            <v>M2</v>
          </cell>
          <cell r="D3661">
            <v>0</v>
          </cell>
          <cell r="E3661">
            <v>0</v>
          </cell>
          <cell r="F3661">
            <v>0</v>
          </cell>
        </row>
        <row r="3662">
          <cell r="A3662" t="str">
            <v>CPU208</v>
          </cell>
          <cell r="B3662" t="str">
            <v>FORRO DE ESTUQUE A SER RESTAURADO</v>
          </cell>
          <cell r="C3662" t="str">
            <v>M2</v>
          </cell>
          <cell r="D3662">
            <v>2.9699999999999998</v>
          </cell>
          <cell r="E3662">
            <v>11.870000000000001</v>
          </cell>
          <cell r="F3662">
            <v>0</v>
          </cell>
        </row>
        <row r="3663">
          <cell r="A3663" t="str">
            <v>CPU209</v>
          </cell>
          <cell r="B3663" t="str">
            <v xml:space="preserve">PINTURA BRANCA SOBRE A ARGAMASSA A RESTAURAR </v>
          </cell>
          <cell r="C3663" t="str">
            <v>M2</v>
          </cell>
          <cell r="D3663">
            <v>0</v>
          </cell>
          <cell r="E3663">
            <v>0</v>
          </cell>
          <cell r="F3663">
            <v>0</v>
          </cell>
        </row>
        <row r="3664">
          <cell r="A3664" t="str">
            <v>CPU210</v>
          </cell>
          <cell r="B3664" t="str">
            <v>RODAPÉ PLANO EM PVC 75 MM. REFERÊNCIA COMERCIAL TARKETT 9367</v>
          </cell>
          <cell r="C3664" t="str">
            <v>M</v>
          </cell>
          <cell r="D3664">
            <v>58.97</v>
          </cell>
          <cell r="E3664">
            <v>9.9</v>
          </cell>
          <cell r="F3664">
            <v>0</v>
          </cell>
        </row>
        <row r="3665">
          <cell r="A3665" t="str">
            <v>CPU211</v>
          </cell>
          <cell r="B3665" t="str">
            <v>RODAPÉ DE GRANITO PRETO SÃO GABRIEL H=20 CM</v>
          </cell>
          <cell r="C3665" t="str">
            <v>M</v>
          </cell>
          <cell r="D3665">
            <v>41.93</v>
          </cell>
          <cell r="E3665">
            <v>5.4</v>
          </cell>
          <cell r="F3665">
            <v>0</v>
          </cell>
        </row>
        <row r="3666">
          <cell r="A3666" t="str">
            <v>CPU212</v>
          </cell>
          <cell r="B3666" t="str">
            <v>PORTA DE VIDRO LAMINADO E TEMPERADO 12 MM CRISTAL, GUARNIÇÃO E BATENTES METÁLICOS COM ACABAMENTO EM TINTA DE BASE EPÓXI/ELETROSTÁTICA BRANCA</v>
          </cell>
          <cell r="C3666" t="str">
            <v>UN</v>
          </cell>
          <cell r="D3666">
            <v>2154.84</v>
          </cell>
          <cell r="E3666">
            <v>0</v>
          </cell>
          <cell r="F3666">
            <v>0</v>
          </cell>
        </row>
        <row r="3667">
          <cell r="A3667" t="str">
            <v>CPU213</v>
          </cell>
          <cell r="B3667" t="str">
            <v>PORTA DE VIDRO LAMINADO E TEMPERADO 12 MM SERIGRAFADO BRANCO NAS DIVISÓRIAS SANITÁRIAS</v>
          </cell>
          <cell r="C3667" t="str">
            <v>UN</v>
          </cell>
          <cell r="D3667">
            <v>1594.1100000000001</v>
          </cell>
          <cell r="E3667">
            <v>0</v>
          </cell>
          <cell r="F3667">
            <v>0</v>
          </cell>
        </row>
        <row r="3668">
          <cell r="A3668" t="str">
            <v>CPU214</v>
          </cell>
          <cell r="B3668" t="str">
            <v>PORTA DE VIDRO LAMINADO E TEMPERADO 12 MM JATEADO, GUARNIÇÃO E BATENTES METÁLICOS COM ACABAMENTO EM TINTA DE BASE EPÓXI/ELETROSTÁTICA BRANCA</v>
          </cell>
          <cell r="C3668" t="str">
            <v>UN</v>
          </cell>
          <cell r="D3668">
            <v>2154.84</v>
          </cell>
          <cell r="E3668">
            <v>0</v>
          </cell>
          <cell r="F3668">
            <v>0</v>
          </cell>
        </row>
        <row r="3669">
          <cell r="A3669" t="str">
            <v>CPU215</v>
          </cell>
          <cell r="B3669" t="str">
            <v>PORTA DE VIDRO LAMINADO E TEMPERADO 12 MM JATEADO, GUARNIÇÃO E BATENTES METÁLICOS COM ACABAMENTO EM TINTA DE BASE EPÓXI/ELETROSTÁTICA BRANCA</v>
          </cell>
          <cell r="C3669" t="str">
            <v>UN</v>
          </cell>
          <cell r="D3669">
            <v>3287.34</v>
          </cell>
          <cell r="E3669">
            <v>0</v>
          </cell>
          <cell r="F3669">
            <v>0</v>
          </cell>
        </row>
        <row r="3670">
          <cell r="A3670" t="str">
            <v>CPU216</v>
          </cell>
          <cell r="B3670" t="str">
            <v>PORTA DE VIDRO LAMINADO E TEMPERADO 12 MM CRISTAL, MONTANTES METÁLICOS COM ACABAMENTO EM TINTA DE BASE EPÓXI/ELETROSTÁTICA BRANCA</v>
          </cell>
          <cell r="C3670" t="str">
            <v>UN</v>
          </cell>
          <cell r="D3670">
            <v>3490.6800000000003</v>
          </cell>
          <cell r="E3670">
            <v>0</v>
          </cell>
          <cell r="F3670">
            <v>0</v>
          </cell>
        </row>
        <row r="3671">
          <cell r="A3671" t="str">
            <v>CPU217</v>
          </cell>
          <cell r="B3671" t="str">
            <v>PORTA DE VIDRO LAMINADO E TEMPERADO 12 MM CRISTAL, GUARNIÇÃO E BATENTES METÁLICOS COM ACABAMENTO EM TINTA DE BASE EPÓXI/ELETROSTÁTICA BRANCA</v>
          </cell>
          <cell r="C3671" t="str">
            <v>UN</v>
          </cell>
          <cell r="D3671">
            <v>3490.6800000000003</v>
          </cell>
          <cell r="E3671">
            <v>0</v>
          </cell>
          <cell r="F3671">
            <v>0</v>
          </cell>
        </row>
        <row r="3672">
          <cell r="A3672" t="str">
            <v>CPU218</v>
          </cell>
          <cell r="B3672" t="str">
            <v>PORTA DE VIDRO LAMINADO E TEMPERADO 12 MM CRISTAL, MONTANTES METÁLICOS COM ACABAMENTO EM TINTA DE BASE EPÓXI/ELETROSTÁTICA BRANCA</v>
          </cell>
          <cell r="C3672" t="str">
            <v>UN</v>
          </cell>
          <cell r="D3672">
            <v>3490.6800000000003</v>
          </cell>
          <cell r="E3672">
            <v>0</v>
          </cell>
          <cell r="F3672">
            <v>0</v>
          </cell>
        </row>
        <row r="3673">
          <cell r="A3673" t="str">
            <v>CPU219</v>
          </cell>
          <cell r="B3673" t="str">
            <v>PORTA DE VIDRO LAMINADO E TEMPERADO 12 MM JATEADO, GUARNIÇÃO E BATENTES METÁLICOS COM ACABAMENTO EM TINTA DE BASE EPÓXI/ELETROSTÁTICA BRANCA</v>
          </cell>
          <cell r="C3673" t="str">
            <v>UN</v>
          </cell>
          <cell r="D3673">
            <v>2154.84</v>
          </cell>
          <cell r="E3673">
            <v>0</v>
          </cell>
          <cell r="F3673">
            <v>0</v>
          </cell>
        </row>
        <row r="3674">
          <cell r="A3674" t="str">
            <v>CPU220</v>
          </cell>
          <cell r="B3674" t="str">
            <v>PORTA DE VIDRO LAMINADO E TEMPERADO 12 MM GUARNIÇÃO E BATENTES METÁLICOS COM ACABAMENTO EM TINTA DE BASE EPÓXI/ELETROSTÁTICA DA MESMA COR DAS DEMAIS PORTAS EXISTENTES</v>
          </cell>
          <cell r="C3674" t="str">
            <v>UN</v>
          </cell>
          <cell r="D3674">
            <v>4195.38</v>
          </cell>
          <cell r="E3674">
            <v>0</v>
          </cell>
          <cell r="F3674">
            <v>0</v>
          </cell>
        </row>
        <row r="3675">
          <cell r="A3675" t="str">
            <v>CPU221</v>
          </cell>
          <cell r="B3675" t="str">
            <v>PORTA DE PINHO TRATADA CONTRA O ATAQUE DE FUNGOS E INSETOS REVESTIMENTO EM LAMINADO MELAMÍNICO DE ALTA PRESSÃO LISO BRANCO EM TODAS AS FACES, INCLUSIVE SUPERIOR E INFERIOR</v>
          </cell>
          <cell r="C3675" t="str">
            <v>UN</v>
          </cell>
          <cell r="D3675">
            <v>4500</v>
          </cell>
          <cell r="E3675">
            <v>0</v>
          </cell>
          <cell r="F3675">
            <v>0</v>
          </cell>
        </row>
        <row r="3676">
          <cell r="A3676" t="str">
            <v>CPU222</v>
          </cell>
          <cell r="B3676" t="str">
            <v>PORTA DE PINHO TRATADA CONTRA O ATAQUE DE FUNGOS E INSETOS REVESTIMENTO EM LAMINADO MELAMÍNICO DE ALTA PRESSÃO LISO BRANCO EM TODAS AS FACES, INCLUSIVE SUPERIOR E INFERIOR BATENTE METÁLICO COM ACABAMENTO EM TINTA DE BASE EPÓXI/ELETROSTÁTICA BRANCA PUXADOR HOTIZONTAL E CHAPA DE AÇO INOX ESCOVADO RESISTENTE A IMPACTOS</v>
          </cell>
          <cell r="C3676" t="str">
            <v>UN</v>
          </cell>
          <cell r="D3676">
            <v>4500</v>
          </cell>
          <cell r="E3676">
            <v>0</v>
          </cell>
          <cell r="F3676">
            <v>0</v>
          </cell>
        </row>
        <row r="3677">
          <cell r="A3677" t="str">
            <v>CPU223</v>
          </cell>
          <cell r="B3677" t="str">
            <v>PORTA DE PINHO TRATADA CONTRA O ATAQUE DE FUNGOS E INSETOS REVESTIMENTO EM LAMINADO MELAMÍNICO DE ALTA PRESSÃO LISO DE COR SEMELHANTE À COR CORAL 70GY/73/074 EM TODAS AS FACES, INCLUSIVE SUPERIOR E INFERIOR BATENTE METÁLICO COM ACABAMENTO EM TINTA DE BASE EPÓXI/ELETROSTÁTICA DE COR SEMELHANTE À COR CORAL 70GY/73/074 PUXADOR HOTIZONTAL E CHAPA DE AÇO INOX ESCOVADO RESISTENTE A IMPACTOS</v>
          </cell>
          <cell r="C3677" t="str">
            <v>UN</v>
          </cell>
          <cell r="D3677">
            <v>4500</v>
          </cell>
          <cell r="E3677">
            <v>0</v>
          </cell>
          <cell r="F3677">
            <v>0</v>
          </cell>
        </row>
        <row r="3678">
          <cell r="A3678" t="str">
            <v>CPU224</v>
          </cell>
          <cell r="B3678" t="str">
            <v>PORTA DE PINHO TRATADA CONTRA O ATAQUE DE FUNGOS E INSETOS REVESTIMENTO EM LAMINADO MELAMÍNICO DE ALTA PRESSÃO LISO DE COR SEMELHANTE À COR CORAL 70GY/73/074 EM TODAS AS FACES, INCLUSIVE SUPERIOR E INFERIOR BATENTE METÁLICO COM ACABAMENTO EM TINTA DE BASE EPÓXI/ELETROSTÁTICA DE COR SEMELHANTE À COR CORAL 70GY/73/074</v>
          </cell>
          <cell r="C3678" t="str">
            <v>UN</v>
          </cell>
          <cell r="D3678">
            <v>4500</v>
          </cell>
          <cell r="E3678">
            <v>0</v>
          </cell>
          <cell r="F3678">
            <v>0</v>
          </cell>
        </row>
        <row r="3679">
          <cell r="A3679" t="str">
            <v>CPU225</v>
          </cell>
          <cell r="B3679" t="str">
            <v>PORTA DE PINHO TRATADA CONTRA O ATAQUE DE FUNGOS E INSETOS COM PINTURA EM TINTA ESMALTE DA MESMA COR DAS DEMAIS PORTAS EXISTENTES</v>
          </cell>
          <cell r="C3679" t="str">
            <v>UN</v>
          </cell>
          <cell r="D3679">
            <v>3000</v>
          </cell>
          <cell r="E3679">
            <v>0</v>
          </cell>
          <cell r="F3679">
            <v>0</v>
          </cell>
        </row>
        <row r="3680">
          <cell r="A3680" t="str">
            <v>CPU226</v>
          </cell>
          <cell r="B3680" t="str">
            <v>PORTA DE PINHO TRATADA CONTRA O ATAQUE DE FUNGOS E INSETOS COM PINTURA EM TINTA ESMALTE DA MESMA COR DAS DEMAIS PORTAS EXISTENTES</v>
          </cell>
          <cell r="C3680" t="str">
            <v>UN</v>
          </cell>
          <cell r="D3680">
            <v>14000</v>
          </cell>
          <cell r="E3680">
            <v>0</v>
          </cell>
          <cell r="F3680">
            <v>0</v>
          </cell>
        </row>
        <row r="3681">
          <cell r="A3681" t="str">
            <v>CPU227</v>
          </cell>
          <cell r="B3681" t="str">
            <v>PORTAL EM CHAPA METÁLICA COM PINTURA EM TINTA DE BASE EPÓXI/ELETROSTÁTICA GRAFITE PORTA METÁLICA COM PINTURA EM TINTA DE BASE EPÓXI/ELETROSTÁTICA GRAFITE GUARNIÇÃO E BATENTES METÁLICOS COM ACABAMENTO EM TINTA DE BASE EPÓXI/ELETROSTÁTICA GRAFITE</v>
          </cell>
          <cell r="C3681" t="str">
            <v>UN</v>
          </cell>
          <cell r="D3681">
            <v>5346</v>
          </cell>
          <cell r="E3681">
            <v>0</v>
          </cell>
          <cell r="F3681">
            <v>0</v>
          </cell>
        </row>
        <row r="3682">
          <cell r="A3682" t="str">
            <v>CPU228</v>
          </cell>
          <cell r="B3682" t="str">
            <v>PORTAL EM CHAPA METÁLICA COM PINTURA EM TINTA DE BASE EPÓXI/ELETROSTÁTICA GRAFITE PORTA METÁLICA COM PINTURA EM TINTA DE BASE EPÓXI/ELETROSTÁTICA GRAFITE GUARNIÇÃO E BATENTES METÁLICOS COM ACABAMENTO
EM TINTA DE BASE EPÓXI/ELETROSTÁTICA GRAFITE</v>
          </cell>
          <cell r="C3682" t="str">
            <v>UN</v>
          </cell>
          <cell r="D3682">
            <v>5292</v>
          </cell>
          <cell r="E3682">
            <v>0</v>
          </cell>
          <cell r="F3682">
            <v>0</v>
          </cell>
        </row>
        <row r="3683">
          <cell r="A3683" t="str">
            <v>CPU229</v>
          </cell>
          <cell r="B3683" t="str">
            <v>PORTAL EM CHAPA METÁLICA COM PINTURA EM TINTA DE BASE EPÓXI/ELETROSTÁTICA GRAFITE PORTA METÁLICA COM PINTURA EM TINTA DE BASE EPÓXI/ELETROSTÁTICA GRAFITE GUARNIÇÃO E BATENTES METÁLICOS COM ACABAMENTO EM TINTA DE BASE EPÓXI/ELETROSTÁTICA GRAFITE</v>
          </cell>
          <cell r="C3683" t="str">
            <v>UN</v>
          </cell>
          <cell r="D3683">
            <v>6048</v>
          </cell>
          <cell r="E3683">
            <v>0</v>
          </cell>
          <cell r="F3683">
            <v>0</v>
          </cell>
        </row>
        <row r="3684">
          <cell r="A3684" t="str">
            <v>CPU230</v>
          </cell>
          <cell r="B3684" t="str">
            <v>PORTA DE PINHO TRATADA CONTRA O ATAQUE DE FUNGOS E INSETOS REVESTIMENTO EM LAMINADO MELAMÍNICO DE ALTA PRESSÃO LISO DE COR SEMELHANTE À COR CORAL 70GY/73/074 EM TODAS AS FACES, INCLUSIVE SUPERIOR E INFERIOR BATENTE METÁLICO COM ACABAMENTO EM TINTA DE BASE EPÓXI/ELETROSTÁTICA DE COR SEMELHANTE À COR CORAL 70GY/73/074</v>
          </cell>
          <cell r="C3684" t="str">
            <v>UN</v>
          </cell>
          <cell r="D3684">
            <v>6000</v>
          </cell>
          <cell r="E3684">
            <v>0</v>
          </cell>
          <cell r="F3684">
            <v>0</v>
          </cell>
        </row>
        <row r="3685">
          <cell r="A3685" t="str">
            <v>CPU231</v>
          </cell>
          <cell r="B3685" t="str">
            <v>VIDRO CRISTAL TEMPERADO LAMINADO 12MM ENCAIXILHADO EM MONTANTE DE AÇO COM PINTURA EM ESMALTE SINTÉTICO FOSCO GRAFITE AS MEDIDAS PRECISAM SER AFERIDAS PELO FORNECEDOR NO LOCAL</v>
          </cell>
          <cell r="C3685" t="str">
            <v>UN</v>
          </cell>
          <cell r="D3685">
            <v>807.36</v>
          </cell>
          <cell r="E3685">
            <v>0</v>
          </cell>
          <cell r="F3685">
            <v>0</v>
          </cell>
        </row>
        <row r="3686">
          <cell r="A3686" t="str">
            <v>CPU232</v>
          </cell>
          <cell r="B3686" t="str">
            <v>VIDRO CRISTAL TEMPERADO LAMINADO 12MM ENCAIXILHADO EM MONTANTE DE AÇO COM PINTURA EM ESMALTE SINTÉTICO FOSCO GRAFITE AS MEDIDAS PRECISAM SER AFERIDAS PELO FORNECEDOR NO LOCAL</v>
          </cell>
          <cell r="C3686" t="str">
            <v>UN</v>
          </cell>
          <cell r="D3686">
            <v>169.56</v>
          </cell>
          <cell r="E3686">
            <v>0</v>
          </cell>
          <cell r="F3686">
            <v>0</v>
          </cell>
        </row>
        <row r="3687">
          <cell r="A3687" t="str">
            <v>CPU233</v>
          </cell>
          <cell r="B3687" t="str">
            <v>VIDRO CRISTAL TEMPERADO LAMINADO 12MM ENCAIXILHADO EM MONTANTE DE AÇO COM PINTURA EM ESMALTE SINTÉTICO FOSCO GRAFITE AS MEDIDAS PRECISAM SER AFERIDAS PELO FORNECEDOR NO LOCAL</v>
          </cell>
          <cell r="C3687" t="str">
            <v>UN</v>
          </cell>
          <cell r="D3687">
            <v>712.8</v>
          </cell>
          <cell r="E3687">
            <v>0</v>
          </cell>
          <cell r="F3687">
            <v>0</v>
          </cell>
        </row>
        <row r="3688">
          <cell r="A3688" t="str">
            <v>CPU234</v>
          </cell>
          <cell r="B3688" t="str">
            <v>VIDRO CRISTAL TEMPERADO LAMINADO 12MM ENCAIXILHADO EM MONTANTE DE AÇO COM PINTURA EM ESMALTE SINTÉTICO FOSCO GRAFITE AS MEDIDAS PRECISAM SER AFERIDAS PELO FORNECEDOR NO LOCAL</v>
          </cell>
          <cell r="C3688" t="str">
            <v>UN</v>
          </cell>
          <cell r="D3688">
            <v>504</v>
          </cell>
          <cell r="E3688">
            <v>0</v>
          </cell>
          <cell r="F3688">
            <v>0</v>
          </cell>
        </row>
        <row r="3689">
          <cell r="A3689" t="str">
            <v>CPU235</v>
          </cell>
          <cell r="B3689" t="str">
            <v>ADMINISTRAÇÃO LOCAL DA OBRA</v>
          </cell>
          <cell r="C3689" t="str">
            <v>UN</v>
          </cell>
          <cell r="D3689">
            <v>82454.559999999998</v>
          </cell>
          <cell r="E3689">
            <v>707037.48</v>
          </cell>
          <cell r="F3689">
            <v>0</v>
          </cell>
        </row>
        <row r="3690">
          <cell r="A3690" t="str">
            <v>CPU236</v>
          </cell>
          <cell r="B3690" t="str">
            <v>CONSULTORIA TÉCNICA ESPECIALIZADA</v>
          </cell>
          <cell r="C3690" t="str">
            <v>UN</v>
          </cell>
          <cell r="D3690">
            <v>0</v>
          </cell>
          <cell r="E3690">
            <v>477025.2</v>
          </cell>
          <cell r="F3690">
            <v>0</v>
          </cell>
        </row>
        <row r="3691">
          <cell r="A3691" t="str">
            <v>CPU237</v>
          </cell>
          <cell r="C3691" t="str">
            <v>UN</v>
          </cell>
          <cell r="D3691">
            <v>0</v>
          </cell>
          <cell r="E3691">
            <v>0</v>
          </cell>
          <cell r="F3691">
            <v>0</v>
          </cell>
        </row>
        <row r="3692">
          <cell r="A3692" t="str">
            <v>CPU238</v>
          </cell>
          <cell r="C3692" t="str">
            <v>UN</v>
          </cell>
          <cell r="D3692">
            <v>0</v>
          </cell>
          <cell r="E3692">
            <v>0</v>
          </cell>
          <cell r="F3692">
            <v>0</v>
          </cell>
        </row>
        <row r="3693">
          <cell r="A3693" t="str">
            <v>CPU239</v>
          </cell>
          <cell r="C3693" t="str">
            <v>UN</v>
          </cell>
          <cell r="D3693">
            <v>0</v>
          </cell>
          <cell r="E3693">
            <v>0</v>
          </cell>
          <cell r="F3693">
            <v>0</v>
          </cell>
        </row>
        <row r="3694">
          <cell r="A3694" t="str">
            <v>CPU240</v>
          </cell>
          <cell r="C3694" t="str">
            <v>UN</v>
          </cell>
          <cell r="D3694">
            <v>0</v>
          </cell>
          <cell r="E3694">
            <v>0</v>
          </cell>
          <cell r="F3694">
            <v>0</v>
          </cell>
        </row>
        <row r="3695">
          <cell r="A3695" t="str">
            <v>CPU241</v>
          </cell>
          <cell r="C3695" t="str">
            <v>UN</v>
          </cell>
          <cell r="D3695">
            <v>0</v>
          </cell>
          <cell r="E3695">
            <v>0</v>
          </cell>
          <cell r="F3695">
            <v>0</v>
          </cell>
        </row>
        <row r="3696">
          <cell r="A3696" t="str">
            <v>CPU242</v>
          </cell>
          <cell r="C3696" t="str">
            <v>UN</v>
          </cell>
          <cell r="D3696">
            <v>0</v>
          </cell>
          <cell r="E3696">
            <v>0</v>
          </cell>
          <cell r="F3696">
            <v>0</v>
          </cell>
        </row>
        <row r="3697">
          <cell r="A3697" t="str">
            <v>CPU243</v>
          </cell>
          <cell r="C3697" t="str">
            <v>UN</v>
          </cell>
          <cell r="D3697">
            <v>0</v>
          </cell>
          <cell r="E3697">
            <v>0</v>
          </cell>
          <cell r="F3697">
            <v>0</v>
          </cell>
        </row>
        <row r="3698">
          <cell r="A3698" t="str">
            <v>CPU244</v>
          </cell>
          <cell r="C3698" t="str">
            <v>UN</v>
          </cell>
          <cell r="D3698">
            <v>0</v>
          </cell>
          <cell r="E3698">
            <v>0</v>
          </cell>
          <cell r="F3698">
            <v>0</v>
          </cell>
        </row>
        <row r="3699">
          <cell r="A3699" t="str">
            <v>CPU245</v>
          </cell>
          <cell r="C3699" t="str">
            <v>UN</v>
          </cell>
          <cell r="D3699">
            <v>0</v>
          </cell>
          <cell r="E3699">
            <v>0</v>
          </cell>
          <cell r="F3699">
            <v>0</v>
          </cell>
        </row>
        <row r="3700">
          <cell r="A3700" t="str">
            <v>CPU246</v>
          </cell>
          <cell r="C3700" t="str">
            <v>UN</v>
          </cell>
          <cell r="D3700">
            <v>0</v>
          </cell>
          <cell r="E3700">
            <v>0</v>
          </cell>
          <cell r="F3700">
            <v>0</v>
          </cell>
        </row>
        <row r="3701">
          <cell r="A3701" t="str">
            <v>CPU247</v>
          </cell>
          <cell r="C3701" t="str">
            <v>UN</v>
          </cell>
          <cell r="D3701">
            <v>0</v>
          </cell>
          <cell r="E3701">
            <v>0</v>
          </cell>
          <cell r="F3701">
            <v>0</v>
          </cell>
        </row>
        <row r="3702">
          <cell r="A3702" t="str">
            <v>CPU248</v>
          </cell>
          <cell r="C3702" t="str">
            <v>UN</v>
          </cell>
          <cell r="D3702">
            <v>0</v>
          </cell>
          <cell r="E3702">
            <v>0</v>
          </cell>
          <cell r="F3702">
            <v>0</v>
          </cell>
        </row>
        <row r="3703">
          <cell r="A3703" t="str">
            <v>CPU249</v>
          </cell>
          <cell r="C3703" t="str">
            <v>UN</v>
          </cell>
          <cell r="D3703">
            <v>0</v>
          </cell>
          <cell r="E3703">
            <v>0</v>
          </cell>
          <cell r="F3703">
            <v>0</v>
          </cell>
        </row>
        <row r="3704">
          <cell r="A3704" t="str">
            <v>CPU250</v>
          </cell>
          <cell r="C3704" t="str">
            <v>UN</v>
          </cell>
          <cell r="D3704">
            <v>0</v>
          </cell>
          <cell r="E3704">
            <v>0</v>
          </cell>
          <cell r="F3704">
            <v>0</v>
          </cell>
        </row>
        <row r="3705">
          <cell r="A3705" t="str">
            <v>CPU251</v>
          </cell>
          <cell r="C3705" t="str">
            <v>UN</v>
          </cell>
          <cell r="D3705">
            <v>0</v>
          </cell>
          <cell r="E3705">
            <v>0</v>
          </cell>
          <cell r="F3705">
            <v>0</v>
          </cell>
        </row>
        <row r="3706">
          <cell r="A3706" t="str">
            <v>CPU252</v>
          </cell>
          <cell r="C3706" t="str">
            <v>UN</v>
          </cell>
          <cell r="D3706">
            <v>0</v>
          </cell>
          <cell r="E3706">
            <v>0</v>
          </cell>
          <cell r="F3706">
            <v>0</v>
          </cell>
        </row>
        <row r="3707">
          <cell r="D3707">
            <v>0</v>
          </cell>
          <cell r="E3707">
            <v>0</v>
          </cell>
          <cell r="F3707">
            <v>0</v>
          </cell>
        </row>
        <row r="3708">
          <cell r="A3708" t="str">
            <v>39.27.030</v>
          </cell>
          <cell r="B3708" t="str">
            <v>CABO ÓPTICO MULTIMODO, 6 FIBRAS, 50/125µm</v>
          </cell>
          <cell r="C3708" t="str">
            <v>M</v>
          </cell>
          <cell r="D3708">
            <v>4.82</v>
          </cell>
          <cell r="E3708">
            <v>4.17</v>
          </cell>
          <cell r="F3708">
            <v>0</v>
          </cell>
        </row>
        <row r="3709">
          <cell r="A3709" t="str">
            <v>66.20.170</v>
          </cell>
          <cell r="B3709" t="str">
            <v>GUIA ORGANIZADORA DE CABOS PARA RACK 19 2U</v>
          </cell>
          <cell r="C3709" t="str">
            <v>UN</v>
          </cell>
          <cell r="D3709">
            <v>21.88</v>
          </cell>
          <cell r="E3709">
            <v>7.4</v>
          </cell>
          <cell r="F3709">
            <v>0</v>
          </cell>
        </row>
        <row r="3710">
          <cell r="A3710" t="str">
            <v>69.03.340</v>
          </cell>
          <cell r="B3710" t="str">
            <v>CONECTOR RJ-45 FÊMEA CATEGORIA 6</v>
          </cell>
          <cell r="C3710" t="str">
            <v>UN</v>
          </cell>
          <cell r="D3710">
            <v>24.9</v>
          </cell>
          <cell r="E3710">
            <v>6.25</v>
          </cell>
          <cell r="F3710">
            <v>0</v>
          </cell>
        </row>
        <row r="3711">
          <cell r="A3711" t="str">
            <v>66.02.560</v>
          </cell>
          <cell r="B3711" t="str">
            <v>CONTROLADOR DE ACESSO COM IDENTIFICAÇÃO POR IMPRESSÃO DIGITAL (BIOMETRIA) E SOFTWARE DE GERENCIAMENTO</v>
          </cell>
          <cell r="C3711" t="str">
            <v>UN</v>
          </cell>
          <cell r="D3711">
            <v>0</v>
          </cell>
          <cell r="E3711">
            <v>0</v>
          </cell>
          <cell r="F3711">
            <v>0</v>
          </cell>
        </row>
        <row r="3712">
          <cell r="A3712" t="str">
            <v>50.05.021</v>
          </cell>
          <cell r="B3712" t="str">
            <v>FONTE ELETROIMÃ PARA INTERLIGAR À CENTRAL DO SISTEMA DE DETECÇÃO E ALARME DE INCENDIO</v>
          </cell>
          <cell r="C3712" t="str">
            <v>UN</v>
          </cell>
          <cell r="D3712">
            <v>244.93</v>
          </cell>
          <cell r="E3712">
            <v>41.78</v>
          </cell>
          <cell r="F3712">
            <v>0</v>
          </cell>
        </row>
        <row r="3713">
          <cell r="A3713" t="str">
            <v>50.05.022</v>
          </cell>
          <cell r="B3713" t="str">
            <v>DESTRAVADOR MAGNÉTICO (ELETROIMÃ) PARA PORTA CORTA-FOGO DE 24VCC</v>
          </cell>
          <cell r="C3713" t="str">
            <v>UN</v>
          </cell>
          <cell r="D3713">
            <v>232</v>
          </cell>
          <cell r="E3713">
            <v>33.409999999999997</v>
          </cell>
          <cell r="F3713">
            <v>0</v>
          </cell>
        </row>
        <row r="3714">
          <cell r="A3714" t="str">
            <v>42.05.370</v>
          </cell>
          <cell r="B3714" t="str">
            <v>CAIXA DE EQUALIZAÇÃO DE EMBUTIR EM AÇO COM BARRAMENTO, DE 400 x 400mm E TAMPA</v>
          </cell>
          <cell r="C3714" t="str">
            <v>UN</v>
          </cell>
          <cell r="D3714">
            <v>345.55</v>
          </cell>
          <cell r="E3714">
            <v>41.78</v>
          </cell>
          <cell r="F3714">
            <v>0</v>
          </cell>
        </row>
        <row r="3715">
          <cell r="A3715" t="str">
            <v>97.02.193</v>
          </cell>
          <cell r="B3715" t="str">
            <v>PLACA DE SINALIZAÇÃO EM PVC FOTOLUMINESCENTE, COM INDICAÇÃO DE EQUIPAMENTOS DE ALERME, DETECÇÃO E EXTINÇÃO DE INCÊNDIO</v>
          </cell>
          <cell r="C3715" t="str">
            <v>UN</v>
          </cell>
          <cell r="D3715">
            <v>12.92</v>
          </cell>
          <cell r="E3715">
            <v>6.1400000000000006</v>
          </cell>
          <cell r="F3715">
            <v>0</v>
          </cell>
        </row>
        <row r="3716">
          <cell r="A3716">
            <v>9843</v>
          </cell>
          <cell r="B3716" t="str">
            <v>DUTO EM CHAPA DE AÇO PRETA Nº 16 PARA AR CONDICIONADO FORNECIMENTO, MONTAGEM E INSTALAÇÃO</v>
          </cell>
          <cell r="C3716" t="str">
            <v>M</v>
          </cell>
          <cell r="D3716">
            <v>0</v>
          </cell>
          <cell r="E3716">
            <v>0</v>
          </cell>
          <cell r="F3716">
            <v>0</v>
          </cell>
        </row>
        <row r="3717">
          <cell r="A3717" t="str">
            <v>C4776</v>
          </cell>
          <cell r="B3717" t="str">
            <v>REDE FRIGORÍGENA C/ TUBO DE COBRE 1/4" FLEXÍVEL, ISOLADO COM BORRACHA ELASTOMÉRICA, SUSTENTAÇÃO, SOLDA E LIMPEZA</v>
          </cell>
          <cell r="C3717" t="str">
            <v>M</v>
          </cell>
          <cell r="D3717">
            <v>13.74</v>
          </cell>
          <cell r="E3717">
            <v>40.950000000000003</v>
          </cell>
          <cell r="F3717">
            <v>0</v>
          </cell>
        </row>
        <row r="3718">
          <cell r="A3718" t="str">
            <v>C4787</v>
          </cell>
          <cell r="B3718" t="str">
            <v>REDE FRIGORÍGENA C/ TUBO DE COBRE 1 3/8", ISOLADO COM BORRACHA ELASTOMÉRICA, SUSTENTAÇÃO, SOLDA E LIMPEZA</v>
          </cell>
          <cell r="C3718" t="str">
            <v>M</v>
          </cell>
          <cell r="D3718">
            <v>74.59</v>
          </cell>
          <cell r="E3718">
            <v>40.950000000000003</v>
          </cell>
          <cell r="F3718">
            <v>0</v>
          </cell>
        </row>
        <row r="3719">
          <cell r="A3719" t="str">
            <v>C4778</v>
          </cell>
          <cell r="B3719" t="str">
            <v>REDE FRIGORÍGENA C/ TUBO DE COBRE 1/2" FLEXÍVEL, ISOLADO COM BORRACHA ELASTOMÉRICA, SUSTENTAÇÃO, SOLDA E LIMPEZA</v>
          </cell>
          <cell r="C3719" t="str">
            <v>M</v>
          </cell>
          <cell r="D3719">
            <v>17.580000000000002</v>
          </cell>
          <cell r="E3719">
            <v>40.950000000000003</v>
          </cell>
          <cell r="F3719">
            <v>0</v>
          </cell>
        </row>
        <row r="3720">
          <cell r="A3720" t="str">
            <v>C4779</v>
          </cell>
          <cell r="B3720" t="str">
            <v>REDE FRIGORÍGENA C/ TUBO DE COBRE 5/8" FLEXÍVEL, ISOLADO COM BORRACHA ELASTOMÉRICA, SUSTENTAÇÃO, SOLDA E LIMPEZA</v>
          </cell>
          <cell r="C3720" t="str">
            <v>M</v>
          </cell>
          <cell r="D3720">
            <v>20.950000000000003</v>
          </cell>
          <cell r="E3720">
            <v>40.950000000000003</v>
          </cell>
          <cell r="F3720">
            <v>0</v>
          </cell>
        </row>
        <row r="3721">
          <cell r="A3721" t="str">
            <v>C4780</v>
          </cell>
          <cell r="B3721" t="str">
            <v>REDE FRIGORÍGENA C/ TUBO DE COBRE 3/4" FLEXÍVEL, ISOLADO COM BORRACHA ELASTOMÉRICA, SUSTENTAÇÃO, SOLDA E LIMPEZA</v>
          </cell>
          <cell r="C3721" t="str">
            <v>M</v>
          </cell>
          <cell r="D3721">
            <v>23.89</v>
          </cell>
          <cell r="E3721">
            <v>40.950000000000003</v>
          </cell>
          <cell r="F3721">
            <v>0</v>
          </cell>
        </row>
        <row r="3722">
          <cell r="A3722" t="str">
            <v>C4781</v>
          </cell>
          <cell r="B3722" t="str">
            <v>REDE FRIGORÍGENA C/ TUBO DE COBRE 7/8" FLEXÍVEL, ISOLADO COM BORRACHA ELASTOMÉRICA, SUSTENTAÇÃO, SOLDA E LIMPEZA</v>
          </cell>
          <cell r="C3722" t="str">
            <v>M</v>
          </cell>
          <cell r="D3722">
            <v>42.06</v>
          </cell>
          <cell r="E3722">
            <v>40.950000000000003</v>
          </cell>
          <cell r="F3722">
            <v>0</v>
          </cell>
        </row>
        <row r="3723">
          <cell r="A3723" t="str">
            <v>C4785</v>
          </cell>
          <cell r="B3723" t="str">
            <v>REDE FRIGORÍGENA C/ TUBO DE COBRE 1 1/8", ISOLADO COM BORRACHA ELASTOMÉRICA, SUSTENTAÇÃO, SOLDA E LIMPEZA</v>
          </cell>
          <cell r="C3723" t="str">
            <v>M</v>
          </cell>
          <cell r="D3723">
            <v>57.489999999999995</v>
          </cell>
          <cell r="E3723">
            <v>40.950000000000003</v>
          </cell>
          <cell r="F3723">
            <v>0</v>
          </cell>
        </row>
        <row r="3724">
          <cell r="A3724" t="str">
            <v>C4786</v>
          </cell>
          <cell r="B3724" t="str">
            <v>REDE FRIGORÍGENA C/ TUBO DE COBRE 1 1/4", ISOLADO COM BORRACHA ELASTOMÉRICA, SUSTENTAÇÃO, SOLDA E LIMPEZA</v>
          </cell>
          <cell r="C3724" t="str">
            <v>M</v>
          </cell>
          <cell r="D3724">
            <v>68.06</v>
          </cell>
          <cell r="E3724">
            <v>40.950000000000003</v>
          </cell>
          <cell r="F3724">
            <v>0</v>
          </cell>
        </row>
        <row r="3725">
          <cell r="A3725" t="str">
            <v>C4788</v>
          </cell>
          <cell r="B3725" t="str">
            <v>REDE FRIGORÍGENA C/ TUBO DE COBRE 1 1/2", ISOLADO COM BORRACHA ELASTOMÉRICA, SUSTENTAÇÃO, SOLDA E LIMPEZA</v>
          </cell>
          <cell r="C3725" t="str">
            <v>M</v>
          </cell>
          <cell r="D3725">
            <v>81.16</v>
          </cell>
          <cell r="E3725">
            <v>40.950000000000003</v>
          </cell>
          <cell r="F3725">
            <v>0</v>
          </cell>
        </row>
        <row r="3726">
          <cell r="A3726" t="str">
            <v>C4789</v>
          </cell>
          <cell r="B3726" t="str">
            <v>REDE FRIGORÍGENA C/ TUBO DE COBRE 1 5/8", ISOLADO COM BORRACHA ELASTOMÉRICA, SUSTENTAÇÃO, SOLDA E LIMPEZA</v>
          </cell>
          <cell r="C3726" t="str">
            <v>M</v>
          </cell>
          <cell r="D3726">
            <v>99.72</v>
          </cell>
          <cell r="E3726">
            <v>40.950000000000003</v>
          </cell>
          <cell r="F3726">
            <v>0</v>
          </cell>
        </row>
        <row r="3727">
          <cell r="A3727" t="str">
            <v>03.04.010</v>
          </cell>
          <cell r="B3727" t="str">
            <v>FORNECIMENTO E MONTAGEM DE ESTRUTURA METALICA COM AÇO NAO PATINAVEL (ASTM A36/A570)</v>
          </cell>
          <cell r="C3727" t="str">
            <v>KG</v>
          </cell>
          <cell r="D3727">
            <v>15.65</v>
          </cell>
          <cell r="E3727">
            <v>0</v>
          </cell>
          <cell r="F3727">
            <v>0</v>
          </cell>
        </row>
        <row r="3728">
          <cell r="A3728" t="str">
            <v>16.48.035</v>
          </cell>
          <cell r="B3728" t="str">
            <v>PINTURA INTUMESCENTE P/ REVESTIMENTO CONTRA FOGO EM ESTR METALICA</v>
          </cell>
          <cell r="C3728" t="str">
            <v>M2</v>
          </cell>
          <cell r="D3728">
            <v>76.02</v>
          </cell>
          <cell r="E3728">
            <v>0</v>
          </cell>
          <cell r="F3728">
            <v>0</v>
          </cell>
        </row>
        <row r="3729">
          <cell r="A3729">
            <v>170259</v>
          </cell>
          <cell r="B3729" t="str">
            <v>FORNECIMENTO/MONTAGEM DE STEEL DECK 8mm ACO ASTM A563 G/40</v>
          </cell>
          <cell r="C3729" t="str">
            <v>M2</v>
          </cell>
          <cell r="D3729">
            <v>60.96</v>
          </cell>
          <cell r="E3729">
            <v>212.65</v>
          </cell>
          <cell r="F3729">
            <v>0</v>
          </cell>
        </row>
        <row r="3730">
          <cell r="A3730">
            <v>5052</v>
          </cell>
          <cell r="B3730" t="str">
            <v>PISO EM PAINEL WALL 2,50 x 1,20 x 0,40</v>
          </cell>
          <cell r="C3730" t="str">
            <v>M2</v>
          </cell>
          <cell r="D3730">
            <v>0</v>
          </cell>
          <cell r="E3730">
            <v>77.349999999999994</v>
          </cell>
          <cell r="F3730">
            <v>0</v>
          </cell>
        </row>
        <row r="3731">
          <cell r="A3731" t="str">
            <v>41.15.240</v>
          </cell>
          <cell r="B3731" t="str">
            <v>LUMINÁRIA PENDENTE 75X1115mm - LUMICENTER PD 77 - P1500840BC</v>
          </cell>
          <cell r="C3731" t="str">
            <v>UN</v>
          </cell>
          <cell r="D3731">
            <v>0</v>
          </cell>
          <cell r="E3731">
            <v>0</v>
          </cell>
          <cell r="F3731">
            <v>0</v>
          </cell>
        </row>
        <row r="3732">
          <cell r="A3732" t="str">
            <v>14.30.070</v>
          </cell>
          <cell r="B3732" t="str">
            <v>DIVISÓRIA SANITÁRIA EM PAINEL LAMINADO MELAMÍNICO ESTRUTURAL, PERFIS EM ALUMÍNIO, INCLUSIVE FERRAGEM COMPLETA PARA VÃO DE PORTA</v>
          </cell>
          <cell r="C3732" t="str">
            <v>M2</v>
          </cell>
          <cell r="D3732">
            <v>417.19</v>
          </cell>
          <cell r="E3732">
            <v>0</v>
          </cell>
          <cell r="F3732">
            <v>0</v>
          </cell>
        </row>
        <row r="3733">
          <cell r="A3733" t="str">
            <v>23.13.040</v>
          </cell>
          <cell r="B3733" t="str">
            <v>PORTA LISA DE MADEIRA, INTERNA, RESISTENTE A UMIDADE "PIM RU", PARA ACABAMENTO REVESTIDO OU EM PINTURA, PARA DIVISÓRIA SANITÁRIA, PADRÃO DIMENSIONAL MÉDIO/PESADO, COM FERRAGENS, COMPLETO - 80 X 190 CM</v>
          </cell>
          <cell r="C3733" t="str">
            <v>UN</v>
          </cell>
          <cell r="D3733">
            <v>496.69</v>
          </cell>
          <cell r="E3733">
            <v>0</v>
          </cell>
          <cell r="F3733">
            <v>0</v>
          </cell>
        </row>
        <row r="3734">
          <cell r="A3734">
            <v>91518</v>
          </cell>
          <cell r="B3734" t="str">
            <v>PELE DE VIDRO</v>
          </cell>
          <cell r="C3734" t="str">
            <v>M2</v>
          </cell>
          <cell r="D3734">
            <v>844.16</v>
          </cell>
          <cell r="E3734">
            <v>0</v>
          </cell>
          <cell r="F3734">
            <v>0</v>
          </cell>
        </row>
        <row r="3735">
          <cell r="A3735" t="str">
            <v>20.20.200</v>
          </cell>
          <cell r="B3735" t="str">
            <v>RASPAGEM E CALAFETAÇÃO SINTEKO EM PISO DE MADEIRA APLICADO</v>
          </cell>
          <cell r="C3735" t="str">
            <v>M2</v>
          </cell>
          <cell r="D3735">
            <v>60.72</v>
          </cell>
          <cell r="E3735">
            <v>0</v>
          </cell>
          <cell r="F3735">
            <v>0</v>
          </cell>
        </row>
        <row r="3736">
          <cell r="A3736" t="str">
            <v>38.16.150</v>
          </cell>
          <cell r="B3736" t="str">
            <v>RODAPÉ TÉCNICO DUPLO E TAMPA COM PINTURA ELETROSTÁTICA</v>
          </cell>
          <cell r="C3736" t="str">
            <v>M</v>
          </cell>
          <cell r="D3736">
            <v>30.75</v>
          </cell>
          <cell r="E3736">
            <v>11.620000000000001</v>
          </cell>
          <cell r="F3736">
            <v>0</v>
          </cell>
        </row>
        <row r="3737">
          <cell r="D3737">
            <v>0</v>
          </cell>
          <cell r="E3737">
            <v>0</v>
          </cell>
          <cell r="F3737">
            <v>0</v>
          </cell>
        </row>
        <row r="3738">
          <cell r="D3738">
            <v>0</v>
          </cell>
          <cell r="E3738">
            <v>0</v>
          </cell>
          <cell r="F3738">
            <v>0</v>
          </cell>
        </row>
        <row r="3739">
          <cell r="D3739">
            <v>0</v>
          </cell>
          <cell r="E3739">
            <v>0</v>
          </cell>
          <cell r="F3739">
            <v>0</v>
          </cell>
        </row>
        <row r="3740">
          <cell r="D3740">
            <v>0</v>
          </cell>
          <cell r="E3740">
            <v>0</v>
          </cell>
          <cell r="F3740">
            <v>0</v>
          </cell>
        </row>
        <row r="3741">
          <cell r="D3741">
            <v>0</v>
          </cell>
          <cell r="E3741">
            <v>0</v>
          </cell>
          <cell r="F3741">
            <v>0</v>
          </cell>
        </row>
        <row r="3742">
          <cell r="D3742">
            <v>0</v>
          </cell>
          <cell r="E3742">
            <v>0</v>
          </cell>
          <cell r="F3742">
            <v>0</v>
          </cell>
        </row>
        <row r="3743">
          <cell r="B3743" t="str">
            <v>CRUZETA SOLDÁVEL 25mm</v>
          </cell>
          <cell r="C3743" t="str">
            <v>UN</v>
          </cell>
          <cell r="D3743">
            <v>0</v>
          </cell>
          <cell r="E3743">
            <v>0</v>
          </cell>
          <cell r="F3743">
            <v>0</v>
          </cell>
        </row>
        <row r="3744">
          <cell r="A3744">
            <v>86909</v>
          </cell>
          <cell r="B3744" t="str">
            <v>TORNEIRA CROMADA TUBO MÓVEL, DE MESA, 1/2 OU 3/4, PARA PIA DE COZINHA, PADRÃO ALTO - FORNECIMENTO E INSTALAÇÃO. AF_01/2020</v>
          </cell>
          <cell r="C3744" t="str">
            <v>UN</v>
          </cell>
          <cell r="D3744">
            <v>86.13000000000001</v>
          </cell>
          <cell r="E3744">
            <v>4.78</v>
          </cell>
          <cell r="F3744">
            <v>0</v>
          </cell>
        </row>
        <row r="3745">
          <cell r="A3745">
            <v>86914</v>
          </cell>
          <cell r="B3745" t="str">
            <v>TORNEIRA CROMADA 1/2 OU 3/4 PARA TANQUE, PADRÃO MÉDIO - FORNECIMENTO E INSTALAÇÃO. AF_01/2020</v>
          </cell>
          <cell r="C3745" t="str">
            <v>UN</v>
          </cell>
          <cell r="D3745">
            <v>31.23</v>
          </cell>
          <cell r="E3745">
            <v>4.37</v>
          </cell>
          <cell r="F3745">
            <v>0</v>
          </cell>
        </row>
        <row r="3746">
          <cell r="A3746">
            <v>86906</v>
          </cell>
          <cell r="B3746" t="str">
            <v>TORNEIRA CROMADA DE MESA, 1/2 OU 3/4, PARA LAVATÓRIO, PADRÃO POPULAR - FORNECIMENTO E INSTALAÇÃO. AF_01/2020</v>
          </cell>
          <cell r="C3746" t="str">
            <v>UN</v>
          </cell>
          <cell r="D3746">
            <v>42.74</v>
          </cell>
          <cell r="E3746">
            <v>2.74</v>
          </cell>
          <cell r="F3746">
            <v>0</v>
          </cell>
        </row>
        <row r="3747">
          <cell r="D3747">
            <v>0</v>
          </cell>
          <cell r="E3747">
            <v>0</v>
          </cell>
          <cell r="F3747">
            <v>0</v>
          </cell>
        </row>
        <row r="3748">
          <cell r="D3748">
            <v>0</v>
          </cell>
          <cell r="E3748">
            <v>0</v>
          </cell>
          <cell r="F3748">
            <v>0</v>
          </cell>
        </row>
        <row r="3749">
          <cell r="A3749">
            <v>97141</v>
          </cell>
          <cell r="B3749" t="str">
            <v>ASSENTAMENTO DE TUBO DE FERRO FUNDIDO PARA REDE DE ÁGUA, DN 80 MM, JUNTA ELÁSTICA, INSTALADO EM LOCAL COM NÍVEL ALTO DE INTERFERÊNCIAS (NÃO INCLUI FORNECIMENTO). AF_11/2017</v>
          </cell>
          <cell r="C3749" t="str">
            <v>M</v>
          </cell>
          <cell r="D3749">
            <v>0</v>
          </cell>
          <cell r="E3749">
            <v>0</v>
          </cell>
          <cell r="F3749">
            <v>0</v>
          </cell>
        </row>
        <row r="3750">
          <cell r="A3750">
            <v>97142</v>
          </cell>
          <cell r="B3750" t="str">
            <v>ASSENTAMENTO DE TUBO DE FERRO FUNDIDO PARA REDE DE ÁGUA, DN 100 MM, JUNTA ELÁSTICA, INSTALADO EM LOCAL COM NÍVEL ALTO DE INTERFERÊNCIAS (NÃO INCLUI FORNECIMENTO). AF_11/2017</v>
          </cell>
          <cell r="C3750" t="str">
            <v>M</v>
          </cell>
          <cell r="D3750">
            <v>0</v>
          </cell>
          <cell r="E3750">
            <v>0</v>
          </cell>
          <cell r="F3750">
            <v>0</v>
          </cell>
        </row>
        <row r="3751">
          <cell r="A3751">
            <v>97143</v>
          </cell>
          <cell r="B3751" t="str">
            <v>ASSENTAMENTO DE TUBO DE FERRO FUNDIDO PARA REDE DE ÁGUA, DN 150 MM, JUNTA ELÁSTICA, INSTALADO EM LOCAL COM NÍVEL ALTO DE INTERFERÊNCIAS (NÃO INCLUI FORNECIMENTO). AF_11/2017</v>
          </cell>
          <cell r="C3751" t="str">
            <v>M</v>
          </cell>
          <cell r="D3751">
            <v>0</v>
          </cell>
          <cell r="E3751">
            <v>0</v>
          </cell>
          <cell r="F3751">
            <v>0</v>
          </cell>
        </row>
        <row r="3752">
          <cell r="A3752">
            <v>97144</v>
          </cell>
          <cell r="B3752" t="str">
            <v>ASSENTAMENTO DE TUBO DE FERRO FUNDIDO PARA REDE DE ÁGUA, DN 200 MM, JUNTA ELÁSTICA, INSTALADO EM LOCAL COM NÍVEL ALTO DE INTERFERÊNCIAS (NÃO INCLUI FORNECIMENTO). AF_11/2017</v>
          </cell>
          <cell r="C3752" t="str">
            <v>M</v>
          </cell>
          <cell r="D3752">
            <v>0</v>
          </cell>
          <cell r="E3752">
            <v>0</v>
          </cell>
          <cell r="F3752">
            <v>0</v>
          </cell>
        </row>
        <row r="3753">
          <cell r="A3753">
            <v>97145</v>
          </cell>
          <cell r="B3753" t="str">
            <v>ASSENTAMENTO DE TUBO DE FERRO FUNDIDO PARA REDE DE ÁGUA, DN 250 MM, JUNTA ELÁSTICA, INSTALADO EM LOCAL COM NÍVEL ALTO DE INTERFERÊNCIAS (NÃO INCLUI FORNECIMENTO). AF_11/2017</v>
          </cell>
          <cell r="C3753" t="str">
            <v>M</v>
          </cell>
          <cell r="D3753">
            <v>0</v>
          </cell>
          <cell r="E3753">
            <v>0</v>
          </cell>
          <cell r="F3753">
            <v>0</v>
          </cell>
        </row>
        <row r="3754">
          <cell r="A3754">
            <v>97146</v>
          </cell>
          <cell r="B3754" t="str">
            <v>ASSENTAMENTO DE TUBO DE FERRO FUNDIDO PARA REDE DE ÁGUA, DN 300 MM, JUNTA ELÁSTICA, INSTALADO EM LOCAL COM NÍVEL ALTO DE INTERFERÊNCIAS (NÃO INCLUI FORNECIMENTO). AF_11/2017</v>
          </cell>
          <cell r="C3754" t="str">
            <v>M</v>
          </cell>
          <cell r="D3754">
            <v>0</v>
          </cell>
          <cell r="E3754">
            <v>0</v>
          </cell>
          <cell r="F3754">
            <v>0</v>
          </cell>
        </row>
        <row r="3755">
          <cell r="A3755">
            <v>97147</v>
          </cell>
          <cell r="B3755" t="str">
            <v>ASSENTAMENTO DE TUBO DE FERRO FUNDIDO PARA REDE DE ÁGUA, DN 350 MM, JUNTA ELÁSTICA, INSTALADO EM LOCAL COM NÍVEL ALTO DE INTERFERÊNCIAS (NÃO INCLUI FORNECIMENTO). AF_11/2017</v>
          </cell>
          <cell r="C3755" t="str">
            <v>M</v>
          </cell>
          <cell r="D3755">
            <v>0</v>
          </cell>
          <cell r="E3755">
            <v>0</v>
          </cell>
          <cell r="F3755">
            <v>0</v>
          </cell>
        </row>
        <row r="3756">
          <cell r="A3756">
            <v>97148</v>
          </cell>
          <cell r="B3756" t="str">
            <v>ASSENTAMENTO DE TUBO DE FERRO FUNDIDO PARA REDE DE ÁGUA, DN 400 MM, JUNTA ELÁSTICA, INSTALADO EM LOCAL COM NÍVEL ALTO DE INTERFERÊNCIAS (NÃO INCLUI FORNECIMENTO). AF_11/2017</v>
          </cell>
          <cell r="C3756" t="str">
            <v>M</v>
          </cell>
          <cell r="D3756">
            <v>0</v>
          </cell>
          <cell r="E3756">
            <v>0</v>
          </cell>
          <cell r="F3756">
            <v>0</v>
          </cell>
        </row>
        <row r="3757">
          <cell r="A3757">
            <v>97149</v>
          </cell>
          <cell r="B3757" t="str">
            <v>ASSENTAMENTO DE TUBO DE FERRO FUNDIDO PARA REDE DE ÁGUA, DN 450 MM, JUNTA ELÁSTICA, INSTALADO EM LOCAL COM NÍVEL ALTO DE INTERFERÊNCIAS (NÃO INCLUI FORNECIMENTO). AF_11/2017</v>
          </cell>
          <cell r="C3757" t="str">
            <v>M</v>
          </cell>
          <cell r="D3757">
            <v>0</v>
          </cell>
          <cell r="E3757">
            <v>0</v>
          </cell>
          <cell r="F3757">
            <v>0</v>
          </cell>
        </row>
        <row r="3758">
          <cell r="A3758">
            <v>97150</v>
          </cell>
          <cell r="B3758" t="str">
            <v>ASSENTAMENTO DE TUBO DE FERRO FUNDIDO PARA REDE DE ÁGUA, DN 500 MM, JUNTA ELÁSTICA, INSTALADO EM LOCAL COM NÍVEL ALTO DE INTERFERÊNCIAS (NÃO INCLUI FORNECIMENTO). AF_11/2017</v>
          </cell>
          <cell r="C3758" t="str">
            <v>M</v>
          </cell>
          <cell r="D3758">
            <v>0</v>
          </cell>
          <cell r="E3758">
            <v>0</v>
          </cell>
          <cell r="F3758">
            <v>0</v>
          </cell>
        </row>
        <row r="3759">
          <cell r="A3759">
            <v>97151</v>
          </cell>
          <cell r="B3759" t="str">
            <v>ASSENTAMENTO DE TUBO DE FERRO FUNDIDO PARA REDE DE ÁGUA, DN 600 MM, JUNTA ELÁSTICA, INSTALADO EM LOCAL COM NÍVEL ALTO DE INTERFERÊNCIAS (NÃO INCLUI FORNECIMENTO). AF_11/2017</v>
          </cell>
          <cell r="C3759" t="str">
            <v>M</v>
          </cell>
          <cell r="D3759">
            <v>0</v>
          </cell>
          <cell r="E3759">
            <v>0</v>
          </cell>
          <cell r="F3759">
            <v>0</v>
          </cell>
        </row>
        <row r="3760">
          <cell r="A3760">
            <v>97152</v>
          </cell>
          <cell r="B3760" t="str">
            <v>ASSENTAMENTO DE TUBO DE FERRO FUNDIDO PARA REDE DE ÁGUA, DN 700 MM, JUNTA ELÁSTICA, INSTALADO EM LOCAL COM NÍVEL ALTO DE INTERFERÊNCIAS (NÃO INCLUI FORNECIMENTO). AF_11/2017</v>
          </cell>
          <cell r="C3760" t="str">
            <v>M</v>
          </cell>
          <cell r="D3760">
            <v>0</v>
          </cell>
          <cell r="E3760">
            <v>0</v>
          </cell>
          <cell r="F3760">
            <v>0</v>
          </cell>
        </row>
        <row r="3761">
          <cell r="A3761">
            <v>97153</v>
          </cell>
          <cell r="B3761" t="str">
            <v>ASSENTAMENTO DE TUBO DE FERRO FUNDIDO PARA REDE DE ÁGUA, DN 800 MM, JUNTA ELÁSTICA, INSTALADO EM LOCAL COM NÍVEL ALTO DE INTERFERÊNCIAS (NÃO INCLUI FORNECIMENTO). AF_11/2017</v>
          </cell>
          <cell r="C3761" t="str">
            <v>M</v>
          </cell>
          <cell r="D3761">
            <v>0</v>
          </cell>
          <cell r="E3761">
            <v>0</v>
          </cell>
          <cell r="F3761">
            <v>0</v>
          </cell>
        </row>
        <row r="3762">
          <cell r="A3762">
            <v>97154</v>
          </cell>
          <cell r="B3762" t="str">
            <v>ASSENTAMENTO DE TUBO DE FERRO FUNDIDO PARA REDE DE ÁGUA, DN 900 MM, JUNTA ELÁSTICA, INSTALADO EM LOCAL COM NÍVEL ALTO DE INTERFERÊNCIAS (NÃO INCLUI FORNECIMENTO). AF_11/2017</v>
          </cell>
          <cell r="C3762" t="str">
            <v>M</v>
          </cell>
          <cell r="D3762">
            <v>0</v>
          </cell>
          <cell r="E3762">
            <v>0</v>
          </cell>
          <cell r="F3762">
            <v>0</v>
          </cell>
        </row>
        <row r="3763">
          <cell r="A3763">
            <v>97155</v>
          </cell>
          <cell r="B3763" t="str">
            <v>ASSENTAMENTO DE TUBO DE FERRO FUNDIDO PARA REDE DE ÁGUA, DN 1000 MM, JUNTA ELÁSTICA, INSTALADO EM LOCAL COM NÍVEL ALTO DE INTERFERÊNCIAS (NÃO INCLUI FORNECIMENTO). AF_11/2017</v>
          </cell>
          <cell r="C3763" t="str">
            <v>M</v>
          </cell>
          <cell r="D3763">
            <v>0</v>
          </cell>
          <cell r="E3763">
            <v>0</v>
          </cell>
          <cell r="F3763">
            <v>0</v>
          </cell>
        </row>
        <row r="3764">
          <cell r="A3764">
            <v>97156</v>
          </cell>
          <cell r="B3764" t="str">
            <v>ASSENTAMENTO DE TUBO DE FERRO FUNDIDO PARA REDE DE ÁGUA, DN 1200 MM, JUNTA ELÁSTICA, INSTALADO EM LOCAL COM NÍVEL ALTO DE INTERFERÊNCIAS (NÃO INCLUI FORNECIMENTO). AF_11/2017</v>
          </cell>
          <cell r="C3764" t="str">
            <v>M</v>
          </cell>
          <cell r="D3764">
            <v>0</v>
          </cell>
          <cell r="E3764">
            <v>0</v>
          </cell>
          <cell r="F3764">
            <v>0</v>
          </cell>
        </row>
        <row r="3765">
          <cell r="A3765">
            <v>97157</v>
          </cell>
          <cell r="B3765" t="str">
            <v>ASSENTAMENTO DE TUBO DE FERRO FUNDIDO PARA REDE DE ÁGUA, DN 80 MM, JUNTA ELÁSTICA, INSTALADO EM LOCAL COM NÍVEL BAIXO DE INTERFERÊNCIAS (NÃO INCLUI FORNECIMENTO). AF_11/2017</v>
          </cell>
          <cell r="C3765" t="str">
            <v>M</v>
          </cell>
          <cell r="D3765">
            <v>0</v>
          </cell>
          <cell r="E3765">
            <v>0</v>
          </cell>
          <cell r="F3765">
            <v>0</v>
          </cell>
        </row>
        <row r="3766">
          <cell r="A3766">
            <v>97158</v>
          </cell>
          <cell r="B3766" t="str">
            <v>ASSENTAMENTO DE TUBO DE FERRO FUNDIDO PARA REDE DE ÁGUA, DN 100 MM, JUNTA ELÁSTICA, INSTALADO EM LOCAL COM NÍVEL BAIXO DE INTERFERÊNCIAS (NÃO INCLUI FORNECIMENTO). AF_11/2017</v>
          </cell>
          <cell r="C3766" t="str">
            <v>M</v>
          </cell>
          <cell r="D3766">
            <v>0</v>
          </cell>
          <cell r="E3766">
            <v>0</v>
          </cell>
          <cell r="F3766">
            <v>0</v>
          </cell>
        </row>
        <row r="3767">
          <cell r="A3767">
            <v>97159</v>
          </cell>
          <cell r="B3767" t="str">
            <v>ASSENTAMENTO DE TUBO DE FERRO FUNDIDO PARA REDE DE ÁGUA, DN 150 MM, JUNTA ELÁSTICA, INSTALADO EM LOCAL COM NÍVEL BAIXO DE INTERFERÊNCIAS (NÃO INCLUI FORNECIMENTO). AF_11/2017</v>
          </cell>
          <cell r="C3767" t="str">
            <v>M</v>
          </cell>
          <cell r="D3767">
            <v>0</v>
          </cell>
          <cell r="E3767">
            <v>0</v>
          </cell>
          <cell r="F3767">
            <v>0</v>
          </cell>
        </row>
        <row r="3768">
          <cell r="A3768">
            <v>97160</v>
          </cell>
          <cell r="B3768" t="str">
            <v>ASSENTAMENTO DE TUBO DE FERRO FUNDIDO PARA REDE DE ÁGUA, DN 200 MM, JUNTA ELÁSTICA, INSTALADO EM LOCAL COM NÍVEL BAIXO DE INTERFERÊNCIAS (NÃO INCLUI FORNECIMENTO). AF_11/2017</v>
          </cell>
          <cell r="C3768" t="str">
            <v>M</v>
          </cell>
          <cell r="D3768">
            <v>0</v>
          </cell>
          <cell r="E3768">
            <v>0</v>
          </cell>
          <cell r="F3768">
            <v>0</v>
          </cell>
        </row>
        <row r="3769">
          <cell r="A3769">
            <v>97161</v>
          </cell>
          <cell r="B3769" t="str">
            <v>ASSENTAMENTO DE TUBO DE FERRO FUNDIDO PARA REDE DE ÁGUA, DN 250 MM, JUNTA ELÁSTICA, INSTALADO EM LOCAL COM NÍVEL BAIXO DE INTERFERÊNCIAS (NÃO INCLUI FORNECIMENTO). AF_11/2017</v>
          </cell>
          <cell r="C3769" t="str">
            <v>M</v>
          </cell>
          <cell r="D3769">
            <v>0</v>
          </cell>
          <cell r="E3769">
            <v>0</v>
          </cell>
          <cell r="F3769">
            <v>0</v>
          </cell>
        </row>
        <row r="3770">
          <cell r="A3770">
            <v>97162</v>
          </cell>
          <cell r="B3770" t="str">
            <v>ASSENTAMENTO DE TUBO DE FERRO FUNDIDO PARA REDE DE ÁGUA, DN 300 MM, JUNTA ELÁSTICA, INSTALADO EM LOCAL COM NÍVEL BAIXO DE INTERFERÊNCIAS (NÃO INCLUI FORNECIMENTO). AF_11/2017</v>
          </cell>
          <cell r="C3770" t="str">
            <v>M</v>
          </cell>
          <cell r="D3770">
            <v>0</v>
          </cell>
          <cell r="E3770">
            <v>0</v>
          </cell>
          <cell r="F3770">
            <v>0</v>
          </cell>
        </row>
        <row r="3771">
          <cell r="A3771">
            <v>97163</v>
          </cell>
          <cell r="B3771" t="str">
            <v>ASSENTAMENTO DE TUBO DE FERRO FUNDIDO PARA REDE DE ÁGUA, DN 350 MM, JUNTA ELÁSTICA, INSTALADO EM LOCAL COM NÍVEL BAIXO DE INTERFERÊNCIAS (NÃO INCLUI FORNECIMENTO). AF_11/2017</v>
          </cell>
          <cell r="C3771" t="str">
            <v>M</v>
          </cell>
          <cell r="D3771">
            <v>0</v>
          </cell>
          <cell r="E3771">
            <v>0</v>
          </cell>
          <cell r="F3771">
            <v>0</v>
          </cell>
        </row>
        <row r="3772">
          <cell r="A3772">
            <v>97164</v>
          </cell>
          <cell r="B3772" t="str">
            <v>ASSENTAMENTO DE TUBO DE FERRO FUNDIDO PARA REDE DE ÁGUA, DN 400 MM, JUNTA ELÁSTICA, INSTALADO EM LOCAL COM NÍVEL BAIXO DE INTERFERÊNCIAS (NÃO INCLUI FORNECIMENTO). AF_11/2017</v>
          </cell>
          <cell r="C3772" t="str">
            <v>M</v>
          </cell>
          <cell r="D3772">
            <v>0</v>
          </cell>
          <cell r="E3772">
            <v>0</v>
          </cell>
          <cell r="F3772">
            <v>0</v>
          </cell>
        </row>
        <row r="3773">
          <cell r="A3773">
            <v>97165</v>
          </cell>
          <cell r="B3773" t="str">
            <v>ASSENTAMENTO DE TUBO DE FERRO FUNDIDO PARA REDE DE ÁGUA, DN 450 MM, JUNTA ELÁSTICA, INSTALADO EM LOCAL COM NÍVEL BAIXO DE INTERFERÊNCIAS (NÃO INCLUI FORNECIMENTO). AF_11/2017</v>
          </cell>
          <cell r="C3773" t="str">
            <v>M</v>
          </cell>
          <cell r="D3773">
            <v>0</v>
          </cell>
          <cell r="E3773">
            <v>0</v>
          </cell>
          <cell r="F3773">
            <v>0</v>
          </cell>
        </row>
        <row r="3774">
          <cell r="A3774">
            <v>97166</v>
          </cell>
          <cell r="B3774" t="str">
            <v>ASSENTAMENTO DE TUBO DE FERRO FUNDIDO PARA REDE DE ÁGUA, DN 500 MM, JUNTA ELÁSTICA, INSTALADO EM LOCAL COM NÍVEL BAIXO DE INTERFERÊNCIAS (NÃO INCLUI FORNECIMENTO). AF_11/2017</v>
          </cell>
          <cell r="C3774" t="str">
            <v>M</v>
          </cell>
          <cell r="D3774">
            <v>0</v>
          </cell>
          <cell r="E3774">
            <v>0</v>
          </cell>
          <cell r="F3774">
            <v>0</v>
          </cell>
        </row>
        <row r="3775">
          <cell r="A3775">
            <v>97167</v>
          </cell>
          <cell r="B3775" t="str">
            <v>ASSENTAMENTO DE TUBO DE FERRO FUNDIDO PARA REDE DE ÁGUA, DN 600 MM, JUNTA ELÁSTICA, INSTALADO EM LOCAL COM NÍVEL BAIXO DE INTERFERÊNCIAS (NÃO INCLUI FORNECIMENTO). AF_11/2017</v>
          </cell>
          <cell r="C3775" t="str">
            <v>M</v>
          </cell>
          <cell r="D3775">
            <v>0</v>
          </cell>
          <cell r="E3775">
            <v>0</v>
          </cell>
          <cell r="F3775">
            <v>0</v>
          </cell>
        </row>
        <row r="3776">
          <cell r="A3776">
            <v>97168</v>
          </cell>
          <cell r="B3776" t="str">
            <v>ASSENTAMENTO DE TUBO DE FERRO FUNDIDO PARA REDE DE ÁGUA, DN 700 MM, JUNTA ELÁSTICA, INSTALADO EM LOCAL COM NÍVEL BAIXO DE INTERFERÊNCIAS (NÃO INCLUI FORNECIMENTO). AF_11/2017</v>
          </cell>
          <cell r="C3776" t="str">
            <v>M</v>
          </cell>
          <cell r="D3776">
            <v>0</v>
          </cell>
          <cell r="E3776">
            <v>0</v>
          </cell>
          <cell r="F3776">
            <v>0</v>
          </cell>
        </row>
        <row r="3777">
          <cell r="A3777">
            <v>97169</v>
          </cell>
          <cell r="B3777" t="str">
            <v>ASSENTAMENTO DE TUBO DE FERRO FUNDIDO PARA REDE DE ÁGUA, DN 800 MM, JUNTA ELÁSTICA, INSTALADO EM LOCAL COM NÍVEL BAIXO DE INTERFERÊNCIAS (NÃO INCLUI FORNECIMENTO). AF_11/2017</v>
          </cell>
          <cell r="C3777" t="str">
            <v>M</v>
          </cell>
          <cell r="D3777">
            <v>0</v>
          </cell>
          <cell r="E3777">
            <v>0</v>
          </cell>
          <cell r="F3777">
            <v>0</v>
          </cell>
        </row>
        <row r="3778">
          <cell r="A3778">
            <v>97170</v>
          </cell>
          <cell r="B3778" t="str">
            <v>ASSENTAMENTO DE TUBO DE FERRO FUNDIDO PARA REDE DE ÁGUA, DN 900 MM, JUNTA ELÁSTICA, INSTALADO EM LOCAL COM NÍVEL BAIXO DE INTERFERÊNCIAS (NÃO INCLUI FORNECIMENTO). AF_11/2017</v>
          </cell>
          <cell r="C3778" t="str">
            <v>M</v>
          </cell>
          <cell r="D3778">
            <v>0</v>
          </cell>
          <cell r="E3778">
            <v>0</v>
          </cell>
          <cell r="F3778">
            <v>0</v>
          </cell>
        </row>
        <row r="3779">
          <cell r="A3779">
            <v>97171</v>
          </cell>
          <cell r="B3779" t="str">
            <v>ASSENTAMENTO DE TUBO DE FERRO FUNDIDO PARA REDE DE ÁGUA, DN 1000 MM, JUNTA ELÁSTICA, INSTALADO EM LOCAL COM NÍVEL BAIXO DE INTERFERÊNCIAS (NÃO INCLUI FORNECIMENTO). AF_11/2017</v>
          </cell>
          <cell r="C3779" t="str">
            <v>M</v>
          </cell>
          <cell r="D3779">
            <v>0</v>
          </cell>
          <cell r="E3779">
            <v>0</v>
          </cell>
          <cell r="F3779">
            <v>0</v>
          </cell>
        </row>
        <row r="3780">
          <cell r="A3780">
            <v>97172</v>
          </cell>
          <cell r="B3780" t="str">
            <v>ASSENTAMENTO DE TUBO DE FERRO FUNDIDO PARA REDE DE ÁGUA, DN 1200 MM, JUNTA ELÁSTICA, INSTALADO EM LOCAL COM NÍVEL BAIXO DE INTERFERÊNCIAS (NÃO INCLUI FORNECIMENTO). AF_11/2017</v>
          </cell>
          <cell r="C3780" t="str">
            <v>M</v>
          </cell>
          <cell r="D3780">
            <v>0</v>
          </cell>
          <cell r="E3780">
            <v>0</v>
          </cell>
          <cell r="F3780">
            <v>0</v>
          </cell>
        </row>
        <row r="3781">
          <cell r="A3781">
            <v>97173</v>
          </cell>
          <cell r="B3781" t="str">
            <v>ASSENTAMENTO DE TUBO DE AÇO CARBONO PARA REDE DE ÁGUA, DN 600 MM (24), JUNTA SOLDADA, INSTALADO EM LOCAL COM NÍVEL ALTO DE INTERFERÊNCIAS (NÃO INCLUI FORNECIMENTO). AF_11/2017</v>
          </cell>
          <cell r="C3781" t="str">
            <v>M</v>
          </cell>
          <cell r="D3781">
            <v>0</v>
          </cell>
          <cell r="E3781">
            <v>0</v>
          </cell>
          <cell r="F3781">
            <v>0</v>
          </cell>
        </row>
        <row r="3782">
          <cell r="A3782">
            <v>97174</v>
          </cell>
          <cell r="B3782" t="str">
            <v>ASSENTAMENTO DE TUBO DE AÇO CARBONO PARA REDE DE ÁGUA, DN 700 MM (28), JUNTA SOLDADA, INSTALADO EM LOCAL COM NÍVEL ALTO DE INTERFERÊNCIAS (NÃO INCLUI FORNECIMENTO). AF_11/2017</v>
          </cell>
          <cell r="C3782" t="str">
            <v>M</v>
          </cell>
          <cell r="D3782">
            <v>0</v>
          </cell>
          <cell r="E3782">
            <v>0</v>
          </cell>
          <cell r="F3782">
            <v>0</v>
          </cell>
        </row>
        <row r="3783">
          <cell r="A3783">
            <v>97175</v>
          </cell>
          <cell r="B3783" t="str">
            <v>ASSENTAMENTO DE TUBO DE AÇO CARBONO PARA REDE DE ÁGUA, DN 800 MM (32), JUNTA SOLDADA, INSTALADO EM LOCAL COM NÍVEL ALTO DE INTERFERÊNCIAS (NÃO INCLUI FORNECIMENTO). AF_11/2017</v>
          </cell>
          <cell r="C3783" t="str">
            <v>M</v>
          </cell>
          <cell r="D3783">
            <v>0</v>
          </cell>
          <cell r="E3783">
            <v>0</v>
          </cell>
          <cell r="F3783">
            <v>0</v>
          </cell>
        </row>
        <row r="3784">
          <cell r="A3784">
            <v>97176</v>
          </cell>
          <cell r="B3784" t="str">
            <v>ASSENTAMENTO DE TUBO DE AÇO CARBONO PARA REDE DE ÁGUA, DN 900 MM (36), JUNTA SOLDADA, INSTALADO EM LOCAL COM NÍVEL ALTO DE INTERFERÊNCIAS (NÃO INCLUI FORNECIMENTO). AF_11/2017</v>
          </cell>
          <cell r="C3784" t="str">
            <v>M</v>
          </cell>
          <cell r="D3784">
            <v>0</v>
          </cell>
          <cell r="E3784">
            <v>0</v>
          </cell>
          <cell r="F3784">
            <v>0</v>
          </cell>
        </row>
        <row r="3785">
          <cell r="A3785">
            <v>97177</v>
          </cell>
          <cell r="B3785" t="str">
            <v>ASSENTAMENTO DE TUBO DE AÇO CARBONO PARA REDE DE ÁGUA, DN 1000 MM (40) OU DN 1100 MM (44), JUNTA SOLDADA, INSTALADO EM LOCAL COM NÍVEL ALTO DE INTERFERÊNCIAS (NÃO INCLUI FORNECIMENTO). AF_11/2017</v>
          </cell>
          <cell r="C3785" t="str">
            <v>M</v>
          </cell>
          <cell r="D3785">
            <v>0</v>
          </cell>
          <cell r="E3785">
            <v>0</v>
          </cell>
          <cell r="F3785">
            <v>0</v>
          </cell>
        </row>
        <row r="3786">
          <cell r="A3786">
            <v>97178</v>
          </cell>
          <cell r="B3786" t="str">
            <v>ASSENTAMENTO DE TUBO DE AÇO CARBONO PARA REDE DE ÁGUA, DN 1200 MM (48) OU DN 1300 MM (52), JUNTA SOLDADA, INSTALADO EM LOCAL COM NÍVEL ALTO DE INTERFERÊNCIAS (NÃO INCLUI FORNECIMENTO). AF_11/2017</v>
          </cell>
          <cell r="C3786" t="str">
            <v>M</v>
          </cell>
          <cell r="D3786">
            <v>0</v>
          </cell>
          <cell r="E3786">
            <v>0</v>
          </cell>
          <cell r="F3786">
            <v>0</v>
          </cell>
        </row>
        <row r="3787">
          <cell r="A3787">
            <v>97179</v>
          </cell>
          <cell r="B3787" t="str">
            <v>ASSENTAMENTO DE TUBO DE AÇO CARBONO PARA REDE DE ÁGUA, DN 1400 MM (56'') OU DN 1500 MM (60), JUNTA SOLDADA, INSTALADO EM LOCAL COM NÍVEL ALTO DE INTERFERÊNCIAS (NÃO INCLUI FORNECIMENTO). AF_11/2017</v>
          </cell>
          <cell r="C3787" t="str">
            <v>M</v>
          </cell>
          <cell r="D3787">
            <v>0</v>
          </cell>
          <cell r="E3787">
            <v>0</v>
          </cell>
          <cell r="F3787">
            <v>0</v>
          </cell>
        </row>
        <row r="3788">
          <cell r="A3788">
            <v>97180</v>
          </cell>
          <cell r="B3788" t="str">
            <v>ASSENTAMENTO DE TUBO DE AÇO CARBONO PARA REDE DE ÁGUA, DN 1600 MM (64) OU DN 1700 MM (68), JUNTA SOLDADA, INSTALADO EM LOCAL COM NÍVEL ALTO DE INTERFERÊNCIAS (NÃO INCLUI FORNECIMENTO). AF_11/2017</v>
          </cell>
          <cell r="C3788" t="str">
            <v>M</v>
          </cell>
          <cell r="D3788">
            <v>0</v>
          </cell>
          <cell r="E3788">
            <v>0</v>
          </cell>
          <cell r="F3788">
            <v>0</v>
          </cell>
        </row>
        <row r="3789">
          <cell r="A3789">
            <v>97181</v>
          </cell>
          <cell r="B3789" t="str">
            <v>ASSENTAMENTO DE TUBO DE AÇO CARBONO PARA REDE DE ÁGUA, DN 1800 MM (72) OU DN 1900 MM (76), JUNTA SOLDADA, INSTALADO EM LOCAL COM NÍVEL ALTO DE INTERFERÊNCIAS (NÃO INCLUI FORNECIMENTO). AF_11/2017</v>
          </cell>
          <cell r="C3789" t="str">
            <v>M</v>
          </cell>
          <cell r="D3789">
            <v>0</v>
          </cell>
          <cell r="E3789">
            <v>0</v>
          </cell>
          <cell r="F3789">
            <v>0</v>
          </cell>
        </row>
        <row r="3790">
          <cell r="A3790">
            <v>97182</v>
          </cell>
          <cell r="B3790" t="str">
            <v>ASSENTAMENTO DE TUBO DE AÇO CARBONO PARA REDE DE ÁGUA, DN 2000 MM (80) OU DN 2100 MM (84), JUNTA SOLDADA, INSTALADO EM LOCAL COM NÍVEL ALTO DE INTERFERÊNCIAS (NÃO INCLUI FORNECIMENTO). AF_11/2017</v>
          </cell>
          <cell r="C3790" t="str">
            <v>M</v>
          </cell>
          <cell r="D3790">
            <v>0</v>
          </cell>
          <cell r="E3790">
            <v>0</v>
          </cell>
          <cell r="F3790">
            <v>0</v>
          </cell>
        </row>
        <row r="3791">
          <cell r="A3791">
            <v>97183</v>
          </cell>
          <cell r="B3791" t="str">
            <v>ASSENTAMENTO DE TUBO DE AÇO CARBONO PARA REDE DE ÁGUA, DN 600 MM (24), JUNTA SOLDADA, INSTALADO EM LOCAL COM NÍVEL BAIXO DE INTERFERÊNCIAS (NÃO INCLUI FORNECIMENTO). AF_11/2017</v>
          </cell>
          <cell r="C3791" t="str">
            <v>M</v>
          </cell>
          <cell r="D3791">
            <v>0</v>
          </cell>
          <cell r="E3791">
            <v>0</v>
          </cell>
          <cell r="F3791">
            <v>0</v>
          </cell>
        </row>
        <row r="3792">
          <cell r="A3792">
            <v>97184</v>
          </cell>
          <cell r="B3792" t="str">
            <v>ASSENTAMENTO DE TUBO DE AÇO CARBONO PARA REDE DE ÁGUA, DN 700 MM (28), JUNTA SOLDADA, INSTALADO EM LOCAL COM NÍVEL BAIXO DE INTERFERÊNCIAS (NÃO INCLUI FORNECIMENTO). AF_11/2017</v>
          </cell>
          <cell r="C3792" t="str">
            <v>M</v>
          </cell>
          <cell r="D3792">
            <v>0</v>
          </cell>
          <cell r="E3792">
            <v>0</v>
          </cell>
          <cell r="F3792">
            <v>0</v>
          </cell>
        </row>
        <row r="3793">
          <cell r="A3793">
            <v>97185</v>
          </cell>
          <cell r="B3793" t="str">
            <v>ASSENTAMENTO DE TUBO DE AÇO CARBONO PARA REDE DE ÁGUA, DN 800 MM (32), JUNTA SOLDADA, INSTALADO EM LOCAL COM NÍVEL BAIXO DE INTERFERÊNCIAS (NÃO INCLUI FORNECIMENTO). AF_11/2017</v>
          </cell>
          <cell r="C3793" t="str">
            <v>M</v>
          </cell>
          <cell r="D3793">
            <v>0</v>
          </cell>
          <cell r="E3793">
            <v>0</v>
          </cell>
          <cell r="F3793">
            <v>0</v>
          </cell>
        </row>
        <row r="3794">
          <cell r="A3794">
            <v>97186</v>
          </cell>
          <cell r="B3794" t="str">
            <v>ASSENTAMENTO DE TUBO DE AÇO CARBONO PARA REDE DE ÁGUA, DN 900 MM (36), JUNTA SOLDADA, INSTALADO EM LOCAL COM NÍVEL BAIXO DE INTERFERÊNCIAS (NÃO INCLUI FORNECIMENTO). AF_11/2017</v>
          </cell>
          <cell r="C3794" t="str">
            <v>M</v>
          </cell>
          <cell r="D3794">
            <v>0</v>
          </cell>
          <cell r="E3794">
            <v>0</v>
          </cell>
          <cell r="F3794">
            <v>0</v>
          </cell>
        </row>
        <row r="3795">
          <cell r="A3795">
            <v>97187</v>
          </cell>
          <cell r="B3795" t="str">
            <v>ASSENTAMENTO DE TUBO DE AÇO CARBONO PARA REDE DE ÁGUA, DN 1000 MM (40  ) OU DN 1100 MM (44  ), JUNTA SOLDADA, INSTALADO EM LOCAL COM NÍVEL BAIXO DE INTERFERÊNCIAS (NÃO INCLUI FORNECIMENTO). AF_11/2017</v>
          </cell>
          <cell r="C3795" t="str">
            <v>M</v>
          </cell>
          <cell r="D3795">
            <v>0</v>
          </cell>
          <cell r="E3795">
            <v>0</v>
          </cell>
          <cell r="F3795">
            <v>0</v>
          </cell>
        </row>
        <row r="3796">
          <cell r="A3796">
            <v>97188</v>
          </cell>
          <cell r="B3796" t="str">
            <v>ASSENTAMENTO DE TUBO DE AÇO CARBONO PARA REDE DE ÁGUA, DN 1200 MM (48) OU DN 1300 MM (52), JUNTA SOLDADA, INSTALADO EM LOCAL COM NÍVEL BAIXO DE INTERFERÊNCIAS (NÃO INCLUI FORNECIMENTO). AF_11/2017</v>
          </cell>
          <cell r="C3796" t="str">
            <v>M</v>
          </cell>
          <cell r="D3796">
            <v>0</v>
          </cell>
          <cell r="E3796">
            <v>0</v>
          </cell>
          <cell r="F3796">
            <v>0</v>
          </cell>
        </row>
        <row r="3797">
          <cell r="A3797">
            <v>97189</v>
          </cell>
          <cell r="B3797" t="str">
            <v>ASSENTAMENTO DE TUBO DE AÇO CARBONO PARA REDE DE ÁGUA, DN 1400 MM (56'') OU DN 1500 MM (60), JUNTA SOLDADA, INSTALADO EM LOCAL COM NÍVEL BAIXO DE INTERFERÊNCIAS (NÃO INCLUI FORNECIMENTO). AF_11/2017</v>
          </cell>
          <cell r="C3797" t="str">
            <v>M</v>
          </cell>
          <cell r="D3797">
            <v>0</v>
          </cell>
          <cell r="E3797">
            <v>0</v>
          </cell>
          <cell r="F3797">
            <v>0</v>
          </cell>
        </row>
        <row r="3798">
          <cell r="A3798">
            <v>97190</v>
          </cell>
          <cell r="B3798" t="str">
            <v>ASSENTAMENTO DE TUBO DE AÇO CARBONO PARA REDE DE ÁGUA, DN 1600 MM (64) OU DN 1700 MM (68), JUNTA SOLDADA, INSTALADO EM LOCAL COM NÍVEL BAIXO DE INTERFERÊNCIAS (NÃO INCLUI FORNECIMENTO). AF_11/2017</v>
          </cell>
          <cell r="C3798" t="str">
            <v>M</v>
          </cell>
          <cell r="D3798">
            <v>0</v>
          </cell>
          <cell r="E3798">
            <v>0</v>
          </cell>
          <cell r="F3798">
            <v>0</v>
          </cell>
        </row>
        <row r="3799">
          <cell r="A3799">
            <v>97191</v>
          </cell>
          <cell r="B3799" t="str">
            <v>ASSENTAMENTO DE TUBO DE AÇO CARBONO PARA REDE DE ÁGUA, DN 1800 MM (72) OU DN 1900 MM (76), JUNTA SOLDADA, INSTALADO EM LOCAL COM NÍVEL BAIXO DE INTERFERÊNCIAS (NÃO INCLUI FORNECIMENTO). AF_11/2017</v>
          </cell>
          <cell r="C3799" t="str">
            <v>M</v>
          </cell>
          <cell r="D3799">
            <v>0</v>
          </cell>
          <cell r="E3799">
            <v>0</v>
          </cell>
          <cell r="F3799">
            <v>0</v>
          </cell>
        </row>
        <row r="3800">
          <cell r="A3800">
            <v>97192</v>
          </cell>
          <cell r="B3800" t="str">
            <v>ASSENTAMENTO DE TUBO DE AÇO CARBONO PARA REDE DE ÁGUA, DN 2000 MM (80) OU DN 2100 MM (84), JUNTA SOLDADA, INSTALADO EM LOCAL COM NÍVEL BAIXO DE INTERFERÊNCIAS (NÃO INCLUI FORNECIMENTO). AF_11/2017</v>
          </cell>
          <cell r="C3800" t="str">
            <v>M</v>
          </cell>
          <cell r="D3800">
            <v>0</v>
          </cell>
          <cell r="E3800">
            <v>0</v>
          </cell>
          <cell r="F3800">
            <v>0</v>
          </cell>
        </row>
        <row r="3801">
          <cell r="A3801">
            <v>90694</v>
          </cell>
          <cell r="B3801" t="str">
            <v>TUBO DE PVC PARA REDE COLETORA DE ESGOTO DE PAREDE MACIÇA, DN 100 MM, JUNTA ELÁSTICA, INSTALADO EM LOCAL COM NÍVEL BAIXO DE INTERFERÊNCIAS - FORNECIMENTO E ASSENTAMENTO. AF_06/2015</v>
          </cell>
          <cell r="C3801" t="str">
            <v>M</v>
          </cell>
          <cell r="D3801">
            <v>0</v>
          </cell>
          <cell r="E3801">
            <v>0</v>
          </cell>
          <cell r="F3801">
            <v>0</v>
          </cell>
        </row>
        <row r="3802">
          <cell r="A3802">
            <v>90695</v>
          </cell>
          <cell r="B3802" t="str">
            <v>TUBO DE PVC PARA REDE COLETORA DE ESGOTO DE PAREDE MACIÇA, DN 150 MM, JUNTA ELÁSTICA, INSTALADO EM LOCAL COM NÍVEL BAIXO DE INTERFERÊNCIAS - FORNECIMENTO E ASSENTAMENTO. AF_06/2015</v>
          </cell>
          <cell r="C3802" t="str">
            <v>M</v>
          </cell>
          <cell r="D3802">
            <v>25.84</v>
          </cell>
          <cell r="E3802">
            <v>12.940000000000001</v>
          </cell>
          <cell r="F3802">
            <v>0</v>
          </cell>
        </row>
        <row r="3803">
          <cell r="A3803">
            <v>90696</v>
          </cell>
          <cell r="B3803" t="str">
            <v>TUBO DE PVC PARA REDE COLETORA DE ESGOTO DE PAREDE MACIÇA, DN 200 MM, JUNTA ELÁSTICA, INSTALADO EM LOCAL COM NÍVEL BAIXO DE INTERFERÊNCIAS - FORNECIMENTO E ASSENTAMENTO. AF_06/2015</v>
          </cell>
          <cell r="C3803" t="str">
            <v>M</v>
          </cell>
          <cell r="D3803">
            <v>0</v>
          </cell>
          <cell r="E3803">
            <v>0</v>
          </cell>
          <cell r="F3803">
            <v>0</v>
          </cell>
        </row>
        <row r="3804">
          <cell r="A3804">
            <v>90697</v>
          </cell>
          <cell r="B3804" t="str">
            <v>TUBO DE PVC PARA REDE COLETORA DE ESGOTO DE PAREDE MACIÇA, DN 250 MM, JUNTA ELÁSTICA, INSTALADO EM LOCAL COM NÍVEL BAIXO DE INTERFERÊNCIAS - FORNECIMENTO E ASSENTAMENTO. AF_06/2015</v>
          </cell>
          <cell r="C3804" t="str">
            <v>M</v>
          </cell>
          <cell r="D3804">
            <v>0</v>
          </cell>
          <cell r="E3804">
            <v>0</v>
          </cell>
          <cell r="F3804">
            <v>0</v>
          </cell>
        </row>
        <row r="3805">
          <cell r="A3805">
            <v>90698</v>
          </cell>
          <cell r="B3805" t="str">
            <v>TUBO DE PVC PARA REDE COLETORA DE ESGOTO DE PAREDE MACIÇA, DN 300 MM, JUNTA ELÁSTICA, INSTALADO EM LOCAL COM NÍVEL BAIXO DE INTERFERÊNCIAS - FORNECIMENTO E ASSENTAMENTO. AF_06/2015</v>
          </cell>
          <cell r="C3805" t="str">
            <v>M</v>
          </cell>
          <cell r="D3805">
            <v>0</v>
          </cell>
          <cell r="E3805">
            <v>0</v>
          </cell>
          <cell r="F3805">
            <v>0</v>
          </cell>
        </row>
        <row r="3806">
          <cell r="A3806">
            <v>90699</v>
          </cell>
          <cell r="B3806" t="str">
            <v>TUBO DE PVC PARA REDE COLETORA DE ESGOTO DE PAREDE MACIÇA, DN 350 MM, JUNTA ELÁSTICA, INSTALADO EM LOCAL COM NÍVEL BAIXO DE INTERFERÊNCIAS - FORNECIMENTO E ASSENTAMENTO. AF_06/2015</v>
          </cell>
          <cell r="C3806" t="str">
            <v>M</v>
          </cell>
          <cell r="D3806">
            <v>0</v>
          </cell>
          <cell r="E3806">
            <v>0</v>
          </cell>
          <cell r="F3806">
            <v>0</v>
          </cell>
        </row>
        <row r="3807">
          <cell r="A3807">
            <v>90700</v>
          </cell>
          <cell r="B3807" t="str">
            <v>TUBO DE PVC PARA REDE COLETORA DE ESGOTO DE PAREDE MACIÇA, DN 400 MM, JUNTA ELÁSTICA, INSTALADO EM LOCAL COM NÍVEL BAIXO DE INTERFERÊNCIAS - FORNECIMENTO E ASSENTAMENTO. AF_06/2015</v>
          </cell>
          <cell r="C3807" t="str">
            <v>M</v>
          </cell>
          <cell r="D3807">
            <v>0</v>
          </cell>
          <cell r="E3807">
            <v>0</v>
          </cell>
          <cell r="F3807">
            <v>0</v>
          </cell>
        </row>
        <row r="3808">
          <cell r="A3808">
            <v>90701</v>
          </cell>
          <cell r="B3808" t="str">
            <v>TUBO DE PVC CORRUGADO DE DUPLA PAREDE PARA REDE COLETORA DE ESGOTO, DN 150 MM, JUNTA ELÁSTICA, INSTALADO EM LOCAL COM NÍVEL BAIXO DE INTERFERÊNCIAS - FORNECIMENTO E ASSENTAMENTO. AF_06/2015</v>
          </cell>
          <cell r="C3808" t="str">
            <v>M</v>
          </cell>
          <cell r="D3808">
            <v>0</v>
          </cell>
          <cell r="E3808">
            <v>0</v>
          </cell>
          <cell r="F3808">
            <v>0</v>
          </cell>
        </row>
        <row r="3809">
          <cell r="A3809">
            <v>90702</v>
          </cell>
          <cell r="B3809" t="str">
            <v>TUBO DE PVC CORRUGADO DE DUPLA PAREDE PARA REDE COLETORA DE ESGOTO, DN 200 MM, JUNTA ELÁSTICA, INSTALADO EM LOCAL COM NÍVEL BAIXO DE INTERFERÊNCIAS - FORNECIMENTO E ASSENTAMENTO. AF_06/2015</v>
          </cell>
          <cell r="C3809" t="str">
            <v>M</v>
          </cell>
          <cell r="D3809">
            <v>0</v>
          </cell>
          <cell r="E3809">
            <v>0</v>
          </cell>
          <cell r="F3809">
            <v>0</v>
          </cell>
        </row>
        <row r="3810">
          <cell r="A3810">
            <v>90703</v>
          </cell>
          <cell r="B3810" t="str">
            <v>TUBO DE PVC CORRUGADO DE DUPLA PAREDE PARA REDE COLETORA DE ESGOTO, DN 250 MM, JUNTA ELÁSTICA, INSTALADO EM LOCAL COM NÍVEL BAIXO DE INTERFERÊNCIAS - FORNECIMENTO E ASSENTAMENTO. AF_06/2015</v>
          </cell>
          <cell r="C3810" t="str">
            <v>M</v>
          </cell>
          <cell r="D3810">
            <v>0</v>
          </cell>
          <cell r="E3810">
            <v>0</v>
          </cell>
          <cell r="F3810">
            <v>0</v>
          </cell>
        </row>
        <row r="3811">
          <cell r="A3811">
            <v>90704</v>
          </cell>
          <cell r="B3811" t="str">
            <v>TUBO DE PVC CORRUGADO DE DUPLA PAREDE PARA REDE COLETORA DE ESGOTO, DN 300 MM, JUNTA ELÁSTICA, INSTALADO EM LOCAL COM NÍVEL BAIXO DE INTERFERÊNCIAS - FORNECIMENTO E ASSENTAMENTO. AF_06/2015</v>
          </cell>
          <cell r="C3811" t="str">
            <v>M</v>
          </cell>
          <cell r="D3811">
            <v>0</v>
          </cell>
          <cell r="E3811">
            <v>0</v>
          </cell>
          <cell r="F3811">
            <v>0</v>
          </cell>
        </row>
        <row r="3812">
          <cell r="A3812">
            <v>90705</v>
          </cell>
          <cell r="B3812" t="str">
            <v>TUBO DE PVC CORRUGADO DE DUPLA PAREDE PARA REDE COLETORA DE ESGOTO, DN 350 MM, JUNTA ELÁSTICA, INSTALADO EM LOCAL COM NÍVEL BAIXO DE INTERFERÊNCIAS - FORNECIMENTO E ASSENTAMENTO. AF_06/2015</v>
          </cell>
          <cell r="C3812" t="str">
            <v>M</v>
          </cell>
          <cell r="D3812">
            <v>0</v>
          </cell>
          <cell r="E3812">
            <v>0</v>
          </cell>
          <cell r="F3812">
            <v>0</v>
          </cell>
        </row>
        <row r="3813">
          <cell r="A3813">
            <v>90706</v>
          </cell>
          <cell r="B3813" t="str">
            <v>TUBO DE PVC CORRUGADO DE DUPLA PAREDE PARA REDE COLETORA DE ESGOTO, DN 400 MM, JUNTA ELÁSTICA, INSTALADO EM LOCAL COM NÍVEL BAIXO DE INTERFERÊNCIAS - FORNECIMENTO E ASSENTAMENTO. AF_06/2015</v>
          </cell>
          <cell r="C3813" t="str">
            <v>M</v>
          </cell>
          <cell r="D3813">
            <v>0</v>
          </cell>
          <cell r="E3813">
            <v>0</v>
          </cell>
          <cell r="F3813">
            <v>0</v>
          </cell>
        </row>
        <row r="3814">
          <cell r="A3814">
            <v>90708</v>
          </cell>
          <cell r="B3814" t="str">
            <v>TUBO DE PEAD CORRUGADO DE DUPLA PAREDE PARA REDE COLETORA DE ESGOTO, DN 600 MM, JUNTA ELÁSTICA INTEGRADA, INSTALADO EM LOCAL COM NÍVEL BAIXO DE INTERFERÊNCIAS - FORNECIMENTO E ASSENTAMENTO. AF_06/2015</v>
          </cell>
          <cell r="C3814" t="str">
            <v>M</v>
          </cell>
          <cell r="D3814">
            <v>0</v>
          </cell>
          <cell r="E3814">
            <v>0</v>
          </cell>
          <cell r="F3814">
            <v>0</v>
          </cell>
        </row>
        <row r="3815">
          <cell r="A3815">
            <v>90709</v>
          </cell>
          <cell r="B3815" t="str">
            <v>TUBO DE PVC PARA REDE COLETORA DE ESGOTO DE PAREDE MACIÇA, DN 100 MM, JUNTA ELÁSTICA, INSTALADO EM LOCAL COM NÍVEL ALTO DE INTERFERÊNCIAS - FORNECIMENTO E ASSENTAMENTO. AF_06/2015</v>
          </cell>
          <cell r="C3815" t="str">
            <v>M</v>
          </cell>
          <cell r="D3815">
            <v>0</v>
          </cell>
          <cell r="E3815">
            <v>0</v>
          </cell>
          <cell r="F3815">
            <v>0</v>
          </cell>
        </row>
        <row r="3816">
          <cell r="A3816">
            <v>90710</v>
          </cell>
          <cell r="B3816" t="str">
            <v>TUBO DE PVC PARA REDE COLETORA DE ESGOTO DE PAREDE MACIÇA, DN 150 MM, JUNTA ELÁSTICA, INSTALADO EM LOCAL COM NÍVEL ALTO DE INTERFERÊNCIAS - FORNECIMENTO E ASSENTAMENTO. AF_06/2015</v>
          </cell>
          <cell r="C3816" t="str">
            <v>M</v>
          </cell>
          <cell r="D3816">
            <v>0</v>
          </cell>
          <cell r="E3816">
            <v>0</v>
          </cell>
          <cell r="F3816">
            <v>0</v>
          </cell>
        </row>
        <row r="3817">
          <cell r="A3817">
            <v>90711</v>
          </cell>
          <cell r="B3817" t="str">
            <v>TUBO DE PVC PARA REDE COLETORA DE ESGOTO DE PAREDE MACIÇA, DN 200 MM, JUNTA ELÁSTICA, INSTALADO EM LOCAL COM NÍVEL ALTO DE INTERFERÊNCIAS - FORNECIMENTO E ASSENTAMENTO. AF_06/2015</v>
          </cell>
          <cell r="C3817" t="str">
            <v>M</v>
          </cell>
          <cell r="D3817">
            <v>0</v>
          </cell>
          <cell r="E3817">
            <v>0</v>
          </cell>
          <cell r="F3817">
            <v>0</v>
          </cell>
        </row>
        <row r="3818">
          <cell r="A3818">
            <v>90712</v>
          </cell>
          <cell r="B3818" t="str">
            <v>TUBO DE PVC PARA REDE COLETORA DE ESGOTO DE PAREDE MACIÇA, DN 250 MM, JUNTA ELÁSTICA, INSTALADO EM LOCAL COM NÍVEL ALTO DE INTERFERÊNCIAS - FORNECIMENTO E ASSENTAMENTO. AF_06/2015</v>
          </cell>
          <cell r="C3818" t="str">
            <v>M</v>
          </cell>
          <cell r="D3818">
            <v>0</v>
          </cell>
          <cell r="E3818">
            <v>0</v>
          </cell>
          <cell r="F3818">
            <v>0</v>
          </cell>
        </row>
        <row r="3819">
          <cell r="A3819">
            <v>90713</v>
          </cell>
          <cell r="B3819" t="str">
            <v>TUBO DE PVC PARA REDE COLETORA DE ESGOTO DE PAREDE MACIÇA, DN 300 MM, JUNTA ELÁSTICA, INSTALADO EM LOCAL COM NÍVEL ALTO DE INTERFERÊNCIAS - FORNECIMENTO E ASSENTAMENTO. AF_06/2015</v>
          </cell>
          <cell r="C3819" t="str">
            <v>M</v>
          </cell>
          <cell r="D3819">
            <v>0</v>
          </cell>
          <cell r="E3819">
            <v>0</v>
          </cell>
          <cell r="F3819">
            <v>0</v>
          </cell>
        </row>
        <row r="3820">
          <cell r="A3820">
            <v>90714</v>
          </cell>
          <cell r="B3820" t="str">
            <v>TUBO DE PVC PARA REDE COLETORA DE ESGOTO DE PAREDE MACIÇA, DN 350 MM, JUNTA ELÁSTICA, INSTALADO EM LOCAL COM NÍVEL ALTO DE INTERFERÊNCIAS - FORNECIMENTO E ASSENTAMENTO. AF_06/2015</v>
          </cell>
          <cell r="C3820" t="str">
            <v>M</v>
          </cell>
          <cell r="D3820">
            <v>0</v>
          </cell>
          <cell r="E3820">
            <v>0</v>
          </cell>
          <cell r="F3820">
            <v>0</v>
          </cell>
        </row>
        <row r="3821">
          <cell r="A3821">
            <v>90715</v>
          </cell>
          <cell r="B3821" t="str">
            <v>TUBO DE PVC PARA REDE COLETORA DE ESGOTO DE PAREDE MACIÇA, DN 400 MM, JUNTA ELÁSTICA, INSTALADO EM LOCAL COM NÍVEL ALTO DE INTERFERÊNCIAS - FORNECIMENTO E ASSENTAMENTO. AF_06/2015</v>
          </cell>
          <cell r="C3821" t="str">
            <v>M</v>
          </cell>
          <cell r="D3821">
            <v>0</v>
          </cell>
          <cell r="E3821">
            <v>0</v>
          </cell>
          <cell r="F3821">
            <v>0</v>
          </cell>
        </row>
        <row r="3822">
          <cell r="A3822">
            <v>90716</v>
          </cell>
          <cell r="B3822" t="str">
            <v>TUBO DE PVC CORRUGADO DE DUPLA PAREDE PARA REDE COLETORA DE ESGOTO, DN 150 MM, JUNTA ELÁSTICA, INSTALADO EM LOCAL COM NÍVEL ALTO DE INTERFERÊNCIAS - FORNECIMENTO E ASSENTAMENTO. AF_06/2015</v>
          </cell>
          <cell r="C3822" t="str">
            <v>M</v>
          </cell>
          <cell r="D3822">
            <v>0</v>
          </cell>
          <cell r="E3822">
            <v>0</v>
          </cell>
          <cell r="F3822">
            <v>0</v>
          </cell>
        </row>
        <row r="3823">
          <cell r="A3823">
            <v>90717</v>
          </cell>
          <cell r="B3823" t="str">
            <v>TUBO DE PVC CORRUGADO DE DUPLA PAREDE PARA REDE COLETORA DE ESGOTO, DN 200 MM, JUNTA ELÁSTICA, INSTALADO EM LOCAL COM NÍVEL ALTO DE INTERFERÊNCIAS - FORNECIMENTO E ASSENTAMENTO. AF_06/2015</v>
          </cell>
          <cell r="C3823" t="str">
            <v>M</v>
          </cell>
          <cell r="D3823">
            <v>0</v>
          </cell>
          <cell r="E3823">
            <v>0</v>
          </cell>
          <cell r="F3823">
            <v>0</v>
          </cell>
        </row>
        <row r="3824">
          <cell r="A3824">
            <v>90718</v>
          </cell>
          <cell r="B3824" t="str">
            <v>TUBO DE PVC CORRUGADO DE DUPLA PAREDE PARA REDE COLETORA DE ESGOTO, DN 250 MM, JUNTA ELÁSTICA, INSTALADO EM LOCAL COM NÍVEL ALTO DE INTERFERÊNCIAS - FORNECIMENTO E ASSENTAMENTO. AF_06/2015</v>
          </cell>
          <cell r="C3824" t="str">
            <v>M</v>
          </cell>
          <cell r="D3824">
            <v>0</v>
          </cell>
          <cell r="E3824">
            <v>0</v>
          </cell>
          <cell r="F3824">
            <v>0</v>
          </cell>
        </row>
        <row r="3825">
          <cell r="A3825">
            <v>90719</v>
          </cell>
          <cell r="B3825" t="str">
            <v>TUBO DE PVC CORRUGADO DE DUPLA PAREDE PARA REDE COLETORA DE ESGOTO, DN 300 MM, JUNTA ELÁSTICA, INSTALADO EM LOCAL COM NÍVEL ALTO DE INTERFERÊNCIAS - FORNECIMENTO E ASSENTAMENTO. AF_06/2015</v>
          </cell>
          <cell r="C3825" t="str">
            <v>M</v>
          </cell>
          <cell r="D3825">
            <v>0</v>
          </cell>
          <cell r="E3825">
            <v>0</v>
          </cell>
          <cell r="F3825">
            <v>0</v>
          </cell>
        </row>
        <row r="3826">
          <cell r="A3826">
            <v>90720</v>
          </cell>
          <cell r="B3826" t="str">
            <v>TUBO DE PVC CORRUGADO DE DUPLA PAREDE PARA REDE COLETORA DE ESGOTO, DN 350 MM, JUNTA ELÁSTICA, INSTALADO EM LOCAL COM NÍVEL ALTO DE INTERFERÊNCIAS - FORNECIMENTO E ASSENTAMENTO. AF_06/2015</v>
          </cell>
          <cell r="C3826" t="str">
            <v>M</v>
          </cell>
          <cell r="D3826">
            <v>0</v>
          </cell>
          <cell r="E3826">
            <v>0</v>
          </cell>
          <cell r="F3826">
            <v>0</v>
          </cell>
        </row>
        <row r="3827">
          <cell r="A3827">
            <v>90721</v>
          </cell>
          <cell r="B3827" t="str">
            <v>TUBO DE PVC CORRUGADO DE DUPLA PAREDE PARA REDE COLETORA DE ESGOTO, DN 400 MM, EM JUNTA ELÁSTICA, INSTALADO EM LOCAL COM NÍVEL ALTO DE INTERFERÊNCIAS - FORNECIMENTO E ASSENTAMENTO. AF_06/2015</v>
          </cell>
          <cell r="C3827" t="str">
            <v>M</v>
          </cell>
          <cell r="D3827">
            <v>0</v>
          </cell>
          <cell r="E3827">
            <v>0</v>
          </cell>
          <cell r="F3827">
            <v>0</v>
          </cell>
        </row>
        <row r="3828">
          <cell r="A3828">
            <v>90723</v>
          </cell>
          <cell r="B3828" t="str">
            <v>TUBO DE PEAD CORRUGADO DE DUPLA PAREDE PARA REDE COLETORA DE ESGOTO, DN 600 MM, JUNTA ELÁSTICA INTEGRADA, INSTALADO EM LOCAL COM NÍVEL ALTO DE INTERFERÊNCIAS - FORNECIMENTO E ASSENTAMENTO. AF_06/2015</v>
          </cell>
          <cell r="C3828" t="str">
            <v>M</v>
          </cell>
          <cell r="D3828">
            <v>0</v>
          </cell>
          <cell r="E3828">
            <v>0</v>
          </cell>
          <cell r="F3828">
            <v>0</v>
          </cell>
        </row>
        <row r="3829">
          <cell r="A3829">
            <v>90724</v>
          </cell>
          <cell r="B3829" t="str">
            <v>JUNTA ARGAMASSADA ENTRE TUBO DN 100 MM E O POÇO DE VISITA/ CAIXA DE CONCRETO OU ALVENARIA EM REDES DE ESGOTO. AF_06/2015</v>
          </cell>
          <cell r="C3829" t="str">
            <v>UN</v>
          </cell>
          <cell r="D3829">
            <v>0</v>
          </cell>
          <cell r="E3829">
            <v>0</v>
          </cell>
          <cell r="F3829">
            <v>0</v>
          </cell>
        </row>
        <row r="3830">
          <cell r="A3830">
            <v>90725</v>
          </cell>
          <cell r="B3830" t="str">
            <v>JUNTA ARGAMASSADA ENTRE TUBO DN 150 MM E O POÇO DE VISITA/ CAIXA DE CONCRETO OU ALVENARIA EM REDES DE ESGOTO. AF_06/2015</v>
          </cell>
          <cell r="C3830" t="str">
            <v>UN</v>
          </cell>
          <cell r="D3830">
            <v>0</v>
          </cell>
          <cell r="E3830">
            <v>0</v>
          </cell>
          <cell r="F3830">
            <v>0</v>
          </cell>
        </row>
        <row r="3831">
          <cell r="A3831">
            <v>90726</v>
          </cell>
          <cell r="B3831" t="str">
            <v>JUNTA ARGAMASSADA ENTRE TUBO DN 200 MM E O POÇO/ CAIXA DE CONCRETO OU ALVENARIA EM REDES DE ESGOTO. AF_06/2015</v>
          </cell>
          <cell r="C3831" t="str">
            <v>UN</v>
          </cell>
          <cell r="D3831">
            <v>0</v>
          </cell>
          <cell r="E3831">
            <v>0</v>
          </cell>
          <cell r="F3831">
            <v>0</v>
          </cell>
        </row>
        <row r="3832">
          <cell r="A3832">
            <v>90727</v>
          </cell>
          <cell r="B3832" t="str">
            <v>JUNTA ARGAMASSADA ENTRE TUBO DN 250 MM E O POÇO DE VISITA/ CAIXA DE CONCRETO OU ALVENARIA EM REDES DE ESGOTO. AF_06/2015</v>
          </cell>
          <cell r="C3832" t="str">
            <v>UN</v>
          </cell>
          <cell r="D3832">
            <v>0</v>
          </cell>
          <cell r="E3832">
            <v>0</v>
          </cell>
          <cell r="F3832">
            <v>0</v>
          </cell>
        </row>
        <row r="3833">
          <cell r="A3833">
            <v>90728</v>
          </cell>
          <cell r="B3833" t="str">
            <v>JUNTA ARGAMASSADA ENTRE TUBO DN 300 MM E O POÇO DE VISITA/ CAIXA DE CONCRETO OU ALVENARIA EM REDES DE ESGOTO. AF_06/2015</v>
          </cell>
          <cell r="C3833" t="str">
            <v>UN</v>
          </cell>
          <cell r="D3833">
            <v>0</v>
          </cell>
          <cell r="E3833">
            <v>0</v>
          </cell>
          <cell r="F3833">
            <v>0</v>
          </cell>
        </row>
        <row r="3834">
          <cell r="A3834">
            <v>90729</v>
          </cell>
          <cell r="B3834" t="str">
            <v>JUNTA ARGAMASSADA ENTRE TUBO DN 350 MM E O POÇO DE VISITA/ CAIXA DE CONCRETO OU ALVENARIA EM REDES DE ESGOTO. AF_06/2015</v>
          </cell>
          <cell r="C3834" t="str">
            <v>UN</v>
          </cell>
          <cell r="D3834">
            <v>0</v>
          </cell>
          <cell r="E3834">
            <v>0</v>
          </cell>
          <cell r="F3834">
            <v>0</v>
          </cell>
        </row>
        <row r="3835">
          <cell r="A3835">
            <v>90730</v>
          </cell>
          <cell r="B3835" t="str">
            <v>JUNTA ARGAMASSADA ENTRE TUBO DN 400 MM E O POÇO DE VISITA/ CAIXA DE CONCRETO OU ALVENARIA EM REDES DE ESGOTO. AF_06/2015</v>
          </cell>
          <cell r="C3835" t="str">
            <v>UN</v>
          </cell>
          <cell r="D3835">
            <v>0</v>
          </cell>
          <cell r="E3835">
            <v>0</v>
          </cell>
          <cell r="F3835">
            <v>0</v>
          </cell>
        </row>
        <row r="3836">
          <cell r="A3836">
            <v>90731</v>
          </cell>
          <cell r="B3836" t="str">
            <v>JUNTA ARGAMASSADA ENTRE TUBO DN 450 MM E O POÇO DE VISITA/ CAIXA DE CONCRETO OU ALVENARIA EM REDES DE ESGOTO. AF_06/2015</v>
          </cell>
          <cell r="C3836" t="str">
            <v>UN</v>
          </cell>
          <cell r="D3836">
            <v>0</v>
          </cell>
          <cell r="E3836">
            <v>0</v>
          </cell>
          <cell r="F3836">
            <v>0</v>
          </cell>
        </row>
        <row r="3837">
          <cell r="A3837">
            <v>90732</v>
          </cell>
          <cell r="B3837" t="str">
            <v>JUNTA ARGAMASSADA ENTRE TUBO DN 600 MM E O POÇO DE VISITA/ CAIXA DE CONCRETO OU ALVENARIA EM REDES DE ESGOTO. AF_06/2015</v>
          </cell>
          <cell r="C3837" t="str">
            <v>UN</v>
          </cell>
          <cell r="D3837">
            <v>0</v>
          </cell>
          <cell r="E3837">
            <v>0</v>
          </cell>
          <cell r="F3837">
            <v>0</v>
          </cell>
        </row>
        <row r="3838">
          <cell r="A3838">
            <v>90733</v>
          </cell>
          <cell r="B3838" t="str">
            <v>ASSENTAMENTO DE TUBO DE PVC PARA REDE COLETORA DE ESGOTO DE PAREDE MACIÇA, DN 100 MM, JUNTA ELÁSTICA, INSTALADO EM LOCAL COM NÍVEL BAIXO DE INTERFERÊNCIAS (NÃO INCLUI FORNECIMENTO). AF_06/2015</v>
          </cell>
          <cell r="C3838" t="str">
            <v>M</v>
          </cell>
          <cell r="D3838">
            <v>0</v>
          </cell>
          <cell r="E3838">
            <v>0</v>
          </cell>
          <cell r="F3838">
            <v>0</v>
          </cell>
        </row>
        <row r="3839">
          <cell r="A3839">
            <v>90734</v>
          </cell>
          <cell r="B3839" t="str">
            <v>ASSENTAMENTO DE TUBO DE PVC PARA REDE COLETORA DE ESGOTO DE PAREDE MACIÇA, DN 150 MM, JUNTA ELÁSTICA, INSTALADO EM LOCAL COM NÍVEL BAIXO DE INTERFERÊNCIAS (NÃO INCLUI FORNECIMENTO). AF_06/2015</v>
          </cell>
          <cell r="C3839" t="str">
            <v>M</v>
          </cell>
          <cell r="D3839">
            <v>0</v>
          </cell>
          <cell r="E3839">
            <v>0</v>
          </cell>
          <cell r="F3839">
            <v>0</v>
          </cell>
        </row>
        <row r="3840">
          <cell r="A3840">
            <v>90735</v>
          </cell>
          <cell r="B3840" t="str">
            <v>ASSENTAMENTO DE TUBO DE PVC PARA REDE COLETORA DE ESGOTO DE PAREDE MACIÇA, DN 200 MM, JUNTA ELÁSTICA, INSTALADO EM LOCAL COM NÍVEL BAIXO DE INTERFERÊNCIAS (NÃO INCLUI FORNECIMENTO). AF_06/2015</v>
          </cell>
          <cell r="C3840" t="str">
            <v>M</v>
          </cell>
          <cell r="D3840">
            <v>0</v>
          </cell>
          <cell r="E3840">
            <v>0</v>
          </cell>
          <cell r="F3840">
            <v>0</v>
          </cell>
        </row>
        <row r="3841">
          <cell r="A3841">
            <v>90736</v>
          </cell>
          <cell r="B3841" t="str">
            <v>ASSENTAMENTO DE TUBO DE PVC PARA REDE COLETORA DE ESGOTO DE PAREDE MACIÇA, DN 250 MM, JUNTA ELÁSTICA, INSTALADO EM LOCAL COM NÍVEL BAIXO DE INTERFERÊNCIAS (NÃO INCLUI FORNECIMENTO). AF_06/2015</v>
          </cell>
          <cell r="C3841" t="str">
            <v>M</v>
          </cell>
          <cell r="D3841">
            <v>0</v>
          </cell>
          <cell r="E3841">
            <v>0</v>
          </cell>
          <cell r="F3841">
            <v>0</v>
          </cell>
        </row>
        <row r="3842">
          <cell r="A3842">
            <v>90737</v>
          </cell>
          <cell r="B3842" t="str">
            <v>ASSENTAMENTO DE TUBO DE PVC PARA REDE COLETORA DE ESGOTO DE PAREDE MACIÇA, DN 300 MM, JUNTA ELÁSTICA, INSTALADO EM LOCAL COM NÍVEL BAIXO DE INTERFERÊNCIAS (NÃO INCLUI FORNECIMENTO). AF_06/2015</v>
          </cell>
          <cell r="C3842" t="str">
            <v>M</v>
          </cell>
          <cell r="D3842">
            <v>0</v>
          </cell>
          <cell r="E3842">
            <v>0</v>
          </cell>
          <cell r="F3842">
            <v>0</v>
          </cell>
        </row>
        <row r="3843">
          <cell r="A3843">
            <v>90738</v>
          </cell>
          <cell r="B3843" t="str">
            <v>ASSENTAMENTO DE TUBO DE PVC PARA REDE COLETORA DE ESGOTO DE PAREDE MACIÇA, DN 350 MM, JUNTA ELÁSTICA, INSTALADO EM LOCAL COM NÍVEL BAIXO DE INTERFERÊNCIAS (NÃO INCLUI FORNECIMENTO). AF_06/2015</v>
          </cell>
          <cell r="C3843" t="str">
            <v>M</v>
          </cell>
          <cell r="D3843">
            <v>0</v>
          </cell>
          <cell r="E3843">
            <v>0</v>
          </cell>
          <cell r="F3843">
            <v>0</v>
          </cell>
        </row>
        <row r="3844">
          <cell r="A3844">
            <v>90739</v>
          </cell>
          <cell r="B3844" t="str">
            <v>ASSENTAMENTO DE TUBO DE PVC PARA REDE COLETORA DE ESGOTO DE PAREDE MACIÇA, DN 400 MM, JUNTA ELÁSTICA, INSTALADO EM LOCAL COM NÍVEL BAIXO DE INTERFERÊNCIAS (NÃO INCLUI FORNECIMENTO). AF_06/2015</v>
          </cell>
          <cell r="C3844" t="str">
            <v>M</v>
          </cell>
          <cell r="D3844">
            <v>0</v>
          </cell>
          <cell r="E3844">
            <v>0</v>
          </cell>
          <cell r="F3844">
            <v>0</v>
          </cell>
        </row>
        <row r="3845">
          <cell r="A3845">
            <v>90740</v>
          </cell>
          <cell r="B3845" t="str">
            <v>ASSENTAMENTO DE TUBO DE PVC CORRUGADO DE DUPLA PAREDE PARA REDE COLETORA DE ESGOTO, DN 150 MM, JUNTA ELÁSTICA, INSTALADO EM LOCAL COM NÍVEL BAIXO DE INTERFERÊNCIAS (NÃO INCLUI FORNECIMENTO). AF_06/2015</v>
          </cell>
          <cell r="C3845" t="str">
            <v>M</v>
          </cell>
          <cell r="D3845">
            <v>0</v>
          </cell>
          <cell r="E3845">
            <v>0</v>
          </cell>
          <cell r="F3845">
            <v>0</v>
          </cell>
        </row>
        <row r="3846">
          <cell r="A3846">
            <v>90741</v>
          </cell>
          <cell r="B3846" t="str">
            <v>ASSENTAMENTO DE TUBO DE PVC CORRUGADO DE DUPLA PAREDE PARA REDE COLETORA DE ESGOTO, DN 200 MM, JUNTA ELÁSTICA, INSTALADO EM LOCAL COM NÍVEL BAIXO DE INTERFERÊNCIAS (NÃO INCLUI FORNECIMENTO). AF_06/2015</v>
          </cell>
          <cell r="C3846" t="str">
            <v>M</v>
          </cell>
          <cell r="D3846">
            <v>0</v>
          </cell>
          <cell r="E3846">
            <v>0</v>
          </cell>
          <cell r="F3846">
            <v>0</v>
          </cell>
        </row>
        <row r="3847">
          <cell r="A3847">
            <v>90742</v>
          </cell>
          <cell r="B3847" t="str">
            <v>ASSENTAMENTO DE TUBO DE PVC CORRUGADO DE DUPLA PAREDE PARA REDE COLETORA DE ESGOTO, DN 250 MM, JUNTA ELÁSTICA, INSTALADO EM LOCAL COM NÍVEL BAIXO DE INTERFERÊNCIAS (NÃO INCLUI FORNECIMENTO). AF_06/2015</v>
          </cell>
          <cell r="C3847" t="str">
            <v>M</v>
          </cell>
          <cell r="D3847">
            <v>0</v>
          </cell>
          <cell r="E3847">
            <v>0</v>
          </cell>
          <cell r="F3847">
            <v>0</v>
          </cell>
        </row>
        <row r="3848">
          <cell r="A3848">
            <v>90743</v>
          </cell>
          <cell r="B3848" t="str">
            <v>ASSENTAMENTO DE TUBO DE PVC CORRUGADO DE DUPLA PAREDE PARA REDE COLETORA DE ESGOTO, DN 300 MM, JUNTA ELÁSTICA, INSTALADO EM LOCAL COM NÍVEL BAIXO DE INTERFERÊNCIAS (NÃO INCLUI FORNECIMENTO). AF_06/2015</v>
          </cell>
          <cell r="C3848" t="str">
            <v>M</v>
          </cell>
          <cell r="D3848">
            <v>0</v>
          </cell>
          <cell r="E3848">
            <v>0</v>
          </cell>
          <cell r="F3848">
            <v>0</v>
          </cell>
        </row>
        <row r="3849">
          <cell r="A3849">
            <v>90744</v>
          </cell>
          <cell r="B3849" t="str">
            <v>ASSENTAMENTO DE TUBO DE PVC CORRUGADO DE DUPLA PAREDE PARA REDE COLETORA DE ESGOTO, DN 350 MM, JUNTA ELÁSTICA, INSTALADO EM LOCAL COM NÍVEL BAIXO DE INTERFERÊNCIAS (NÃO INCLUI FORNECIMENTO). AF_06/2015</v>
          </cell>
          <cell r="C3849" t="str">
            <v>M</v>
          </cell>
          <cell r="D3849">
            <v>0</v>
          </cell>
          <cell r="E3849">
            <v>0</v>
          </cell>
          <cell r="F3849">
            <v>0</v>
          </cell>
        </row>
        <row r="3850">
          <cell r="A3850">
            <v>90745</v>
          </cell>
          <cell r="B3850" t="str">
            <v>ASSENTAMENTO DE TUBO DE PVC CORRUGADO DE DUPLA PAREDE PARA REDE COLETORA DE ESGOTO, DN 400 MM, JUNTA ELÁSTICA, INSTALADO EM LOCAL COM NÍVEL BAIXO DE INTERFERÊNCIAS (NÃO INCLUI FORNECIMENTO). AF_06/2015</v>
          </cell>
          <cell r="C3850" t="str">
            <v>M</v>
          </cell>
          <cell r="D3850">
            <v>0</v>
          </cell>
          <cell r="E3850">
            <v>0</v>
          </cell>
          <cell r="F3850">
            <v>0</v>
          </cell>
        </row>
        <row r="3851">
          <cell r="A3851">
            <v>90746</v>
          </cell>
          <cell r="B3851" t="str">
            <v>ASSENTAMENTO DE TUBO DE PEAD CORRUGADO DE DUPLA PAREDE PARA REDE COLETORA DE ESGOTO, DN 450 MM, JUNTA ELÁSTICA INTEGRADA, INSTALADO EM LOCAL COM NÍVEL BAIXO DE INTERFERÊNCIAS (NÃO INCLUI FORNECIMENTO). AF_06/2015</v>
          </cell>
          <cell r="C3851" t="str">
            <v>M</v>
          </cell>
          <cell r="D3851">
            <v>0</v>
          </cell>
          <cell r="E3851">
            <v>0</v>
          </cell>
          <cell r="F3851">
            <v>0</v>
          </cell>
        </row>
        <row r="3852">
          <cell r="A3852">
            <v>90747</v>
          </cell>
          <cell r="B3852" t="str">
            <v>ASSENTAMENTO DE TUBO DE PEAD CORRUGADO DE DUPLA PAREDE PARA REDE COLETORA DE ESGOTO, DN 600 MM, JUNTA ELÁSTICA INTEGRADA, INSTALADO EM LOCAL COM NÍVEL BAIXO DE INTERFERÊNCIAS (NÃO INCLUI FORNECIMENTO). AF_06/2015</v>
          </cell>
          <cell r="C3852" t="str">
            <v>M</v>
          </cell>
          <cell r="D3852">
            <v>0</v>
          </cell>
          <cell r="E3852">
            <v>0</v>
          </cell>
          <cell r="F3852">
            <v>0</v>
          </cell>
        </row>
        <row r="3853">
          <cell r="A3853">
            <v>90748</v>
          </cell>
          <cell r="B3853" t="str">
            <v>ASSENTAMENTO DE TUBO DE PVC PARA REDE COLETORA DE ESGOTO DE PAREDE MACIÇA, DN 100 MM, JUNTA ELÁSTICA, INSTALADO EM LOCAL COM NÍVEL ALTO DE INTERFERÊNCIAS (NÃO INCLUI FORNECIMENTO). AF_06/2015</v>
          </cell>
          <cell r="C3853" t="str">
            <v>M</v>
          </cell>
          <cell r="D3853">
            <v>0</v>
          </cell>
          <cell r="E3853">
            <v>0</v>
          </cell>
          <cell r="F3853">
            <v>0</v>
          </cell>
        </row>
        <row r="3854">
          <cell r="A3854">
            <v>90749</v>
          </cell>
          <cell r="B3854" t="str">
            <v>ASSENTAMENTO DE TUBO DE PVC PARA REDE COLETORA DE ESGOTO DE PAREDE MACIÇA, DN 150 MM, JUNTA ELÁSTICA, INSTALADO EM LOCAL COM NÍVEL ALTO DE INTERFERÊNCIAS (NÃO INCLUI FORNECIMENTO). AF_06/2015</v>
          </cell>
          <cell r="C3854" t="str">
            <v>M</v>
          </cell>
          <cell r="D3854">
            <v>0</v>
          </cell>
          <cell r="E3854">
            <v>0</v>
          </cell>
          <cell r="F3854">
            <v>0</v>
          </cell>
        </row>
        <row r="3855">
          <cell r="A3855">
            <v>90750</v>
          </cell>
          <cell r="B3855" t="str">
            <v>ASSENTAMENTO DE TUBO DE PVC PARA REDE COLETORA DE ESGOTO DE PAREDE MACIÇA, DN 200 MM, JUNTA ELÁSTICA, INSTALADO EM LOCAL COM NÍVEL ALTO DE INTERFERÊNCIAS (NÃO INCLUI FORNECIMENTO). AF_06/2015</v>
          </cell>
          <cell r="C3855" t="str">
            <v>M</v>
          </cell>
          <cell r="D3855">
            <v>0</v>
          </cell>
          <cell r="E3855">
            <v>0</v>
          </cell>
          <cell r="F3855">
            <v>0</v>
          </cell>
        </row>
        <row r="3856">
          <cell r="A3856">
            <v>90751</v>
          </cell>
          <cell r="B3856" t="str">
            <v>ASSENTAMENTO DE TUBO DE PVC PARA REDE COLETORA DE ESGOTO DE PAREDE MACIÇA, DN 250 MM, JUNTA ELÁSTICA, INSTALADO EM LOCAL COM NÍVEL ALTO DE INTERFERÊNCIAS (NÃO INCLUI FORNECIMENTO). AF_06/2015</v>
          </cell>
          <cell r="C3856" t="str">
            <v>M</v>
          </cell>
          <cell r="D3856">
            <v>0</v>
          </cell>
          <cell r="E3856">
            <v>0</v>
          </cell>
          <cell r="F3856">
            <v>0</v>
          </cell>
        </row>
        <row r="3857">
          <cell r="A3857">
            <v>90752</v>
          </cell>
          <cell r="B3857" t="str">
            <v>ASSENTAMENTO DE TUBO DE PVC PARA REDE COLETORA DE ESGOTO DE PAREDE MACIÇA, DN 300 MM, JUNTA ELÁSTICA, INSTALADO EM LOCAL COM NÍVEL ALTO DE INTERFERÊNCIAS (NÃO INCLUI FORNECIMENTO). AF_06/2015</v>
          </cell>
          <cell r="C3857" t="str">
            <v>M</v>
          </cell>
          <cell r="D3857">
            <v>0</v>
          </cell>
          <cell r="E3857">
            <v>0</v>
          </cell>
          <cell r="F3857">
            <v>0</v>
          </cell>
        </row>
        <row r="3858">
          <cell r="A3858">
            <v>90753</v>
          </cell>
          <cell r="B3858" t="str">
            <v>ASSENTAMENTO DE TUBO DE PVC PARA REDE COLETORA DE ESGOTO DE PAREDE MACIÇA, DN 350 MM, JUNTA ELÁSTICA, INSTALADO EM LOCAL COM NÍVEL ALTO DE INTERFERÊNCIAS (NÃO INCLUI FORNECIMENTO). AF_06/2015</v>
          </cell>
          <cell r="C3858" t="str">
            <v>M</v>
          </cell>
          <cell r="D3858">
            <v>0</v>
          </cell>
          <cell r="E3858">
            <v>0</v>
          </cell>
          <cell r="F3858">
            <v>0</v>
          </cell>
        </row>
        <row r="3859">
          <cell r="A3859">
            <v>90754</v>
          </cell>
          <cell r="B3859" t="str">
            <v>ASSENTAMENTO DE TUBO DE PVC PARA REDE COLETORA DE ESGOTO DE PAREDE MACIÇA, DN 400 MM, JUNTA ELÁSTICA, INSTALADO EM LOCAL COM NÍVEL ALTO DE INTERFERÊNCIAS (NÃO INCLUI FORNECIMENTO). AF_06/2015</v>
          </cell>
          <cell r="C3859" t="str">
            <v>M</v>
          </cell>
          <cell r="D3859">
            <v>0</v>
          </cell>
          <cell r="E3859">
            <v>0</v>
          </cell>
          <cell r="F3859">
            <v>0</v>
          </cell>
        </row>
        <row r="3860">
          <cell r="A3860">
            <v>90755</v>
          </cell>
          <cell r="B3860" t="str">
            <v>ASSENTAMENTO DE TUBO DE PVC CORRUGADO DE DUPLA PAREDE PARA REDE COLETORA DE ESGOTO, DN 150 MM, JUNTA ELÁSTICA, INSTALADO EM LOCAL COM NÍVEL ALTO DE INTERFERÊNCIAS (NÃO INCLUI FORNECIMENTO). AF_06/2015</v>
          </cell>
          <cell r="C3860" t="str">
            <v>M</v>
          </cell>
          <cell r="D3860">
            <v>0</v>
          </cell>
          <cell r="E3860">
            <v>0</v>
          </cell>
          <cell r="F3860">
            <v>0</v>
          </cell>
        </row>
        <row r="3861">
          <cell r="A3861">
            <v>90756</v>
          </cell>
          <cell r="B3861" t="str">
            <v>ASSENTAMENTO DE TUBO DE PVC CORRUGADO DE DUPLA PAREDE PARA REDE COLETORA DE ESGOTO, DN 200 MM, JUNTA ELÁSTICA, INSTALADO EM LOCAL COM NÍVEL ALTO DE INTERFERÊNCIAS (NÃO INCLUI FORNECIMENTO). AF_06/2015</v>
          </cell>
          <cell r="C3861" t="str">
            <v>M</v>
          </cell>
          <cell r="D3861">
            <v>0</v>
          </cell>
          <cell r="E3861">
            <v>0</v>
          </cell>
          <cell r="F3861">
            <v>0</v>
          </cell>
        </row>
        <row r="3862">
          <cell r="A3862">
            <v>90757</v>
          </cell>
          <cell r="B3862" t="str">
            <v>ASSENTAMENTO DE TUBO DE PVC CORRUGADO DE DUPLA PAREDE PARA REDE COLETORA DE ESGOTO, DN 250 MM, JUNTA ELÁSTICA, INSTALADO EM LOCAL COM NÍVEL ALTO DE INTERFERÊNCIAS (NÃO INCLUI FORNECIMENTO). AF_06/2015</v>
          </cell>
          <cell r="C3862" t="str">
            <v>M</v>
          </cell>
          <cell r="D3862">
            <v>0</v>
          </cell>
          <cell r="E3862">
            <v>0</v>
          </cell>
          <cell r="F3862">
            <v>0</v>
          </cell>
        </row>
        <row r="3863">
          <cell r="A3863">
            <v>90758</v>
          </cell>
          <cell r="B3863" t="str">
            <v>ASSENTAMENTO DE TUBO DE PVC CORRUGADO DE DUPLA PAREDE PARA REDE COLETORA DE ESGOTO, DN 300 MM, JUNTA ELÁSTICA, INSTALADO EM LOCAL COM NÍVEL ALTO DE INTERFERÊNCIAS (NÃO INCLUI FORNECIMENTO). AF_06/2015</v>
          </cell>
          <cell r="C3863" t="str">
            <v>M</v>
          </cell>
          <cell r="D3863">
            <v>0</v>
          </cell>
          <cell r="E3863">
            <v>0</v>
          </cell>
          <cell r="F3863">
            <v>0</v>
          </cell>
        </row>
        <row r="3864">
          <cell r="A3864">
            <v>90759</v>
          </cell>
          <cell r="B3864" t="str">
            <v>ASSENTAMENTO DE TUBO DE PVC CORRUGADO DE DUPLA PAREDE PARA REDE COLETORA DE ESGOTO, DN 350 MM, JUNTA ELÁSTICA, INSTALADO EM LOCAL COM NÍVEL ALTO DE INTERFERÊNCIAS (NÃO INCLUI FORNECIMENTO). AF_06/2015</v>
          </cell>
          <cell r="C3864" t="str">
            <v>M</v>
          </cell>
          <cell r="D3864">
            <v>0</v>
          </cell>
          <cell r="E3864">
            <v>0</v>
          </cell>
          <cell r="F3864">
            <v>0</v>
          </cell>
        </row>
        <row r="3865">
          <cell r="A3865">
            <v>90760</v>
          </cell>
          <cell r="B3865" t="str">
            <v>ASSENTAMENTO DE TUBO DE PVC CORRUGADO DE DUPLA PAREDE PARA REDE COLETORA DE ESGOTO, DN 400 MM, EM JUNTA ELÁSTICA, INSTALADO EM LOCAL COM NÍVEL ALTO DE INTERFERÊNCIAS (NÃO INCLUI FORNECIMENTO). AF_06/2015</v>
          </cell>
          <cell r="C3865" t="str">
            <v>M</v>
          </cell>
          <cell r="D3865">
            <v>0</v>
          </cell>
          <cell r="E3865">
            <v>0</v>
          </cell>
          <cell r="F3865">
            <v>0</v>
          </cell>
        </row>
        <row r="3866">
          <cell r="A3866">
            <v>90761</v>
          </cell>
          <cell r="B3866" t="str">
            <v>ASSENTAMENTO DE TUBO DE PEAD CORRUGADO DE DUPLA PAREDE PARA REDE COLETORA DE ESGOTO, DN 450 MM, JUNTA ELÁSTICA INTEGRADA, INSTALADO EM LOCAL COM NÍVEL ALTO DE INTERFERÊNCIAS (NÃO INCLUI FORNECIMENTO). AF_06/2015</v>
          </cell>
          <cell r="C3866" t="str">
            <v>M</v>
          </cell>
          <cell r="D3866">
            <v>0</v>
          </cell>
          <cell r="E3866">
            <v>0</v>
          </cell>
          <cell r="F3866">
            <v>0</v>
          </cell>
        </row>
        <row r="3867">
          <cell r="A3867">
            <v>90762</v>
          </cell>
          <cell r="B3867" t="str">
            <v>ASSENTAMENTO DE TUBO DE PEAD CORRUGADO DE DUPLA PAREDE PARA REDE COLETORA DE ESGOTO, DN 600 MM, JUNTA ELÁSTICA INTEGRADA, INSTALADO EM LOCAL COM NÍVEL ALTO DE INTERFERÊNCIAS (NÃO INCLUI FORNECIMENTO). AF_06/2015</v>
          </cell>
          <cell r="C3867" t="str">
            <v>M</v>
          </cell>
          <cell r="D3867">
            <v>0</v>
          </cell>
          <cell r="E3867">
            <v>0</v>
          </cell>
          <cell r="F3867">
            <v>0</v>
          </cell>
        </row>
        <row r="3868">
          <cell r="A3868">
            <v>94869</v>
          </cell>
          <cell r="B3868" t="str">
            <v>TUBO DE PEAD CORRUGADO DE DUPLA PAREDE PARA REDE COLETORA DE ESGOTO, DN 250 MM, JUNTA ELÁSTICA INTEGRADA, INSTALADO EM LOCAL COM NÍVEL BAIXO DE INTERFERÊNCIAS - FORNECIMENTO E ASSENTAMENTO. AF_06/2016</v>
          </cell>
          <cell r="C3868" t="str">
            <v>M</v>
          </cell>
          <cell r="D3868">
            <v>0</v>
          </cell>
          <cell r="E3868">
            <v>0</v>
          </cell>
          <cell r="F3868">
            <v>0</v>
          </cell>
        </row>
        <row r="3869">
          <cell r="A3869">
            <v>94870</v>
          </cell>
          <cell r="B3869" t="str">
            <v>ASSENTAMENTO DE TUBO DE PEAD CORRUGADO DE DUPLA PAREDE PARA REDE COLETORA DE ESGOTO, DN 250 MM, JUNTA ELÁSTICA INTEGRADA, INSTALADO EM LOCAL COM NÍVEL BAIXO DE INTERFERÊNCIAS (NÃO INCLUI FORNECIMENTO). AF_06/2016</v>
          </cell>
          <cell r="C3869" t="str">
            <v>M</v>
          </cell>
          <cell r="D3869">
            <v>0</v>
          </cell>
          <cell r="E3869">
            <v>0</v>
          </cell>
          <cell r="F3869">
            <v>0</v>
          </cell>
        </row>
        <row r="3870">
          <cell r="A3870">
            <v>94871</v>
          </cell>
          <cell r="B3870" t="str">
            <v>TUBO DE PEAD CORRUGADO DE DUPLA PAREDE PARA REDE COLETORA DE ESGOTO, DN 300 MM, JUNTA ELÁSTICA INTEGRADA, INSTALADO EM LOCAL COM NÍVEL BAIXO DE INTERFERÊNCIAS - FORNECIMENTO E ASSENTAMENTO. AF_06/2016</v>
          </cell>
          <cell r="C3870" t="str">
            <v>M</v>
          </cell>
          <cell r="D3870">
            <v>0</v>
          </cell>
          <cell r="E3870">
            <v>0</v>
          </cell>
          <cell r="F3870">
            <v>0</v>
          </cell>
        </row>
        <row r="3871">
          <cell r="A3871">
            <v>94872</v>
          </cell>
          <cell r="B3871" t="str">
            <v>ASSENTAMENTO DE TUBO DE PEAD CORRUGADO DE DUPLA PAREDE PARA REDE COLETORA DE ESGOTO, DN 300 MM, JUNTA ELÁSTICA INTEGRADA, INSTALADO EM LOCAL COM NÍVEL BAIXO DE INTERFERÊNCIAS (NÃO INCLUI FORNECIMENTO). AF_06/2016</v>
          </cell>
          <cell r="C3871" t="str">
            <v>M</v>
          </cell>
          <cell r="D3871">
            <v>0</v>
          </cell>
          <cell r="E3871">
            <v>0</v>
          </cell>
          <cell r="F3871">
            <v>0</v>
          </cell>
        </row>
        <row r="3872">
          <cell r="A3872">
            <v>94875</v>
          </cell>
          <cell r="B3872" t="str">
            <v>TUBO DE PEAD CORRUGADO DE DUPLA PAREDE PARA REDE COLETORA DE ESGOTO, DN 750 MM, JUNTA ELÁSTICA INTEGRADA, INSTALADO EM LOCAL COM NÍVEL BAIXO DE INTERFERÊNCIAS - FORNECIMENTO E ASSENTAMENTO. AF_06/2016</v>
          </cell>
          <cell r="C3872" t="str">
            <v>M</v>
          </cell>
          <cell r="D3872">
            <v>0</v>
          </cell>
          <cell r="E3872">
            <v>0</v>
          </cell>
          <cell r="F3872">
            <v>0</v>
          </cell>
        </row>
        <row r="3873">
          <cell r="A3873">
            <v>94876</v>
          </cell>
          <cell r="B3873" t="str">
            <v>ASSENTAMENTO DE TUBO DE PEAD CORRUGADO DE DUPLA PAREDE PARA REDE COLETORA DE ESGOTO, DN 750 MM, JUNTA ELÁSTICA INTEGRADA, INSTALADO EM LOCAL COM NÍVEL BAIXO DE INTERFERÊNCIAS (NÃO INCLUI FORNECIMENTO). AF_06/2016</v>
          </cell>
          <cell r="C3873" t="str">
            <v>M</v>
          </cell>
          <cell r="D3873">
            <v>0</v>
          </cell>
          <cell r="E3873">
            <v>0</v>
          </cell>
          <cell r="F3873">
            <v>0</v>
          </cell>
        </row>
        <row r="3874">
          <cell r="A3874">
            <v>94878</v>
          </cell>
          <cell r="B3874" t="str">
            <v>ASSENTAMENTO DE TUBO DE PEAD CORRUGADO DE DUPLA PAREDE PARA REDE COLETORA DE ESGOTO, DN 900 MM, JUNTA ELÁSTICA INTEGRADA, INSTALADO EM LOCAL COM NÍVEL BAIXO DE INTERFERÊNCIAS (NÃO INCLUI FORNECIMENTO). AF_06/2016</v>
          </cell>
          <cell r="C3874" t="str">
            <v>M</v>
          </cell>
          <cell r="D3874">
            <v>0</v>
          </cell>
          <cell r="E3874">
            <v>0</v>
          </cell>
          <cell r="F3874">
            <v>0</v>
          </cell>
        </row>
        <row r="3875">
          <cell r="A3875">
            <v>94879</v>
          </cell>
          <cell r="B3875" t="str">
            <v>TUBO DE PEAD CORRUGADO DE DUPLA PAREDE PARA REDE COLETORA DE ESGOTO, DN 1000 MM, JUNTA ELÁSTICA INTEGRADA, INSTALADO EM LOCAL COM NÍVEL BAIXO DE INTERFERÊNCIAS - FORNECIMENTO E ASSENTAMENTO. AF_06/2016</v>
          </cell>
          <cell r="C3875" t="str">
            <v>M</v>
          </cell>
          <cell r="D3875">
            <v>0</v>
          </cell>
          <cell r="E3875">
            <v>0</v>
          </cell>
          <cell r="F3875">
            <v>0</v>
          </cell>
        </row>
        <row r="3876">
          <cell r="A3876">
            <v>94880</v>
          </cell>
          <cell r="B3876" t="str">
            <v>ASSENTAMENTO DE TUBO DE PEAD CORRUGADO DE DUPLA PAREDE PARA REDE COLETORA DE ESGOTO, DN 1000 MM, JUNTA ELÁSTICA INTEGRADA, INSTALADO EM LOCAL COM NÍVEL BAIXO DE INTERFERÊNCIAS (NÃO INCLUI FORNECIMENTO). AF_06/2016</v>
          </cell>
          <cell r="C3876" t="str">
            <v>M</v>
          </cell>
          <cell r="D3876">
            <v>0</v>
          </cell>
          <cell r="E3876">
            <v>0</v>
          </cell>
          <cell r="F3876">
            <v>0</v>
          </cell>
        </row>
        <row r="3877">
          <cell r="A3877">
            <v>94881</v>
          </cell>
          <cell r="B3877" t="str">
            <v>TUBO DE PEAD CORRUGADO DE DUPLA PAREDE PARA REDE COLETORA DE ESGOTO, DN 1200 MM, JUNTA ELÁSTICA INTEGRADA, INSTALADO EM LOCAL COM NÍVEL BAIXO DE INTERFERÊNCIAS - FORNECIMENTO E ASSENTAMENTO. AF_06/2016</v>
          </cell>
          <cell r="C3877" t="str">
            <v>M</v>
          </cell>
          <cell r="D3877">
            <v>0</v>
          </cell>
          <cell r="E3877">
            <v>0</v>
          </cell>
          <cell r="F3877">
            <v>0</v>
          </cell>
        </row>
        <row r="3878">
          <cell r="A3878">
            <v>94882</v>
          </cell>
          <cell r="B3878" t="str">
            <v>ASSENTAMENTO DE TUBO DE PEAD CORRUGADO DE DUPLA PAREDE PARA REDE COLETORA DE ESGOTO, DN 1200 MM, JUNTA ELÁSTICA INTEGRADA, INSTALADO EM LOCAL COM NÍVEL BAIXO DE INTERFERÊNCIAS (NÃO INCLUI FORNECIMENTO). AF_06/2016</v>
          </cell>
          <cell r="C3878" t="str">
            <v>M</v>
          </cell>
          <cell r="D3878">
            <v>0</v>
          </cell>
          <cell r="E3878">
            <v>0</v>
          </cell>
          <cell r="F3878">
            <v>0</v>
          </cell>
        </row>
        <row r="3879">
          <cell r="A3879">
            <v>94884</v>
          </cell>
          <cell r="B3879" t="str">
            <v>ASSENTAMENTO DE TUBO DE PEAD CORRUGADO DE DUPLA PAREDE PARA REDE COLETORA DE ESGOTO, DN 1500 MM, JUNTA ELÁSTICA INTEGRADA, INSTALADO EM LOCAL COM NÍVEL BAIXO DE INTERFERÊNCIAS (NÃO INCLUI FORNECIMENTO). AF_06/2016</v>
          </cell>
          <cell r="C3879" t="str">
            <v>M</v>
          </cell>
          <cell r="D3879">
            <v>0</v>
          </cell>
          <cell r="E3879">
            <v>0</v>
          </cell>
          <cell r="F3879">
            <v>0</v>
          </cell>
        </row>
        <row r="3880">
          <cell r="A3880">
            <v>94885</v>
          </cell>
          <cell r="B3880" t="str">
            <v>TUBO DE PEAD CORRUGADO DE DUPLA PAREDE PARA REDE COLETORA DE ESGOTO, DN 250 MM, JUNTA ELÁSTICA INTEGRADA, INSTALADO EM LOCAL COM NÍVEL ALTO DE INTERFERÊNCIAS - FORNECIMENTO E ASSENTAMENTO. AF_06/2016</v>
          </cell>
          <cell r="C3880" t="str">
            <v>M</v>
          </cell>
          <cell r="D3880">
            <v>0</v>
          </cell>
          <cell r="E3880">
            <v>0</v>
          </cell>
          <cell r="F3880">
            <v>0</v>
          </cell>
        </row>
        <row r="3881">
          <cell r="A3881">
            <v>94886</v>
          </cell>
          <cell r="B3881" t="str">
            <v>ASSENTAMENTO DE TUBO DE PEAD CORRUGADO DE DUPLA PAREDE PARA REDE COLETORA DE ESGOTO, DN 250 MM, JUNTA ELÁSTICA INTEGRADA, INSTALADO EM LOCAL COM NÍVEL ALTO DE INTERFERÊNCIAS (NÃO INCLUI FORNECIMENTO). AF_06/2016</v>
          </cell>
          <cell r="C3881" t="str">
            <v>M</v>
          </cell>
          <cell r="D3881">
            <v>0</v>
          </cell>
          <cell r="E3881">
            <v>0</v>
          </cell>
          <cell r="F3881">
            <v>0</v>
          </cell>
        </row>
        <row r="3882">
          <cell r="A3882">
            <v>94887</v>
          </cell>
          <cell r="B3882" t="str">
            <v>TUBO DE PEAD CORRUGADO DE DUPLA PAREDE PARA REDE COLETORA DE ESGOTO, DN 300 MM, JUNTA ELÁSTICA INTEGRADA, INSTALADO EM LOCAL COM NÍVEL ALTO DE INTERFERÊNCIAS - FORNECIMENTO E ASSENTAMENTO. AF_06/2016</v>
          </cell>
          <cell r="C3882" t="str">
            <v>M</v>
          </cell>
          <cell r="D3882">
            <v>0</v>
          </cell>
          <cell r="E3882">
            <v>0</v>
          </cell>
          <cell r="F3882">
            <v>0</v>
          </cell>
        </row>
        <row r="3883">
          <cell r="A3883">
            <v>94888</v>
          </cell>
          <cell r="B3883" t="str">
            <v>ASSENTAMENTO DE TUBO DE PEAD CORRUGADO DE DUPLA PAREDE PARA REDE COLETORA DE ESGOTO, DN 300 MM, JUNTA ELÁSTICA INTEGRADA, INSTALADO EM LOCAL COM NÍVEL ALTO DE INTERFERÊNCIAS (NÃO INCLUI FORNECIMENTO). AF_06/2016</v>
          </cell>
          <cell r="C3883" t="str">
            <v>M</v>
          </cell>
          <cell r="D3883">
            <v>0</v>
          </cell>
          <cell r="E3883">
            <v>0</v>
          </cell>
          <cell r="F3883">
            <v>0</v>
          </cell>
        </row>
        <row r="3884">
          <cell r="A3884">
            <v>94891</v>
          </cell>
          <cell r="B3884" t="str">
            <v>TUBO DE PEAD CORRUGADO DE DUPLA PAREDE PARA REDE COLETORA DE ESGOTO, DN 750 MM, JUNTA ELÁSTICA INTEGRADA, INSTALADO EM LOCAL COM NÍVEL ALTO DE INTERFERÊNCIAS - FORNECIMENTO E ASSENTAMENTO. AF_06/2016</v>
          </cell>
          <cell r="C3884" t="str">
            <v>M</v>
          </cell>
          <cell r="D3884">
            <v>0</v>
          </cell>
          <cell r="E3884">
            <v>0</v>
          </cell>
          <cell r="F3884">
            <v>0</v>
          </cell>
        </row>
        <row r="3885">
          <cell r="A3885">
            <v>94892</v>
          </cell>
          <cell r="B3885" t="str">
            <v>ASSENTAMENTO DE TUBO DE PEAD CORRUGADO DE DUPLA PAREDE PARA REDE COLETORA DE ESGOTO, DN 750 MM, JUNTA ELÁSTICA INTEGRADA, INSTALADO EM LOCAL COM NÍVEL ALTO DE INTERFERÊNCIAS (NÃO INCLUI FORNECIMENTO). AF_06/2016</v>
          </cell>
          <cell r="C3885" t="str">
            <v>M</v>
          </cell>
          <cell r="D3885">
            <v>0</v>
          </cell>
          <cell r="E3885">
            <v>0</v>
          </cell>
          <cell r="F3885">
            <v>0</v>
          </cell>
        </row>
        <row r="3886">
          <cell r="A3886">
            <v>94894</v>
          </cell>
          <cell r="B3886" t="str">
            <v>ASSENTAMENTO DE TUBO DE PEAD CORRUGADO DE DUPLA PAREDE PARA REDE COLETORA DE ESGOTO, DN 900 MM, JUNTA ELÁSTICA INTEGRADA, INSTALADO EM LOCAL COM NÍVEL ALTO DE INTERFERÊNCIAS (NÃO INCLUI FORNECIMENTO). AF_06/2016</v>
          </cell>
          <cell r="C3886" t="str">
            <v>M</v>
          </cell>
          <cell r="D3886">
            <v>0</v>
          </cell>
          <cell r="E3886">
            <v>0</v>
          </cell>
          <cell r="F3886">
            <v>0</v>
          </cell>
        </row>
        <row r="3887">
          <cell r="A3887">
            <v>94895</v>
          </cell>
          <cell r="B3887" t="str">
            <v>TUBO DE PEAD CORRUGADO DE DUPLA PAREDE PARA REDE COLETORA DE ESGOTO, DN 1000 MM, JUNTA ELÁSTICA INTEGRADA, INSTALADO EM LOCAL COM NÍVEL ALTO DE INTERFERÊNCIAS - FORNECIMENTO E ASSENTAMENTO. AF_06/2016</v>
          </cell>
          <cell r="C3887" t="str">
            <v>M</v>
          </cell>
          <cell r="D3887">
            <v>0</v>
          </cell>
          <cell r="E3887">
            <v>0</v>
          </cell>
          <cell r="F3887">
            <v>0</v>
          </cell>
        </row>
        <row r="3888">
          <cell r="A3888">
            <v>94896</v>
          </cell>
          <cell r="B3888" t="str">
            <v>ASSENTAMENTO DE TUBO DE PEAD CORRUGADO DE DUPLA PAREDE PARA REDE COLETORA DE ESGOTO, DN 1000 MM, JUNTA ELÁSTICA INTEGRADA, INSTALADO EM LOCAL COM NÍVEL ALTO DE INTERFERÊNCIAS (NÃO INCLUI FORNECIMENTO). AF_06/2016</v>
          </cell>
          <cell r="C3888" t="str">
            <v>M</v>
          </cell>
          <cell r="D3888">
            <v>0</v>
          </cell>
          <cell r="E3888">
            <v>0</v>
          </cell>
          <cell r="F3888">
            <v>0</v>
          </cell>
        </row>
        <row r="3889">
          <cell r="A3889">
            <v>94897</v>
          </cell>
          <cell r="B3889" t="str">
            <v>TUBO DE PEAD CORRUGADO DE DUPLA PAREDE PARA REDE COLETORA DE ESGOTO, DN 1200 MM, JUNTA ELÁSTICA INTEGRADA, INSTALADO EM LOCAL COM NÍVEL ALTO DE INTERFERÊNCIAS - FORNECIMENTO E ASSENTAMENTO. AF_06/2016</v>
          </cell>
          <cell r="C3889" t="str">
            <v>M</v>
          </cell>
          <cell r="D3889">
            <v>0</v>
          </cell>
          <cell r="E3889">
            <v>0</v>
          </cell>
          <cell r="F3889">
            <v>0</v>
          </cell>
        </row>
        <row r="3890">
          <cell r="A3890">
            <v>94898</v>
          </cell>
          <cell r="B3890" t="str">
            <v>ASSENTAMENTO DE TUBO DE PEAD CORRUGADO DE DUPLA PAREDE PARA REDE COLETORA DE ESGOTO, DN 1200 MM, JUNTA ELÁSTICA INTEGRADA, INSTALADO EM LOCAL COM NÍVEL ALTO DE INTERFERÊNCIAS (NÃO INCLUI FORNECIMENTO). AF_06/2016</v>
          </cell>
          <cell r="C3890" t="str">
            <v>M</v>
          </cell>
          <cell r="D3890">
            <v>0</v>
          </cell>
          <cell r="E3890">
            <v>0</v>
          </cell>
          <cell r="F3890">
            <v>0</v>
          </cell>
        </row>
        <row r="3891">
          <cell r="A3891">
            <v>94900</v>
          </cell>
          <cell r="B3891" t="str">
            <v>ASSENTAMENTO DE TUBO DE PEAD CORRUGADO DE DUPLA PAREDE PARA REDE COLETORA DE ESGOTO, DN 1500 MM, JUNTA ELÁSTICA INTEGRADA, INSTALADO EM LOCAL COM NÍVEL ALTO DE INTERFERÊNCIAS (NÃO INCLUI FORNECIMENTO). AF_06/2016</v>
          </cell>
          <cell r="C3891" t="str">
            <v>M</v>
          </cell>
          <cell r="D3891">
            <v>0</v>
          </cell>
          <cell r="E3891">
            <v>0</v>
          </cell>
          <cell r="F3891">
            <v>0</v>
          </cell>
        </row>
        <row r="3892">
          <cell r="A3892">
            <v>97121</v>
          </cell>
          <cell r="B3892" t="str">
            <v>ASSENTAMENTO DE TUBO DE PVC PBA PARA REDE DE ÁGUA, DN 50 MM, JUNTA ELÁSTICA INTEGRADA, INSTALADO EM LOCAL COM NÍVEL ALTO DE INTERFERÊNCIAS (NÃO INCLUI FORNECIMENTO). AF_11/2017</v>
          </cell>
          <cell r="C3892" t="str">
            <v>M</v>
          </cell>
          <cell r="D3892">
            <v>0</v>
          </cell>
          <cell r="E3892">
            <v>0</v>
          </cell>
          <cell r="F3892">
            <v>0</v>
          </cell>
        </row>
        <row r="3893">
          <cell r="A3893">
            <v>97122</v>
          </cell>
          <cell r="B3893" t="str">
            <v>ASSENTAMENTO DE TUBO DE PVC PBA PARA REDE DE ÁGUA, DN 75 MM, JUNTA ELÁSTICA INTEGRADA, INSTALADO EM LOCAL COM NÍVEL ALTO DE INTERFERÊNCIAS (NÃO INCLUI FORNECIMENTO). AF_11/2017</v>
          </cell>
          <cell r="C3893" t="str">
            <v>M</v>
          </cell>
          <cell r="D3893">
            <v>0</v>
          </cell>
          <cell r="E3893">
            <v>0</v>
          </cell>
          <cell r="F3893">
            <v>0</v>
          </cell>
        </row>
        <row r="3894">
          <cell r="A3894">
            <v>97123</v>
          </cell>
          <cell r="B3894" t="str">
            <v>ASSENTAMENTO DE TUBO DE PVC PBA PARA REDE DE ÁGUA, DN 100 MM, JUNTA ELÁSTICA INTEGRADA, INSTALADO EM LOCAL COM NÍVEL ALTO DE INTERFERÊNCIAS (NÃO INCLUI FORNECIMENTO). AF_11/2017</v>
          </cell>
          <cell r="C3894" t="str">
            <v>M</v>
          </cell>
          <cell r="D3894">
            <v>0</v>
          </cell>
          <cell r="E3894">
            <v>0</v>
          </cell>
          <cell r="F3894">
            <v>0</v>
          </cell>
        </row>
        <row r="3895">
          <cell r="A3895">
            <v>97124</v>
          </cell>
          <cell r="B3895" t="str">
            <v>ASSENTAMENTO DE TUBO DE PVC PBA PARA REDE DE ÁGUA, DN 50 MM, JUNTA ELÁSTICA INTEGRADA, INSTALADO EM LOCAL COM NÍVEL BAIXO DE INTERFERÊNCIAS (NÃO INCLUI FORNECIMENTO). AF_11/2017</v>
          </cell>
          <cell r="C3895" t="str">
            <v>M</v>
          </cell>
          <cell r="D3895">
            <v>0</v>
          </cell>
          <cell r="E3895">
            <v>0</v>
          </cell>
          <cell r="F3895">
            <v>0</v>
          </cell>
        </row>
        <row r="3896">
          <cell r="A3896">
            <v>97125</v>
          </cell>
          <cell r="B3896" t="str">
            <v>ASSENTAMENTO DE TUBO DE PVC PBA PARA REDE DE ÁGUA, DN 75 MM, JUNTA ELÁSTICA INTEGRADA, INSTALADO EM LOCAL COM NÍVEL BAIXO DE INTERFERÊNCIAS (NÃO INCLUI FORNECIMENTO). AF_11/2017</v>
          </cell>
          <cell r="C3896" t="str">
            <v>M</v>
          </cell>
          <cell r="D3896">
            <v>0</v>
          </cell>
          <cell r="E3896">
            <v>0</v>
          </cell>
          <cell r="F3896">
            <v>0</v>
          </cell>
        </row>
        <row r="3897">
          <cell r="A3897">
            <v>97126</v>
          </cell>
          <cell r="B3897" t="str">
            <v>ASSENTAMENTO DE TUBO DE PVC PBA PARA REDE DE ÁGUA, DN 100 MM, JUNTA ELÁSTICA INTEGRADA, INSTALADO EM LOCAL COM NÍVEL BAIXO DE INTERFERÊNCIAS (NÃO INCLUI FORNECIMENTO). AF_11/2017</v>
          </cell>
          <cell r="C3897" t="str">
            <v>M</v>
          </cell>
          <cell r="D3897">
            <v>0</v>
          </cell>
          <cell r="E3897">
            <v>0</v>
          </cell>
          <cell r="F3897">
            <v>0</v>
          </cell>
        </row>
        <row r="3898">
          <cell r="A3898">
            <v>92833</v>
          </cell>
          <cell r="B3898" t="str">
            <v>TUBO DE CONCRETO PARA REDES COLETORAS DE ESGOTO SANITÁRIO, DIÂMETRO DE 300 MM, JUNTA ELÁSTICA, INSTALADO EM LOCAL COM BAIXO NÍVEL DE INTERFERÊNCIAS - FORNECIMENTO E ASSENTAMENTO. AF_12/2015</v>
          </cell>
          <cell r="C3898" t="str">
            <v>M</v>
          </cell>
          <cell r="D3898">
            <v>0</v>
          </cell>
          <cell r="E3898">
            <v>0</v>
          </cell>
          <cell r="F3898">
            <v>0</v>
          </cell>
        </row>
        <row r="3899">
          <cell r="A3899">
            <v>92834</v>
          </cell>
          <cell r="B3899" t="str">
            <v>ASSENTAMENTO DE TUBO DE CONCRETO PARA REDES COLETORAS DE ESGOTO SANITÁRIO, DIÂMETRO DE 300 MM, JUNTA ELÁSTICA, INSTALADO EM LOCAL COM BAIXO NÍVEL DE INTERFERÊNCIAS (NÃO INCLUI FORNECIMENTO). AF_12/2015</v>
          </cell>
          <cell r="C3899" t="str">
            <v>M</v>
          </cell>
          <cell r="D3899">
            <v>0</v>
          </cell>
          <cell r="E3899">
            <v>0</v>
          </cell>
          <cell r="F3899">
            <v>0</v>
          </cell>
        </row>
        <row r="3900">
          <cell r="A3900">
            <v>92835</v>
          </cell>
          <cell r="B3900" t="str">
            <v>TUBO DE CONCRETO PARA REDES COLETORAS DE ESGOTO SANITÁRIO, DIÂMETRO DE 400 MM, JUNTA ELÁSTICA, INSTALADO EM LOCAL COM BAIXO NÍVEL DE INTERFERÊNCIAS - FORNECIMENTO E ASSENTAMENTO. AF_12/2015</v>
          </cell>
          <cell r="C3900" t="str">
            <v>M</v>
          </cell>
          <cell r="D3900">
            <v>0</v>
          </cell>
          <cell r="E3900">
            <v>0</v>
          </cell>
          <cell r="F3900">
            <v>0</v>
          </cell>
        </row>
        <row r="3901">
          <cell r="A3901">
            <v>92836</v>
          </cell>
          <cell r="B3901" t="str">
            <v>ASSENTAMENTO DE TUBO DE CONCRETO PARA REDES COLETORAS DE ESGOTO SANITÁRIO, DIÂMETRO DE 400 MM, JUNTA ELÁSTICA, INSTALADO EM LOCAL COM BAIXO NÍVEL DE INTERFERÊNCIAS (NÃO INCLUI FORNECIMENTO). AF_12/2015</v>
          </cell>
          <cell r="C3901" t="str">
            <v>M</v>
          </cell>
          <cell r="D3901">
            <v>0</v>
          </cell>
          <cell r="E3901">
            <v>0</v>
          </cell>
          <cell r="F3901">
            <v>0</v>
          </cell>
        </row>
        <row r="3902">
          <cell r="A3902">
            <v>92837</v>
          </cell>
          <cell r="B3902" t="str">
            <v>TUBO DE CONCRETO PARA REDES COLETORAS DE ESGOTO SANITÁRIO, DIÂMETRO DE 500 MM, JUNTA ELÁSTICA, INSTALADO EM LOCAL COM BAIXO NÍVEL DE INTERFERÊNCIAS - FORNECIMENTO E ASSENTAMENTO. AF_12/2015</v>
          </cell>
          <cell r="C3902" t="str">
            <v>M</v>
          </cell>
          <cell r="D3902">
            <v>0</v>
          </cell>
          <cell r="E3902">
            <v>0</v>
          </cell>
          <cell r="F3902">
            <v>0</v>
          </cell>
        </row>
        <row r="3903">
          <cell r="A3903">
            <v>92838</v>
          </cell>
          <cell r="B3903" t="str">
            <v>ASSENTAMENTO DE TUBO DE CONCRETO PARA REDES COLETORAS DE ESGOTO SANITÁRIO, DIÂMETRO DE 500 MM, JUNTA ELÁSTICA, INSTALADO EM LOCAL COM BAIXO NÍVEL DE INTERFERÊNCIAS (NÃO INCLUI FORNECIMENTO). AF_12/2015</v>
          </cell>
          <cell r="C3903" t="str">
            <v>M</v>
          </cell>
          <cell r="D3903">
            <v>0</v>
          </cell>
          <cell r="E3903">
            <v>0</v>
          </cell>
          <cell r="F3903">
            <v>0</v>
          </cell>
        </row>
        <row r="3904">
          <cell r="A3904">
            <v>92839</v>
          </cell>
          <cell r="B3904" t="str">
            <v>TUBO DE CONCRETO PARA REDES COLETORAS DE ESGOTO SANITÁRIO, DIÂMETRO DE 600 MM, JUNTA ELÁSTICA, INSTALADO EM LOCAL COM BAIXO NÍVEL DE INTERFERÊNCIAS - FORNECIMENTO E ASSENTAMENTO. AF_12/2015</v>
          </cell>
          <cell r="C3904" t="str">
            <v>M</v>
          </cell>
          <cell r="D3904">
            <v>0</v>
          </cell>
          <cell r="E3904">
            <v>0</v>
          </cell>
          <cell r="F3904">
            <v>0</v>
          </cell>
        </row>
        <row r="3905">
          <cell r="A3905">
            <v>92840</v>
          </cell>
          <cell r="B3905" t="str">
            <v>ASSENTAMENTO DE TUBO DE CONCRETO PARA REDES COLETORAS DE ESGOTO SANITÁRIO, DIÂMETRO DE 600 MM, JUNTA ELÁSTICA, INSTALADO EM LOCAL COM BAIXO NÍVEL DE INTERFERÊNCIAS (NÃO INCLUI FORNECIMENTO). AF_12/2015</v>
          </cell>
          <cell r="C3905" t="str">
            <v>M</v>
          </cell>
          <cell r="D3905">
            <v>0</v>
          </cell>
          <cell r="E3905">
            <v>0</v>
          </cell>
          <cell r="F3905">
            <v>0</v>
          </cell>
        </row>
        <row r="3906">
          <cell r="A3906">
            <v>92841</v>
          </cell>
          <cell r="B3906" t="str">
            <v>TUBO DE CONCRETO PARA REDES COLETORAS DE ESGOTO SANITÁRIO, DIÂMETRO DE 700 MM, JUNTA ELÁSTICA, INSTALADO EM LOCAL COM BAIXO NÍVEL DE INTERFERÊNCIAS - FORNECIMENTO E ASSENTAMENTO. AF_12/2015</v>
          </cell>
          <cell r="C3906" t="str">
            <v>M</v>
          </cell>
          <cell r="D3906">
            <v>0</v>
          </cell>
          <cell r="E3906">
            <v>0</v>
          </cell>
          <cell r="F3906">
            <v>0</v>
          </cell>
        </row>
        <row r="3907">
          <cell r="A3907">
            <v>92842</v>
          </cell>
          <cell r="B3907" t="str">
            <v>ASSENTAMENTO DE TUBO DE CONCRETO PARA REDES COLETORAS DE ESGOTO SANITÁRIO, DIÂMETRO DE 700 MM, JUNTA ELÁSTICA, INSTALADO EM LOCAL COM BAIXO NÍVEL DE INTERFERÊNCIAS (NÃO INCLUI FORNECIMENTO). AF_12/2015</v>
          </cell>
          <cell r="C3907" t="str">
            <v>M</v>
          </cell>
          <cell r="D3907">
            <v>0</v>
          </cell>
          <cell r="E3907">
            <v>0</v>
          </cell>
          <cell r="F3907">
            <v>0</v>
          </cell>
        </row>
        <row r="3908">
          <cell r="A3908">
            <v>92844</v>
          </cell>
          <cell r="B3908" t="str">
            <v>ASSENTAMENTO DE TUBO DE CONCRETO PARA REDES COLETORAS DE ESGOTO SANITÁRIO, DIÂMETRO DE 800 MM, JUNTA ELÁSTICA, INSTALADO EM LOCAL COM BAIXO NÍVEL DE INTERFERÊNCIAS (NÃO INCLUI FORNECIMENTO). AF_12/2015</v>
          </cell>
          <cell r="C3908" t="str">
            <v>M</v>
          </cell>
          <cell r="D3908">
            <v>0</v>
          </cell>
          <cell r="E3908">
            <v>0</v>
          </cell>
          <cell r="F3908">
            <v>0</v>
          </cell>
        </row>
        <row r="3909">
          <cell r="A3909">
            <v>92846</v>
          </cell>
          <cell r="B3909" t="str">
            <v>ASSENTAMENTO DE TUBO DE CONCRETO PARA REDES COLETORAS DE ESGOTO SANITÁRIO, DIÂMETRO DE 900 MM, JUNTA ELÁSTICA, INSTALADO EM LOCAL COM BAIXO NÍVEL DE INTERFERÊNCIAS (NÃO INCLUI FORNECIMENTO). AF_12/2015</v>
          </cell>
          <cell r="C3909" t="str">
            <v>M</v>
          </cell>
          <cell r="D3909">
            <v>0</v>
          </cell>
          <cell r="E3909">
            <v>0</v>
          </cell>
          <cell r="F3909">
            <v>0</v>
          </cell>
        </row>
        <row r="3910">
          <cell r="A3910">
            <v>92847</v>
          </cell>
          <cell r="B3910" t="str">
            <v>TUBO DE CONCRETO PARA REDES COLETORAS DE ESGOTO SANITÁRIO, DIÂMETRO DE 1000 MM, JUNTA ELÁSTICA, INSTALADO EM LOCAL COM BAIXO NÍVEL DE INTERFERÊNCIAS - FORNECIMENTO E ASSENTAMENTO. AF_12/2015</v>
          </cell>
          <cell r="C3910" t="str">
            <v>M</v>
          </cell>
          <cell r="D3910">
            <v>0</v>
          </cell>
          <cell r="E3910">
            <v>0</v>
          </cell>
          <cell r="F3910">
            <v>0</v>
          </cell>
        </row>
        <row r="3911">
          <cell r="A3911">
            <v>92848</v>
          </cell>
          <cell r="B3911" t="str">
            <v>ASSENTAMENTO DE TUBO DE CONCRETO PARA REDES COLETORAS DE ESGOTO SANITÁRIO, DIÂMETRO DE 1000 MM, JUNTA ELÁSTICA, INSTALADO EM LOCAL COM BAIXO NÍVEL DE INTERFERÊNCIAS (NÃO INCLUI FORNECIMENTO). AF_12/2015</v>
          </cell>
          <cell r="C3911" t="str">
            <v>M</v>
          </cell>
          <cell r="D3911">
            <v>0</v>
          </cell>
          <cell r="E3911">
            <v>0</v>
          </cell>
          <cell r="F3911">
            <v>0</v>
          </cell>
        </row>
        <row r="3912">
          <cell r="A3912">
            <v>92849</v>
          </cell>
          <cell r="B3912" t="str">
            <v>TUBO DE CONCRETO PARA REDES COLETORAS DE ESGOTO SANITÁRIO, DIÂMETRO DE 300 MM, JUNTA ELÁSTICA, INSTALADO EM LOCAL COM ALTO NÍVEL DE INTERFERÊNCIAS - FORNECIMENTO E ASSENTAMENTO. AF_12/2015</v>
          </cell>
          <cell r="C3912" t="str">
            <v>M</v>
          </cell>
          <cell r="D3912">
            <v>0</v>
          </cell>
          <cell r="E3912">
            <v>0</v>
          </cell>
          <cell r="F3912">
            <v>0</v>
          </cell>
        </row>
        <row r="3913">
          <cell r="A3913">
            <v>92850</v>
          </cell>
          <cell r="B3913" t="str">
            <v>ASSENTAMENTO DE TUBO DE CONCRETO PARA REDES COLETORAS DE ESGOTO SANITÁRIO, DIÂMETRO DE 300 MM, JUNTA ELÁSTICA, INSTALADO EM LOCAL COM ALTO NÍVEL DE INTERFERÊNCIAS (NÃO INCLUI FORNECIMENTO). AF_12/2015</v>
          </cell>
          <cell r="C3913" t="str">
            <v>M</v>
          </cell>
          <cell r="D3913">
            <v>0</v>
          </cell>
          <cell r="E3913">
            <v>0</v>
          </cell>
          <cell r="F3913">
            <v>0</v>
          </cell>
        </row>
        <row r="3914">
          <cell r="A3914">
            <v>92851</v>
          </cell>
          <cell r="B3914" t="str">
            <v>TUBO DE CONCRETO PARA REDES COLETORAS DE ESGOTO SANITÁRIO, DIÂMETRO DE 400 MM, JUNTA ELÁSTICA, INSTALADO EM LOCAL COM ALTO NÍVEL DE INTERFERÊNCIAS - FORNECIMENTO E ASSENTAMENTO. AF_12/2015</v>
          </cell>
          <cell r="C3914" t="str">
            <v>M</v>
          </cell>
          <cell r="D3914">
            <v>0</v>
          </cell>
          <cell r="E3914">
            <v>0</v>
          </cell>
          <cell r="F3914">
            <v>0</v>
          </cell>
        </row>
        <row r="3915">
          <cell r="A3915">
            <v>92852</v>
          </cell>
          <cell r="B3915" t="str">
            <v>ASSENTAMENTO DE TUBO DE CONCRETO PARA REDES COLETORAS DE ESGOTO SANITÁRIO, DIÂMETRO DE 400 MM, JUNTA ELÁSTICA, INSTALADO EM LOCAL COM ALTO NÍVEL DE INTERFERÊNCIAS (NÃO INCLUI FORNECIMENTO). AF_12/2015</v>
          </cell>
          <cell r="C3915" t="str">
            <v>M</v>
          </cell>
          <cell r="D3915">
            <v>0</v>
          </cell>
          <cell r="E3915">
            <v>0</v>
          </cell>
          <cell r="F3915">
            <v>0</v>
          </cell>
        </row>
        <row r="3916">
          <cell r="A3916">
            <v>92853</v>
          </cell>
          <cell r="B3916" t="str">
            <v>TUBO DE CONCRETO PARA REDES COLETORAS DE ESGOTO SANITÁRIO, DIÂMETRO DE 500 MM, JUNTA ELÁSTICA, INSTALADO EM LOCAL COM ALTO NÍVEL DE INTERFERÊNCIAS - FORNECIMENTO E ASSENTAMENTO. AF_12/2015</v>
          </cell>
          <cell r="C3916" t="str">
            <v>M</v>
          </cell>
          <cell r="D3916">
            <v>0</v>
          </cell>
          <cell r="E3916">
            <v>0</v>
          </cell>
          <cell r="F3916">
            <v>0</v>
          </cell>
        </row>
        <row r="3917">
          <cell r="A3917">
            <v>92854</v>
          </cell>
          <cell r="B3917" t="str">
            <v>ASSENTAMENTO DE TUBO DE CONCRETO PARA REDES COLETORAS DE ESGOTO SANITÁRIO, DIÂMETRO DE 500 MM, JUNTA ELÁSTICA, INSTALADO EM LOCAL COM ALTO NÍVEL DE INTERFERÊNCIAS (NÃO INCLUI FORNECIMENTO). AF_12/2015</v>
          </cell>
          <cell r="C3917" t="str">
            <v>M</v>
          </cell>
          <cell r="D3917">
            <v>0</v>
          </cell>
          <cell r="E3917">
            <v>0</v>
          </cell>
          <cell r="F3917">
            <v>0</v>
          </cell>
        </row>
        <row r="3918">
          <cell r="A3918">
            <v>92855</v>
          </cell>
          <cell r="B3918" t="str">
            <v>TUBO DE CONCRETO PARA REDES COLETORAS DE ESGOTO SANITÁRIO, DIÂMETRO DE 600 MM, JUNTA ELÁSTICA, INSTALADO EM LOCAL COM ALTO NÍVEL DE INTERFERÊNCIAS - FORNECIMENTO E ASSENTAMENTO. AF_12/2015</v>
          </cell>
          <cell r="C3918" t="str">
            <v>M</v>
          </cell>
          <cell r="D3918">
            <v>0</v>
          </cell>
          <cell r="E3918">
            <v>0</v>
          </cell>
          <cell r="F3918">
            <v>0</v>
          </cell>
        </row>
        <row r="3919">
          <cell r="A3919">
            <v>92856</v>
          </cell>
          <cell r="B3919" t="str">
            <v>ASSENTAMENTO DE TUBO DE CONCRETO PARA REDES COLETORAS DE ESGOTO SANITÁRIO, DIÂMETRO DE 600 MM, JUNTA ELÁSTICA, INSTALADO EM LOCAL COM ALTO NÍVEL DE INTERFERÊNCIAS (NÃO INCLUI FORNECIMENTO). AF_12/2015</v>
          </cell>
          <cell r="C3919" t="str">
            <v>M</v>
          </cell>
          <cell r="D3919">
            <v>0</v>
          </cell>
          <cell r="E3919">
            <v>0</v>
          </cell>
          <cell r="F3919">
            <v>0</v>
          </cell>
        </row>
        <row r="3920">
          <cell r="A3920">
            <v>92857</v>
          </cell>
          <cell r="B3920" t="str">
            <v>TUBO DE CONCRETO PARA REDES COLETORAS DE ESGOTO SANITÁRIO, DIÂMETRO DE 700 MM, JUNTA ELÁSTICA, INSTALADO EM LOCAL COM ALTO NÍVEL DE INTERFERÊNCIAS - FORNECIMENTO E ASSENTAMENTO. AF_12/2015</v>
          </cell>
          <cell r="C3920" t="str">
            <v>M</v>
          </cell>
          <cell r="D3920">
            <v>0</v>
          </cell>
          <cell r="E3920">
            <v>0</v>
          </cell>
          <cell r="F3920">
            <v>0</v>
          </cell>
        </row>
        <row r="3921">
          <cell r="A3921">
            <v>92858</v>
          </cell>
          <cell r="B3921" t="str">
            <v>ASSENTAMENTO DE TUBO DE CONCRETO PARA REDES COLETORAS DE ESGOTO SANITÁRIO, DIÂMETRO DE 700 MM, JUNTA ELÁSTICA, INSTALADO EM LOCAL COM ALTO NÍVEL DE INTERFERÊNCIAS (NÃO INCLUI FORNECIMENTO). AF_12/2015</v>
          </cell>
          <cell r="C3921" t="str">
            <v>M</v>
          </cell>
          <cell r="D3921">
            <v>0</v>
          </cell>
          <cell r="E3921">
            <v>0</v>
          </cell>
          <cell r="F3921">
            <v>0</v>
          </cell>
        </row>
        <row r="3922">
          <cell r="A3922">
            <v>92860</v>
          </cell>
          <cell r="B3922" t="str">
            <v>ASSENTAMENTO DE TUBO DE CONCRETO PARA REDES COLETORAS DE ESGOTO SANITÁRIO, DIÂMETRO DE 800 MM, JUNTA ELÁSTICA, INSTALADO EM LOCAL COM ALTO NÍVEL DE INTERFERÊNCIAS (NÃO INCLUI FORNECIMENTO). AF_12/2015</v>
          </cell>
          <cell r="C3922" t="str">
            <v>M</v>
          </cell>
          <cell r="D3922">
            <v>0</v>
          </cell>
          <cell r="E3922">
            <v>0</v>
          </cell>
          <cell r="F3922">
            <v>0</v>
          </cell>
        </row>
        <row r="3923">
          <cell r="A3923">
            <v>92862</v>
          </cell>
          <cell r="B3923" t="str">
            <v>ASSENTAMENTO DE TUBO DE CONCRETO PARA REDES COLETORAS DE ESGOTO SANITÁRIO, DIÂMETRO DE 900 MM, JUNTA ELÁSTICA, INSTALADO EM LOCAL COM ALTO NÍVEL DE INTERFERÊNCIAS (NÃO INCLUI FORNECIMENTO). AF_12/2015</v>
          </cell>
          <cell r="C3923" t="str">
            <v>M</v>
          </cell>
          <cell r="D3923">
            <v>0</v>
          </cell>
          <cell r="E3923">
            <v>0</v>
          </cell>
          <cell r="F3923">
            <v>0</v>
          </cell>
        </row>
        <row r="3924">
          <cell r="A3924">
            <v>92863</v>
          </cell>
          <cell r="B3924" t="str">
            <v>TUBO DE CONCRETO PARA REDES COLETORAS DE ESGOTO SANITÁRIO, DIÂMETRO DE 1000 MM, JUNTA ELÁSTICA, INSTALADO EM LOCAL COM ALTO NÍVEL DE INTERFERÊNCIAS - FORNECIMENTO E ASSENTAMENTO. AF_12/2015</v>
          </cell>
          <cell r="C3924" t="str">
            <v>M</v>
          </cell>
          <cell r="D3924">
            <v>0</v>
          </cell>
          <cell r="E3924">
            <v>0</v>
          </cell>
          <cell r="F3924">
            <v>0</v>
          </cell>
        </row>
        <row r="3925">
          <cell r="A3925">
            <v>92864</v>
          </cell>
          <cell r="B3925" t="str">
            <v>ASSENTAMENTO DE TUBO DE CONCRETO PARA REDES COLETORAS DE ESGOTO SANITÁRIO, DIÂMETRO DE 1000 MM, JUNTA ELÁSTICA, INSTALADO EM LOCAL COM ALTO NÍVEL DE INTERFERÊNCIAS (NÃO INCLUI FORNECIMENTO). AF_12/2015</v>
          </cell>
          <cell r="C3925" t="str">
            <v>M</v>
          </cell>
          <cell r="D3925">
            <v>0</v>
          </cell>
          <cell r="E3925">
            <v>0</v>
          </cell>
          <cell r="F3925">
            <v>0</v>
          </cell>
        </row>
        <row r="3926">
          <cell r="A3926">
            <v>92210</v>
          </cell>
          <cell r="B3926" t="str">
            <v>TUBO DE CONCRETO PARA REDES COLETORAS DE ÁGUAS PLUVIAIS, DIÂMETRO DE 400 MM, JUNTA RÍGIDA, INSTALADO EM LOCAL COM BAIXO NÍVEL DE INTERFERÊNCIAS - FORNECIMENTO E ASSENTAMENTO. AF_12/2015</v>
          </cell>
          <cell r="C3926" t="str">
            <v>M</v>
          </cell>
          <cell r="D3926">
            <v>0</v>
          </cell>
          <cell r="E3926">
            <v>0</v>
          </cell>
          <cell r="F3926">
            <v>0</v>
          </cell>
        </row>
        <row r="3927">
          <cell r="A3927">
            <v>92211</v>
          </cell>
          <cell r="B3927" t="str">
            <v>TUBO DE CONCRETO PARA REDES COLETORAS DE ÁGUAS PLUVIAIS, DIÂMETRO DE 500 MM, JUNTA RÍGIDA, INSTALADO EM LOCAL COM BAIXO NÍVEL DE INTERFERÊNCIAS - FORNECIMENTO E ASSENTAMENTO. AF_12/2015</v>
          </cell>
          <cell r="C3927" t="str">
            <v>M</v>
          </cell>
          <cell r="D3927">
            <v>0</v>
          </cell>
          <cell r="E3927">
            <v>0</v>
          </cell>
          <cell r="F3927">
            <v>0</v>
          </cell>
        </row>
        <row r="3928">
          <cell r="A3928">
            <v>92212</v>
          </cell>
          <cell r="B3928" t="str">
            <v>TUBO DE CONCRETO PARA REDES COLETORAS DE ÁGUAS PLUVIAIS, DIÂMETRO DE 600 MM, JUNTA RÍGIDA, INSTALADO EM LOCAL COM BAIXO NÍVEL DE INTERFERÊNCIAS - FORNECIMENTO E ASSENTAMENTO. AF_12/2015</v>
          </cell>
          <cell r="C3928" t="str">
            <v>M</v>
          </cell>
          <cell r="D3928">
            <v>0</v>
          </cell>
          <cell r="E3928">
            <v>0</v>
          </cell>
          <cell r="F3928">
            <v>0</v>
          </cell>
        </row>
        <row r="3929">
          <cell r="A3929">
            <v>92213</v>
          </cell>
          <cell r="B3929" t="str">
            <v>TUBO DE CONCRETO PARA REDES COLETORAS DE ÁGUAS PLUVIAIS, DIÂMETRO DE 700 MM, JUNTA RÍGIDA, INSTALADO EM LOCAL COM BAIXO NÍVEL DE INTERFERÊNCIAS - FORNECIMENTO E ASSENTAMENTO. AF_12/2015</v>
          </cell>
          <cell r="C3929" t="str">
            <v>M</v>
          </cell>
          <cell r="D3929">
            <v>0</v>
          </cell>
          <cell r="E3929">
            <v>0</v>
          </cell>
          <cell r="F3929">
            <v>0</v>
          </cell>
        </row>
        <row r="3930">
          <cell r="A3930">
            <v>92214</v>
          </cell>
          <cell r="B3930" t="str">
            <v>TUBO DE CONCRETO PARA REDES COLETORAS DE ÁGUAS PLUVIAIS, DIÂMETRO DE 800 MM, JUNTA RÍGIDA, INSTALADO EM LOCAL COM BAIXO NÍVEL DE INTERFERÊNCIAS - FORNECIMENTO E ASSENTAMENTO. AF_12/2015</v>
          </cell>
          <cell r="C3930" t="str">
            <v>M</v>
          </cell>
          <cell r="D3930">
            <v>0</v>
          </cell>
          <cell r="E3930">
            <v>0</v>
          </cell>
          <cell r="F3930">
            <v>0</v>
          </cell>
        </row>
        <row r="3931">
          <cell r="A3931">
            <v>92215</v>
          </cell>
          <cell r="B3931" t="str">
            <v>TUBO DE CONCRETO PARA REDES COLETORAS DE ÁGUAS PLUVIAIS, DIÂMETRO DE 900 MM, JUNTA RÍGIDA, INSTALADO EM LOCAL COM BAIXO NÍVEL DE INTERFERÊNCIAS - FORNECIMENTO E ASSENTAMENTO. AF_12/2015</v>
          </cell>
          <cell r="C3931" t="str">
            <v>M</v>
          </cell>
          <cell r="D3931">
            <v>0</v>
          </cell>
          <cell r="E3931">
            <v>0</v>
          </cell>
          <cell r="F3931">
            <v>0</v>
          </cell>
        </row>
        <row r="3932">
          <cell r="A3932">
            <v>92216</v>
          </cell>
          <cell r="B3932" t="str">
            <v>TUBO DE CONCRETO PARA REDES COLETORAS DE ÁGUAS PLUVIAIS, DIÂMETRO DE 1000 MM, JUNTA RÍGIDA, INSTALADO EM LOCAL COM BAIXO NÍVEL DE INTERFERÊNCIAS - FORNECIMENTO E ASSENTAMENTO. AF_12/2015</v>
          </cell>
          <cell r="C3932" t="str">
            <v>M</v>
          </cell>
          <cell r="D3932">
            <v>0</v>
          </cell>
          <cell r="E3932">
            <v>0</v>
          </cell>
          <cell r="F3932">
            <v>0</v>
          </cell>
        </row>
        <row r="3933">
          <cell r="A3933">
            <v>92219</v>
          </cell>
          <cell r="B3933" t="str">
            <v>TUBO DE CONCRETO PARA REDES COLETORAS DE ÁGUAS PLUVIAIS, DIÂMETRO DE 400 MM, JUNTA RÍGIDA, INSTALADO EM LOCAL COM ALTO NÍVEL DE INTERFERÊNCIAS - FORNECIMENTO E ASSENTAMENTO. AF_12/2015</v>
          </cell>
          <cell r="C3933" t="str">
            <v>M</v>
          </cell>
          <cell r="D3933">
            <v>0</v>
          </cell>
          <cell r="E3933">
            <v>0</v>
          </cell>
          <cell r="F3933">
            <v>0</v>
          </cell>
        </row>
        <row r="3934">
          <cell r="A3934">
            <v>92220</v>
          </cell>
          <cell r="B3934" t="str">
            <v>TUBO DE CONCRETO PARA REDES COLETORAS DE ÁGUAS PLUVIAIS, DIÂMETRO DE 500 MM, JUNTA RÍGIDA, INSTALADO EM LOCAL COM ALTO NÍVEL DE INTERFERÊNCIAS - FORNECIMENTO E ASSENTAMENTO. AF_12/2015</v>
          </cell>
          <cell r="C3934" t="str">
            <v>M</v>
          </cell>
          <cell r="D3934">
            <v>0</v>
          </cell>
          <cell r="E3934">
            <v>0</v>
          </cell>
          <cell r="F3934">
            <v>0</v>
          </cell>
        </row>
        <row r="3935">
          <cell r="A3935">
            <v>92221</v>
          </cell>
          <cell r="B3935" t="str">
            <v>TUBO DE CONCRETO PARA REDES COLETORAS DE ÁGUAS PLUVIAIS, DIÂMETRO DE 600 MM, JUNTA RÍGIDA, INSTALADO EM LOCAL COM ALTO NÍVEL DE INTERFERÊNCIAS - FORNECIMENTO E ASSENTAMENTO. AF_12/2015</v>
          </cell>
          <cell r="C3935" t="str">
            <v>M</v>
          </cell>
          <cell r="D3935">
            <v>0</v>
          </cell>
          <cell r="E3935">
            <v>0</v>
          </cell>
          <cell r="F3935">
            <v>0</v>
          </cell>
        </row>
        <row r="3936">
          <cell r="A3936">
            <v>92222</v>
          </cell>
          <cell r="B3936" t="str">
            <v>TUBO DE CONCRETO PARA REDES COLETORAS DE ÁGUAS PLUVIAIS, DIÂMETRO DE 700 MM, JUNTA RÍGIDA, INSTALADO EM LOCAL COM ALTO NÍVEL DE INTERFERÊNCIAS - FORNECIMENTO E ASSENTAMENTO. AF_12/2015</v>
          </cell>
          <cell r="C3936" t="str">
            <v>M</v>
          </cell>
          <cell r="D3936">
            <v>0</v>
          </cell>
          <cell r="E3936">
            <v>0</v>
          </cell>
          <cell r="F3936">
            <v>0</v>
          </cell>
        </row>
        <row r="3937">
          <cell r="A3937">
            <v>92223</v>
          </cell>
          <cell r="B3937" t="str">
            <v>TUBO DE CONCRETO PARA REDES COLETORAS DE ÁGUAS PLUVIAIS, DIÂMETRO DE 800 MM, JUNTA RÍGIDA, INSTALADO EM LOCAL COM ALTO NÍVEL DE INTERFERÊNCIAS - FORNECIMENTO E ASSENTAMENTO. AF_12/2015</v>
          </cell>
          <cell r="C3937" t="str">
            <v>M</v>
          </cell>
          <cell r="D3937">
            <v>0</v>
          </cell>
          <cell r="E3937">
            <v>0</v>
          </cell>
          <cell r="F3937">
            <v>0</v>
          </cell>
        </row>
        <row r="3938">
          <cell r="A3938">
            <v>92224</v>
          </cell>
          <cell r="B3938" t="str">
            <v>TUBO DE CONCRETO PARA REDES COLETORAS DE ÁGUAS PLUVIAIS, DIÂMETRO DE 900 MM, JUNTA RÍGIDA, INSTALADO EM LOCAL COM ALTO NÍVEL DE INTERFERÊNCIAS - FORNECIMENTO E ASSENTAMENTO. AF_12/2015</v>
          </cell>
          <cell r="C3938" t="str">
            <v>M</v>
          </cell>
          <cell r="D3938">
            <v>0</v>
          </cell>
          <cell r="E3938">
            <v>0</v>
          </cell>
          <cell r="F3938">
            <v>0</v>
          </cell>
        </row>
        <row r="3939">
          <cell r="A3939">
            <v>92226</v>
          </cell>
          <cell r="B3939" t="str">
            <v>TUBO DE CONCRETO PARA REDES COLETORAS DE ÁGUAS PLUVIAIS, DIÂMETRO DE 1000 MM, JUNTA RÍGIDA, INSTALADO EM LOCAL COM ALTO NÍVEL DE INTERFERÊNCIAS - FORNECIMENTO E ASSENTAMENTO. AF_12/2015</v>
          </cell>
          <cell r="C3939" t="str">
            <v>M</v>
          </cell>
          <cell r="D3939">
            <v>0</v>
          </cell>
          <cell r="E3939">
            <v>0</v>
          </cell>
          <cell r="F3939">
            <v>0</v>
          </cell>
        </row>
        <row r="3940">
          <cell r="A3940">
            <v>92808</v>
          </cell>
          <cell r="B3940" t="str">
            <v>ASSENTAMENTO DE TUBO DE CONCRETO PARA REDES COLETORAS DE ÁGUAS PLUVIAIS, DIÂMETRO DE 300 MM, JUNTA RÍGIDA, INSTALADO EM LOCAL COM BAIXO NÍVEL DE INTERFERÊNCIAS (NÃO INCLUI FORNECIMENTO). AF_12/2015</v>
          </cell>
          <cell r="C3940" t="str">
            <v>M</v>
          </cell>
          <cell r="D3940">
            <v>0</v>
          </cell>
          <cell r="E3940">
            <v>0</v>
          </cell>
          <cell r="F3940">
            <v>0</v>
          </cell>
        </row>
        <row r="3941">
          <cell r="A3941">
            <v>92809</v>
          </cell>
          <cell r="B3941" t="str">
            <v>ASSENTAMENTO DE TUBO DE CONCRETO PARA REDES COLETORAS DE ÁGUAS PLUVIAIS, DIÂMETRO DE 400 MM, JUNTA RÍGIDA, INSTALADO EM LOCAL COM BAIXO NÍVEL DE INTERFERÊNCIAS (NÃO INCLUI FORNECIMENTO). AF_12/2015</v>
          </cell>
          <cell r="C3941" t="str">
            <v>M</v>
          </cell>
          <cell r="D3941">
            <v>0</v>
          </cell>
          <cell r="E3941">
            <v>0</v>
          </cell>
          <cell r="F3941">
            <v>0</v>
          </cell>
        </row>
        <row r="3942">
          <cell r="A3942">
            <v>92810</v>
          </cell>
          <cell r="B3942" t="str">
            <v>ASSENTAMENTO DE TUBO DE CONCRETO PARA REDES COLETORAS DE ÁGUAS PLUVIAIS, DIÂMETRO DE 500 MM, JUNTA RÍGIDA, INSTALADO EM LOCAL COM BAIXO NÍVEL DE INTERFERÊNCIAS (NÃO INCLUI FORNECIMENTO). AF_12/2015</v>
          </cell>
          <cell r="C3942" t="str">
            <v>M</v>
          </cell>
          <cell r="D3942">
            <v>0</v>
          </cell>
          <cell r="E3942">
            <v>0</v>
          </cell>
          <cell r="F3942">
            <v>0</v>
          </cell>
        </row>
        <row r="3943">
          <cell r="A3943">
            <v>92811</v>
          </cell>
          <cell r="B3943" t="str">
            <v>ASSENTAMENTO DE TUBO DE CONCRETO PARA REDES COLETORAS DE ÁGUAS PLUVIAIS, DIÂMETRO DE 600 MM, JUNTA RÍGIDA, INSTALADO EM LOCAL COM BAIXO NÍVEL DE INTERFERÊNCIAS (NÃO INCLUI FORNECIMENTO). AF_12/2015</v>
          </cell>
          <cell r="C3943" t="str">
            <v>M</v>
          </cell>
          <cell r="D3943">
            <v>0</v>
          </cell>
          <cell r="E3943">
            <v>0</v>
          </cell>
          <cell r="F3943">
            <v>0</v>
          </cell>
        </row>
        <row r="3944">
          <cell r="A3944">
            <v>92812</v>
          </cell>
          <cell r="B3944" t="str">
            <v>ASSENTAMENTO DE TUBO DE CONCRETO PARA REDES COLETORAS DE ÁGUAS PLUVIAIS, DIÂMETRO DE 700 MM, JUNTA RÍGIDA, INSTALADO EM LOCAL COM BAIXO NÍVEL DE INTERFERÊNCIAS (NÃO INCLUI FORNECIMENTO). AF_12/2015</v>
          </cell>
          <cell r="C3944" t="str">
            <v>M</v>
          </cell>
          <cell r="D3944">
            <v>0</v>
          </cell>
          <cell r="E3944">
            <v>0</v>
          </cell>
          <cell r="F3944">
            <v>0</v>
          </cell>
        </row>
        <row r="3945">
          <cell r="A3945">
            <v>92813</v>
          </cell>
          <cell r="B3945" t="str">
            <v>ASSENTAMENTO DE TUBO DE CONCRETO PARA REDES COLETORAS DE ÁGUAS PLUVIAIS, DIÂMETRO DE 800 MM, JUNTA RÍGIDA, INSTALADO EM LOCAL COM BAIXO NÍVEL DE INTERFERÊNCIAS (NÃO INCLUI FORNECIMENTO). AF_12/2015</v>
          </cell>
          <cell r="C3945" t="str">
            <v>M</v>
          </cell>
          <cell r="D3945">
            <v>0</v>
          </cell>
          <cell r="E3945">
            <v>0</v>
          </cell>
          <cell r="F3945">
            <v>0</v>
          </cell>
        </row>
        <row r="3946">
          <cell r="A3946">
            <v>92814</v>
          </cell>
          <cell r="B3946" t="str">
            <v>ASSENTAMENTO DE TUBO DE CONCRETO PARA REDES COLETORAS DE ÁGUAS PLUVIAIS, DIÂMETRO DE 900 MM, JUNTA RÍGIDA, INSTALADO EM LOCAL COM BAIXO NÍVEL DE INTERFERÊNCIAS (NÃO INCLUI FORNECIMENTO). AF_12/2015</v>
          </cell>
          <cell r="C3946" t="str">
            <v>M</v>
          </cell>
          <cell r="D3946">
            <v>0</v>
          </cell>
          <cell r="E3946">
            <v>0</v>
          </cell>
          <cell r="F3946">
            <v>0</v>
          </cell>
        </row>
        <row r="3947">
          <cell r="A3947">
            <v>92815</v>
          </cell>
          <cell r="B3947" t="str">
            <v>ASSENTAMENTO DE TUBO DE CONCRETO PARA REDES COLETORAS DE ÁGUAS PLUVIAIS, DIÂMETRO DE 1000 MM, JUNTA RÍGIDA, INSTALADO EM LOCAL COM BAIXO NÍVEL DE INTERFERÊNCIAS (NÃO INCLUI FORNECIMENTO). AF_12/2015</v>
          </cell>
          <cell r="C3947" t="str">
            <v>M</v>
          </cell>
          <cell r="D3947">
            <v>0</v>
          </cell>
          <cell r="E3947">
            <v>0</v>
          </cell>
          <cell r="F3947">
            <v>0</v>
          </cell>
        </row>
        <row r="3948">
          <cell r="A3948">
            <v>92816</v>
          </cell>
          <cell r="B3948" t="str">
            <v>TUBO DE CONCRETO PARA REDES COLETORAS DE ÁGUAS PLUVIAIS, DIÂMETRO DE 1200 MM, JUNTA RÍGIDA, INSTALADO EM LOCAL COM BAIXO NÍVEL DE INTERFERÊNCIAS - FORNECIMENTO E ASSENTAMENTO. AF_12/2015</v>
          </cell>
          <cell r="C3948" t="str">
            <v>M</v>
          </cell>
          <cell r="D3948">
            <v>0</v>
          </cell>
          <cell r="E3948">
            <v>0</v>
          </cell>
          <cell r="F3948">
            <v>0</v>
          </cell>
        </row>
        <row r="3949">
          <cell r="A3949">
            <v>92817</v>
          </cell>
          <cell r="B3949" t="str">
            <v>ASSENTAMENTO DE TUBO DE CONCRETO PARA REDES COLETORAS DE ÁGUAS PLUVIAIS, DIÂMETRO DE 1200 MM, JUNTA RÍGIDA, INSTALADO EM LOCAL COM BAIXO NÍVEL DE INTERFERÊNCIAS (NÃO INCLUI FORNECIMENTO). AF_12/2015</v>
          </cell>
          <cell r="C3949" t="str">
            <v>M</v>
          </cell>
          <cell r="D3949">
            <v>0</v>
          </cell>
          <cell r="E3949">
            <v>0</v>
          </cell>
          <cell r="F3949">
            <v>0</v>
          </cell>
        </row>
        <row r="3950">
          <cell r="A3950">
            <v>92818</v>
          </cell>
          <cell r="B3950" t="str">
            <v>TUBO DE CONCRETO PARA REDES COLETORAS DE ÁGUAS PLUVIAIS, DIÂMETRO DE 1500 MM, JUNTA RÍGIDA, INSTALADO EM LOCAL COM BAIXO NÍVEL DE INTERFERÊNCIAS - FORNECIMENTO E ASSENTAMENTO. AF_12/2015</v>
          </cell>
          <cell r="C3950" t="str">
            <v>M</v>
          </cell>
          <cell r="D3950">
            <v>0</v>
          </cell>
          <cell r="E3950">
            <v>0</v>
          </cell>
          <cell r="F3950">
            <v>0</v>
          </cell>
        </row>
        <row r="3951">
          <cell r="A3951">
            <v>92819</v>
          </cell>
          <cell r="B3951" t="str">
            <v>ASSENTAMENTO DE TUBO DE CONCRETO PARA REDES COLETORAS DE ÁGUAS PLUVIAIS, DIÂMETRO DE 1500 MM, JUNTA RÍGIDA, INSTALADO EM LOCAL COM BAIXO NÍVEL DE INTERFERÊNCIAS (NÃO INCLUI FORNECIMENTO). AF_12/2015</v>
          </cell>
          <cell r="C3951" t="str">
            <v>M</v>
          </cell>
          <cell r="D3951">
            <v>0</v>
          </cell>
          <cell r="E3951">
            <v>0</v>
          </cell>
          <cell r="F3951">
            <v>0</v>
          </cell>
        </row>
        <row r="3952">
          <cell r="A3952">
            <v>92820</v>
          </cell>
          <cell r="B3952" t="str">
            <v>ASSENTAMENTO DE TUBO DE CONCRETO PARA REDES COLETORAS DE ÁGUAS PLUVIAIS, DIÂMETRO DE 300 MM, JUNTA RÍGIDA, INSTALADO EM LOCAL COM ALTO NÍVEL DE INTERFERÊNCIAS (NÃO INCLUI FORNECIMENTO). AF_12/2015</v>
          </cell>
          <cell r="C3952" t="str">
            <v>M</v>
          </cell>
          <cell r="D3952">
            <v>0</v>
          </cell>
          <cell r="E3952">
            <v>0</v>
          </cell>
          <cell r="F3952">
            <v>0</v>
          </cell>
        </row>
        <row r="3953">
          <cell r="A3953">
            <v>92821</v>
          </cell>
          <cell r="B3953" t="str">
            <v>ASSENTAMENTO DE TUBO DE CONCRETO PARA REDES COLETORAS DE ÁGUAS PLUVIAIS, DIÂMETRO DE 400 MM, JUNTA RÍGIDA, INSTALADO EM LOCAL COM ALTO NÍVEL DE INTERFERÊNCIAS (NÃO INCLUI FORNECIMENTO). AF_12/2015</v>
          </cell>
          <cell r="C3953" t="str">
            <v>M</v>
          </cell>
          <cell r="D3953">
            <v>0</v>
          </cell>
          <cell r="E3953">
            <v>0</v>
          </cell>
          <cell r="F3953">
            <v>0</v>
          </cell>
        </row>
        <row r="3954">
          <cell r="A3954">
            <v>92822</v>
          </cell>
          <cell r="B3954" t="str">
            <v>ASSENTAMENTO DE TUBO DE CONCRETO PARA REDES COLETORAS DE ÁGUAS PLUVIAIS, DIÂMETRO DE 500 MM, JUNTA RÍGIDA, INSTALADO EM LOCAL COM ALTO NÍVEL DE INTERFERÊNCIAS (NÃO INCLUI FORNECIMENTO). AF_12/2015</v>
          </cell>
          <cell r="C3954" t="str">
            <v>M</v>
          </cell>
          <cell r="D3954">
            <v>0</v>
          </cell>
          <cell r="E3954">
            <v>0</v>
          </cell>
          <cell r="F3954">
            <v>0</v>
          </cell>
        </row>
        <row r="3955">
          <cell r="A3955">
            <v>92824</v>
          </cell>
          <cell r="B3955" t="str">
            <v>ASSENTAMENTO DE TUBO DE CONCRETO PARA REDES COLETORAS DE ÁGUAS PLUVIAIS, DIÂMETRO DE 600 MM, JUNTA RÍGIDA, INSTALADO EM LOCAL COM ALTO NÍVEL DE INTERFERÊNCIAS (NÃO INCLUI FORNECIMENTO). AF_12/2015</v>
          </cell>
          <cell r="C3955" t="str">
            <v>M</v>
          </cell>
          <cell r="D3955">
            <v>0</v>
          </cell>
          <cell r="E3955">
            <v>0</v>
          </cell>
          <cell r="F3955">
            <v>0</v>
          </cell>
        </row>
        <row r="3956">
          <cell r="A3956">
            <v>92825</v>
          </cell>
          <cell r="B3956" t="str">
            <v>ASSENTAMENTO DE TUBO DE CONCRETO PARA REDES COLETORAS DE ÁGUAS PLUVIAIS, DIÂMETRO DE 700 MM, JUNTA RÍGIDA, INSTALADO EM LOCAL COM ALTO NÍVEL DE INTERFERÊNCIAS (NÃO INCLUI FORNECIMENTO). AF_12/2015</v>
          </cell>
          <cell r="C3956" t="str">
            <v>M</v>
          </cell>
          <cell r="D3956">
            <v>0</v>
          </cell>
          <cell r="E3956">
            <v>0</v>
          </cell>
          <cell r="F3956">
            <v>0</v>
          </cell>
        </row>
        <row r="3957">
          <cell r="A3957">
            <v>92826</v>
          </cell>
          <cell r="B3957" t="str">
            <v>ASSENTAMENTO DE TUBO DE CONCRETO PARA REDES COLETORAS DE ÁGUAS PLUVIAIS, DIÂMETRO DE 800 MM, JUNTA RÍGIDA, INSTALADO EM LOCAL COM ALTO NÍVEL DE INTERFERÊNCIAS (NÃO INCLUI FORNECIMENTO). AF_12/2015</v>
          </cell>
          <cell r="C3957" t="str">
            <v>M</v>
          </cell>
          <cell r="D3957">
            <v>0</v>
          </cell>
          <cell r="E3957">
            <v>0</v>
          </cell>
          <cell r="F3957">
            <v>0</v>
          </cell>
        </row>
        <row r="3958">
          <cell r="A3958">
            <v>92827</v>
          </cell>
          <cell r="B3958" t="str">
            <v>ASSENTAMENTO DE TUBO DE CONCRETO PARA REDES COLETORAS DE ÁGUAS PLUVIAIS, DIÂMETRO DE 900 MM, JUNTA RÍGIDA, INSTALADO EM LOCAL COM ALTO NÍVEL DE INTERFERÊNCIAS (NÃO INCLUI FORNECIMENTO). AF_12/2015</v>
          </cell>
          <cell r="C3958" t="str">
            <v>M</v>
          </cell>
          <cell r="D3958">
            <v>0</v>
          </cell>
          <cell r="E3958">
            <v>0</v>
          </cell>
          <cell r="F3958">
            <v>0</v>
          </cell>
        </row>
        <row r="3959">
          <cell r="A3959">
            <v>92828</v>
          </cell>
          <cell r="B3959" t="str">
            <v>ASSENTAMENTO DE TUBO DE CONCRETO PARA REDES COLETORAS DE ÁGUAS PLUVIAIS, DIÂMETRO DE 1000 MM, JUNTA RÍGIDA, INSTALADO EM LOCAL COM ALTO NÍVEL DE INTERFERÊNCIAS (NÃO INCLUI FORNECIMENTO). AF_12/2015</v>
          </cell>
          <cell r="C3959" t="str">
            <v>M</v>
          </cell>
          <cell r="D3959">
            <v>0</v>
          </cell>
          <cell r="E3959">
            <v>0</v>
          </cell>
          <cell r="F3959">
            <v>0</v>
          </cell>
        </row>
        <row r="3960">
          <cell r="A3960">
            <v>92829</v>
          </cell>
          <cell r="B3960" t="str">
            <v>TUBO DE CONCRETO PARA REDES COLETORAS DE ÁGUAS PLUVIAIS, DIÂMETRO DE 1200 MM, JUNTA RÍGIDA, INSTALADO EM LOCAL COM ALTO NÍVEL DE INTERFERÊNCIAS - FORNECIMENTO E ASSENTAMENTO. AF_12/2015</v>
          </cell>
          <cell r="C3960" t="str">
            <v>M</v>
          </cell>
          <cell r="D3960">
            <v>0</v>
          </cell>
          <cell r="E3960">
            <v>0</v>
          </cell>
          <cell r="F3960">
            <v>0</v>
          </cell>
        </row>
        <row r="3961">
          <cell r="A3961">
            <v>92830</v>
          </cell>
          <cell r="B3961" t="str">
            <v>ASSENTAMENTO DE TUBO DE CONCRETO PARA REDES COLETORAS DE ÁGUAS PLUVIAIS, DIÂMETRO DE 1200 MM, JUNTA RÍGIDA, INSTALADO EM LOCAL COM ALTO NÍVEL DE INTERFERÊNCIAS (NÃO INCLUI FORNECIMENTO). AF_12/2015</v>
          </cell>
          <cell r="C3961" t="str">
            <v>M</v>
          </cell>
          <cell r="D3961">
            <v>0</v>
          </cell>
          <cell r="E3961">
            <v>0</v>
          </cell>
          <cell r="F3961">
            <v>0</v>
          </cell>
        </row>
        <row r="3962">
          <cell r="A3962">
            <v>92831</v>
          </cell>
          <cell r="B3962" t="str">
            <v>TUBO DE CONCRETO PARA REDES COLETORAS DE ÁGUAS PLUVIAIS, DIÂMETRO DE 1500 MM, JUNTA RÍGIDA, INSTALADO EM LOCAL COM ALTO NÍVEL DE INTERFERÊNCIAS - FORNECIMENTO E ASSENTAMENTO. AF_12/2015</v>
          </cell>
          <cell r="C3962" t="str">
            <v>M</v>
          </cell>
          <cell r="D3962">
            <v>0</v>
          </cell>
          <cell r="E3962">
            <v>0</v>
          </cell>
          <cell r="F3962">
            <v>0</v>
          </cell>
        </row>
        <row r="3963">
          <cell r="A3963">
            <v>92832</v>
          </cell>
          <cell r="B3963" t="str">
            <v>ASSENTAMENTO DE TUBO DE CONCRETO PARA REDES COLETORAS DE ÁGUAS PLUVIAIS, DIÂMETRO DE 1500 MM, JUNTA RÍGIDA, INSTALADO EM LOCAL COM ALTO NÍVEL DE INTERFERÊNCIAS (NÃO INCLUI FORNECIMENTO). AF_12/2015</v>
          </cell>
          <cell r="C3963" t="str">
            <v>M</v>
          </cell>
          <cell r="D3963">
            <v>0</v>
          </cell>
          <cell r="E3963">
            <v>0</v>
          </cell>
          <cell r="F3963">
            <v>0</v>
          </cell>
        </row>
        <row r="3964">
          <cell r="A3964">
            <v>95565</v>
          </cell>
          <cell r="B3964" t="str">
            <v>TUBO DE CONCRETO PARA REDES COLETORAS DE ÁGUAS PLUVIAIS, DIÂMETRO DE 300MM, JUNTA RÍGIDA, INSTALADO EM LOCAL COM BAIXO NÍVEL DE INTERFERÊNCIAS - FORNECIMENTO E ASSENTAMENTO. AF_12/2015</v>
          </cell>
          <cell r="C3964" t="str">
            <v>M</v>
          </cell>
          <cell r="D3964">
            <v>0</v>
          </cell>
          <cell r="E3964">
            <v>0</v>
          </cell>
          <cell r="F3964">
            <v>0</v>
          </cell>
        </row>
        <row r="3965">
          <cell r="A3965">
            <v>95566</v>
          </cell>
          <cell r="B3965" t="str">
            <v>TUBO DE CONCRETO PARA REDES COLETORAS DE ÁGUAS PLUVIAIS, DIÂMETRO DE 300MM, JUNTA RÍGIDA, INSTALADO EM LOCAL COM ALTO NÍVEL DE INTERFERÊNCIAS - FORNECIMENTO E ASSENTAMENTO. AF_12/2015</v>
          </cell>
          <cell r="C3965" t="str">
            <v>M</v>
          </cell>
          <cell r="D3965">
            <v>0</v>
          </cell>
          <cell r="E3965">
            <v>0</v>
          </cell>
          <cell r="F3965">
            <v>0</v>
          </cell>
        </row>
        <row r="3966">
          <cell r="A3966">
            <v>95567</v>
          </cell>
          <cell r="B3966" t="str">
            <v>TUBO DE CONCRETO (SIMPLES) PARA REDES COLETORAS DE ÁGUAS PLUVIAIS, DIÂMETRO DE 300 MM, JUNTA RÍGIDA, INSTALADO EM LOCAL COM BAIXO NÍVEL DE INTERFERÊNCIAS - FORNECIMENTO E ASSENTAMENTO. AF_12/2015</v>
          </cell>
          <cell r="C3966" t="str">
            <v>M</v>
          </cell>
          <cell r="D3966">
            <v>0</v>
          </cell>
          <cell r="E3966">
            <v>0</v>
          </cell>
          <cell r="F3966">
            <v>0</v>
          </cell>
        </row>
        <row r="3967">
          <cell r="A3967">
            <v>95568</v>
          </cell>
          <cell r="B3967" t="str">
            <v>TUBO DE CONCRETO (SIMPLES) PARA REDES COLETORAS DE ÁGUAS PLUVIAIS, DIÂMETRO DE 400 MM, JUNTA RÍGIDA, INSTALADO EM LOCAL COM BAIXO NÍVEL DE INTERFERÊNCIAS - FORNECIMENTO E ASSENTAMENTO. AF_12/2015</v>
          </cell>
          <cell r="C3967" t="str">
            <v>M</v>
          </cell>
          <cell r="D3967">
            <v>0</v>
          </cell>
          <cell r="E3967">
            <v>0</v>
          </cell>
          <cell r="F3967">
            <v>0</v>
          </cell>
        </row>
        <row r="3968">
          <cell r="A3968">
            <v>95569</v>
          </cell>
          <cell r="B3968" t="str">
            <v>TUBO DE CONCRETO (SIMPLES) PARA REDES COLETORAS DE ÁGUAS PLUVIAIS, DIÂMETRO DE 500 MM, JUNTA RÍGIDA, INSTALADO EM LOCAL COM BAIXO NÍVEL DE INTERFERÊNCIAS - FORNECIMENTO E ASSENTAMENTO. AF_12/2015</v>
          </cell>
          <cell r="C3968" t="str">
            <v>M</v>
          </cell>
          <cell r="D3968">
            <v>0</v>
          </cell>
          <cell r="E3968">
            <v>0</v>
          </cell>
          <cell r="F3968">
            <v>0</v>
          </cell>
        </row>
        <row r="3969">
          <cell r="A3969">
            <v>95570</v>
          </cell>
          <cell r="B3969" t="str">
            <v>TUBO DE CONCRETO (SIMPLES) PARA REDES COLETORAS DE ÁGUAS PLUVIAIS, DIÂMETRO DE 300 MM, JUNTA RÍGIDA, INSTALADO EM LOCAL COM ALTO NÍVEL DE INTERFERÊNCIAS - FORNECIMENTO E ASSENTAMENTO. AF_12/2015</v>
          </cell>
          <cell r="C3969" t="str">
            <v>M</v>
          </cell>
          <cell r="D3969">
            <v>0</v>
          </cell>
          <cell r="E3969">
            <v>0</v>
          </cell>
          <cell r="F3969">
            <v>0</v>
          </cell>
        </row>
        <row r="3970">
          <cell r="A3970">
            <v>95571</v>
          </cell>
          <cell r="B3970" t="str">
            <v>TUBO DE CONCRETO (SIMPLES) PARA REDES COLETORAS DE ÁGUAS PLUVIAIS, DIÂMETRO DE 400 MM, JUNTA RÍGIDA, INSTALADO EM LOCAL COM ALTO NÍVEL DE INTERFERÊNCIAS - FORNECIMENTO E ASSENTAMENTO. AF_12/2015</v>
          </cell>
          <cell r="C3970" t="str">
            <v>M</v>
          </cell>
          <cell r="D3970">
            <v>0</v>
          </cell>
          <cell r="E3970">
            <v>0</v>
          </cell>
          <cell r="F3970">
            <v>0</v>
          </cell>
        </row>
        <row r="3971">
          <cell r="A3971">
            <v>95572</v>
          </cell>
          <cell r="B3971" t="str">
            <v>TUBO DE CONCRETO (SIMPLES) PARA REDES COLETORAS DE ÁGUAS PLUVIAIS, DIÂMETRO DE 500 MM, JUNTA RÍGIDA, INSTALADO EM LOCAL COM ALTO NÍVEL DE INTERFERÊNCIAS - FORNECIMENTO E ASSENTAMENTO. AF_12/2015</v>
          </cell>
          <cell r="C3971" t="str">
            <v>M</v>
          </cell>
          <cell r="D3971">
            <v>0</v>
          </cell>
          <cell r="E3971">
            <v>0</v>
          </cell>
          <cell r="F3971">
            <v>0</v>
          </cell>
        </row>
        <row r="3972">
          <cell r="A3972">
            <v>97127</v>
          </cell>
          <cell r="B3972" t="str">
            <v>ASSENTAMENTO DE TUBO DE PVC DEFOFO OU PRFV OU RPVC PARA REDE DE ÁGUA, DN 150 MM, JUNTA ELÁSTICA INTEGRADA, INSTALADO EM LOCAL COM NÍVEL ALTO DE INTERFERÊNCIAS (NÃO INCLUI FORNECIMENTO). AF_11/2017</v>
          </cell>
          <cell r="C3972" t="str">
            <v>M</v>
          </cell>
          <cell r="D3972">
            <v>0</v>
          </cell>
          <cell r="E3972">
            <v>0</v>
          </cell>
          <cell r="F3972">
            <v>0</v>
          </cell>
        </row>
        <row r="3973">
          <cell r="A3973">
            <v>97128</v>
          </cell>
          <cell r="B3973" t="str">
            <v>ASSENTAMENTO DE TUBO DE PVC DEFOFO OU PRFV OU RPVC PARA REDE DE ÁGUA, DN 200 MM, JUNTA ELÁSTICA INTEGRADA, INSTALADO EM LOCAL COM NÍVEL ALTO DE INTERFERÊNCIAS (NÃO INCLUI FORNECIMENTO). AF_11/2017</v>
          </cell>
          <cell r="C3973" t="str">
            <v>M</v>
          </cell>
          <cell r="D3973">
            <v>0</v>
          </cell>
          <cell r="E3973">
            <v>0</v>
          </cell>
          <cell r="F3973">
            <v>0</v>
          </cell>
        </row>
        <row r="3974">
          <cell r="A3974">
            <v>97129</v>
          </cell>
          <cell r="B3974" t="str">
            <v>ASSENTAMENTO DE TUBO DE PVC DEFOFO OU PRFV OU RPVC PARA REDE DE ÁGUA, DN 250 MM, JUNTA ELÁSTICA INTEGRADA, INSTALADO EM LOCAL COM NÍVEL ALTO DE INTERFERÊNCIAS (NÃO INCLUI FORNECIMENTO). AF_11/2017</v>
          </cell>
          <cell r="C3974" t="str">
            <v>M</v>
          </cell>
          <cell r="D3974">
            <v>0</v>
          </cell>
          <cell r="E3974">
            <v>0</v>
          </cell>
          <cell r="F3974">
            <v>0</v>
          </cell>
        </row>
        <row r="3975">
          <cell r="A3975">
            <v>97130</v>
          </cell>
          <cell r="B3975" t="str">
            <v>ASSENTAMENTO DE TUBO DE PVC DEFOFO OU PRFV OU RPVC PARA REDE DE ÁGUA, DN 300 MM, JUNTA ELÁSTICA INTEGRADA, INSTALADO EM LOCAL COM NÍVEL ALTO DE INTERFERÊNCIAS (NÃO INCLUI FORNECIMENTO). AF_11/2017</v>
          </cell>
          <cell r="C3975" t="str">
            <v>M</v>
          </cell>
          <cell r="D3975">
            <v>0</v>
          </cell>
          <cell r="E3975">
            <v>0</v>
          </cell>
          <cell r="F3975">
            <v>0</v>
          </cell>
        </row>
        <row r="3976">
          <cell r="A3976">
            <v>97131</v>
          </cell>
          <cell r="B3976" t="str">
            <v>ASSENTAMENTO DE TUBO DE PVC DEFOFO OU PRFV OU RPVC PARA REDE DE ÁGUA, DN 350 MM, JUNTA ELÁSTICA INTEGRADA, INSTALADO EM LOCAL COM NÍVEL ALTO DE INTERFERÊNCIAS (NÃO INCLUI FORNECIMENTO). AF_11/2017</v>
          </cell>
          <cell r="C3976" t="str">
            <v>M</v>
          </cell>
          <cell r="D3976">
            <v>0</v>
          </cell>
          <cell r="E3976">
            <v>0</v>
          </cell>
          <cell r="F3976">
            <v>0</v>
          </cell>
        </row>
        <row r="3977">
          <cell r="A3977">
            <v>97132</v>
          </cell>
          <cell r="B3977" t="str">
            <v>ASSENTAMENTO DE TUBO DE PVC DEFOFO OU PRFV OU RPVC PARA REDE DE ÁGUA, DN 400 MM, JUNTA ELÁSTICA INTEGRADA, INSTALADO EM LOCAL COM NÍVEL ALTO DE INTERFERÊNCIAS (NÃO INCLUI FORNECIMENTO). AF_11/2017</v>
          </cell>
          <cell r="C3977" t="str">
            <v>M</v>
          </cell>
          <cell r="D3977">
            <v>0</v>
          </cell>
          <cell r="E3977">
            <v>0</v>
          </cell>
          <cell r="F3977">
            <v>0</v>
          </cell>
        </row>
        <row r="3978">
          <cell r="A3978">
            <v>97133</v>
          </cell>
          <cell r="B3978" t="str">
            <v>ASSENTAMENTO DE TUBO DE PVC DEFOFO OU PRFV OU RPVC PARA REDE DE ÁGUA, DN 500 MM, JUNTA ELÁSTICA INTEGRADA, INSTALADO EM LOCAL COM NÍVEL ALTO DE INTERFERÊNCIAS (NÃO INCLUI FORNECIMENTO). AF_11/2017</v>
          </cell>
          <cell r="C3978" t="str">
            <v>M</v>
          </cell>
          <cell r="D3978">
            <v>0</v>
          </cell>
          <cell r="E3978">
            <v>0</v>
          </cell>
          <cell r="F3978">
            <v>0</v>
          </cell>
        </row>
        <row r="3979">
          <cell r="A3979">
            <v>97134</v>
          </cell>
          <cell r="B3979" t="str">
            <v>ASSENTAMENTO DE TUBO DE PVC DEFOFO OU PRFV OU RPVC PARA REDE DE ÁGUA, DN 150 MM, JUNTA ELÁSTICA INTEGRADA, INSTALADO EM LOCAL COM NÍVEL BAIXO DE INTERFERÊNCIAS (NÃO INCLUI FORNECIMENTO). AF_11/2017</v>
          </cell>
          <cell r="C3979" t="str">
            <v>M</v>
          </cell>
          <cell r="D3979">
            <v>0</v>
          </cell>
          <cell r="E3979">
            <v>0</v>
          </cell>
          <cell r="F3979">
            <v>0</v>
          </cell>
        </row>
        <row r="3980">
          <cell r="A3980">
            <v>97135</v>
          </cell>
          <cell r="B3980" t="str">
            <v>ASSENTAMENTO DE TUBO DE PVC DEFOFO OU PRFV OU RPVC PARA REDE DE ÁGUA, DN 200 MM, JUNTA ELÁSTICA INTEGRADA, INSTALADO EM LOCAL COM NÍVEL BAIXO DE INTERFERÊNCIAS (NÃO INCLUI FORNECIMENTO). AF_11/2017</v>
          </cell>
          <cell r="C3980" t="str">
            <v>M</v>
          </cell>
          <cell r="D3980">
            <v>0</v>
          </cell>
          <cell r="E3980">
            <v>0</v>
          </cell>
          <cell r="F3980">
            <v>0</v>
          </cell>
        </row>
        <row r="3981">
          <cell r="A3981">
            <v>97136</v>
          </cell>
          <cell r="B3981" t="str">
            <v>ASSENTAMENTO DE TUBO DE PVC DEFOFO OU PRFV OU RPVC PARA REDE DE ÁGUA, DN 250 MM, JUNTA ELÁSTICA INTEGRADA, INSTALADO EM LOCAL COM NÍVEL BAIXO DE INTERFERÊNCIAS (NÃO INCLUI FORNECIMENTO). AF_11/2017</v>
          </cell>
          <cell r="C3981" t="str">
            <v>M</v>
          </cell>
          <cell r="D3981">
            <v>0</v>
          </cell>
          <cell r="E3981">
            <v>0</v>
          </cell>
          <cell r="F3981">
            <v>0</v>
          </cell>
        </row>
        <row r="3982">
          <cell r="A3982">
            <v>97137</v>
          </cell>
          <cell r="B3982" t="str">
            <v>ASSENTAMENTO DE TUBO DE PVC DEFOFO OU PRFV OU RPVC PARA REDE DE ÁGUA, DN 300 MM, JUNTA ELÁSTICA INTEGRADA, INSTALADO EM LOCAL COM NÍVEL BAIXO DE INTERFERÊNCIAS (NÃO INCLUI FORNECIMENTO). AF_11/2017</v>
          </cell>
          <cell r="C3982" t="str">
            <v>M</v>
          </cell>
          <cell r="D3982">
            <v>0</v>
          </cell>
          <cell r="E3982">
            <v>0</v>
          </cell>
          <cell r="F3982">
            <v>0</v>
          </cell>
        </row>
        <row r="3983">
          <cell r="A3983">
            <v>97138</v>
          </cell>
          <cell r="B3983" t="str">
            <v>ASSENTAMENTO DE TUBO DE PVC DEFOFO OU PRFV OU RPVC PARA REDE DE ÁGUA, DN 350 MM, JUNTA ELÁSTICA INTEGRADA, INSTALADO EM LOCAL COM NÍVEL BAIXO DE INTERFERÊNCIAS (NÃO INCLUI FORNECIMENTO). AF_11/2017</v>
          </cell>
          <cell r="C3983" t="str">
            <v>M</v>
          </cell>
          <cell r="D3983">
            <v>0</v>
          </cell>
          <cell r="E3983">
            <v>0</v>
          </cell>
          <cell r="F3983">
            <v>0</v>
          </cell>
        </row>
        <row r="3984">
          <cell r="A3984">
            <v>97139</v>
          </cell>
          <cell r="B3984" t="str">
            <v>ASSENTAMENTO DE TUBO DE PVC DEFOFO OU PRFV OU RPVC PARA REDE DE ÁGUA, DN 400 MM, JUNTA ELÁSTICA INTEGRADA, INSTALADO EM LOCAL COM NÍVEL BAIXO DE INTERFERÊNCIAS (NÃO INCLUI FORNECIMENTO). AF_11/2017</v>
          </cell>
          <cell r="C3984" t="str">
            <v>M</v>
          </cell>
          <cell r="D3984">
            <v>0</v>
          </cell>
          <cell r="E3984">
            <v>0</v>
          </cell>
          <cell r="F3984">
            <v>0</v>
          </cell>
        </row>
        <row r="3985">
          <cell r="A3985">
            <v>97140</v>
          </cell>
          <cell r="B3985" t="str">
            <v>ASSENTAMENTO DE TUBO DE PVC DEFOFO OU PRFV OU RPVC PARA REDE DE ÁGUA, DN 500 MM, JUNTA ELÁSTICA INTEGRADA, INSTALADO EM LOCAL COM NÍVEL BAIXO DE INTERFERÊNCIAS (NÃO INCLUI FORNECIMENTO). AF_11/2017</v>
          </cell>
          <cell r="C3985" t="str">
            <v>M</v>
          </cell>
          <cell r="D3985">
            <v>0</v>
          </cell>
          <cell r="E3985">
            <v>0</v>
          </cell>
          <cell r="F3985">
            <v>0</v>
          </cell>
        </row>
        <row r="3986">
          <cell r="A3986">
            <v>93206</v>
          </cell>
          <cell r="B3986" t="str">
            <v>EXECUÇÃO DE ESCRITÓRIO EM CANTEIRO DE OBRA EM ALVENARIA, NÃO INCLUSO MOBILIÁRIO E EQUIPAMENTOS. AF_02/2016</v>
          </cell>
          <cell r="C3986" t="str">
            <v>M2</v>
          </cell>
          <cell r="D3986">
            <v>0</v>
          </cell>
          <cell r="E3986">
            <v>0</v>
          </cell>
          <cell r="F3986">
            <v>0</v>
          </cell>
        </row>
        <row r="3987">
          <cell r="A3987">
            <v>93207</v>
          </cell>
          <cell r="B3987" t="str">
            <v>EXECUÇÃO DE ESCRITÓRIO EM CANTEIRO DE OBRA EM CHAPA DE MADEIRA COMPENSADA, NÃO INCLUSO MOBILIÁRIO E EQUIPAMENTOS. AF_02/2016</v>
          </cell>
          <cell r="C3987" t="str">
            <v>M2</v>
          </cell>
          <cell r="D3987">
            <v>0</v>
          </cell>
          <cell r="E3987">
            <v>0</v>
          </cell>
          <cell r="F3987">
            <v>0</v>
          </cell>
        </row>
        <row r="3988">
          <cell r="A3988">
            <v>93208</v>
          </cell>
          <cell r="B3988" t="str">
            <v>EXECUÇÃO DE ALMOXARIFADO EM CANTEIRO DE OBRA EM CHAPA DE MADEIRA COMPENSADA, INCLUSO PRATELEIRAS. AF_02/2016</v>
          </cell>
          <cell r="C3988" t="str">
            <v>M2</v>
          </cell>
          <cell r="D3988">
            <v>0</v>
          </cell>
          <cell r="E3988">
            <v>0</v>
          </cell>
          <cell r="F3988">
            <v>0</v>
          </cell>
        </row>
        <row r="3989">
          <cell r="A3989">
            <v>93209</v>
          </cell>
          <cell r="B3989" t="str">
            <v>EXECUÇÃO DE ALMOXARIFADO EM CANTEIRO DE OBRA EM ALVENARIA, INCLUSO PRATELEIRAS. AF_02/2016</v>
          </cell>
          <cell r="C3989" t="str">
            <v>M2</v>
          </cell>
          <cell r="D3989">
            <v>0</v>
          </cell>
          <cell r="E3989">
            <v>0</v>
          </cell>
          <cell r="F3989">
            <v>0</v>
          </cell>
        </row>
        <row r="3990">
          <cell r="A3990">
            <v>93210</v>
          </cell>
          <cell r="B3990" t="str">
            <v>EXECUÇÃO DE REFEITÓRIO EM CANTEIRO DE OBRA EM CHAPA DE MADEIRA COMPENSADA, NÃO INCLUSO MOBILIÁRIO E EQUIPAMENTOS. AF_02/2016</v>
          </cell>
          <cell r="C3990" t="str">
            <v>M2</v>
          </cell>
          <cell r="D3990">
            <v>0</v>
          </cell>
          <cell r="E3990">
            <v>0</v>
          </cell>
          <cell r="F3990">
            <v>0</v>
          </cell>
        </row>
        <row r="3991">
          <cell r="A3991">
            <v>93211</v>
          </cell>
          <cell r="B3991" t="str">
            <v>EXECUÇÃO DE REFEITÓRIO EM CANTEIRO DE OBRA EM ALVENARIA, NÃO INCLUSO MOBILIÁRIO E EQUIPAMENTOS. AF_02/2016</v>
          </cell>
          <cell r="C3991" t="str">
            <v>M2</v>
          </cell>
          <cell r="D3991">
            <v>0</v>
          </cell>
          <cell r="E3991">
            <v>0</v>
          </cell>
          <cell r="F3991">
            <v>0</v>
          </cell>
        </row>
        <row r="3992">
          <cell r="A3992">
            <v>93212</v>
          </cell>
          <cell r="B3992" t="str">
            <v>EXECUÇÃO DE SANITÁRIO E VESTIÁRIO EM CANTEIRO DE OBRA EM CHAPA DE MADEIRA COMPENSADA, NÃO INCLUSO MOBILIÁRIO. AF_02/2016</v>
          </cell>
          <cell r="C3992" t="str">
            <v>M2</v>
          </cell>
          <cell r="D3992">
            <v>0</v>
          </cell>
          <cell r="E3992">
            <v>0</v>
          </cell>
          <cell r="F3992">
            <v>0</v>
          </cell>
        </row>
        <row r="3993">
          <cell r="A3993">
            <v>93213</v>
          </cell>
          <cell r="B3993" t="str">
            <v>EXECUÇÃO DE SANITÁRIO E VESTIÁRIO EM CANTEIRO DE OBRA EM ALVENARIA, NÃO INCLUSO MOBILIÁRIO. AF_02/2016</v>
          </cell>
          <cell r="C3993" t="str">
            <v>M2</v>
          </cell>
          <cell r="D3993">
            <v>0</v>
          </cell>
          <cell r="E3993">
            <v>0</v>
          </cell>
          <cell r="F3993">
            <v>0</v>
          </cell>
        </row>
        <row r="3994">
          <cell r="A3994">
            <v>93214</v>
          </cell>
          <cell r="B3994" t="str">
            <v>EXECUÇÃO DE RESERVATÓRIO ELEVADO DE ÁGUA (1000 LITROS) EM CANTEIRO DE OBRA, APOIADO EM ESTRUTURA DE MADEIRA. AF_02/2016</v>
          </cell>
          <cell r="C3994" t="str">
            <v>UN</v>
          </cell>
          <cell r="D3994">
            <v>0</v>
          </cell>
          <cell r="E3994">
            <v>0</v>
          </cell>
          <cell r="F3994">
            <v>0</v>
          </cell>
        </row>
        <row r="3995">
          <cell r="A3995">
            <v>93243</v>
          </cell>
          <cell r="B3995" t="str">
            <v>EXECUÇÃO DE RESERVATÓRIO ELEVADO DE ÁGUA (2000 LITROS) EM CANTEIRO DE OBRA, APOIADO EM ESTRUTURA DE MADEIRA. AF_02/2016</v>
          </cell>
          <cell r="C3995" t="str">
            <v>UN</v>
          </cell>
          <cell r="D3995">
            <v>0</v>
          </cell>
          <cell r="E3995">
            <v>0</v>
          </cell>
          <cell r="F3995">
            <v>0</v>
          </cell>
        </row>
        <row r="3996">
          <cell r="A3996">
            <v>93582</v>
          </cell>
          <cell r="B3996" t="str">
            <v>EXECUÇÃO DE CENTRAL DE ARMADURA EM CANTEIRO DE OBRA, NÃO INCLUSO MOBILIÁRIO E EQUIPAMENTOS. AF_04/2016</v>
          </cell>
          <cell r="C3996" t="str">
            <v>M2</v>
          </cell>
          <cell r="D3996">
            <v>0</v>
          </cell>
          <cell r="E3996">
            <v>0</v>
          </cell>
          <cell r="F3996">
            <v>0</v>
          </cell>
        </row>
        <row r="3997">
          <cell r="A3997">
            <v>93583</v>
          </cell>
          <cell r="B3997" t="str">
            <v>EXECUÇÃO DE CENTRAL DE FÔRMAS, PRODUÇÃO DE ARGAMASSA OU CONCRETO EM CANTEIRO DE OBRA, NÃO INCLUSO MOBILIÁRIO E EQUIPAMENTOS. AF_04/2016</v>
          </cell>
          <cell r="C3997" t="str">
            <v>M2</v>
          </cell>
          <cell r="D3997">
            <v>0</v>
          </cell>
          <cell r="E3997">
            <v>0</v>
          </cell>
          <cell r="F3997">
            <v>0</v>
          </cell>
        </row>
        <row r="3998">
          <cell r="A3998">
            <v>93584</v>
          </cell>
          <cell r="B3998" t="str">
            <v>EXECUÇÃO DE DEPÓSITO EM CANTEIRO DE OBRA EM CHAPA DE MADEIRA COMPENSADA, NÃO INCLUSO MOBILIÁRIO. AF_04/2016</v>
          </cell>
          <cell r="C3998" t="str">
            <v>M2</v>
          </cell>
          <cell r="D3998">
            <v>0</v>
          </cell>
          <cell r="E3998">
            <v>0</v>
          </cell>
          <cell r="F3998">
            <v>0</v>
          </cell>
        </row>
        <row r="3999">
          <cell r="A3999">
            <v>93585</v>
          </cell>
          <cell r="B3999" t="str">
            <v>EXECUÇÃO DE GUARITA EM CANTEIRO DE OBRA EM CHAPA DE MADEIRA COMPENSADA, NÃO INCLUSO MOBILIÁRIO. AF_04/2016</v>
          </cell>
          <cell r="C3999" t="str">
            <v>M2</v>
          </cell>
          <cell r="D3999">
            <v>0</v>
          </cell>
          <cell r="E3999">
            <v>0</v>
          </cell>
          <cell r="F3999">
            <v>0</v>
          </cell>
        </row>
        <row r="4000">
          <cell r="A4000">
            <v>98441</v>
          </cell>
          <cell r="B4000" t="str">
            <v>PAREDE DE MADEIRA COMPENSADA PARA CONSTRUÇÃO TEMPORÁRIA EM CHAPA SIMPLES, EXTERNA, COM ÁREA LÍQUIDA MAIOR OU IGUAL A 6 M², SEM VÃO. AF_05/2018</v>
          </cell>
          <cell r="C4000" t="str">
            <v>M2</v>
          </cell>
          <cell r="D4000">
            <v>0</v>
          </cell>
          <cell r="E4000">
            <v>0</v>
          </cell>
          <cell r="F4000">
            <v>0</v>
          </cell>
        </row>
        <row r="4001">
          <cell r="A4001">
            <v>98442</v>
          </cell>
          <cell r="B4001" t="str">
            <v>PAREDE DE MADEIRA COMPENSADA PARA CONSTRUÇÃO TEMPORÁRIA EM CHAPA SIMPLES, EXTERNA, COM ÁREA LÍQUIDA MENOR QUE 6 M², SEM VÃO. AF_05/2018</v>
          </cell>
          <cell r="C4001" t="str">
            <v>M2</v>
          </cell>
          <cell r="D4001">
            <v>0</v>
          </cell>
          <cell r="E4001">
            <v>0</v>
          </cell>
          <cell r="F4001">
            <v>0</v>
          </cell>
        </row>
        <row r="4002">
          <cell r="A4002">
            <v>98443</v>
          </cell>
          <cell r="B4002" t="str">
            <v>PAREDE DE MADEIRA COMPENSADA PARA CONSTRUÇÃO TEMPORÁRIA EM CHAPA SIMPLES, INTERNA, COM ÁREA LÍQUIDA MAIOR OU IGUAL A 6 M², SEM VÃO. AF_05/2018</v>
          </cell>
          <cell r="C4002" t="str">
            <v>M2</v>
          </cell>
          <cell r="D4002">
            <v>0</v>
          </cell>
          <cell r="E4002">
            <v>0</v>
          </cell>
          <cell r="F4002">
            <v>0</v>
          </cell>
        </row>
        <row r="4003">
          <cell r="A4003">
            <v>98444</v>
          </cell>
          <cell r="B4003" t="str">
            <v>PAREDE DE MADEIRA COMPENSADA PARA CONSTRUÇÃO TEMPORÁRIA EM CHAPA SIMPLES, INTERNA, COM ÁREA LÍQUIDA MENOR QUE 6 M², SEM VÃO. AF_05/2018</v>
          </cell>
          <cell r="C4003" t="str">
            <v>M2</v>
          </cell>
          <cell r="D4003">
            <v>0</v>
          </cell>
          <cell r="E4003">
            <v>0</v>
          </cell>
          <cell r="F4003">
            <v>0</v>
          </cell>
        </row>
        <row r="4004">
          <cell r="A4004">
            <v>98445</v>
          </cell>
          <cell r="B4004" t="str">
            <v>PAREDE DE MADEIRA COMPENSADA PARA CONSTRUÇÃO TEMPORÁRIA EM CHAPA SIMPLES, EXTERNA, COM ÁREA LÍQUIDA MAIOR OU IGUAL A 6 M², COM VÃO. AF_05/2018</v>
          </cell>
          <cell r="C4004" t="str">
            <v>M2</v>
          </cell>
          <cell r="D4004">
            <v>0</v>
          </cell>
          <cell r="E4004">
            <v>0</v>
          </cell>
          <cell r="F4004">
            <v>0</v>
          </cell>
        </row>
        <row r="4005">
          <cell r="A4005">
            <v>98446</v>
          </cell>
          <cell r="B4005" t="str">
            <v>PAREDE DE MADEIRA COMPENSADA PARA CONSTRUÇÃO TEMPORÁRIA EM CHAPA SIMPLES, EXTERNA, COM ÁREA LÍQUIDA MENOR QUE 6 M², COM VÃO. AF_05/2018</v>
          </cell>
          <cell r="C4005" t="str">
            <v>M2</v>
          </cell>
          <cell r="D4005">
            <v>0</v>
          </cell>
          <cell r="E4005">
            <v>0</v>
          </cell>
          <cell r="F4005">
            <v>0</v>
          </cell>
        </row>
        <row r="4006">
          <cell r="A4006">
            <v>98447</v>
          </cell>
          <cell r="B4006" t="str">
            <v>PAREDE DE MADEIRA COMPENSADA PARA CONSTRUÇÃO TEMPORÁRIA EM CHAPA SIMPLES, INTERNA, COM ÁREA LÍQUIDA MAIOR OU IGUAL A 6 M², COM VÃO. AF_05/2018</v>
          </cell>
          <cell r="C4006" t="str">
            <v>M2</v>
          </cell>
          <cell r="D4006">
            <v>0</v>
          </cell>
          <cell r="E4006">
            <v>0</v>
          </cell>
          <cell r="F4006">
            <v>0</v>
          </cell>
        </row>
        <row r="4007">
          <cell r="A4007">
            <v>98448</v>
          </cell>
          <cell r="B4007" t="str">
            <v>PAREDE DE MADEIRA COMPENSADA PARA CONSTRUÇÃO TEMPORÁRIA EM CHAPA SIMPLES, INTERNA, COM ÁREA LÍQUIDA MENOR QUE 6 M², COM VÃO. AF_05/2018</v>
          </cell>
          <cell r="C4007" t="str">
            <v>M2</v>
          </cell>
          <cell r="D4007">
            <v>0</v>
          </cell>
          <cell r="E4007">
            <v>0</v>
          </cell>
          <cell r="F4007">
            <v>0</v>
          </cell>
        </row>
        <row r="4008">
          <cell r="A4008">
            <v>98449</v>
          </cell>
          <cell r="B4008" t="str">
            <v>PAREDE DE MADEIRA COMPENSADA PARA CONSTRUÇÃO TEMPORÁRIA EM CHAPA DUPLA, EXTERNA, COM ÁREA LÍQUIDA MAIOR OU IGUAL A 6 M², SEM VÃO. AF_05/2018</v>
          </cell>
          <cell r="C4008" t="str">
            <v>M2</v>
          </cell>
          <cell r="D4008">
            <v>0</v>
          </cell>
          <cell r="E4008">
            <v>0</v>
          </cell>
          <cell r="F4008">
            <v>0</v>
          </cell>
        </row>
        <row r="4009">
          <cell r="A4009">
            <v>98450</v>
          </cell>
          <cell r="B4009" t="str">
            <v>PAREDE DE MADEIRA COMPENSADA PARA CONSTRUÇÃO TEMPORÁRIA EM CHAPA DUPLA, EXTERNA, COM ÁREA LÍQUIDA MENOR QUE 6 M², SEM VÃO. AF_05/2018</v>
          </cell>
          <cell r="C4009" t="str">
            <v>M2</v>
          </cell>
          <cell r="D4009">
            <v>0</v>
          </cell>
          <cell r="E4009">
            <v>0</v>
          </cell>
          <cell r="F4009">
            <v>0</v>
          </cell>
        </row>
        <row r="4010">
          <cell r="A4010">
            <v>98451</v>
          </cell>
          <cell r="B4010" t="str">
            <v>PAREDE DE MADEIRA COMPENSADA PARA CONSTRUÇÃO TEMPORÁRIA EM CHAPA DUPLA, INTERNA, COM ÁREA LÍQUIDA MAIOR OU IGUAL A 6 M², SEM VÃO. AF_05/2018</v>
          </cell>
          <cell r="C4010" t="str">
            <v>M2</v>
          </cell>
          <cell r="D4010">
            <v>0</v>
          </cell>
          <cell r="E4010">
            <v>0</v>
          </cell>
          <cell r="F4010">
            <v>0</v>
          </cell>
        </row>
        <row r="4011">
          <cell r="A4011">
            <v>98452</v>
          </cell>
          <cell r="B4011" t="str">
            <v>PAREDE DE MADEIRA COMPENSADA PARA CONSTRUÇÃO TEMPORÁRIA EM CHAPA DUPLA, INTERNA, COM ÁREA LÍQUIDA MENOR QUE 6 M², SEM VÃO. AF_05/2018</v>
          </cell>
          <cell r="C4011" t="str">
            <v>M2</v>
          </cell>
          <cell r="D4011">
            <v>0</v>
          </cell>
          <cell r="E4011">
            <v>0</v>
          </cell>
          <cell r="F4011">
            <v>0</v>
          </cell>
        </row>
        <row r="4012">
          <cell r="A4012">
            <v>98453</v>
          </cell>
          <cell r="B4012" t="str">
            <v>PAREDE DE MADEIRA COMPENSADA PARA CONSTRUÇÃO TEMPORÁRIA EM CHAPA DUPLA, EXTERNA, COM ÁREA LÍQUIDA MAIOR OU IGUAL A QUE 6 M², COM VÃO. AF_05/2018</v>
          </cell>
          <cell r="C4012" t="str">
            <v>M2</v>
          </cell>
          <cell r="D4012">
            <v>0</v>
          </cell>
          <cell r="E4012">
            <v>0</v>
          </cell>
          <cell r="F4012">
            <v>0</v>
          </cell>
        </row>
        <row r="4013">
          <cell r="A4013">
            <v>98454</v>
          </cell>
          <cell r="B4013" t="str">
            <v>PAREDE DE MADEIRA COMPENSADA PARA CONSTRUÇÃO TEMPORÁRIA EM CHAPA DUPLA, EXTERNA, COM ÁREA LÍQUIDA MENOR QUE 6 M², COM VÃO. AF_05/2018</v>
          </cell>
          <cell r="C4013" t="str">
            <v>M2</v>
          </cell>
          <cell r="D4013">
            <v>0</v>
          </cell>
          <cell r="E4013">
            <v>0</v>
          </cell>
          <cell r="F4013">
            <v>0</v>
          </cell>
        </row>
        <row r="4014">
          <cell r="A4014">
            <v>98455</v>
          </cell>
          <cell r="B4014" t="str">
            <v>PAREDE DE MADEIRA COMPENSADA PARA CONSTRUÇÃO TEMPORÁRIA EM CHAPA DUPLA, INTERNA, COM ÁREA LÍQUIDA MAIOR OU IGUAL A 6 M², COM VÃO. AF_05/2018</v>
          </cell>
          <cell r="C4014" t="str">
            <v>M2</v>
          </cell>
          <cell r="D4014">
            <v>0</v>
          </cell>
          <cell r="E4014">
            <v>0</v>
          </cell>
          <cell r="F4014">
            <v>0</v>
          </cell>
        </row>
        <row r="4015">
          <cell r="A4015">
            <v>98456</v>
          </cell>
          <cell r="B4015" t="str">
            <v>PAREDE DE MADEIRA COMPENSADA PARA CONSTRUÇÃO TEMPORÁRIA EM CHAPA DUPLA, INTERNA, COM ÁREA LÍQUIDA MENOR QUE 6 M², COM VÃO. AF_05/2018</v>
          </cell>
          <cell r="C4015" t="str">
            <v>M2</v>
          </cell>
          <cell r="D4015">
            <v>0</v>
          </cell>
          <cell r="E4015">
            <v>0</v>
          </cell>
          <cell r="F4015">
            <v>0</v>
          </cell>
        </row>
        <row r="4016">
          <cell r="A4016">
            <v>98458</v>
          </cell>
          <cell r="B4016" t="str">
            <v>TAPUME COM COMPENSADO DE MADEIRA. AF_05/2018</v>
          </cell>
          <cell r="C4016" t="str">
            <v>M2</v>
          </cell>
          <cell r="D4016">
            <v>0</v>
          </cell>
          <cell r="E4016">
            <v>0</v>
          </cell>
          <cell r="F4016">
            <v>0</v>
          </cell>
        </row>
        <row r="4017">
          <cell r="A4017">
            <v>98459</v>
          </cell>
          <cell r="B4017" t="str">
            <v>TAPUME COM TELHA METÁLICA. AF_05/2018</v>
          </cell>
          <cell r="C4017" t="str">
            <v>M2</v>
          </cell>
          <cell r="D4017">
            <v>0</v>
          </cell>
          <cell r="E4017">
            <v>0</v>
          </cell>
          <cell r="F4017">
            <v>0</v>
          </cell>
        </row>
        <row r="4018">
          <cell r="A4018">
            <v>98460</v>
          </cell>
          <cell r="B4018" t="str">
            <v>PISO PARA CONSTRUÇÃO TEMPORÁRIA EM MADEIRA, SEM REAPROVEITAMENTO. AF_05/2018</v>
          </cell>
          <cell r="C4018" t="str">
            <v>M2</v>
          </cell>
          <cell r="D4018">
            <v>0</v>
          </cell>
          <cell r="E4018">
            <v>0</v>
          </cell>
          <cell r="F4018">
            <v>0</v>
          </cell>
        </row>
        <row r="4019">
          <cell r="A4019">
            <v>98461</v>
          </cell>
          <cell r="B4019" t="str">
            <v>ESTRUTURA DE MADEIRA PROVISÓRIA PARA SUPORTE DE CAIXA DÁGUA ELEVADA DE 1000 LITROS. AF_05/2018</v>
          </cell>
          <cell r="C4019" t="str">
            <v>UN</v>
          </cell>
          <cell r="D4019">
            <v>0</v>
          </cell>
          <cell r="E4019">
            <v>0</v>
          </cell>
          <cell r="F4019">
            <v>0</v>
          </cell>
        </row>
        <row r="4020">
          <cell r="A4020">
            <v>98462</v>
          </cell>
          <cell r="B4020" t="str">
            <v>ESTRUTURA DE MADEIRA PROVISÓRIA PARA SUPORTE DE CAIXA DÁGUA ELEVADA DE 3000 LITROS. AF_05/2018</v>
          </cell>
          <cell r="C4020" t="str">
            <v>UN</v>
          </cell>
          <cell r="D4020">
            <v>0</v>
          </cell>
          <cell r="E4020">
            <v>0</v>
          </cell>
          <cell r="F4020">
            <v>0</v>
          </cell>
        </row>
        <row r="4021">
          <cell r="A4021">
            <v>5631</v>
          </cell>
          <cell r="B4021" t="str">
            <v>ESCAVADEIRA HIDRÁULICA SOBRE ESTEIRAS, CAÇAMBA 0,80 M3, PESO OPERACIONAL 17 T, POTENCIA BRUTA 111 HP - CHP DIURNO. AF_06/2014</v>
          </cell>
          <cell r="C4021" t="str">
            <v>CHP</v>
          </cell>
          <cell r="D4021">
            <v>0</v>
          </cell>
          <cell r="E4021">
            <v>0</v>
          </cell>
          <cell r="F4021">
            <v>0</v>
          </cell>
        </row>
        <row r="4022">
          <cell r="A4022">
            <v>5678</v>
          </cell>
          <cell r="B4022" t="str">
            <v>RETROESCAVADEIRA SOBRE RODAS COM CARREGADEIRA, TRAÇÃO 4X4, POTÊNCIA LÍQ. 88 HP, CAÇAMBA CARREG. CAP. MÍN. 1 M3, CAÇAMBA RETRO CAP. 0,26 M3, PESO OPERACIONAL MÍN. 6.674 KG, PROFUNDIDADE ESCAVAÇÃO MÁX. 4,37 M - CHP DIURNO. AF_06/2014</v>
          </cell>
          <cell r="C4022" t="str">
            <v>CHP</v>
          </cell>
          <cell r="D4022">
            <v>0</v>
          </cell>
          <cell r="E4022">
            <v>0</v>
          </cell>
          <cell r="F4022">
            <v>0</v>
          </cell>
        </row>
        <row r="4023">
          <cell r="A4023">
            <v>5680</v>
          </cell>
          <cell r="B4023" t="str">
            <v>RETROESCAVADEIRA SOBRE RODAS COM CARREGADEIRA, TRAÇÃO 4X2, POTÊNCIA LÍQ. 79 HP, CAÇAMBA CARREG. CAP. MÍN. 1 M3, CAÇAMBA RETRO CAP. 0,20 M3, PESO OPERACIONAL MÍN. 6.570 KG, PROFUNDIDADE ESCAVAÇÃO MÁX. 4,37 M - CHP DIURNO. AF_06/2014</v>
          </cell>
          <cell r="C4023" t="str">
            <v>CHP</v>
          </cell>
          <cell r="D4023">
            <v>0</v>
          </cell>
          <cell r="E4023">
            <v>0</v>
          </cell>
          <cell r="F4023">
            <v>0</v>
          </cell>
        </row>
        <row r="4024">
          <cell r="A4024">
            <v>5684</v>
          </cell>
          <cell r="B4024" t="str">
            <v>ROLO COMPACTADOR VIBRATÓRIO DE UM CILINDRO AÇO LISO, POTÊNCIA 80 HP, PESO OPERACIONAL MÁXIMO 8,1 T, IMPACTO DINÂMICO 16,15 / 9,5 T, LARGURA DE TRABALHO 1,68 M - CHP DIURNO. AF_06/2014</v>
          </cell>
          <cell r="C4024" t="str">
            <v>CHP</v>
          </cell>
          <cell r="D4024">
            <v>0</v>
          </cell>
          <cell r="E4024">
            <v>0</v>
          </cell>
          <cell r="F4024">
            <v>0</v>
          </cell>
        </row>
        <row r="4025">
          <cell r="A4025">
            <v>5689</v>
          </cell>
          <cell r="B4025" t="str">
            <v>GRADE DE DISCO CONTROLE REMOTO REBOCÁVEL, COM 24 DISCOS 24 X 6 MM COM PNEUS PARA TRANSPORTE - CHP DIURNO. AF_06/2014</v>
          </cell>
          <cell r="C4025" t="str">
            <v>CHP</v>
          </cell>
          <cell r="D4025">
            <v>0</v>
          </cell>
          <cell r="E4025">
            <v>0</v>
          </cell>
          <cell r="F4025">
            <v>0</v>
          </cell>
        </row>
        <row r="4026">
          <cell r="A4026">
            <v>5795</v>
          </cell>
          <cell r="B4026" t="str">
            <v>MARTELETE OU ROMPEDOR PNEUMÁTICO MANUAL, 28 KG, COM SILENCIADOR - CHP DIURNO. AF_07/2016</v>
          </cell>
          <cell r="C4026" t="str">
            <v>CHP</v>
          </cell>
          <cell r="D4026">
            <v>0</v>
          </cell>
          <cell r="E4026">
            <v>0</v>
          </cell>
          <cell r="F4026">
            <v>0</v>
          </cell>
        </row>
        <row r="4027">
          <cell r="A4027">
            <v>5811</v>
          </cell>
          <cell r="B4027" t="str">
            <v>CAMINHÃO BASCULANTE 6 M3, PESO BRUTO TOTAL 16.000 KG, CARGA ÚTIL MÁXIMA 13.071 KG, DISTÂNCIA ENTRE EIXOS 4,80 M, POTÊNCIA 230 CV INCLUSIVE CAÇAMBA METÁLICA - CHP DIURNO. AF_06/2014</v>
          </cell>
          <cell r="C4027" t="str">
            <v>CHP</v>
          </cell>
          <cell r="D4027">
            <v>0</v>
          </cell>
          <cell r="E4027">
            <v>0</v>
          </cell>
          <cell r="F4027">
            <v>0</v>
          </cell>
        </row>
        <row r="4028">
          <cell r="A4028">
            <v>5823</v>
          </cell>
          <cell r="B4028" t="str">
            <v>USINA DE CONCRETO FIXA, CAPACIDADE NOMINAL DE 90 A 120 M3/H, SEM SILO - CHP DIURNO. AF_07/2016</v>
          </cell>
          <cell r="C4028" t="str">
            <v>CHP</v>
          </cell>
          <cell r="D4028">
            <v>0</v>
          </cell>
          <cell r="E4028">
            <v>0</v>
          </cell>
          <cell r="F4028">
            <v>0</v>
          </cell>
        </row>
        <row r="4029">
          <cell r="A4029">
            <v>5824</v>
          </cell>
          <cell r="B4029" t="str">
            <v>CAMINHÃO TOCO, PBT 16.000 KG, CARGA ÚTIL MÁX. 10.685 KG, DIST. ENTRE EIXOS 4,8 M, POTÊNCIA 189 CV, INCLUSIVE CARROCERIA FIXA ABERTA DE MADEIRA P/ TRANSPORTE GERAL DE CARGA SECA, DIMEN. APROX. 2,5 X 7,00 X 0,50 M - CHP DIURNO. AF_06/2014</v>
          </cell>
          <cell r="C4029" t="str">
            <v>CHP</v>
          </cell>
          <cell r="D4029">
            <v>0</v>
          </cell>
          <cell r="E4029">
            <v>0</v>
          </cell>
          <cell r="F4029">
            <v>0</v>
          </cell>
        </row>
        <row r="4030">
          <cell r="A4030">
            <v>5835</v>
          </cell>
          <cell r="B4030" t="str">
            <v>VIBROACABADORA DE ASFALTO SOBRE ESTEIRAS, LARGURA DE PAVIMENTAÇÃO 1,90 M A 5,30 M, POTÊNCIA 105 HP CAPACIDADE 450 T/H - CHP DIURNO. AF_11/2014</v>
          </cell>
          <cell r="C4030" t="str">
            <v>CHP</v>
          </cell>
          <cell r="D4030">
            <v>0</v>
          </cell>
          <cell r="E4030">
            <v>0</v>
          </cell>
          <cell r="F4030">
            <v>0</v>
          </cell>
        </row>
        <row r="4031">
          <cell r="A4031">
            <v>5839</v>
          </cell>
          <cell r="B4031" t="str">
            <v>VASSOURA MECÂNICA REBOCÁVEL COM ESCOVA CILÍNDRICA, LARGURA ÚTIL DE VARRIMENTO DE 2,44 M - CHP DIURNO. AF_06/2014</v>
          </cell>
          <cell r="C4031" t="str">
            <v>CHP</v>
          </cell>
          <cell r="D4031">
            <v>0</v>
          </cell>
          <cell r="E4031">
            <v>0</v>
          </cell>
          <cell r="F4031">
            <v>0</v>
          </cell>
        </row>
        <row r="4032">
          <cell r="A4032">
            <v>5843</v>
          </cell>
          <cell r="B4032" t="str">
            <v>TRATOR DE PNEUS, POTÊNCIA 122 CV, TRAÇÃO 4X4, PESO COM LASTRO DE 4.510 KG - CHP DIURNO. AF_06/2014</v>
          </cell>
          <cell r="C4032" t="str">
            <v>CHP</v>
          </cell>
          <cell r="D4032">
            <v>0</v>
          </cell>
          <cell r="E4032">
            <v>0</v>
          </cell>
          <cell r="F4032">
            <v>0</v>
          </cell>
        </row>
        <row r="4033">
          <cell r="A4033">
            <v>5847</v>
          </cell>
          <cell r="B4033" t="str">
            <v>TRATOR DE ESTEIRAS, POTÊNCIA 170 HP, PESO OPERACIONAL 19 T, CAÇAMBA 5,2 M3 - CHP DIURNO. AF_06/2014</v>
          </cell>
          <cell r="C4033" t="str">
            <v>CHP</v>
          </cell>
          <cell r="D4033">
            <v>0</v>
          </cell>
          <cell r="E4033">
            <v>0</v>
          </cell>
          <cell r="F4033">
            <v>0</v>
          </cell>
        </row>
        <row r="4034">
          <cell r="A4034">
            <v>5851</v>
          </cell>
          <cell r="B4034" t="str">
            <v>TRATOR DE ESTEIRAS, POTÊNCIA 150 HP, PESO OPERACIONAL 16,7 T, COM RODA MOTRIZ ELEVADA E LÂMINA 3,18 M3 - CHP DIURNO. AF_06/2014</v>
          </cell>
          <cell r="C4034" t="str">
            <v>CHP</v>
          </cell>
          <cell r="D4034">
            <v>0</v>
          </cell>
          <cell r="E4034">
            <v>0</v>
          </cell>
          <cell r="F4034">
            <v>0</v>
          </cell>
        </row>
        <row r="4035">
          <cell r="A4035">
            <v>5855</v>
          </cell>
          <cell r="B4035" t="str">
            <v>TRATOR DE ESTEIRAS, POTÊNCIA 347 HP, PESO OPERACIONAL 38,5 T, COM LÂMINA 8,70 M3 - CHP DIURNO. AF_06/2014</v>
          </cell>
          <cell r="C4035" t="str">
            <v>CHP</v>
          </cell>
          <cell r="D4035">
            <v>0</v>
          </cell>
          <cell r="E4035">
            <v>0</v>
          </cell>
          <cell r="F4035">
            <v>0</v>
          </cell>
        </row>
        <row r="4036">
          <cell r="A4036">
            <v>5863</v>
          </cell>
          <cell r="B4036" t="str">
            <v>ROLO COMPACTADOR VIBRATÓRIO REBOCÁVEL, CILINDRO DE AÇO LISO, POTÊNCIA DE TRAÇÃO DE 65 CV, PESO 4,7 T, IMPACTO DINÂMICO 18,3 T, LARGURA DE TRABALHO 1,67 M - CHP DIURNO. AF_02/2016</v>
          </cell>
          <cell r="C4036" t="str">
            <v>CHP</v>
          </cell>
          <cell r="D4036">
            <v>0</v>
          </cell>
          <cell r="E4036">
            <v>0</v>
          </cell>
          <cell r="F4036">
            <v>0</v>
          </cell>
        </row>
        <row r="4037">
          <cell r="A4037">
            <v>5867</v>
          </cell>
          <cell r="B4037" t="str">
            <v>ROLO COMPACTADOR VIBRATÓRIO TANDEM AÇO LISO, POTÊNCIA 58 HP, PESO SEM/COM LASTRO 6,5 / 9,4 T, LARGURA DE TRABALHO 1,2 M - CHP DIURNO. AF_06/2014</v>
          </cell>
          <cell r="C4037" t="str">
            <v>CHP</v>
          </cell>
          <cell r="D4037">
            <v>0</v>
          </cell>
          <cell r="E4037">
            <v>0</v>
          </cell>
          <cell r="F4037">
            <v>0</v>
          </cell>
        </row>
        <row r="4038">
          <cell r="A4038">
            <v>5875</v>
          </cell>
          <cell r="B4038" t="str">
            <v>RETROESCAVADEIRA SOBRE RODAS COM CARREGADEIRA, TRAÇÃO 4X4, POTÊNCIA LÍQ. 72 HP, CAÇAMBA CARREG. CAP. MÍN. 0,79 M3, CAÇAMBA RETRO CAP. 0,18 M3, PESO OPERACIONAL MÍN. 7.140 KG, PROFUNDIDADE ESCAVAÇÃO MÁX. 4,50 M - CHP DIURNO. AF_06/2014</v>
          </cell>
          <cell r="C4038" t="str">
            <v>CHP</v>
          </cell>
          <cell r="D4038">
            <v>0</v>
          </cell>
          <cell r="E4038">
            <v>0</v>
          </cell>
          <cell r="F4038">
            <v>0</v>
          </cell>
        </row>
        <row r="4039">
          <cell r="A4039">
            <v>5879</v>
          </cell>
          <cell r="B4039" t="str">
            <v>ROLO COMPACTADOR VIBRATÓRIO PÉ DE CARNEIRO, OPERADO POR CONTROLE REMOTO, POTÊNCIA 12,5 KW, PESO OPERACIONAL 1,675 T, LARGURA DE TRABALHO 0,85 M - CHP DIURNO. AF_02/2016</v>
          </cell>
          <cell r="C4039" t="str">
            <v>CHP</v>
          </cell>
          <cell r="D4039">
            <v>0</v>
          </cell>
          <cell r="E4039">
            <v>0</v>
          </cell>
          <cell r="F4039">
            <v>0</v>
          </cell>
        </row>
        <row r="4040">
          <cell r="A4040">
            <v>5882</v>
          </cell>
          <cell r="B4040" t="str">
            <v>USINA DE LAMA ASFÁLTICA, PROD 30 A 50 T/H, SILO DE AGREGADO 7 M3, RESERVATÓRIOS PARA EMULSÃO E ÁGUA DE 2,3 M3 CADA, MISTURADOR TIPO PUG MILL A SER MONTADO SOBRE CAMINHÃO - CHP DIURNO. AF_10/2014</v>
          </cell>
          <cell r="C4040" t="str">
            <v>CHP</v>
          </cell>
          <cell r="D4040">
            <v>0</v>
          </cell>
          <cell r="E4040">
            <v>0</v>
          </cell>
          <cell r="F4040">
            <v>0</v>
          </cell>
        </row>
        <row r="4041">
          <cell r="A4041">
            <v>5890</v>
          </cell>
          <cell r="B4041" t="str">
            <v>CAMINHÃO TOCO, PESO BRUTO TOTAL 14.300 KG, CARGA ÚTIL MÁXIMA 9590 KG, DISTÂNCIA ENTRE EIXOS 4,76 M, POTÊNCIA 185 CV (NÃO INCLUI CARROCERIA) - CHP DIURNO. AF_06/2014</v>
          </cell>
          <cell r="C4041" t="str">
            <v>CHP</v>
          </cell>
          <cell r="D4041">
            <v>0</v>
          </cell>
          <cell r="E4041">
            <v>0</v>
          </cell>
          <cell r="F4041">
            <v>0</v>
          </cell>
        </row>
        <row r="4042">
          <cell r="A4042">
            <v>5894</v>
          </cell>
          <cell r="B4042" t="str">
            <v>CAMINHÃO TOCO, PESO BRUTO TOTAL 16.000 KG, CARGA ÚTIL MÁXIMA DE 10.685 KG, DISTÂNCIA ENTRE EIXOS 4,80 M, POTÊNCIA 189 CV EXCLUSIVE CARROCERIA - CHP DIURNO. AF_06/2014</v>
          </cell>
          <cell r="C4042" t="str">
            <v>CHP</v>
          </cell>
          <cell r="D4042">
            <v>0</v>
          </cell>
          <cell r="E4042">
            <v>0</v>
          </cell>
          <cell r="F4042">
            <v>0</v>
          </cell>
        </row>
        <row r="4043">
          <cell r="A4043">
            <v>5901</v>
          </cell>
          <cell r="B4043" t="str">
            <v>CAMINHÃO PIPA 10.000 L TRUCADO, PESO BRUTO TOTAL 23.000 KG, CARGA ÚTIL MÁXIMA 15.935 KG, DISTÂNCIA ENTRE EIXOS 4,8 M, POTÊNCIA 230 CV, INCLUSIVE TANQUE DE AÇO PARA TRANSPORTE DE ÁGUA - CHP DIURNO. AF_06/2014</v>
          </cell>
          <cell r="C4043" t="str">
            <v>CHP</v>
          </cell>
          <cell r="D4043">
            <v>0</v>
          </cell>
          <cell r="E4043">
            <v>0</v>
          </cell>
          <cell r="F4043">
            <v>0</v>
          </cell>
        </row>
        <row r="4044">
          <cell r="A4044">
            <v>5909</v>
          </cell>
          <cell r="B4044" t="str">
            <v>ESPARGIDOR DE ASFALTO PRESSURIZADO COM TANQUE DE 2500 L, REBOCÁVEL COM MOTOR A GASOLINA POTÊNCIA 3,4 HP - CHP DIURNO. AF_07/2014</v>
          </cell>
          <cell r="C4044" t="str">
            <v>CHP</v>
          </cell>
          <cell r="D4044">
            <v>0</v>
          </cell>
          <cell r="E4044">
            <v>0</v>
          </cell>
          <cell r="F4044">
            <v>0</v>
          </cell>
        </row>
        <row r="4045">
          <cell r="A4045">
            <v>5921</v>
          </cell>
          <cell r="B4045" t="str">
            <v>GRADE DE DISCO REBOCÁVEL COM 20 DISCOS 24" X 6 MM COM PNEUS PARA TRANSPORTE - CHP DIURNO. AF_06/2014</v>
          </cell>
          <cell r="C4045" t="str">
            <v>CHP</v>
          </cell>
          <cell r="D4045">
            <v>0</v>
          </cell>
          <cell r="E4045">
            <v>0</v>
          </cell>
          <cell r="F4045">
            <v>0</v>
          </cell>
        </row>
        <row r="4046">
          <cell r="A4046">
            <v>5928</v>
          </cell>
          <cell r="B4046" t="str">
            <v>GUINDAUTO HIDRÁULICO, CAPACIDADE MÁXIMA DE CARGA 6200 KG, MOMENTO MÁXIMO DE CARGA 11,7 TM, ALCANCE MÁXIMO HORIZONTAL 9,70 M, INCLUSIVE CAMINHÃO TOCO PBT 16.000 KG, POTÊNCIA DE 189 CV - CHP DIURNO. AF_06/2014</v>
          </cell>
          <cell r="C4046" t="str">
            <v>CHP</v>
          </cell>
          <cell r="D4046">
            <v>0</v>
          </cell>
          <cell r="E4046">
            <v>0</v>
          </cell>
          <cell r="F4046">
            <v>0</v>
          </cell>
        </row>
        <row r="4047">
          <cell r="A4047">
            <v>5932</v>
          </cell>
          <cell r="B4047" t="str">
            <v>MOTONIVELADORA POTÊNCIA BÁSICA LÍQUIDA (PRIMEIRA MARCHA) 125 HP, PESO BRUTO 13032 KG, LARGURA DA LÂMINA DE 3,7 M - CHP DIURNO. AF_06/2014</v>
          </cell>
          <cell r="C4047" t="str">
            <v>CHP</v>
          </cell>
          <cell r="D4047">
            <v>0</v>
          </cell>
          <cell r="E4047">
            <v>0</v>
          </cell>
          <cell r="F4047">
            <v>0</v>
          </cell>
        </row>
        <row r="4048">
          <cell r="A4048">
            <v>5940</v>
          </cell>
          <cell r="B4048" t="str">
            <v>PÁ CARREGADEIRA SOBRE RODAS, POTÊNCIA LÍQUIDA 128 HP, CAPACIDADE DA CAÇAMBA 1,7 A 2,8 M3, PESO OPERACIONAL 11632 KG - CHP DIURNO. AF_06/2014</v>
          </cell>
          <cell r="C4048" t="str">
            <v>CHP</v>
          </cell>
          <cell r="D4048">
            <v>0</v>
          </cell>
          <cell r="E4048">
            <v>0</v>
          </cell>
          <cell r="F4048">
            <v>0</v>
          </cell>
        </row>
        <row r="4049">
          <cell r="A4049">
            <v>5944</v>
          </cell>
          <cell r="B4049" t="str">
            <v>PÁ CARREGADEIRA SOBRE RODAS, POTÊNCIA 197 HP, CAPACIDADE DA CAÇAMBA 2,5 A 3,5 M3, PESO OPERACIONAL 18338 KG - CHP DIURNO. AF_06/2014</v>
          </cell>
          <cell r="C4049" t="str">
            <v>CHP</v>
          </cell>
          <cell r="D4049">
            <v>0</v>
          </cell>
          <cell r="E4049">
            <v>0</v>
          </cell>
          <cell r="F4049">
            <v>0</v>
          </cell>
        </row>
        <row r="4050">
          <cell r="A4050">
            <v>5953</v>
          </cell>
          <cell r="B4050" t="str">
            <v>COMPRESSOR DE AR REBOCÁVEL, VAZÃO 189 PCM, PRESSÃO EFETIVA DE TRABALHO 102 PSI, MOTOR DIESEL, POTÊNCIA 63 CV - CHP DIURNO. AF_06/2015</v>
          </cell>
          <cell r="C4050" t="str">
            <v>CHP</v>
          </cell>
          <cell r="D4050">
            <v>0</v>
          </cell>
          <cell r="E4050">
            <v>0</v>
          </cell>
          <cell r="F4050">
            <v>0</v>
          </cell>
        </row>
        <row r="4051">
          <cell r="A4051">
            <v>6259</v>
          </cell>
          <cell r="B4051" t="str">
            <v>CAMINHÃO PIPA 6.000 L, PESO BRUTO TOTAL 13.000 KG, DISTÂNCIA ENTRE EIXOS 4,80 M, POTÊNCIA 189 CV INCLUSIVE TANQUE DE AÇO PARA TRANSPORTE DE ÁGUA, CAPACIDADE 6 M3 - CHP DIURNO. AF_06/2014</v>
          </cell>
          <cell r="C4051" t="str">
            <v>CHP</v>
          </cell>
          <cell r="D4051">
            <v>0</v>
          </cell>
          <cell r="E4051">
            <v>0</v>
          </cell>
          <cell r="F4051">
            <v>0</v>
          </cell>
        </row>
        <row r="4052">
          <cell r="A4052">
            <v>6879</v>
          </cell>
          <cell r="B4052" t="str">
            <v>ROLO COMPACTADOR DE PNEUS ESTÁTICO, PRESSÃO VARIÁVEL, POTÊNCIA 111 HP, PESO SEM/COM LASTRO 9,5 / 26 T, LARGURA DE TRABALHO 1,90 M - CHP DIURNO. AF_07/2014</v>
          </cell>
          <cell r="C4052" t="str">
            <v>CHP</v>
          </cell>
          <cell r="D4052">
            <v>0</v>
          </cell>
          <cell r="E4052">
            <v>0</v>
          </cell>
          <cell r="F4052">
            <v>0</v>
          </cell>
        </row>
        <row r="4053">
          <cell r="A4053">
            <v>7030</v>
          </cell>
          <cell r="B4053" t="str">
            <v>TANQUE DE ASFALTO ESTACIONÁRIO COM SERPENTINA, CAPACIDADE 30.000 L - CHP DIURNO. AF_06/2014</v>
          </cell>
          <cell r="C4053" t="str">
            <v>CHP</v>
          </cell>
          <cell r="D4053">
            <v>0</v>
          </cell>
          <cell r="E4053">
            <v>0</v>
          </cell>
          <cell r="F4053">
            <v>0</v>
          </cell>
        </row>
        <row r="4054">
          <cell r="A4054">
            <v>7042</v>
          </cell>
          <cell r="B4054" t="str">
            <v>MOTOBOMBA TRASH (PARA ÁGUA SUJA) AUTO ESCORVANTE, MOTOR GASOLINA DE 6,41 HP, DIÂMETROS DE SUCÇÃO X RECALQUE: 3" X 3", HM/Q = 10 MCA / 60 M3/H A 23 MCA / 0 M3/H - CHP DIURNO. AF_10/2014</v>
          </cell>
          <cell r="C4054" t="str">
            <v>CHP</v>
          </cell>
          <cell r="D4054">
            <v>0</v>
          </cell>
          <cell r="E4054">
            <v>0</v>
          </cell>
          <cell r="F4054">
            <v>0</v>
          </cell>
        </row>
        <row r="4055">
          <cell r="A4055">
            <v>7049</v>
          </cell>
          <cell r="B4055" t="str">
            <v>ROLO COMPACTADOR PE DE CARNEIRO VIBRATORIO, POTENCIA 125 HP, PESO OPERACIONAL SEM/COM LASTRO 11,95 / 13,30 T, IMPACTO DINAMICO 38,5 / 22,5 T, LARGURA DE TRABALHO 2,15 M - CHP DIURNO. AF_06/2014</v>
          </cell>
          <cell r="C4055" t="str">
            <v>CHP</v>
          </cell>
          <cell r="D4055">
            <v>0</v>
          </cell>
          <cell r="E4055">
            <v>0</v>
          </cell>
          <cell r="F4055">
            <v>0</v>
          </cell>
        </row>
        <row r="4056">
          <cell r="A4056">
            <v>67826</v>
          </cell>
          <cell r="B4056" t="str">
            <v>CAMINHÃO BASCULANTE 6 M3 TOCO, PESO BRUTO TOTAL 16.000 KG, CARGA ÚTIL MÁXIMA 11.130 KG, DISTÂNCIA ENTRE EIXOS 5,36 M, POTÊNCIA 185 CV, INCLUSIVE CAÇAMBA METÁLICA - CHP DIURNO. AF_06/2014</v>
          </cell>
          <cell r="C4056" t="str">
            <v>CHP</v>
          </cell>
          <cell r="D4056">
            <v>0</v>
          </cell>
          <cell r="E4056">
            <v>0</v>
          </cell>
          <cell r="F4056">
            <v>0</v>
          </cell>
        </row>
        <row r="4057">
          <cell r="A4057">
            <v>73417</v>
          </cell>
          <cell r="B4057" t="str">
            <v>GRUPO GERADOR ESTACIONÁRIO, MOTOR DIESEL POTÊNCIA 170 KVA - CHP DIURNO. AF_02/2016</v>
          </cell>
          <cell r="C4057" t="str">
            <v>CHP</v>
          </cell>
          <cell r="D4057">
            <v>0</v>
          </cell>
          <cell r="E4057">
            <v>0</v>
          </cell>
          <cell r="F4057">
            <v>0</v>
          </cell>
        </row>
        <row r="4058">
          <cell r="A4058">
            <v>73436</v>
          </cell>
          <cell r="B4058" t="str">
            <v>ROLO COMPACTADOR VIBRATÓRIO PÉ DE CARNEIRO PARA SOLOS, POTÊNCIA 80 HP, PESO OPERACIONAL SEM/COM LASTRO 7,4 / 8,8 T, LARGURA DE TRABALHO 1,68 M - CHP DIURNO. AF_02/2016</v>
          </cell>
          <cell r="C4058" t="str">
            <v>CHP</v>
          </cell>
          <cell r="D4058">
            <v>0</v>
          </cell>
          <cell r="E4058">
            <v>0</v>
          </cell>
          <cell r="F4058">
            <v>0</v>
          </cell>
        </row>
        <row r="4059">
          <cell r="A4059">
            <v>73467</v>
          </cell>
          <cell r="B4059" t="str">
            <v>CAMINHÃO TOCO, PBT 14.300 KG, CARGA ÚTIL MÁX. 9.710 KG, DIST. ENTRE EIXOS 3,56 M, POTÊNCIA 185 CV, INCLUSIVE CARROCERIA FIXA ABERTA DE MADEIRA P/ TRANSPORTE GERAL DE CARGA SECA, DIMEN. APROX. 2,50 X 6,50 X 0,50 M - CHP DIURNO. AF_06/2014</v>
          </cell>
          <cell r="C4059" t="str">
            <v>CHP</v>
          </cell>
          <cell r="D4059">
            <v>0</v>
          </cell>
          <cell r="E4059">
            <v>0</v>
          </cell>
          <cell r="F4059">
            <v>0</v>
          </cell>
        </row>
        <row r="4060">
          <cell r="A4060">
            <v>73536</v>
          </cell>
          <cell r="B4060" t="str">
            <v>MOTOBOMBA CENTRÍFUGA, MOTOR A GASOLINA, POTÊNCIA 5,42 HP, BOCAIS 1 1/2" X 1", DIÂMETRO ROTOR 143 MM HM/Q = 6 MCA / 16,8 M3/H A 38 MCA / 6,6 M3/H - CHP DIURNO. AF_06/2014</v>
          </cell>
          <cell r="C4060" t="str">
            <v>CHP</v>
          </cell>
          <cell r="D4060">
            <v>0</v>
          </cell>
          <cell r="E4060">
            <v>0</v>
          </cell>
          <cell r="F4060">
            <v>0</v>
          </cell>
        </row>
        <row r="4061">
          <cell r="A4061">
            <v>83362</v>
          </cell>
          <cell r="B4061" t="str">
            <v>ESPARGIDOR DE ASFALTO PRESSURIZADO, TANQUE 6 M3 COM ISOLAÇÃO TÉRMICA, AQUECIDO COM 2 MAÇARICOS, COM BARRA ESPARGIDORA 3,60 M, MONTADO SOBRE CAMINHÃO  TOCO, PBT 14.300 KG, POTÊNCIA 185 CV - CHP DIURNO. AF_08/2015</v>
          </cell>
          <cell r="C4061" t="str">
            <v>CHP</v>
          </cell>
          <cell r="D4061">
            <v>0</v>
          </cell>
          <cell r="E4061">
            <v>0</v>
          </cell>
          <cell r="F4061">
            <v>0</v>
          </cell>
        </row>
        <row r="4062">
          <cell r="A4062">
            <v>83765</v>
          </cell>
          <cell r="B4062" t="str">
            <v>GRUPO DE SOLDAGEM COM GERADOR A DIESEL 60 CV PARA SOLDA ELÉTRICA, SOBRE 04 RODAS, COM MOTOR 4 CILINDROS 600 A - CHP DIURNO. AF_02/2016</v>
          </cell>
          <cell r="C4062" t="str">
            <v>CHP</v>
          </cell>
          <cell r="D4062">
            <v>0</v>
          </cell>
          <cell r="E4062">
            <v>0</v>
          </cell>
          <cell r="F4062">
            <v>0</v>
          </cell>
        </row>
        <row r="4063">
          <cell r="A4063">
            <v>87445</v>
          </cell>
          <cell r="B4063" t="str">
            <v>BETONEIRA CAPACIDADE NOMINAL 400 L, CAPACIDADE DE MISTURA 310 L, MOTOR A DIESEL POTÊNCIA 5,0 HP, SEM CARREGADOR - CHP DIURNO. AF_06/2014</v>
          </cell>
          <cell r="C4063" t="str">
            <v>CHP</v>
          </cell>
          <cell r="D4063">
            <v>0</v>
          </cell>
          <cell r="E4063">
            <v>0</v>
          </cell>
          <cell r="F4063">
            <v>0</v>
          </cell>
        </row>
        <row r="4064">
          <cell r="A4064">
            <v>88386</v>
          </cell>
          <cell r="B4064" t="str">
            <v>MISTURADOR DE ARGAMASSA, EIXO HORIZONTAL, CAPACIDADE DE MISTURA 300 KG, MOTOR ELÉTRICO POTÊNCIA 5 CV - CHP DIURNO. AF_06/2014</v>
          </cell>
          <cell r="C4064" t="str">
            <v>CHP</v>
          </cell>
          <cell r="D4064">
            <v>0</v>
          </cell>
          <cell r="E4064">
            <v>0</v>
          </cell>
          <cell r="F4064">
            <v>0</v>
          </cell>
        </row>
        <row r="4065">
          <cell r="A4065">
            <v>88393</v>
          </cell>
          <cell r="B4065" t="str">
            <v>MISTURADOR DE ARGAMASSA, EIXO HORIZONTAL, CAPACIDADE DE MISTURA 600 KG, MOTOR ELÉTRICO POTÊNCIA 7,5 CV - CHP DIURNO. AF_06/2014</v>
          </cell>
          <cell r="C4065" t="str">
            <v>CHP</v>
          </cell>
          <cell r="D4065">
            <v>0</v>
          </cell>
          <cell r="E4065">
            <v>0</v>
          </cell>
          <cell r="F4065">
            <v>0</v>
          </cell>
        </row>
        <row r="4066">
          <cell r="A4066">
            <v>88399</v>
          </cell>
          <cell r="B4066" t="str">
            <v>MISTURADOR DE ARGAMASSA, EIXO HORIZONTAL, CAPACIDADE DE MISTURA 160 KG, MOTOR ELÉTRICO POTÊNCIA 3 CV - CHP DIURNO. AF_06/2014</v>
          </cell>
          <cell r="C4066" t="str">
            <v>CHP</v>
          </cell>
          <cell r="D4066">
            <v>0</v>
          </cell>
          <cell r="E4066">
            <v>0</v>
          </cell>
          <cell r="F4066">
            <v>0</v>
          </cell>
        </row>
        <row r="4067">
          <cell r="A4067">
            <v>88418</v>
          </cell>
          <cell r="B4067" t="str">
            <v>PROJETOR DE ARGAMASSA, CAPACIDADE DE PROJEÇÃO 1,5 M3/H, ALCANCE DE 30 ATÉ 60 M, MOTOR ELÉTRICO POTÊNCIA 7,5 HP - CHP DIURNO. AF_06/2014</v>
          </cell>
          <cell r="C4067" t="str">
            <v>CHP</v>
          </cell>
          <cell r="D4067">
            <v>0</v>
          </cell>
          <cell r="E4067">
            <v>0</v>
          </cell>
          <cell r="F4067">
            <v>0</v>
          </cell>
        </row>
        <row r="4068">
          <cell r="A4068">
            <v>88433</v>
          </cell>
          <cell r="B4068" t="str">
            <v>PROJETOR DE ARGAMASSA, CAPACIDADE DE PROJEÇÃO 2 M3/H, ALCANCE ATÉ 50 M, MOTOR ELÉTRICO POTÊNCIA 7,5 HP - CHP DIURNO. AF_06/2014</v>
          </cell>
          <cell r="C4068" t="str">
            <v>CHP</v>
          </cell>
          <cell r="D4068">
            <v>0</v>
          </cell>
          <cell r="E4068">
            <v>0</v>
          </cell>
          <cell r="F4068">
            <v>0</v>
          </cell>
        </row>
        <row r="4069">
          <cell r="A4069">
            <v>88830</v>
          </cell>
          <cell r="B4069" t="str">
            <v>BETONEIRA CAPACIDADE NOMINAL DE 400 L, CAPACIDADE DE MISTURA 280 L, MOTOR ELÉTRICO TRIFÁSICO POTÊNCIA DE 2 CV, SEM CARREGADOR - CHP DIURNO. AF_10/2014</v>
          </cell>
          <cell r="C4069" t="str">
            <v>CHP</v>
          </cell>
          <cell r="D4069">
            <v>0</v>
          </cell>
          <cell r="E4069">
            <v>0</v>
          </cell>
          <cell r="F4069">
            <v>0</v>
          </cell>
        </row>
        <row r="4070">
          <cell r="A4070">
            <v>88843</v>
          </cell>
          <cell r="B4070" t="str">
            <v>TRATOR DE ESTEIRAS, POTÊNCIA 125 HP, PESO OPERACIONAL 12,9 T, COM LÂMINA 2,7 M3 - CHP DIURNO. AF_10/2014</v>
          </cell>
          <cell r="C4070" t="str">
            <v>CHP</v>
          </cell>
          <cell r="D4070">
            <v>0</v>
          </cell>
          <cell r="E4070">
            <v>0</v>
          </cell>
          <cell r="F4070">
            <v>0</v>
          </cell>
        </row>
        <row r="4071">
          <cell r="A4071">
            <v>88907</v>
          </cell>
          <cell r="B4071" t="str">
            <v>ESCAVADEIRA HIDRÁULICA SOBRE ESTEIRAS, CAÇAMBA 1,20 M3, PESO OPERACIONAL 21 T, POTÊNCIA BRUTA 155 HP - CHP DIURNO. AF_06/2014</v>
          </cell>
          <cell r="C4071" t="str">
            <v>CHP</v>
          </cell>
          <cell r="D4071">
            <v>0</v>
          </cell>
          <cell r="E4071">
            <v>0</v>
          </cell>
          <cell r="F4071">
            <v>0</v>
          </cell>
        </row>
        <row r="4072">
          <cell r="A4072">
            <v>89021</v>
          </cell>
          <cell r="B4072" t="str">
            <v>BOMBA SUBMERSÍVEL ELÉTRICA TRIFÁSICA, POTÊNCIA 2,96 HP, Ø ROTOR 144 MM SEMI-ABERTO, BOCAL DE SAÍDA Ø 2, HM/Q = 2 MCA / 38,8 M3/H A 28 MCA / 5 M3/H - CHP DIURNO. AF_06/2014</v>
          </cell>
          <cell r="C4072" t="str">
            <v>CHP</v>
          </cell>
          <cell r="D4072">
            <v>0</v>
          </cell>
          <cell r="E4072">
            <v>0</v>
          </cell>
          <cell r="F4072">
            <v>0</v>
          </cell>
        </row>
        <row r="4073">
          <cell r="A4073">
            <v>89028</v>
          </cell>
          <cell r="B4073" t="str">
            <v>TANQUE DE ASFALTO ESTACIONÁRIO COM MAÇARICO, CAPACIDADE 20.000 L - CHP DIURNO. AF_06/2014</v>
          </cell>
          <cell r="C4073" t="str">
            <v>CHP</v>
          </cell>
          <cell r="D4073">
            <v>0</v>
          </cell>
          <cell r="E4073">
            <v>0</v>
          </cell>
          <cell r="F4073">
            <v>0</v>
          </cell>
        </row>
        <row r="4074">
          <cell r="A4074">
            <v>89032</v>
          </cell>
          <cell r="B4074" t="str">
            <v>TRATOR DE ESTEIRAS, POTÊNCIA 100 HP, PESO OPERACIONAL 9,4 T, COM LÂMINA 2,19 M3 - CHP DIURNO. AF_06/2014</v>
          </cell>
          <cell r="C4074" t="str">
            <v>CHP</v>
          </cell>
          <cell r="D4074">
            <v>0</v>
          </cell>
          <cell r="E4074">
            <v>0</v>
          </cell>
          <cell r="F4074">
            <v>0</v>
          </cell>
        </row>
        <row r="4075">
          <cell r="A4075">
            <v>89035</v>
          </cell>
          <cell r="B4075" t="str">
            <v>TRATOR DE PNEUS, POTÊNCIA 85 CV, TRAÇÃO 4X4, PESO COM LASTRO DE 4.675 KG - CHP DIURNO. AF_06/2014</v>
          </cell>
          <cell r="C4075" t="str">
            <v>CHP</v>
          </cell>
          <cell r="D4075">
            <v>0</v>
          </cell>
          <cell r="E4075">
            <v>0</v>
          </cell>
          <cell r="F4075">
            <v>0</v>
          </cell>
        </row>
        <row r="4076">
          <cell r="A4076">
            <v>89225</v>
          </cell>
          <cell r="B4076" t="str">
            <v>BETONEIRA CAPACIDADE NOMINAL DE 600 L, CAPACIDADE DE MISTURA 360 L, MOTOR ELÉTRICO TRIFÁSICO POTÊNCIA DE 4 CV, SEM CARREGADOR - CHP DIURNO. AF_11/2014</v>
          </cell>
          <cell r="C4076" t="str">
            <v>CHP</v>
          </cell>
          <cell r="D4076">
            <v>0</v>
          </cell>
          <cell r="E4076">
            <v>0</v>
          </cell>
          <cell r="F4076">
            <v>0</v>
          </cell>
        </row>
        <row r="4077">
          <cell r="A4077">
            <v>89234</v>
          </cell>
          <cell r="B4077" t="str">
            <v>FRESADORA DE ASFALTO A FRIO SOBRE RODAS, LARGURA FRESAGEM DE 1,0 M, POTÊNCIA 208 HP - CHP DIURNO. AF_11/2014</v>
          </cell>
          <cell r="C4077" t="str">
            <v>CHP</v>
          </cell>
          <cell r="D4077">
            <v>0</v>
          </cell>
          <cell r="E4077">
            <v>0</v>
          </cell>
          <cell r="F4077">
            <v>0</v>
          </cell>
        </row>
        <row r="4078">
          <cell r="A4078">
            <v>89242</v>
          </cell>
          <cell r="B4078" t="str">
            <v>FRESADORA DE ASFALTO A FRIO SOBRE RODAS, LARGURA FRESAGEM DE 2,0 M, POTÊNCIA 550 HP - CHP DIURNO. AF_11/2014</v>
          </cell>
          <cell r="C4078" t="str">
            <v>CHP</v>
          </cell>
          <cell r="D4078">
            <v>0</v>
          </cell>
          <cell r="E4078">
            <v>0</v>
          </cell>
          <cell r="F4078">
            <v>0</v>
          </cell>
        </row>
        <row r="4079">
          <cell r="A4079">
            <v>89250</v>
          </cell>
          <cell r="B4079" t="str">
            <v>RECICLADORA DE ASFALTO A FRIO SOBRE RODAS, LARGURA FRESAGEM DE 2,0 M, POTÊNCIA 422 HP - CHP DIURNO. AF_11/2014</v>
          </cell>
          <cell r="C4079" t="str">
            <v>CHP</v>
          </cell>
          <cell r="D4079">
            <v>0</v>
          </cell>
          <cell r="E4079">
            <v>0</v>
          </cell>
          <cell r="F4079">
            <v>0</v>
          </cell>
        </row>
        <row r="4080">
          <cell r="A4080">
            <v>89257</v>
          </cell>
          <cell r="B4080" t="str">
            <v>VIBROACABADORA DE ASFALTO SOBRE ESTEIRAS, LARGURA DE PAVIMENTAÇÃO 2,13 M A 4,55 M, POTÊNCIA 100 HP CAPACIDADE 400 T/H - CHP DIURNO. AF_11/2014</v>
          </cell>
          <cell r="C4080" t="str">
            <v>CHP</v>
          </cell>
          <cell r="D4080">
            <v>0</v>
          </cell>
          <cell r="E4080">
            <v>0</v>
          </cell>
          <cell r="F4080">
            <v>0</v>
          </cell>
        </row>
        <row r="4081">
          <cell r="A4081">
            <v>89272</v>
          </cell>
          <cell r="B4081" t="str">
            <v>GUINDASTE HIDRÁULICO AUTOPROPELIDO, COM LANÇA TELESCÓPICA 28,80 M, CAPACIDADE MÁXIMA 30 T, POTÊNCIA 97 KW, TRAÇÃO 4 X 4 - CHP DIURNO. AF_11/2014</v>
          </cell>
          <cell r="C4081" t="str">
            <v>CHP</v>
          </cell>
          <cell r="D4081">
            <v>0</v>
          </cell>
          <cell r="E4081">
            <v>0</v>
          </cell>
          <cell r="F4081">
            <v>0</v>
          </cell>
        </row>
        <row r="4082">
          <cell r="A4082">
            <v>89278</v>
          </cell>
          <cell r="B4082" t="str">
            <v>BETONEIRA CAPACIDADE NOMINAL DE 600 L, CAPACIDADE DE MISTURA 440 L, MOTOR A DIESEL POTÊNCIA 10 HP, COM CARREGADOR - CHP DIURNO. AF_11/2014</v>
          </cell>
          <cell r="C4082" t="str">
            <v>CHP</v>
          </cell>
          <cell r="D4082">
            <v>0</v>
          </cell>
          <cell r="E4082">
            <v>0</v>
          </cell>
          <cell r="F4082">
            <v>0</v>
          </cell>
        </row>
        <row r="4083">
          <cell r="A4083">
            <v>89843</v>
          </cell>
          <cell r="B4083" t="str">
            <v>BATE-ESTACAS POR GRAVIDADE, POTÊNCIA DE 160 HP, PESO DO MARTELO ATÉ 3 TONELADAS - CHP DIURNO. AF_11/2014</v>
          </cell>
          <cell r="C4083" t="str">
            <v>CHP</v>
          </cell>
          <cell r="D4083">
            <v>0</v>
          </cell>
          <cell r="E4083">
            <v>0</v>
          </cell>
          <cell r="F4083">
            <v>0</v>
          </cell>
        </row>
        <row r="4084">
          <cell r="A4084">
            <v>89876</v>
          </cell>
          <cell r="B4084" t="str">
            <v>CAMINHÃO BASCULANTE 14 M3, COM CAVALO MECÂNICO DE CAPACIDADE MÁXIMA DE TRAÇÃO COMBINADO DE 36000 KG, POTÊNCIA 286 CV, INCLUSIVE SEMIREBOQUE COM CAÇAMBA METÁLICA - CHP DIURNO. AF_12/2014</v>
          </cell>
          <cell r="C4084" t="str">
            <v>CHP</v>
          </cell>
          <cell r="D4084">
            <v>0</v>
          </cell>
          <cell r="E4084">
            <v>0</v>
          </cell>
          <cell r="F4084">
            <v>0</v>
          </cell>
        </row>
        <row r="4085">
          <cell r="A4085">
            <v>89883</v>
          </cell>
          <cell r="B4085" t="str">
            <v>CAMINHÃO BASCULANTE 18 M3, COM CAVALO MECÂNICO DE CAPACIDADE MÁXIMA DE TRAÇÃO COMBINADO DE 45000 KG, POTÊNCIA 330 CV, INCLUSIVE SEMIREBOQUE COM CAÇAMBA METÁLICA - CHP DIURNO. AF_12/2014</v>
          </cell>
          <cell r="C4085" t="str">
            <v>CHP</v>
          </cell>
          <cell r="D4085">
            <v>0</v>
          </cell>
          <cell r="E4085">
            <v>0</v>
          </cell>
          <cell r="F4085">
            <v>0</v>
          </cell>
        </row>
        <row r="4086">
          <cell r="A4086">
            <v>90586</v>
          </cell>
          <cell r="B4086" t="str">
            <v>VIBRADOR DE IMERSÃO, DIÂMETRO DE PONTEIRA 45MM, MOTOR ELÉTRICO TRIFÁSICO POTÊNCIA DE 2 CV - CHP DIURNO. AF_06/2015</v>
          </cell>
          <cell r="C4086" t="str">
            <v>CHP</v>
          </cell>
          <cell r="D4086">
            <v>0</v>
          </cell>
          <cell r="E4086">
            <v>0</v>
          </cell>
          <cell r="F4086">
            <v>0</v>
          </cell>
        </row>
        <row r="4087">
          <cell r="A4087">
            <v>90625</v>
          </cell>
          <cell r="B4087" t="str">
            <v>PERFURATRIZ MANUAL, TORQUE MÁXIMO 83 N.M, POTÊNCIA 5 CV, COM DIÂMETRO MÁXIMO 4" - CHP DIURNO. AF_06/2015</v>
          </cell>
          <cell r="C4087" t="str">
            <v>CHP</v>
          </cell>
          <cell r="D4087">
            <v>0</v>
          </cell>
          <cell r="E4087">
            <v>0</v>
          </cell>
          <cell r="F4087">
            <v>0</v>
          </cell>
        </row>
        <row r="4088">
          <cell r="A4088">
            <v>90631</v>
          </cell>
          <cell r="B4088" t="str">
            <v>PERFURATRIZ SOBRE ESTEIRA, TORQUE MÁXIMO 600 KGF, PESO MÉDIO 1000 KG, POTÊNCIA 20 HP, DIÂMETRO MÁXIMO 10" - CHP DIURNO. AF_06/2015</v>
          </cell>
          <cell r="C4088" t="str">
            <v>CHP</v>
          </cell>
          <cell r="D4088">
            <v>0</v>
          </cell>
          <cell r="E4088">
            <v>0</v>
          </cell>
          <cell r="F4088">
            <v>0</v>
          </cell>
        </row>
        <row r="4089">
          <cell r="A4089">
            <v>90637</v>
          </cell>
          <cell r="B4089" t="str">
            <v>MISTURADOR DUPLO HORIZONTAL DE ALTA TURBULÊNCIA, CAPACIDADE / VOLUME 2 X 500 LITROS, MOTORES ELÉTRICOS MÍNIMO 5 CV CADA, PARA NATA CIMENTO, ARGAMASSA E OUTROS - CHP DIURNO. AF_06/2015</v>
          </cell>
          <cell r="C4089" t="str">
            <v>CHP</v>
          </cell>
          <cell r="D4089">
            <v>0</v>
          </cell>
          <cell r="E4089">
            <v>0</v>
          </cell>
          <cell r="F4089">
            <v>0</v>
          </cell>
        </row>
        <row r="4090">
          <cell r="A4090">
            <v>90643</v>
          </cell>
          <cell r="B4090" t="str">
            <v>BOMBA TRIPLEX, PARA INJEÇÃO DE NATA DE CIMENTO, VAZÃO MÁXIMA DE 100 LITROS/MINUTO, PRESSÃO MÁXIMA DE 70 BAR - CHP DIURNO. AF_06/2015</v>
          </cell>
          <cell r="C4090" t="str">
            <v>CHP</v>
          </cell>
          <cell r="D4090">
            <v>0</v>
          </cell>
          <cell r="E4090">
            <v>0</v>
          </cell>
          <cell r="F4090">
            <v>0</v>
          </cell>
        </row>
        <row r="4091">
          <cell r="A4091">
            <v>90650</v>
          </cell>
          <cell r="B4091" t="str">
            <v>BOMBA CENTRÍFUGA MONOESTÁGIO COM MOTOR ELÉTRICO MONOFÁSICO, POTÊNCIA 15 HP, DIÂMETRO DO ROTOR 173 MM, HM/Q = 30 MCA / 90 M3/H A 45 MCA / 55 M3/H - CHP DIURNO. AF_06/2015</v>
          </cell>
          <cell r="C4091" t="str">
            <v>CHP</v>
          </cell>
          <cell r="D4091">
            <v>0</v>
          </cell>
          <cell r="E4091">
            <v>0</v>
          </cell>
          <cell r="F4091">
            <v>0</v>
          </cell>
        </row>
        <row r="4092">
          <cell r="A4092">
            <v>90656</v>
          </cell>
          <cell r="B4092" t="str">
            <v>BOMBA DE PROJEÇÃO DE CONCRETO SECO, POTÊNCIA 10 CV, VAZÃO 3 M3/H - CHP DIURNO. AF_06/2015</v>
          </cell>
          <cell r="C4092" t="str">
            <v>CHP</v>
          </cell>
          <cell r="D4092">
            <v>0</v>
          </cell>
          <cell r="E4092">
            <v>0</v>
          </cell>
          <cell r="F4092">
            <v>0</v>
          </cell>
        </row>
        <row r="4093">
          <cell r="A4093">
            <v>90662</v>
          </cell>
          <cell r="B4093" t="str">
            <v>BOMBA DE PROJEÇÃO DE CONCRETO SECO, POTÊNCIA 10 CV, VAZÃO 6 M3/H - CHP DIURNO. AF_06/2015</v>
          </cell>
          <cell r="C4093" t="str">
            <v>CHP</v>
          </cell>
          <cell r="D4093">
            <v>0</v>
          </cell>
          <cell r="E4093">
            <v>0</v>
          </cell>
          <cell r="F4093">
            <v>0</v>
          </cell>
        </row>
        <row r="4094">
          <cell r="A4094">
            <v>90668</v>
          </cell>
          <cell r="B4094" t="str">
            <v>PROJETOR PNEUMÁTICO DE ARGAMASSA PARA CHAPISCO E REBOCO COM RECIPIENTE ACOPLADO, TIPO CANEQUINHA, COM COMPRESSOR DE AR REBOCÁVEL VAZÃO 89 PCM E MOTOR DIESEL DE 20 CV - CHP DIURNO. AF_06/2015</v>
          </cell>
          <cell r="C4094" t="str">
            <v>CHP</v>
          </cell>
          <cell r="D4094">
            <v>0</v>
          </cell>
          <cell r="E4094">
            <v>0</v>
          </cell>
          <cell r="F4094">
            <v>0</v>
          </cell>
        </row>
        <row r="4095">
          <cell r="A4095">
            <v>90674</v>
          </cell>
          <cell r="B4095" t="str">
            <v>PERFURATRIZ COM TORRE METÁLICA PARA EXECUÇÃO DE ESTACA HÉLICE CONTÍNUA, PROFUNDIDADE MÁXIMA DE 30 M, DIÂMETRO MÁXIMO DE 800 MM, POTÊNCIA INSTALADA DE 268 HP, MESA ROTATIVA COM TORQUE MÁXIMO DE 170 KNM - CHP DIURNO. AF_06/2015</v>
          </cell>
          <cell r="C4095" t="str">
            <v>CHP</v>
          </cell>
          <cell r="D4095">
            <v>0</v>
          </cell>
          <cell r="E4095">
            <v>0</v>
          </cell>
          <cell r="F4095">
            <v>0</v>
          </cell>
        </row>
        <row r="4096">
          <cell r="A4096">
            <v>90680</v>
          </cell>
          <cell r="B4096" t="str">
            <v>PERFURATRIZ HIDRÁULICA SOBRE CAMINHÃO COM TRADO CURTO ACOPLADO, PROFUNDIDADE MÁXIMA DE 20 M, DIÂMETRO MÁXIMO DE 1500 MM, POTÊNCIA INSTALADA DE 137 HP, MESA ROTATIVA COM TORQUE MÁXIMO DE 30 KNM - CHP DIURNO. AF_06/2015</v>
          </cell>
          <cell r="C4096" t="str">
            <v>CHP</v>
          </cell>
          <cell r="D4096">
            <v>0</v>
          </cell>
          <cell r="E4096">
            <v>0</v>
          </cell>
          <cell r="F4096">
            <v>0</v>
          </cell>
        </row>
        <row r="4097">
          <cell r="A4097">
            <v>90686</v>
          </cell>
          <cell r="B4097" t="str">
            <v>MANIPULADOR TELESCÓPICO, POTÊNCIA DE 85 HP, CAPACIDADE DE CARGA DE 3.500 KG, ALTURA MÁXIMA DE ELEVAÇÃO DE 12,3 M - CHP DIURNO. AF_06/2015</v>
          </cell>
          <cell r="C4097" t="str">
            <v>CHP</v>
          </cell>
          <cell r="D4097">
            <v>0</v>
          </cell>
          <cell r="E4097">
            <v>0</v>
          </cell>
          <cell r="F4097">
            <v>0</v>
          </cell>
        </row>
        <row r="4098">
          <cell r="A4098">
            <v>90692</v>
          </cell>
          <cell r="B4098" t="str">
            <v>MINICARREGADEIRA SOBRE RODAS, POTÊNCIA LÍQUIDA DE 47 HP, CAPACIDADE NOMINAL DE OPERAÇÃO DE 646 KG - CHP DIURNO. AF_06/2015</v>
          </cell>
          <cell r="C4098" t="str">
            <v>CHP</v>
          </cell>
          <cell r="D4098">
            <v>0</v>
          </cell>
          <cell r="E4098">
            <v>0</v>
          </cell>
          <cell r="F4098">
            <v>0</v>
          </cell>
        </row>
        <row r="4099">
          <cell r="A4099">
            <v>90964</v>
          </cell>
          <cell r="B4099" t="str">
            <v>COMPRESSOR DE AR REBOCÁVEL, VAZÃO 89 PCM, PRESSÃO EFETIVA DE TRABALHO 102 PSI, MOTOR DIESEL, POTÊNCIA 20 CV - CHP DIURNO. AF_06/2015</v>
          </cell>
          <cell r="C4099" t="str">
            <v>CHP</v>
          </cell>
          <cell r="D4099">
            <v>0</v>
          </cell>
          <cell r="E4099">
            <v>0</v>
          </cell>
          <cell r="F4099">
            <v>0</v>
          </cell>
        </row>
        <row r="4100">
          <cell r="A4100">
            <v>90972</v>
          </cell>
          <cell r="B4100" t="str">
            <v>COMPRESSOR DE AR REBOCAVEL, VAZÃO 250 PCM, PRESSAO DE TRABALHO 102 PSI, MOTOR A DIESEL POTÊNCIA 81 CV - CHP DIURNO. AF_06/2015</v>
          </cell>
          <cell r="C4100" t="str">
            <v>CHP</v>
          </cell>
          <cell r="D4100">
            <v>0</v>
          </cell>
          <cell r="E4100">
            <v>0</v>
          </cell>
          <cell r="F4100">
            <v>0</v>
          </cell>
        </row>
        <row r="4101">
          <cell r="A4101">
            <v>90979</v>
          </cell>
          <cell r="B4101" t="str">
            <v>COMPRESSOR DE AR REBOCÁVEL, VAZÃO 748 PCM, PRESSÃO EFETIVA DE TRABALHO 102 PSI, MOTOR DIESEL, POTÊNCIA 210 CV - CHP DIURNO. AF_06/2015</v>
          </cell>
          <cell r="C4101" t="str">
            <v>CHP</v>
          </cell>
          <cell r="D4101">
            <v>0</v>
          </cell>
          <cell r="E4101">
            <v>0</v>
          </cell>
          <cell r="F4101">
            <v>0</v>
          </cell>
        </row>
        <row r="4102">
          <cell r="A4102">
            <v>90991</v>
          </cell>
          <cell r="B4102" t="str">
            <v>ESCAVADEIRA HIDRÁULICA SOBRE ESTEIRAS, CAÇAMBA 0,80 M3, PESO OPERACIONAL 17,8 T, POTÊNCIA LÍQUIDA 110 HP - CHP DIURNO. AF_10/2014</v>
          </cell>
          <cell r="C4102" t="str">
            <v>CHP</v>
          </cell>
          <cell r="D4102">
            <v>0</v>
          </cell>
          <cell r="E4102">
            <v>0</v>
          </cell>
          <cell r="F4102">
            <v>0</v>
          </cell>
        </row>
        <row r="4103">
          <cell r="A4103">
            <v>90999</v>
          </cell>
          <cell r="B4103" t="str">
            <v>COMPRESSOR DE AR REBOCAVEL, VAZÃO 400 PCM, PRESSAO DE TRABALHO 102 PSI, MOTOR A DIESEL POTÊNCIA 110 CV - CHP DIURNO. AF_06/2015</v>
          </cell>
          <cell r="C4103" t="str">
            <v>CHP</v>
          </cell>
          <cell r="D4103">
            <v>0</v>
          </cell>
          <cell r="E4103">
            <v>0</v>
          </cell>
          <cell r="F4103">
            <v>0</v>
          </cell>
        </row>
        <row r="4104">
          <cell r="A4104">
            <v>91031</v>
          </cell>
          <cell r="B4104" t="str">
            <v>CAMINHÃO TRUCADO (C/ TERCEIRO EIXO) ELETRÔNICO - POTÊNCIA 231CV - PBT = 22000KG - DIST. ENTRE EIXOS 5170 MM - INCLUI CARROCERIA FIXA ABERTA DE MADEIRA - CHP DIURNO. AF_06/2015</v>
          </cell>
          <cell r="C4104" t="str">
            <v>CHP</v>
          </cell>
          <cell r="D4104">
            <v>207.45</v>
          </cell>
          <cell r="E4104">
            <v>20.89</v>
          </cell>
          <cell r="F4104">
            <v>0</v>
          </cell>
        </row>
        <row r="4105">
          <cell r="A4105">
            <v>91277</v>
          </cell>
          <cell r="B4105" t="str">
            <v>PLACA VIBRATÓRIA REVERSÍVEL COM MOTOR 4 TEMPOS A GASOLINA, FORÇA CENTRÍFUGA DE 25 KN (2500 KGF), POTÊNCIA 5,5 CV - CHP DIURNO. AF_08/2015</v>
          </cell>
          <cell r="C4105" t="str">
            <v>CHP</v>
          </cell>
          <cell r="D4105">
            <v>0</v>
          </cell>
          <cell r="E4105">
            <v>0</v>
          </cell>
          <cell r="F4105">
            <v>0</v>
          </cell>
        </row>
        <row r="4106">
          <cell r="A4106">
            <v>91283</v>
          </cell>
          <cell r="B4106" t="str">
            <v>CORTADORA DE PISO COM MOTOR 4 TEMPOS A GASOLINA, POTÊNCIA DE 13 HP, COM DISCO DE CORTE DIAMANTADO SEGMENTADO PARA CONCRETO, DIÂMETRO DE 350 MM, FURO DE 1" (14 X 1") - CHP DIURNO. AF_08/2015</v>
          </cell>
          <cell r="C4106" t="str">
            <v>CHP</v>
          </cell>
          <cell r="D4106">
            <v>0</v>
          </cell>
          <cell r="E4106">
            <v>0</v>
          </cell>
          <cell r="F4106">
            <v>0</v>
          </cell>
        </row>
        <row r="4107">
          <cell r="A4107">
            <v>91386</v>
          </cell>
          <cell r="B4107" t="str">
            <v>CAMINHÃO BASCULANTE 10 M3, TRUCADO CABINE SIMPLES, PESO BRUTO TOTAL 23.000 KG, CARGA ÚTIL MÁXIMA 15.935 KG, DISTÂNCIA ENTRE EIXOS 4,80 M, POTÊNCIA 230 CV INCLUSIVE CAÇAMBA METÁLICA - CHP DIURNO. AF_06/2014</v>
          </cell>
          <cell r="C4107" t="str">
            <v>CHP</v>
          </cell>
          <cell r="D4107">
            <v>0</v>
          </cell>
          <cell r="E4107">
            <v>0</v>
          </cell>
          <cell r="F4107">
            <v>0</v>
          </cell>
        </row>
        <row r="4108">
          <cell r="A4108">
            <v>91533</v>
          </cell>
          <cell r="B4108" t="str">
            <v>COMPACTADOR DE SOLOS DE PERCUSSÃO (SOQUETE) COM MOTOR A GASOLINA 4 TEMPOS, POTÊNCIA 4 CV - CHP DIURNO. AF_08/2015</v>
          </cell>
          <cell r="C4108" t="str">
            <v>CHP</v>
          </cell>
          <cell r="D4108">
            <v>0</v>
          </cell>
          <cell r="E4108">
            <v>0</v>
          </cell>
          <cell r="F4108">
            <v>0</v>
          </cell>
        </row>
        <row r="4109">
          <cell r="A4109">
            <v>91634</v>
          </cell>
          <cell r="B4109" t="str">
            <v>GUINDAUTO HIDRÁULICO, CAPACIDADE MÁXIMA DE CARGA 6500 KG, MOMENTO MÁXIMO DE CARGA 5,8 TM, ALCANCE MÁXIMO HORIZONTAL 7,60 M, INCLUSIVE CAMINHÃO TOCO PBT 9.700 KG, POTÊNCIA DE 160 CV - CHP DIURNO. AF_08/2015</v>
          </cell>
          <cell r="C4109" t="str">
            <v>CHP</v>
          </cell>
          <cell r="D4109">
            <v>0</v>
          </cell>
          <cell r="E4109">
            <v>0</v>
          </cell>
          <cell r="F4109">
            <v>0</v>
          </cell>
        </row>
        <row r="4110">
          <cell r="A4110">
            <v>91645</v>
          </cell>
          <cell r="B4110" t="str">
            <v>CAMINHÃO DE TRANSPORTE DE MATERIAL ASFÁLTICO 30.000 L, COM CAVALO MECÂNICO DE CAPACIDADE MÁXIMA DE TRAÇÃO COMBINADO DE 66.000 KG, POTÊNCIA 360 CV, INCLUSIVE TANQUE DE ASFALTO COM SERPENTINA - CHP DIURNO. AF_08/2015</v>
          </cell>
          <cell r="C4110" t="str">
            <v>CHP</v>
          </cell>
          <cell r="D4110">
            <v>0</v>
          </cell>
          <cell r="E4110">
            <v>0</v>
          </cell>
          <cell r="F4110">
            <v>0</v>
          </cell>
        </row>
        <row r="4111">
          <cell r="A4111">
            <v>91692</v>
          </cell>
          <cell r="B4111" t="str">
            <v>SERRA CIRCULAR DE BANCADA COM MOTOR ELÉTRICO POTÊNCIA DE 5HP, COM COIFA PARA DISCO 10" - CHP DIURNO. AF_08/2015</v>
          </cell>
          <cell r="C4111" t="str">
            <v>CHP</v>
          </cell>
          <cell r="D4111">
            <v>0</v>
          </cell>
          <cell r="E4111">
            <v>0</v>
          </cell>
          <cell r="F4111">
            <v>0</v>
          </cell>
        </row>
        <row r="4112">
          <cell r="A4112">
            <v>92043</v>
          </cell>
          <cell r="B4112" t="str">
            <v>DISTRIBUIDOR DE AGREGADOS REBOCAVEL, CAPACIDADE 1,9 M³, LARGURA DE TRABALHO 3,66 M - CHP DIURNO. AF_11/2015</v>
          </cell>
          <cell r="C4112" t="str">
            <v>CHP</v>
          </cell>
          <cell r="D4112">
            <v>0</v>
          </cell>
          <cell r="E4112">
            <v>0</v>
          </cell>
          <cell r="F4112">
            <v>0</v>
          </cell>
        </row>
        <row r="4113">
          <cell r="A4113">
            <v>92106</v>
          </cell>
          <cell r="B4113" t="str">
            <v>CAMINHÃO PARA EQUIPAMENTO DE LIMPEZA A SUCÇÃO, COM CAMINHÃO TRUCADO DE PESO BRUTO TOTAL 23000 KG, CARGA ÚTIL MÁXIMA 15935 KG, DISTÂNCIA ENTRE EIXOS 4,80 M, POTÊNCIA 230 CV, INCLUSIVE LIMPADORA A SUCÇÃO, TANQUE 12000 L - CHP DIURNO. AF_11/2015</v>
          </cell>
          <cell r="C4113" t="str">
            <v>CHP</v>
          </cell>
          <cell r="D4113">
            <v>0</v>
          </cell>
          <cell r="E4113">
            <v>0</v>
          </cell>
          <cell r="F4113">
            <v>0</v>
          </cell>
        </row>
        <row r="4114">
          <cell r="A4114">
            <v>92112</v>
          </cell>
          <cell r="B4114" t="str">
            <v>PENEIRA ROTATIVA COM MOTOR ELÉTRICO TRIFÁSICO DE 2 CV, CILINDRO DE 1 M X 0,60 M, COM FUROS DE 3,17 MM - CHP DIURNO. AF_11/2015</v>
          </cell>
          <cell r="C4114" t="str">
            <v>CHP</v>
          </cell>
          <cell r="D4114">
            <v>0</v>
          </cell>
          <cell r="E4114">
            <v>0</v>
          </cell>
          <cell r="F4114">
            <v>0</v>
          </cell>
        </row>
        <row r="4115">
          <cell r="A4115">
            <v>92118</v>
          </cell>
          <cell r="B4115" t="str">
            <v>DOSADOR DE AREIA, CAPACIDADE DE 26 LITROS - CHP DIURNO. AF_11/2015</v>
          </cell>
          <cell r="C4115" t="str">
            <v>CHP</v>
          </cell>
          <cell r="D4115">
            <v>0</v>
          </cell>
          <cell r="E4115">
            <v>0</v>
          </cell>
          <cell r="F4115">
            <v>0</v>
          </cell>
        </row>
        <row r="4116">
          <cell r="A4116">
            <v>92138</v>
          </cell>
          <cell r="B4116" t="str">
            <v>CAMINHONETE COM MOTOR A DIESEL, POTÊNCIA 180 CV, CABINE DUPLA, 4X4 - CHP DIURNO. AF_11/2015</v>
          </cell>
          <cell r="C4116" t="str">
            <v>CHP</v>
          </cell>
          <cell r="D4116">
            <v>0</v>
          </cell>
          <cell r="E4116">
            <v>0</v>
          </cell>
          <cell r="F4116">
            <v>0</v>
          </cell>
        </row>
        <row r="4117">
          <cell r="A4117">
            <v>92145</v>
          </cell>
          <cell r="B4117" t="str">
            <v>CAMINHONETE CABINE SIMPLES COM MOTOR 1.6 FLEX, CÂMBIO MANUAL, POTÊNCIA 101/104 CV, 2 PORTAS - CHP DIURNO. AF_11/2015</v>
          </cell>
          <cell r="C4117" t="str">
            <v>CHP</v>
          </cell>
          <cell r="D4117">
            <v>0</v>
          </cell>
          <cell r="E4117">
            <v>0</v>
          </cell>
          <cell r="F4117">
            <v>0</v>
          </cell>
        </row>
        <row r="4118">
          <cell r="A4118">
            <v>92242</v>
          </cell>
          <cell r="B4118" t="str">
            <v>CAMINHÃO DE TRANSPORTE DE MATERIAL ASFÁLTICO 20.000 L, COM CAVALO MECÂNICO DE CAPACIDADE MÁXIMA DE TRAÇÃO COMBINADO DE 45.000 KG, POTÊNCIA 330 CV, INCLUSIVE TANQUE DE ASFALTO COM MAÇARICO - CHP DIURNO. AF_12/2015</v>
          </cell>
          <cell r="C4118" t="str">
            <v>CHP</v>
          </cell>
          <cell r="D4118">
            <v>0</v>
          </cell>
          <cell r="E4118">
            <v>0</v>
          </cell>
          <cell r="F4118">
            <v>0</v>
          </cell>
        </row>
        <row r="4119">
          <cell r="A4119">
            <v>92716</v>
          </cell>
          <cell r="B4119" t="str">
            <v>APARELHO PARA CORTE E SOLDA OXI-ACETILENO SOBRE RODAS, INCLUSIVE CILINDROS E MAÇARICOS - CHP DIURNO. AF_12/2015</v>
          </cell>
          <cell r="C4119" t="str">
            <v>CHP</v>
          </cell>
          <cell r="D4119">
            <v>0</v>
          </cell>
          <cell r="E4119">
            <v>0</v>
          </cell>
          <cell r="F4119">
            <v>0</v>
          </cell>
        </row>
        <row r="4120">
          <cell r="A4120">
            <v>92960</v>
          </cell>
          <cell r="B4120" t="str">
            <v>MÁQUINA EXTRUSORA DE CONCRETO PARA GUIAS E SARJETAS, MOTOR A DIESEL, POTÊNCIA 14 CV - CHP DIURNO. AF_12/2015</v>
          </cell>
          <cell r="C4120" t="str">
            <v>CHP</v>
          </cell>
          <cell r="D4120">
            <v>0</v>
          </cell>
          <cell r="E4120">
            <v>0</v>
          </cell>
          <cell r="F4120">
            <v>0</v>
          </cell>
        </row>
        <row r="4121">
          <cell r="A4121">
            <v>92966</v>
          </cell>
          <cell r="B4121" t="str">
            <v>MARTELO PERFURADOR PNEUMÁTICO MANUAL, HASTE 25 X 75 MM, 21 KG - CHP DIURNO. AF_12/2015</v>
          </cell>
          <cell r="C4121" t="str">
            <v>CHP</v>
          </cell>
          <cell r="D4121">
            <v>0</v>
          </cell>
          <cell r="E4121">
            <v>0</v>
          </cell>
          <cell r="F4121">
            <v>0</v>
          </cell>
        </row>
        <row r="4122">
          <cell r="A4122">
            <v>93224</v>
          </cell>
          <cell r="B4122" t="str">
            <v>PERFURATRIZ COM TORRE METÁLICA PARA EXECUÇÃO DE ESTACA HÉLICE CONTÍNUA, PROFUNDIDADE MÁXIMA DE 32 M, DIÂMETRO MÁXIMO DE 1000 MM, POTÊNCIA INSTALADA DE 350 HP, MESA ROTATIVA COM TORQUE MÁXIMO DE 263 KNM - CHP DIURNO. AF_01/2016</v>
          </cell>
          <cell r="C4122" t="str">
            <v>CHP</v>
          </cell>
          <cell r="D4122">
            <v>0</v>
          </cell>
          <cell r="E4122">
            <v>0</v>
          </cell>
          <cell r="F4122">
            <v>0</v>
          </cell>
        </row>
        <row r="4123">
          <cell r="A4123">
            <v>93233</v>
          </cell>
          <cell r="B4123" t="str">
            <v>BETONEIRA CAPACIDADE NOMINAL 400 L, CAPACIDADE DE MISTURA 310 L, MOTOR A GASOLINA POTÊNCIA 5,5 HP, SEM CARREGADOR - CHP DIURNO. AF_02/2016</v>
          </cell>
          <cell r="C4123" t="str">
            <v>CHP</v>
          </cell>
          <cell r="D4123">
            <v>0</v>
          </cell>
          <cell r="E4123">
            <v>0</v>
          </cell>
          <cell r="F4123">
            <v>0</v>
          </cell>
        </row>
        <row r="4124">
          <cell r="A4124">
            <v>93272</v>
          </cell>
          <cell r="B4124" t="str">
            <v>GRUA ASCENSIONAL, LANCA DE 30 M, CAPACIDADE DE 1,0 T A 30 M, ALTURA ATE 39 M - CHP DIURNO. AF_03/2016</v>
          </cell>
          <cell r="C4124" t="str">
            <v>CHP</v>
          </cell>
          <cell r="D4124">
            <v>0</v>
          </cell>
          <cell r="E4124">
            <v>0</v>
          </cell>
          <cell r="F4124">
            <v>0</v>
          </cell>
        </row>
        <row r="4125">
          <cell r="A4125">
            <v>93281</v>
          </cell>
          <cell r="B4125" t="str">
            <v>GUINCHO ELÉTRICO DE COLUNA, CAPACIDADE 400 KG, COM MOTO FREIO, MOTOR TRIFÁSICO DE 1,25 CV - CHP DIURNO. AF_03/2016</v>
          </cell>
          <cell r="C4125" t="str">
            <v>CHP</v>
          </cell>
          <cell r="D4125">
            <v>0</v>
          </cell>
          <cell r="E4125">
            <v>0</v>
          </cell>
          <cell r="F4125">
            <v>0</v>
          </cell>
        </row>
        <row r="4126">
          <cell r="A4126">
            <v>93287</v>
          </cell>
          <cell r="B4126" t="str">
            <v>GUINDASTE HIDRÁULICO AUTOPROPELIDO, COM LANÇA TELESCÓPICA 40 M, CAPACIDADE MÁXIMA 60 T, POTÊNCIA 260 KW - CHP DIURNO. AF_03/2016</v>
          </cell>
          <cell r="C4126" t="str">
            <v>CHP</v>
          </cell>
          <cell r="D4126">
            <v>0</v>
          </cell>
          <cell r="E4126">
            <v>0</v>
          </cell>
          <cell r="F4126">
            <v>0</v>
          </cell>
        </row>
        <row r="4127">
          <cell r="A4127">
            <v>93402</v>
          </cell>
          <cell r="B4127" t="str">
            <v>GUINDAUTO HIDRÁULICO, CAPACIDADE MÁXIMA DE CARGA 3300 KG, MOMENTO MÁXIMO DE CARGA 5,8 TM, ALCANCE MÁXIMO HORIZONTAL 7,60 M, INCLUSIVE CAMINHÃO TOCO PBT 16.000 KG, POTÊNCIA DE 189 CV - CHP DIURNO. AF_03/2016</v>
          </cell>
          <cell r="C4127" t="str">
            <v>CHP</v>
          </cell>
          <cell r="D4127">
            <v>0</v>
          </cell>
          <cell r="E4127">
            <v>0</v>
          </cell>
          <cell r="F4127">
            <v>0</v>
          </cell>
        </row>
        <row r="4128">
          <cell r="A4128">
            <v>93408</v>
          </cell>
          <cell r="B4128" t="str">
            <v>MÁQUINA JATO DE PRESSAO PORTÁTIL, CAMARA DE 1 SAIDA, CAPACIDADE 280 L, DIAMETRO 670 MM, BICO DE JATO CURTO VENTURI DE 5/16'' , MANGUEIRA DE 1'' COM COMPRESSOR DE AR REBOCÁVEL 189 PCM E MOTOR DIESEL 63 CV - CHP DIURNO. AF_03/2016</v>
          </cell>
          <cell r="C4128" t="str">
            <v>CHP</v>
          </cell>
          <cell r="D4128">
            <v>0</v>
          </cell>
          <cell r="E4128">
            <v>0</v>
          </cell>
          <cell r="F4128">
            <v>0</v>
          </cell>
        </row>
        <row r="4129">
          <cell r="A4129">
            <v>93415</v>
          </cell>
          <cell r="B4129" t="str">
            <v>GERADOR PORTÁTIL MONOFÁSICO, POTÊNCIA 5500 VA, MOTOR A GASOLINA, POTÊNCIA DO MOTOR 13 CV - CHP DIURNO. AF_03/2016</v>
          </cell>
          <cell r="C4129" t="str">
            <v>CHP</v>
          </cell>
          <cell r="D4129">
            <v>0</v>
          </cell>
          <cell r="E4129">
            <v>0</v>
          </cell>
          <cell r="F4129">
            <v>0</v>
          </cell>
        </row>
        <row r="4130">
          <cell r="A4130">
            <v>93421</v>
          </cell>
          <cell r="B4130" t="str">
            <v>GRUPO GERADOR REBOCÁVEL, POTÊNCIA 66 KVA, MOTOR A DIESEL - CHP DIURNO. AF_03/2016</v>
          </cell>
          <cell r="C4130" t="str">
            <v>CHP</v>
          </cell>
          <cell r="D4130">
            <v>0</v>
          </cell>
          <cell r="E4130">
            <v>0</v>
          </cell>
          <cell r="F4130">
            <v>0</v>
          </cell>
        </row>
        <row r="4131">
          <cell r="A4131">
            <v>93427</v>
          </cell>
          <cell r="B4131" t="str">
            <v>GRUPO GERADOR ESTACIONÁRIO, POTÊNCIA 150 KVA, MOTOR A DIESEL- CHP DIURNO. AF_03/2016</v>
          </cell>
          <cell r="C4131" t="str">
            <v>CHP</v>
          </cell>
          <cell r="D4131">
            <v>0</v>
          </cell>
          <cell r="E4131">
            <v>0</v>
          </cell>
          <cell r="F4131">
            <v>0</v>
          </cell>
        </row>
        <row r="4132">
          <cell r="A4132">
            <v>93433</v>
          </cell>
          <cell r="B4132" t="str">
            <v>USINA DE MISTURA ASFÁLTICA À QUENTE, TIPO CONTRA FLUXO, PROD 40 A 80 TON/HORA - CHP DIURNO. AF_03/2016</v>
          </cell>
          <cell r="C4132" t="str">
            <v>CHP</v>
          </cell>
          <cell r="D4132">
            <v>0</v>
          </cell>
          <cell r="E4132">
            <v>0</v>
          </cell>
          <cell r="F4132">
            <v>0</v>
          </cell>
        </row>
        <row r="4133">
          <cell r="A4133">
            <v>93439</v>
          </cell>
          <cell r="B4133" t="str">
            <v>USINA DE ASFALTO À FRIO, CAPACIDADE DE 40 A 60 TON/HORA, ELÉTRICA POTÊNCIA 30 CV - CHP DIURNO. AF_03/2016</v>
          </cell>
          <cell r="C4133" t="str">
            <v>CHP</v>
          </cell>
          <cell r="D4133">
            <v>0</v>
          </cell>
          <cell r="E4133">
            <v>0</v>
          </cell>
          <cell r="F4133">
            <v>0</v>
          </cell>
        </row>
        <row r="4134">
          <cell r="A4134">
            <v>95121</v>
          </cell>
          <cell r="B4134" t="str">
            <v>USINA MISTURADORA DE SOLOS, CAPACIDADE DE 200 A 500 TON/H, POTENCIA 75KW - CHP DIURNO. AF_07/2016</v>
          </cell>
          <cell r="C4134" t="str">
            <v>CHP</v>
          </cell>
          <cell r="D4134">
            <v>0</v>
          </cell>
          <cell r="E4134">
            <v>0</v>
          </cell>
          <cell r="F4134">
            <v>0</v>
          </cell>
        </row>
        <row r="4135">
          <cell r="A4135">
            <v>95127</v>
          </cell>
          <cell r="B4135" t="str">
            <v>DISTRIBUIDOR DE AGREGADOS AUTOPROPELIDO, CAP 3 M3, A DIESEL, POTÊNCIA 176CV - CHP DIURNO. AF_07/2016</v>
          </cell>
          <cell r="C4135" t="str">
            <v>CHP</v>
          </cell>
          <cell r="D4135">
            <v>0</v>
          </cell>
          <cell r="E4135">
            <v>0</v>
          </cell>
          <cell r="F4135">
            <v>0</v>
          </cell>
        </row>
        <row r="4136">
          <cell r="A4136">
            <v>95133</v>
          </cell>
          <cell r="B4136" t="str">
            <v>MÁQUINA DEMARCADORA DE FAIXA DE TRÁFEGO À FRIO, AUTOPROPELIDA, POTÊNCIA 38 HP - CHP DIURNO. AF_07/2016</v>
          </cell>
          <cell r="C4136" t="str">
            <v>CHP</v>
          </cell>
          <cell r="D4136">
            <v>0</v>
          </cell>
          <cell r="E4136">
            <v>0</v>
          </cell>
          <cell r="F4136">
            <v>0</v>
          </cell>
        </row>
        <row r="4137">
          <cell r="A4137">
            <v>95139</v>
          </cell>
          <cell r="B4137" t="str">
            <v>TALHA MANUAL DE CORRENTE, CAPACIDADE DE 2 TON. COM ELEVAÇÃO DE 3 M - CHP DIURNO. AF_07/2016</v>
          </cell>
          <cell r="C4137" t="str">
            <v>CHP</v>
          </cell>
          <cell r="D4137">
            <v>0</v>
          </cell>
          <cell r="E4137">
            <v>0</v>
          </cell>
          <cell r="F4137">
            <v>0</v>
          </cell>
        </row>
        <row r="4138">
          <cell r="A4138">
            <v>95212</v>
          </cell>
          <cell r="B4138" t="str">
            <v>GRUA ASCENCIONAL, LANCA DE 42 M, CAPACIDADE DE 1,5 T A 30 M, ALTURA ATE 39 M - CHP DIURNO. AF_08/2016</v>
          </cell>
          <cell r="C4138" t="str">
            <v>CHP</v>
          </cell>
          <cell r="D4138">
            <v>0</v>
          </cell>
          <cell r="E4138">
            <v>0</v>
          </cell>
          <cell r="F4138">
            <v>0</v>
          </cell>
        </row>
        <row r="4139">
          <cell r="A4139">
            <v>95218</v>
          </cell>
          <cell r="B4139" t="str">
            <v>PULVERIZADOR DE TINTA ELÉTRICO/MÁQUINA DE PINTURA AIRLESS, VAZÃO 2 L/MIN - CHP DIURNO. AF_08/2016</v>
          </cell>
          <cell r="C4139" t="str">
            <v>CHP</v>
          </cell>
          <cell r="D4139">
            <v>0</v>
          </cell>
          <cell r="E4139">
            <v>0</v>
          </cell>
          <cell r="F4139">
            <v>0</v>
          </cell>
        </row>
        <row r="4140">
          <cell r="A4140">
            <v>95258</v>
          </cell>
          <cell r="B4140" t="str">
            <v>MARTELO DEMOLIDOR PNEUMÁTICO MANUAL, 32 KG - CHP DIURNO. AF_09/2016</v>
          </cell>
          <cell r="C4140" t="str">
            <v>CHP</v>
          </cell>
          <cell r="D4140">
            <v>0</v>
          </cell>
          <cell r="E4140">
            <v>0</v>
          </cell>
          <cell r="F4140">
            <v>0</v>
          </cell>
        </row>
        <row r="4141">
          <cell r="A4141">
            <v>95264</v>
          </cell>
          <cell r="B4141" t="str">
            <v>COMPACTADOR DE SOLOS DE PERCUSÃO (SOQUETE) COM MOTOR A GASOLINA, POTÊNCIA 3 CV - CHP DIURNO. AF_09/2016</v>
          </cell>
          <cell r="C4141" t="str">
            <v>CHP</v>
          </cell>
          <cell r="D4141">
            <v>0</v>
          </cell>
          <cell r="E4141">
            <v>0</v>
          </cell>
          <cell r="F4141">
            <v>0</v>
          </cell>
        </row>
        <row r="4142">
          <cell r="A4142">
            <v>95270</v>
          </cell>
          <cell r="B4142" t="str">
            <v>RÉGUA VIBRATÓRIA DUPLA PARA CONCRETO, PESO DE 60KG, COMPRIMENTO 4 M, COM MOTOR A GASOLINA, POTÊNCIA 5,5 HP - CHP DIURNO. AF_09/2016</v>
          </cell>
          <cell r="C4142" t="str">
            <v>CHP</v>
          </cell>
          <cell r="D4142">
            <v>0</v>
          </cell>
          <cell r="E4142">
            <v>0</v>
          </cell>
          <cell r="F4142">
            <v>0</v>
          </cell>
        </row>
        <row r="4143">
          <cell r="A4143">
            <v>95276</v>
          </cell>
          <cell r="B4143" t="str">
            <v>POLIDORA DE PISO (POLITRIZ), PESO DE 100KG, DIÂMETRO 450 MM, MOTOR ELÉTRICO, POTÊNCIA 4 HP - CHP DIURNO. AF_09/2016</v>
          </cell>
          <cell r="C4143" t="str">
            <v>CHP</v>
          </cell>
          <cell r="D4143">
            <v>0</v>
          </cell>
          <cell r="E4143">
            <v>0</v>
          </cell>
          <cell r="F4143">
            <v>0</v>
          </cell>
        </row>
        <row r="4144">
          <cell r="A4144">
            <v>95282</v>
          </cell>
          <cell r="B4144" t="str">
            <v>DESEMPENADEIRA DE CONCRETO, PESO DE 75KG, 4 PÁS, MOTOR A GASOLINA, POTÊNCIA 5,5 HP - CHP DIURNO. AF_09/2016</v>
          </cell>
          <cell r="C4144" t="str">
            <v>CHP</v>
          </cell>
          <cell r="D4144">
            <v>0</v>
          </cell>
          <cell r="E4144">
            <v>0</v>
          </cell>
          <cell r="F4144">
            <v>0</v>
          </cell>
        </row>
        <row r="4145">
          <cell r="A4145">
            <v>95620</v>
          </cell>
          <cell r="B4145" t="str">
            <v>PERFURATRIZ PNEUMATICA MANUAL DE PESO MEDIO, MARTELETE, 18KG, COMPRIMENTO MÁXIMO DE CURSO DE 6 M, DIAMETRO DO PISTAO DE 5,5 CM - CHP DIURNO. AF_11/2016</v>
          </cell>
          <cell r="C4145" t="str">
            <v>CHP</v>
          </cell>
          <cell r="D4145">
            <v>0</v>
          </cell>
          <cell r="E4145">
            <v>0</v>
          </cell>
          <cell r="F4145">
            <v>0</v>
          </cell>
        </row>
        <row r="4146">
          <cell r="A4146">
            <v>95631</v>
          </cell>
          <cell r="B4146" t="str">
            <v>ROLO COMPACTADOR VIBRATORIO TANDEM, ACO LISO, POTENCIA 125 HP, PESO SEM/COM LASTRO 10,20/11,65 T, LARGURA DE TRABALHO 1,73 M - CHP DIURNO. AF_11/2016</v>
          </cell>
          <cell r="C4146" t="str">
            <v>CHP</v>
          </cell>
          <cell r="D4146">
            <v>0</v>
          </cell>
          <cell r="E4146">
            <v>0</v>
          </cell>
          <cell r="F4146">
            <v>0</v>
          </cell>
        </row>
        <row r="4147">
          <cell r="A4147">
            <v>95702</v>
          </cell>
          <cell r="B4147" t="str">
            <v>PERFURATRIZ MANUAL, TORQUE MAXIMO 55 KGF.M, POTENCIA 5 CV, COM DIAMETRO MAXIMO 8 1/2" - CHP DIURNO. AF_11/2016</v>
          </cell>
          <cell r="C4147" t="str">
            <v>CHP</v>
          </cell>
          <cell r="D4147">
            <v>0</v>
          </cell>
          <cell r="E4147">
            <v>0</v>
          </cell>
          <cell r="F4147">
            <v>0</v>
          </cell>
        </row>
        <row r="4148">
          <cell r="A4148">
            <v>95708</v>
          </cell>
          <cell r="B4148" t="str">
            <v>PERFURATRIZ SOBRE ESTEIRA, TORQUE MÁXIMO 600 KGF, POTÊNCIA ENTRE 50 E 60 HP, DIÂMETRO MÁXIMO 10 - CHP DIURNO. AF_11/2016</v>
          </cell>
          <cell r="C4148" t="str">
            <v>CHP</v>
          </cell>
          <cell r="D4148">
            <v>0</v>
          </cell>
          <cell r="E4148">
            <v>0</v>
          </cell>
          <cell r="F4148">
            <v>0</v>
          </cell>
        </row>
        <row r="4149">
          <cell r="A4149">
            <v>95714</v>
          </cell>
          <cell r="B4149" t="str">
            <v>ESCAVADEIRA HIDRAULICA SOBRE ESTEIRA, COM GARRA GIRATORIA DE MANDIBULAS, PESO OPERACIONAL ENTRE 22,00 E 25,50 TON, POTENCIA LIQUIDA ENTRE 150 E 160 HP - CHP DIURNO. AF_11/2016</v>
          </cell>
          <cell r="C4149" t="str">
            <v>CHP</v>
          </cell>
          <cell r="D4149">
            <v>0</v>
          </cell>
          <cell r="E4149">
            <v>0</v>
          </cell>
          <cell r="F4149">
            <v>0</v>
          </cell>
        </row>
        <row r="4150">
          <cell r="A4150">
            <v>95720</v>
          </cell>
          <cell r="B4150" t="str">
            <v>ESCAVADEIRA HIDRAULICA SOBRE ESTEIRA, EQUIPADA COM CLAMSHELL, COM CAPACIDADE DA CAÇAMBA ENTRE 1,20 E 1,50 M3, PESO OPERACIONAL ENTRE 20,00 E 22,00 TON, POTENCIA LIQUIDA ENTRE 150 E 160 HP - CHP DIURNO. AF_11/2016</v>
          </cell>
          <cell r="C4150" t="str">
            <v>CHP</v>
          </cell>
          <cell r="D4150">
            <v>0</v>
          </cell>
          <cell r="E4150">
            <v>0</v>
          </cell>
          <cell r="F4150">
            <v>0</v>
          </cell>
        </row>
        <row r="4151">
          <cell r="A4151">
            <v>95872</v>
          </cell>
          <cell r="B4151" t="str">
            <v>GRUPO GERADOR COM CARENAGEM, MOTOR DIESEL POTÊNCIA STANDART ENTRE 250 E 260 KVA - CHP DIURNO. AF_12/2016</v>
          </cell>
          <cell r="C4151" t="str">
            <v>CHP</v>
          </cell>
          <cell r="D4151">
            <v>0</v>
          </cell>
          <cell r="E4151">
            <v>0</v>
          </cell>
          <cell r="F4151">
            <v>0</v>
          </cell>
        </row>
        <row r="4152">
          <cell r="A4152">
            <v>96013</v>
          </cell>
          <cell r="B4152" t="str">
            <v>TRATOR DE PNEUS COM POTÊNCIA DE 122 CV, TRAÇÃO 4X4, COM VASSOURA MECÂNICA ACOPLADA - CHP DIURNO. AF_02/2017</v>
          </cell>
          <cell r="C4152" t="str">
            <v>CHP</v>
          </cell>
          <cell r="D4152">
            <v>0</v>
          </cell>
          <cell r="E4152">
            <v>0</v>
          </cell>
          <cell r="F4152">
            <v>0</v>
          </cell>
        </row>
        <row r="4153">
          <cell r="A4153">
            <v>96020</v>
          </cell>
          <cell r="B4153" t="str">
            <v>TRATOR DE PNEUS COM POTÊNCIA DE 122 CV, TRAÇÃO 4X4, COM GRADE DE DISCOS ACOPLADA - CHP DIURNO. AF_02/2017</v>
          </cell>
          <cell r="C4153" t="str">
            <v>CHP</v>
          </cell>
          <cell r="D4153">
            <v>0</v>
          </cell>
          <cell r="E4153">
            <v>0</v>
          </cell>
          <cell r="F4153">
            <v>0</v>
          </cell>
        </row>
        <row r="4154">
          <cell r="A4154">
            <v>96028</v>
          </cell>
          <cell r="B4154" t="str">
            <v>TRATOR DE PNEUS COM POTÊNCIA DE 85 CV, TRAÇÃO 4X4, COM GRADE DE DISCOS ACOPLADA - CHP DIURNO. AF_02/2017</v>
          </cell>
          <cell r="C4154" t="str">
            <v>CHP</v>
          </cell>
          <cell r="D4154">
            <v>0</v>
          </cell>
          <cell r="E4154">
            <v>0</v>
          </cell>
          <cell r="F4154">
            <v>0</v>
          </cell>
        </row>
        <row r="4155">
          <cell r="A4155">
            <v>96035</v>
          </cell>
          <cell r="B4155" t="str">
            <v>CAMINHÃO BASCULANTE 10 M3, TRUCADO, POTÊNCIA 230 CV, INCLUSIVE CAÇAMBA METÁLICA, COM DISTRIBUIDOR DE AGREGADOS ACOPLADO - CHP DIURNO. AF_02/2017</v>
          </cell>
          <cell r="C4155" t="str">
            <v>CHP</v>
          </cell>
          <cell r="D4155">
            <v>0</v>
          </cell>
          <cell r="E4155">
            <v>0</v>
          </cell>
          <cell r="F4155">
            <v>0</v>
          </cell>
        </row>
        <row r="4156">
          <cell r="A4156">
            <v>96157</v>
          </cell>
          <cell r="B4156" t="str">
            <v>TRATOR DE PNEUS COM POTÊNCIA DE 85 CV, TRAÇÃO 4X4, COM VASSOURA MECÂNICA ACOPLADA - CHP DIURNO. AF_03/2017</v>
          </cell>
          <cell r="C4156" t="str">
            <v>CHP</v>
          </cell>
          <cell r="D4156">
            <v>0</v>
          </cell>
          <cell r="E4156">
            <v>0</v>
          </cell>
          <cell r="F4156">
            <v>0</v>
          </cell>
        </row>
        <row r="4157">
          <cell r="A4157">
            <v>96158</v>
          </cell>
          <cell r="B4157" t="str">
            <v>MINICARREGADEIRA SOBRE RODAS POTENCIA 47HP CAPACIDADE OPERACAO 646 KG, COM VASSOURA MECÂNICA ACOPLADA - CHP DIURNO. AF_03/2017</v>
          </cell>
          <cell r="C4157" t="str">
            <v>CHP</v>
          </cell>
          <cell r="D4157">
            <v>0</v>
          </cell>
          <cell r="E4157">
            <v>0</v>
          </cell>
          <cell r="F4157">
            <v>0</v>
          </cell>
        </row>
        <row r="4158">
          <cell r="A4158">
            <v>96245</v>
          </cell>
          <cell r="B4158" t="str">
            <v>MINIESCAVADEIRA SOBRE ESTEIRAS, POTENCIA LIQUIDA DE *30* HP, PESO OPERACIONAL DE *3.500* KG - CHP DIURNO. AF_04/2017</v>
          </cell>
          <cell r="C4158" t="str">
            <v>CHP</v>
          </cell>
          <cell r="D4158">
            <v>0</v>
          </cell>
          <cell r="E4158">
            <v>0</v>
          </cell>
          <cell r="F4158">
            <v>0</v>
          </cell>
        </row>
        <row r="4159">
          <cell r="A4159">
            <v>96303</v>
          </cell>
          <cell r="B4159" t="str">
            <v>PERFURATRIZ ROTATIVA SOBRE ESTEIRA, TORQUE MAXIMO 2500 KGM, POTENCIA 110 HP, MOTOR DIESEL- CHP DIURNO. AF_05/2017</v>
          </cell>
          <cell r="C4159" t="str">
            <v>CHP</v>
          </cell>
          <cell r="D4159">
            <v>0</v>
          </cell>
          <cell r="E4159">
            <v>0</v>
          </cell>
          <cell r="F4159">
            <v>0</v>
          </cell>
        </row>
        <row r="4160">
          <cell r="A4160">
            <v>96309</v>
          </cell>
          <cell r="B4160" t="str">
            <v>COMPRESSOR DE AR, VAZAO DE 10 PCM, RESERVATORIO 100 L, PRESSAO DE TRABALHO ENTRE 6,9 E 9,7 BAR, POTENCIA 2 HP, TENSAO 110/220 V - CHP DIURNO. AF_05/2017</v>
          </cell>
          <cell r="C4160" t="str">
            <v>CHP</v>
          </cell>
          <cell r="D4160">
            <v>0</v>
          </cell>
          <cell r="E4160">
            <v>0</v>
          </cell>
          <cell r="F4160">
            <v>0</v>
          </cell>
        </row>
        <row r="4161">
          <cell r="A4161">
            <v>96463</v>
          </cell>
          <cell r="B4161" t="str">
            <v>ROLO COMPACTADOR DE PNEUS, ESTATICO, PRESSAO VARIAVEL, POTENCIA 110 HP, PESO SEM/COM LASTRO 10,8/27 T, LARGURA DE ROLAGEM 2,30 M - CHP DIURNO. AF_06/2017</v>
          </cell>
          <cell r="C4161" t="str">
            <v>CHP</v>
          </cell>
          <cell r="D4161">
            <v>0</v>
          </cell>
          <cell r="E4161">
            <v>0</v>
          </cell>
          <cell r="F4161">
            <v>0</v>
          </cell>
        </row>
        <row r="4162">
          <cell r="A4162">
            <v>98764</v>
          </cell>
          <cell r="B4162" t="str">
            <v>INVERSOR DE SOLDA MONOFÁSICO DE 160 A, POTÊNCIA DE 5400 W, TENSÃO DE 220 V, PARA SOLDA COM ELETRODOS DE 2,0 A 4,0 MM E PROCESSO TIG - CHP DIURNO. AF_06/2018</v>
          </cell>
          <cell r="C4162" t="str">
            <v>CHP</v>
          </cell>
          <cell r="D4162">
            <v>0</v>
          </cell>
          <cell r="E4162">
            <v>0</v>
          </cell>
          <cell r="F4162">
            <v>0</v>
          </cell>
        </row>
        <row r="4163">
          <cell r="A4163">
            <v>99833</v>
          </cell>
          <cell r="B4163" t="str">
            <v>LAVADORA DE ALTA PRESSAO (LAVA-JATO) PARA AGUA FRIA, PRESSAO DE OPERACAO ENTRE 1400 E 1900 LIB/POL2, VAZAO MAXIMA ENTRE 400 E 700 L/H - CHP DIURNO. AF_04/2019</v>
          </cell>
          <cell r="C4163" t="str">
            <v>CHP</v>
          </cell>
          <cell r="D4163">
            <v>0</v>
          </cell>
          <cell r="E4163">
            <v>0</v>
          </cell>
          <cell r="F4163">
            <v>0</v>
          </cell>
        </row>
        <row r="4164">
          <cell r="A4164">
            <v>100641</v>
          </cell>
          <cell r="B4164" t="str">
            <v>USINA DE MISTURA ASFÁLTICA À QUENTE, TIPO CONTRA FLUXO, PROD 100 A 140 TON/HORA - CHP DIURNO. AF_12/2019</v>
          </cell>
          <cell r="C4164" t="str">
            <v>CHP</v>
          </cell>
          <cell r="D4164">
            <v>0</v>
          </cell>
          <cell r="E4164">
            <v>0</v>
          </cell>
          <cell r="F4164">
            <v>0</v>
          </cell>
        </row>
        <row r="4165">
          <cell r="A4165">
            <v>100647</v>
          </cell>
          <cell r="B4165" t="str">
            <v>USINA DE ASFALTO, TIPO GRAVIMÉTRICA, PROD 150 TON/HORA - CHP DIURNO. AF_12/2019</v>
          </cell>
          <cell r="C4165" t="str">
            <v>CHP</v>
          </cell>
          <cell r="D4165">
            <v>0</v>
          </cell>
          <cell r="E4165">
            <v>0</v>
          </cell>
          <cell r="F4165">
            <v>0</v>
          </cell>
        </row>
        <row r="4166">
          <cell r="A4166">
            <v>5632</v>
          </cell>
          <cell r="B4166" t="str">
            <v>ESCAVADEIRA HIDRÁULICA SOBRE ESTEIRAS, CAÇAMBA 0,80 M3, PESO OPERACIONAL 17 T, POTENCIA BRUTA 111 HP - CHI DIURNO. AF_06/2014</v>
          </cell>
          <cell r="C4166" t="str">
            <v>CHI</v>
          </cell>
          <cell r="D4166">
            <v>0</v>
          </cell>
          <cell r="E4166">
            <v>0</v>
          </cell>
          <cell r="F4166">
            <v>0</v>
          </cell>
        </row>
        <row r="4167">
          <cell r="A4167">
            <v>5679</v>
          </cell>
          <cell r="B4167" t="str">
            <v>RETROESCAVADEIRA SOBRE RODAS COM CARREGADEIRA, TRAÇÃO 4X4, POTÊNCIA LÍQ. 88 HP, CAÇAMBA CARREG. CAP. MÍN. 1 M3, CAÇAMBA RETRO CAP. 0,26 M3, PESO OPERACIONAL MÍN. 6.674 KG, PROFUNDIDADE ESCAVAÇÃO MÁX. 4,37 M - CHI DIURNO. AF_06/2014</v>
          </cell>
          <cell r="C4167" t="str">
            <v>CHI</v>
          </cell>
          <cell r="D4167">
            <v>0</v>
          </cell>
          <cell r="E4167">
            <v>0</v>
          </cell>
          <cell r="F4167">
            <v>0</v>
          </cell>
        </row>
        <row r="4168">
          <cell r="A4168">
            <v>5681</v>
          </cell>
          <cell r="B4168" t="str">
            <v>RETROESCAVADEIRA SOBRE RODAS COM CARREGADEIRA, TRAÇÃO 4X2, POTÊNCIA LÍQ. 79 HP, CAÇAMBA CARREG. CAP. MÍN. 1 M3, CAÇAMBA RETRO CAP. 0,20 M3, PESO OPERACIONAL MÍN. 6.570 KG, PROFUNDIDADE ESCAVAÇÃO MÁX. 4,37 M - CHI DIURNO. AF_06/2014</v>
          </cell>
          <cell r="C4168" t="str">
            <v>CHI</v>
          </cell>
          <cell r="D4168">
            <v>0</v>
          </cell>
          <cell r="E4168">
            <v>0</v>
          </cell>
          <cell r="F4168">
            <v>0</v>
          </cell>
        </row>
        <row r="4169">
          <cell r="A4169">
            <v>5685</v>
          </cell>
          <cell r="B4169" t="str">
            <v>ROLO COMPACTADOR VIBRATÓRIO DE UM CILINDRO AÇO LISO, POTÊNCIA 80 HP, PESO OPERACIONAL MÁXIMO 8,1 T, IMPACTO DINÂMICO 16,15 / 9,5 T, LARGURA DE TRABALHO 1,68 M - CHI DIURNO. AF_06/2014</v>
          </cell>
          <cell r="C4169" t="str">
            <v>CHI</v>
          </cell>
          <cell r="D4169">
            <v>0</v>
          </cell>
          <cell r="E4169">
            <v>0</v>
          </cell>
          <cell r="F4169">
            <v>0</v>
          </cell>
        </row>
        <row r="4170">
          <cell r="A4170">
            <v>5690</v>
          </cell>
          <cell r="B4170" t="str">
            <v>GRADE DE DISCO CONTROLE REMOTO REBOCÁVEL, COM 24 DISCOS 24 X 6 MM COM PNEUS PARA TRANSPORTE - CHI DIURNO. AF_06/2014</v>
          </cell>
          <cell r="C4170" t="str">
            <v>CHI</v>
          </cell>
          <cell r="D4170">
            <v>0</v>
          </cell>
          <cell r="E4170">
            <v>0</v>
          </cell>
          <cell r="F4170">
            <v>0</v>
          </cell>
        </row>
        <row r="4171">
          <cell r="A4171">
            <v>5806</v>
          </cell>
          <cell r="B4171" t="str">
            <v>MOTOBOMBA CENTRÍFUGA, MOTOR A GASOLINA, POTÊNCIA 5,42 HP, BOCAIS 1 1/2" X 1", DIÂMETRO ROTOR 143 MM HM/Q = 6 MCA / 16,8 M3/H A 38 MCA / 6,6 M3/H - CHI DIURNO. AF_06/2014</v>
          </cell>
          <cell r="C4171" t="str">
            <v>CHI</v>
          </cell>
          <cell r="D4171">
            <v>0</v>
          </cell>
          <cell r="E4171">
            <v>0</v>
          </cell>
          <cell r="F4171">
            <v>0</v>
          </cell>
        </row>
        <row r="4172">
          <cell r="A4172">
            <v>5826</v>
          </cell>
          <cell r="B4172" t="str">
            <v>CAMINHÃO TOCO, PBT 16.000 KG, CARGA ÚTIL MÁX. 10.685 KG, DIST. ENTRE EIXOS 4,8 M, POTÊNCIA 189 CV, INCLUSIVE CARROCERIA FIXA ABERTA DE MADEIRA P/ TRANSPORTE GERAL DE CARGA SECA, DIMEN. APROX. 2,5 X 7,00 X 0,50 M - CHI DIURNO. AF_06/2014</v>
          </cell>
          <cell r="C4172" t="str">
            <v>CHI</v>
          </cell>
          <cell r="D4172">
            <v>0</v>
          </cell>
          <cell r="E4172">
            <v>0</v>
          </cell>
          <cell r="F4172">
            <v>0</v>
          </cell>
        </row>
        <row r="4173">
          <cell r="A4173">
            <v>5829</v>
          </cell>
          <cell r="B4173" t="str">
            <v>USINA DE CONCRETO FIXA, CAPACIDADE NOMINAL DE 90 A 120 M3/H, SEM SILO - CHI DIURNO. AF_07/2016</v>
          </cell>
          <cell r="C4173" t="str">
            <v>CHI</v>
          </cell>
          <cell r="D4173">
            <v>0</v>
          </cell>
          <cell r="E4173">
            <v>0</v>
          </cell>
          <cell r="F4173">
            <v>0</v>
          </cell>
        </row>
        <row r="4174">
          <cell r="A4174">
            <v>5837</v>
          </cell>
          <cell r="B4174" t="str">
            <v>VIBROACABADORA DE ASFALTO SOBRE ESTEIRAS, LARGURA DE PAVIMENTAÇÃO 1,90 M A 5,30 M, POTÊNCIA 105 HP CAPACIDADE 450 T/H - CHI DIURNO. AF_11/2014</v>
          </cell>
          <cell r="C4174" t="str">
            <v>CHI</v>
          </cell>
          <cell r="D4174">
            <v>0</v>
          </cell>
          <cell r="E4174">
            <v>0</v>
          </cell>
          <cell r="F4174">
            <v>0</v>
          </cell>
        </row>
        <row r="4175">
          <cell r="A4175">
            <v>5841</v>
          </cell>
          <cell r="B4175" t="str">
            <v>VASSOURA MECÂNICA REBOCÁVEL COM ESCOVA CILÍNDRICA, LARGURA ÚTIL DE VARRIMENTO DE 2,44 M - CHI DIURNO. AF_06/2014</v>
          </cell>
          <cell r="C4175" t="str">
            <v>CHI</v>
          </cell>
          <cell r="D4175">
            <v>0</v>
          </cell>
          <cell r="E4175">
            <v>0</v>
          </cell>
          <cell r="F4175">
            <v>0</v>
          </cell>
        </row>
        <row r="4176">
          <cell r="A4176">
            <v>5845</v>
          </cell>
          <cell r="B4176" t="str">
            <v>TRATOR DE PNEUS, POTÊNCIA 122 CV, TRAÇÃO 4X4, PESO COM LASTRO DE 4.510 KG - CHI DIURNO. AF_06/2014</v>
          </cell>
          <cell r="C4176" t="str">
            <v>CHI</v>
          </cell>
          <cell r="D4176">
            <v>0</v>
          </cell>
          <cell r="E4176">
            <v>0</v>
          </cell>
          <cell r="F4176">
            <v>0</v>
          </cell>
        </row>
        <row r="4177">
          <cell r="A4177">
            <v>5849</v>
          </cell>
          <cell r="B4177" t="str">
            <v>TRATOR DE ESTEIRAS, POTÊNCIA 170 HP, PESO OPERACIONAL 19 T, CAÇAMBA 5,2 M3 - CHI DIURNO. AF_06/2014</v>
          </cell>
          <cell r="C4177" t="str">
            <v>CHI</v>
          </cell>
          <cell r="D4177">
            <v>0</v>
          </cell>
          <cell r="E4177">
            <v>0</v>
          </cell>
          <cell r="F4177">
            <v>0</v>
          </cell>
        </row>
        <row r="4178">
          <cell r="A4178">
            <v>5853</v>
          </cell>
          <cell r="B4178" t="str">
            <v>TRATOR DE ESTEIRAS, POTÊNCIA 150 HP, PESO OPERACIONAL 16,7 T, COM RODA MOTRIZ ELEVADA E LÂMINA 3,18 M3 - CHI DIURNO. AF_06/2014</v>
          </cell>
          <cell r="C4178" t="str">
            <v>CHI</v>
          </cell>
          <cell r="D4178">
            <v>0</v>
          </cell>
          <cell r="E4178">
            <v>0</v>
          </cell>
          <cell r="F4178">
            <v>0</v>
          </cell>
        </row>
        <row r="4179">
          <cell r="A4179">
            <v>5857</v>
          </cell>
          <cell r="B4179" t="str">
            <v>TRATOR DE ESTEIRAS, POTÊNCIA 347 HP, PESO OPERACIONAL 38,5 T, COM LÂMINA 8,70 M3 - CHI DIURNO. AF_06/2014</v>
          </cell>
          <cell r="C4179" t="str">
            <v>CHI</v>
          </cell>
          <cell r="D4179">
            <v>0</v>
          </cell>
          <cell r="E4179">
            <v>0</v>
          </cell>
          <cell r="F4179">
            <v>0</v>
          </cell>
        </row>
        <row r="4180">
          <cell r="A4180">
            <v>5865</v>
          </cell>
          <cell r="B4180" t="str">
            <v>ROLO COMPACTADOR VIBRATÓRIO REBOCÁVEL, CILINDRO DE AÇO LISO, POTÊNCIA DE TRAÇÃO DE 65 CV, PESO 4,7 T, IMPACTO DINÂMICO 18,3 T, LARGURA DE TRABALHO 1,67 M - CHI DIURNO. AF_02/2016</v>
          </cell>
          <cell r="C4180" t="str">
            <v>CHI</v>
          </cell>
          <cell r="D4180">
            <v>0</v>
          </cell>
          <cell r="E4180">
            <v>0</v>
          </cell>
          <cell r="F4180">
            <v>0</v>
          </cell>
        </row>
        <row r="4181">
          <cell r="A4181">
            <v>5869</v>
          </cell>
          <cell r="B4181" t="str">
            <v>ROLO COMPACTADOR VIBRATÓRIO TANDEM AÇO LISO, POTÊNCIA 58 HP, PESO SEM/COM LASTRO 6,5 / 9,4 T, LARGURA DE TRABALHO 1,2 M - CHI DIURNO. AF_06/2014</v>
          </cell>
          <cell r="C4181" t="str">
            <v>CHI</v>
          </cell>
          <cell r="D4181">
            <v>0</v>
          </cell>
          <cell r="E4181">
            <v>0</v>
          </cell>
          <cell r="F4181">
            <v>0</v>
          </cell>
        </row>
        <row r="4182">
          <cell r="A4182">
            <v>5877</v>
          </cell>
          <cell r="B4182" t="str">
            <v>RETROESCAVADEIRA SOBRE RODAS COM CARREGADEIRA, TRAÇÃO 4X4, POTÊNCIA LÍQ. 72 HP, CAÇAMBA CARREG. CAP. MÍN. 0,79 M3, CAÇAMBA RETRO CAP. 0,18 M3, PESO OPERACIONAL MÍN. 7.140 KG, PROFUNDIDADE ESCAVAÇÃO MÁX. 4,50 M - CHI DIURNO. AF_06/2014</v>
          </cell>
          <cell r="C4182" t="str">
            <v>CHI</v>
          </cell>
          <cell r="D4182">
            <v>0</v>
          </cell>
          <cell r="E4182">
            <v>0</v>
          </cell>
          <cell r="F4182">
            <v>0</v>
          </cell>
        </row>
        <row r="4183">
          <cell r="A4183">
            <v>5881</v>
          </cell>
          <cell r="B4183" t="str">
            <v>ROLO COMPACTADOR VIBRATÓRIO PÉ DE CARNEIRO, OPERADO POR CONTROLE REMOTO, POTÊNCIA 12,5 KW, PESO OPERACIONAL 1,675 T, LARGURA DE TRABALHO 0,85 M - CHI DIURNO. AF_02/2016</v>
          </cell>
          <cell r="C4183" t="str">
            <v>CHI</v>
          </cell>
          <cell r="D4183">
            <v>0</v>
          </cell>
          <cell r="E4183">
            <v>0</v>
          </cell>
          <cell r="F4183">
            <v>0</v>
          </cell>
        </row>
        <row r="4184">
          <cell r="A4184">
            <v>5884</v>
          </cell>
          <cell r="B4184" t="str">
            <v>USINA DE LAMA ASFÁLTICA, PROD 30 A 50 T/H, SILO DE AGREGADO 7 M3, RESERVATÓRIOS PARA EMULSÃO E ÁGUA DE 2,3 M3 CADA, MISTURADOR TIPO PUG MILL A SER MONTADO SOBRE CAMINHÃO - CHI DIURNO. AF_10/2014</v>
          </cell>
          <cell r="C4184" t="str">
            <v>CHI</v>
          </cell>
          <cell r="D4184">
            <v>0</v>
          </cell>
          <cell r="E4184">
            <v>0</v>
          </cell>
          <cell r="F4184">
            <v>0</v>
          </cell>
        </row>
        <row r="4185">
          <cell r="A4185">
            <v>5892</v>
          </cell>
          <cell r="B4185" t="str">
            <v>CAMINHÃO TOCO, PESO BRUTO TOTAL 14.300 KG, CARGA ÚTIL MÁXIMA 9590 KG, DISTÂNCIA ENTRE EIXOS 4,76 M, POTÊNCIA 185 CV (NÃO INCLUI CARROCERIA) - CHI DIURNO. AF_06/2014</v>
          </cell>
          <cell r="C4185" t="str">
            <v>CHI</v>
          </cell>
          <cell r="D4185">
            <v>0</v>
          </cell>
          <cell r="E4185">
            <v>0</v>
          </cell>
          <cell r="F4185">
            <v>0</v>
          </cell>
        </row>
        <row r="4186">
          <cell r="A4186">
            <v>5896</v>
          </cell>
          <cell r="B4186" t="str">
            <v>CAMINHÃO TOCO, PESO BRUTO TOTAL 16.000 KG, CARGA ÚTIL MÁXIMA DE 10.685 KG, DISTÂNCIA ENTRE EIXOS 4,80 M, POTÊNCIA 189 CV EXCLUSIVE CARROCERIA - CHI DIURNO. AF_06/2014</v>
          </cell>
          <cell r="C4186" t="str">
            <v>CHI</v>
          </cell>
          <cell r="D4186">
            <v>0</v>
          </cell>
          <cell r="E4186">
            <v>0</v>
          </cell>
          <cell r="F4186">
            <v>0</v>
          </cell>
        </row>
        <row r="4187">
          <cell r="A4187">
            <v>5903</v>
          </cell>
          <cell r="B4187" t="str">
            <v>CAMINHÃO PIPA 10.000 L TRUCADO, PESO BRUTO TOTAL 23.000 KG, CARGA ÚTIL MÁXIMA 15.935 KG, DISTÂNCIA ENTRE EIXOS 4,8 M, POTÊNCIA 230 CV, INCLUSIVE TANQUE DE AÇO PARA TRANSPORTE DE ÁGUA - CHI DIURNO. AF_06/2014</v>
          </cell>
          <cell r="C4187" t="str">
            <v>CHI</v>
          </cell>
          <cell r="D4187">
            <v>0</v>
          </cell>
          <cell r="E4187">
            <v>0</v>
          </cell>
          <cell r="F4187">
            <v>0</v>
          </cell>
        </row>
        <row r="4188">
          <cell r="A4188">
            <v>5911</v>
          </cell>
          <cell r="B4188" t="str">
            <v>ESPARGIDOR DE ASFALTO PRESSURIZADO COM TANQUE DE 2500 L, REBOCÁVEL COM MOTOR A GASOLINA POTÊNCIA 3,4 HP - CHI DIURNO. AF_07/2014</v>
          </cell>
          <cell r="C4188" t="str">
            <v>CHI</v>
          </cell>
          <cell r="D4188">
            <v>0</v>
          </cell>
          <cell r="E4188">
            <v>0</v>
          </cell>
          <cell r="F4188">
            <v>0</v>
          </cell>
        </row>
        <row r="4189">
          <cell r="A4189">
            <v>5923</v>
          </cell>
          <cell r="B4189" t="str">
            <v>GRADE DE DISCO REBOCÁVEL COM 20 DISCOS 24" X 6 MM COM PNEUS PARA TRANSPORTE - CHI DIURNO. AF_06/2014</v>
          </cell>
          <cell r="C4189" t="str">
            <v>CHI</v>
          </cell>
          <cell r="D4189">
            <v>0</v>
          </cell>
          <cell r="E4189">
            <v>0</v>
          </cell>
          <cell r="F4189">
            <v>0</v>
          </cell>
        </row>
        <row r="4190">
          <cell r="A4190">
            <v>5930</v>
          </cell>
          <cell r="B4190" t="str">
            <v>GUINDAUTO HIDRÁULICO, CAPACIDADE MÁXIMA DE CARGA 6200 KG, MOMENTO MÁXIMO DE CARGA 11,7 TM, ALCANCE MÁXIMO HORIZONTAL 9,70 M, INCLUSIVE CAMINHÃO TOCO PBT 16.000 KG, POTÊNCIA DE 189 CV - CHI DIURNO. AF_06/2014</v>
          </cell>
          <cell r="C4190" t="str">
            <v>CHI</v>
          </cell>
          <cell r="D4190">
            <v>0</v>
          </cell>
          <cell r="E4190">
            <v>0</v>
          </cell>
          <cell r="F4190">
            <v>0</v>
          </cell>
        </row>
        <row r="4191">
          <cell r="A4191">
            <v>5934</v>
          </cell>
          <cell r="B4191" t="str">
            <v>MOTONIVELADORA POTÊNCIA BÁSICA LÍQUIDA (PRIMEIRA MARCHA) 125 HP, PESO BRUTO 13032 KG, LARGURA DA LÂMINA DE 3,7 M - CHI DIURNO. AF_06/2014</v>
          </cell>
          <cell r="C4191" t="str">
            <v>CHI</v>
          </cell>
          <cell r="D4191">
            <v>0</v>
          </cell>
          <cell r="E4191">
            <v>0</v>
          </cell>
          <cell r="F4191">
            <v>0</v>
          </cell>
        </row>
        <row r="4192">
          <cell r="A4192">
            <v>5942</v>
          </cell>
          <cell r="B4192" t="str">
            <v>PÁ CARREGADEIRA SOBRE RODAS, POTÊNCIA LÍQUIDA 128 HP, CAPACIDADE DA CAÇAMBA 1,7 A 2,8 M3, PESO OPERACIONAL 11632 KG - CHI DIURNO. AF_06/2014</v>
          </cell>
          <cell r="C4192" t="str">
            <v>CHI</v>
          </cell>
          <cell r="D4192">
            <v>0</v>
          </cell>
          <cell r="E4192">
            <v>0</v>
          </cell>
          <cell r="F4192">
            <v>0</v>
          </cell>
        </row>
        <row r="4193">
          <cell r="A4193">
            <v>5946</v>
          </cell>
          <cell r="B4193" t="str">
            <v>PÁ CARREGADEIRA SOBRE RODAS, POTÊNCIA 197 HP, CAPACIDADE DA CAÇAMBA 2,5 A 3,5 M3, PESO OPERACIONAL 18338 KG - CHI DIURNO. AF_06/2014</v>
          </cell>
          <cell r="C4193" t="str">
            <v>CHI</v>
          </cell>
          <cell r="D4193">
            <v>0</v>
          </cell>
          <cell r="E4193">
            <v>0</v>
          </cell>
          <cell r="F4193">
            <v>0</v>
          </cell>
        </row>
        <row r="4194">
          <cell r="A4194">
            <v>5952</v>
          </cell>
          <cell r="B4194" t="str">
            <v>MARTELETE OU ROMPEDOR PNEUMÁTICO MANUAL, 28 KG, COM SILENCIADOR - CHI DIURNO. AF_07/2016</v>
          </cell>
          <cell r="C4194" t="str">
            <v>CHI</v>
          </cell>
          <cell r="D4194">
            <v>0</v>
          </cell>
          <cell r="E4194">
            <v>0</v>
          </cell>
          <cell r="F4194">
            <v>0</v>
          </cell>
        </row>
        <row r="4195">
          <cell r="A4195">
            <v>5954</v>
          </cell>
          <cell r="B4195" t="str">
            <v>COMPRESSOR DE AR REBOCÁVEL, VAZÃO 189 PCM, PRESSÃO EFETIVA DE TRABALHO 102 PSI, MOTOR DIESEL, POTÊNCIA 63 CV - CHI DIURNO. AF_06/2015</v>
          </cell>
          <cell r="C4195" t="str">
            <v>CHI</v>
          </cell>
          <cell r="D4195">
            <v>0</v>
          </cell>
          <cell r="E4195">
            <v>0</v>
          </cell>
          <cell r="F4195">
            <v>0</v>
          </cell>
        </row>
        <row r="4196">
          <cell r="A4196">
            <v>5961</v>
          </cell>
          <cell r="B4196" t="str">
            <v>CAMINHÃO BASCULANTE 6 M3, PESO BRUTO TOTAL 16.000 KG, CARGA ÚTIL MÁXIMA 13.071 KG, DISTÂNCIA ENTRE EIXOS 4,80 M, POTÊNCIA 230 CV INCLUSIVE CAÇAMBA METÁLICA - CHI DIURNO. AF_06/2014</v>
          </cell>
          <cell r="C4196" t="str">
            <v>CHI</v>
          </cell>
          <cell r="D4196">
            <v>0</v>
          </cell>
          <cell r="E4196">
            <v>0</v>
          </cell>
          <cell r="F4196">
            <v>0</v>
          </cell>
        </row>
        <row r="4197">
          <cell r="A4197">
            <v>6260</v>
          </cell>
          <cell r="B4197" t="str">
            <v>CAMINHÃO PIPA 6.000 L, PESO BRUTO TOTAL 13.000 KG, DISTÂNCIA ENTRE EIXOS 4,80 M, POTÊNCIA 189 CV INCLUSIVE TANQUE DE AÇO PARA TRANSPORTE DE ÁGUA, CAPACIDADE 6 M3 - CHI DIURNO. AF_06/2014</v>
          </cell>
          <cell r="C4197" t="str">
            <v>CHI</v>
          </cell>
          <cell r="D4197">
            <v>0</v>
          </cell>
          <cell r="E4197">
            <v>0</v>
          </cell>
          <cell r="F4197">
            <v>0</v>
          </cell>
        </row>
        <row r="4198">
          <cell r="A4198">
            <v>6880</v>
          </cell>
          <cell r="B4198" t="str">
            <v>ROLO COMPACTADOR DE PNEUS ESTÁTICO, PRESSÃO VARIÁVEL, POTÊNCIA 111 HP, PESO SEM/COM LASTRO 9,5 / 26 T, LARGURA DE TRABALHO 1,90 M - CHI DIURNO. AF_07/2014</v>
          </cell>
          <cell r="C4198" t="str">
            <v>CHI</v>
          </cell>
          <cell r="D4198">
            <v>0</v>
          </cell>
          <cell r="E4198">
            <v>0</v>
          </cell>
          <cell r="F4198">
            <v>0</v>
          </cell>
        </row>
        <row r="4199">
          <cell r="A4199">
            <v>7031</v>
          </cell>
          <cell r="B4199" t="str">
            <v>TANQUE DE ASFALTO ESTACIONÁRIO COM SERPENTINA, CAPACIDADE 30.000 L - CHI DIURNO. AF_06/2014</v>
          </cell>
          <cell r="C4199" t="str">
            <v>CHI</v>
          </cell>
          <cell r="D4199">
            <v>0</v>
          </cell>
          <cell r="E4199">
            <v>0</v>
          </cell>
          <cell r="F4199">
            <v>0</v>
          </cell>
        </row>
        <row r="4200">
          <cell r="A4200">
            <v>7043</v>
          </cell>
          <cell r="B4200" t="str">
            <v>MOTOBOMBA TRASH (PARA ÁGUA SUJA) AUTO ESCORVANTE, MOTOR GASOLINA DE 6,41 HP, DIÂMETROS DE SUCÇÃO X RECALQUE: 3" X 3", HM/Q = 10 MCA / 60 M3/H A 23 MCA / 0 M3/H - CHI DIURNO. AF_10/2014</v>
          </cell>
          <cell r="C4200" t="str">
            <v>CHI</v>
          </cell>
          <cell r="D4200">
            <v>0</v>
          </cell>
          <cell r="E4200">
            <v>0</v>
          </cell>
          <cell r="F4200">
            <v>0</v>
          </cell>
        </row>
        <row r="4201">
          <cell r="A4201">
            <v>7050</v>
          </cell>
          <cell r="B4201" t="str">
            <v>ROLO COMPACTADOR PE DE CARNEIRO VIBRATORIO, POTENCIA 125 HP, PESO OPERACIONAL SEM/COM LASTRO 11,95 / 13,30 T, IMPACTO DINAMICO 38,5 / 22,5 T, LARGURA DE TRABALHO 2,15 M - CHI DIURNO. AF_06/2014</v>
          </cell>
          <cell r="C4201" t="str">
            <v>CHI</v>
          </cell>
          <cell r="D4201">
            <v>0</v>
          </cell>
          <cell r="E4201">
            <v>0</v>
          </cell>
          <cell r="F4201">
            <v>0</v>
          </cell>
        </row>
        <row r="4202">
          <cell r="A4202">
            <v>67827</v>
          </cell>
          <cell r="B4202" t="str">
            <v>CAMINHÃO BASCULANTE 6 M3 TOCO, PESO BRUTO TOTAL 16.000 KG, CARGA ÚTIL MÁXIMA 11.130 KG, DISTÂNCIA ENTRE EIXOS 5,36 M, POTÊNCIA 185 CV, INCLUSIVE CAÇAMBA METÁLICA - CHI DIURNO. AF_06/2014</v>
          </cell>
          <cell r="C4202" t="str">
            <v>CHI</v>
          </cell>
          <cell r="D4202">
            <v>0</v>
          </cell>
          <cell r="E4202">
            <v>0</v>
          </cell>
          <cell r="F4202">
            <v>0</v>
          </cell>
        </row>
        <row r="4203">
          <cell r="A4203">
            <v>73395</v>
          </cell>
          <cell r="B4203" t="str">
            <v>GRUPO GERADOR ESTACIONÁRIO, MOTOR DIESEL POTÊNCIA 170 KVA - CHI DIURNO. AF_02/2016</v>
          </cell>
          <cell r="C4203" t="str">
            <v>CHI</v>
          </cell>
          <cell r="D4203">
            <v>0</v>
          </cell>
          <cell r="E4203">
            <v>0</v>
          </cell>
          <cell r="F4203">
            <v>0</v>
          </cell>
        </row>
        <row r="4204">
          <cell r="A4204">
            <v>83766</v>
          </cell>
          <cell r="B4204" t="str">
            <v>GRUPO DE SOLDAGEM COM GERADOR A DIESEL 60 CV PARA SOLDA ELÉTRICA, SOBRE 04 RODAS, COM MOTOR 4 CILINDROS 600 A - CHI DIURNO. AF_02/2016</v>
          </cell>
          <cell r="C4204" t="str">
            <v>CHI</v>
          </cell>
          <cell r="D4204">
            <v>0</v>
          </cell>
          <cell r="E4204">
            <v>0</v>
          </cell>
          <cell r="F4204">
            <v>0</v>
          </cell>
        </row>
        <row r="4205">
          <cell r="A4205">
            <v>84013</v>
          </cell>
          <cell r="B4205" t="str">
            <v>ESCAVADEIRA HIDRÁULICA SOBRE ESTEIRAS, CAÇAMBA 0,80 M3, PESO OPERACIONAL 17,8 T, POTÊNCIA LÍQUIDA 110 HP - CHI DIURNO. AF_10/2014</v>
          </cell>
          <cell r="C4205" t="str">
            <v>CHI</v>
          </cell>
          <cell r="D4205">
            <v>0</v>
          </cell>
          <cell r="E4205">
            <v>0</v>
          </cell>
          <cell r="F4205">
            <v>0</v>
          </cell>
        </row>
        <row r="4206">
          <cell r="A4206">
            <v>87446</v>
          </cell>
          <cell r="B4206" t="str">
            <v>BETONEIRA CAPACIDADE NOMINAL 400 L, CAPACIDADE DE MISTURA 310 L, MOTOR A DIESEL POTÊNCIA 5,0 HP, SEM CARREGADOR - CHI DIURNO. AF_06/2014</v>
          </cell>
          <cell r="C4206" t="str">
            <v>CHI</v>
          </cell>
          <cell r="D4206">
            <v>0</v>
          </cell>
          <cell r="E4206">
            <v>0</v>
          </cell>
          <cell r="F4206">
            <v>0</v>
          </cell>
        </row>
        <row r="4207">
          <cell r="A4207">
            <v>88392</v>
          </cell>
          <cell r="B4207" t="str">
            <v>MISTURADOR DE ARGAMASSA, EIXO HORIZONTAL, CAPACIDADE DE MISTURA 300 KG, MOTOR ELÉTRICO POTÊNCIA 5 CV - CHI DIURNO. AF_06/2014</v>
          </cell>
          <cell r="C4207" t="str">
            <v>CHI</v>
          </cell>
          <cell r="D4207">
            <v>0</v>
          </cell>
          <cell r="E4207">
            <v>0</v>
          </cell>
          <cell r="F4207">
            <v>0</v>
          </cell>
        </row>
        <row r="4208">
          <cell r="A4208">
            <v>88398</v>
          </cell>
          <cell r="B4208" t="str">
            <v>MISTURADOR DE ARGAMASSA, EIXO HORIZONTAL, CAPACIDADE DE MISTURA 600 KG, MOTOR ELÉTRICO POTÊNCIA 7,5 CV - CHI DIURNO. AF_06/2014</v>
          </cell>
          <cell r="C4208" t="str">
            <v>CHI</v>
          </cell>
          <cell r="D4208">
            <v>0</v>
          </cell>
          <cell r="E4208">
            <v>0</v>
          </cell>
          <cell r="F4208">
            <v>0</v>
          </cell>
        </row>
        <row r="4209">
          <cell r="A4209">
            <v>88404</v>
          </cell>
          <cell r="B4209" t="str">
            <v>MISTURADOR DE ARGAMASSA, EIXO HORIZONTAL, CAPACIDADE DE MISTURA 160 KG, MOTOR ELÉTRICO POTÊNCIA 3 CV - CHI DIURNO. AF_06/2014</v>
          </cell>
          <cell r="C4209" t="str">
            <v>CHI</v>
          </cell>
          <cell r="D4209">
            <v>0</v>
          </cell>
          <cell r="E4209">
            <v>0</v>
          </cell>
          <cell r="F4209">
            <v>0</v>
          </cell>
        </row>
        <row r="4210">
          <cell r="A4210">
            <v>88430</v>
          </cell>
          <cell r="B4210" t="str">
            <v>PROJETOR DE ARGAMASSA, CAPACIDADE DE PROJEÇÃO 1,5 M3/H, ALCANCE DE 30 ATÉ 60 M, MOTOR ELÉTRICO POTÊNCIA 7,5 HP - CHI DIURNO. AF_06/2014</v>
          </cell>
          <cell r="C4210" t="str">
            <v>CHI</v>
          </cell>
          <cell r="D4210">
            <v>0</v>
          </cell>
          <cell r="E4210">
            <v>0</v>
          </cell>
          <cell r="F4210">
            <v>0</v>
          </cell>
        </row>
        <row r="4211">
          <cell r="A4211">
            <v>88438</v>
          </cell>
          <cell r="B4211" t="str">
            <v>PROJETOR DE ARGAMASSA, CAPACIDADE DE PROJEÇÃO 2 M3/H, ALCANCE ATÉ 50 M, MOTOR ELÉTRICO POTÊNCIA 7,5 HP - CHI DIURNO. AF_06/2014</v>
          </cell>
          <cell r="C4211" t="str">
            <v>CHI</v>
          </cell>
          <cell r="D4211">
            <v>0</v>
          </cell>
          <cell r="E4211">
            <v>0</v>
          </cell>
          <cell r="F4211">
            <v>0</v>
          </cell>
        </row>
        <row r="4212">
          <cell r="A4212">
            <v>88831</v>
          </cell>
          <cell r="B4212" t="str">
            <v>BETONEIRA CAPACIDADE NOMINAL DE 400 L, CAPACIDADE DE MISTURA 280 L, MOTOR ELÉTRICO TRIFÁSICO POTÊNCIA DE 2 CV, SEM CARREGADOR - CHI DIURNO. AF_10/2014</v>
          </cell>
          <cell r="C4212" t="str">
            <v>CHI</v>
          </cell>
          <cell r="D4212">
            <v>0</v>
          </cell>
          <cell r="E4212">
            <v>0</v>
          </cell>
          <cell r="F4212">
            <v>0</v>
          </cell>
        </row>
        <row r="4213">
          <cell r="A4213">
            <v>88844</v>
          </cell>
          <cell r="B4213" t="str">
            <v>TRATOR DE ESTEIRAS, POTÊNCIA 125 HP, PESO OPERACIONAL 12,9 T, COM LÂMINA 2,7 M3 - CHI DIURNO. AF_10/2014</v>
          </cell>
          <cell r="C4213" t="str">
            <v>CHI</v>
          </cell>
          <cell r="D4213">
            <v>0</v>
          </cell>
          <cell r="E4213">
            <v>0</v>
          </cell>
          <cell r="F4213">
            <v>0</v>
          </cell>
        </row>
        <row r="4214">
          <cell r="A4214">
            <v>88908</v>
          </cell>
          <cell r="B4214" t="str">
            <v>ESCAVADEIRA HIDRÁULICA SOBRE ESTEIRAS, CAÇAMBA 1,20 M3, PESO OPERACIONAL 21 T, POTÊNCIA BRUTA 155 HP - CHI DIURNO. AF_06/2014</v>
          </cell>
          <cell r="C4214" t="str">
            <v>CHI</v>
          </cell>
          <cell r="D4214">
            <v>0</v>
          </cell>
          <cell r="E4214">
            <v>0</v>
          </cell>
          <cell r="F4214">
            <v>0</v>
          </cell>
        </row>
        <row r="4215">
          <cell r="A4215">
            <v>89022</v>
          </cell>
          <cell r="B4215" t="str">
            <v>BOMBA SUBMERSÍVEL ELÉTRICA TRIFÁSICA, POTÊNCIA 2,96 HP, Ø ROTOR 144 MM SEMI-ABERTO, BOCAL DE SAÍDA Ø 2, HM/Q = 2 MCA / 38,8 M3/H A 28 MCA / 5 M3/H - CHI DIURNO. AF_06/2014</v>
          </cell>
          <cell r="C4215" t="str">
            <v>CHI</v>
          </cell>
          <cell r="D4215">
            <v>0</v>
          </cell>
          <cell r="E4215">
            <v>0</v>
          </cell>
          <cell r="F4215">
            <v>0</v>
          </cell>
        </row>
        <row r="4216">
          <cell r="A4216">
            <v>89027</v>
          </cell>
          <cell r="B4216" t="str">
            <v>TANQUE DE ASFALTO ESTACIONÁRIO COM MAÇARICO, CAPACIDADE 20.000 L - CHI DIURNO. AF_06/2014</v>
          </cell>
          <cell r="C4216" t="str">
            <v>CHI</v>
          </cell>
          <cell r="D4216">
            <v>0</v>
          </cell>
          <cell r="E4216">
            <v>0</v>
          </cell>
          <cell r="F4216">
            <v>0</v>
          </cell>
        </row>
        <row r="4217">
          <cell r="A4217">
            <v>89031</v>
          </cell>
          <cell r="B4217" t="str">
            <v>TRATOR DE ESTEIRAS, POTÊNCIA 100 HP, PESO OPERACIONAL 9,4 T, COM LÂMINA 2,19 M3 - CHI DIURNO. AF_06/2014</v>
          </cell>
          <cell r="C4217" t="str">
            <v>CHI</v>
          </cell>
          <cell r="D4217">
            <v>0</v>
          </cell>
          <cell r="E4217">
            <v>0</v>
          </cell>
          <cell r="F4217">
            <v>0</v>
          </cell>
        </row>
        <row r="4218">
          <cell r="A4218">
            <v>89036</v>
          </cell>
          <cell r="B4218" t="str">
            <v>TRATOR DE PNEUS, POTÊNCIA 85 CV, TRAÇÃO 4X4, PESO COM LASTRO DE 4.675 KG - CHI DIURNO. AF_06/2014</v>
          </cell>
          <cell r="C4218" t="str">
            <v>CHI</v>
          </cell>
          <cell r="D4218">
            <v>0</v>
          </cell>
          <cell r="E4218">
            <v>0</v>
          </cell>
          <cell r="F4218">
            <v>0</v>
          </cell>
        </row>
        <row r="4219">
          <cell r="A4219">
            <v>89218</v>
          </cell>
          <cell r="B4219" t="str">
            <v>BATE-ESTACAS POR GRAVIDADE, POTÊNCIA DE 160 HP, PESO DO MARTELO ATÉ 3 TONELADAS - CHI DIURNO. AF_11/2014</v>
          </cell>
          <cell r="C4219" t="str">
            <v>CHI</v>
          </cell>
          <cell r="D4219">
            <v>0</v>
          </cell>
          <cell r="E4219">
            <v>0</v>
          </cell>
          <cell r="F4219">
            <v>0</v>
          </cell>
        </row>
        <row r="4220">
          <cell r="A4220">
            <v>89226</v>
          </cell>
          <cell r="B4220" t="str">
            <v>BETONEIRA CAPACIDADE NOMINAL DE 600 L, CAPACIDADE DE MISTURA 360 L, MOTOR ELÉTRICO TRIFÁSICO POTÊNCIA DE 4 CV, SEM CARREGADOR - CHI DIURNO. AF_11/2014</v>
          </cell>
          <cell r="C4220" t="str">
            <v>CHI</v>
          </cell>
          <cell r="D4220">
            <v>0</v>
          </cell>
          <cell r="E4220">
            <v>0</v>
          </cell>
          <cell r="F4220">
            <v>0</v>
          </cell>
        </row>
        <row r="4221">
          <cell r="A4221">
            <v>89235</v>
          </cell>
          <cell r="B4221" t="str">
            <v>FRESADORA DE ASFALTO A FRIO SOBRE RODAS, LARGURA FRESAGEM DE 1,0 M, POTÊNCIA 208 HP - CHI DIURNO. AF_11/2014</v>
          </cell>
          <cell r="C4221" t="str">
            <v>CHI</v>
          </cell>
          <cell r="D4221">
            <v>0</v>
          </cell>
          <cell r="E4221">
            <v>0</v>
          </cell>
          <cell r="F4221">
            <v>0</v>
          </cell>
        </row>
        <row r="4222">
          <cell r="A4222">
            <v>89243</v>
          </cell>
          <cell r="B4222" t="str">
            <v>FRESADORA DE ASFALTO A FRIO SOBRE RODAS, LARGURA FRESAGEM DE 2,0 M, POTÊNCIA 550 HP - CHI DIURNO. AF_11/2014</v>
          </cell>
          <cell r="C4222" t="str">
            <v>CHI</v>
          </cell>
          <cell r="D4222">
            <v>0</v>
          </cell>
          <cell r="E4222">
            <v>0</v>
          </cell>
          <cell r="F4222">
            <v>0</v>
          </cell>
        </row>
        <row r="4223">
          <cell r="A4223">
            <v>89251</v>
          </cell>
          <cell r="B4223" t="str">
            <v>RECICLADORA DE ASFALTO A FRIO SOBRE RODAS, LARGURA FRESAGEM DE 2,0 M, POTÊNCIA 422 HP - CHI DIURNO. AF_11/2014</v>
          </cell>
          <cell r="C4223" t="str">
            <v>CHI</v>
          </cell>
          <cell r="D4223">
            <v>0</v>
          </cell>
          <cell r="E4223">
            <v>0</v>
          </cell>
          <cell r="F4223">
            <v>0</v>
          </cell>
        </row>
        <row r="4224">
          <cell r="A4224">
            <v>89258</v>
          </cell>
          <cell r="B4224" t="str">
            <v>VIBROACABADORA DE ASFALTO SOBRE ESTEIRAS, LARGURA DE PAVIMENTAÇÃO 2,13 M A 4,55 M, POTÊNCIA 100 HP, CAPACIDADE 400 T/H - CHI DIURNO. AF_11/2014</v>
          </cell>
          <cell r="C4224" t="str">
            <v>CHI</v>
          </cell>
          <cell r="D4224">
            <v>0</v>
          </cell>
          <cell r="E4224">
            <v>0</v>
          </cell>
          <cell r="F4224">
            <v>0</v>
          </cell>
        </row>
        <row r="4225">
          <cell r="A4225">
            <v>89273</v>
          </cell>
          <cell r="B4225" t="str">
            <v>GUINDASTE HIDRÁULICO AUTOPROPELIDO, COM LANÇA TELESCÓPICA 28,80 M, CAPACIDADE MÁXIMA 30 T, POTÊNCIA 97 KW, TRAÇÃO 4 X 4 - CHI DIURNO. AF_11/2014</v>
          </cell>
          <cell r="C4225" t="str">
            <v>CHI</v>
          </cell>
          <cell r="D4225">
            <v>0</v>
          </cell>
          <cell r="E4225">
            <v>0</v>
          </cell>
          <cell r="F4225">
            <v>0</v>
          </cell>
        </row>
        <row r="4226">
          <cell r="A4226">
            <v>89279</v>
          </cell>
          <cell r="B4226" t="str">
            <v>BETONEIRA CAPACIDADE NOMINAL DE 600 L, CAPACIDADE DE MISTURA 440 L, MOTOR A DIESEL POTÊNCIA 10 HP, COM CARREGADOR - CHI DIURNO. AF_11/2014</v>
          </cell>
          <cell r="C4226" t="str">
            <v>CHI</v>
          </cell>
          <cell r="D4226">
            <v>0</v>
          </cell>
          <cell r="E4226">
            <v>0</v>
          </cell>
          <cell r="F4226">
            <v>0</v>
          </cell>
        </row>
        <row r="4227">
          <cell r="A4227">
            <v>89877</v>
          </cell>
          <cell r="B4227" t="str">
            <v>CAMINHÃO BASCULANTE 14 M3, COM CAVALO MECÂNICO DE CAPACIDADE MÁXIMA DE TRAÇÃO COMBINADO DE 36000 KG, POTÊNCIA 286 CV, INCLUSIVE SEMIREBOQUE COM CAÇAMBA METÁLICA - CHI DIURNO. AF_12/2014</v>
          </cell>
          <cell r="C4227" t="str">
            <v>CHI</v>
          </cell>
          <cell r="D4227">
            <v>0</v>
          </cell>
          <cell r="E4227">
            <v>0</v>
          </cell>
          <cell r="F4227">
            <v>0</v>
          </cell>
        </row>
        <row r="4228">
          <cell r="A4228">
            <v>89884</v>
          </cell>
          <cell r="B4228" t="str">
            <v>CAMINHÃO BASCULANTE 18 M3, COM CAVALO MECÂNICO DE CAPACIDADE MÁXIMA DE TRAÇÃO COMBINADO DE 45000 KG, POTÊNCIA 330 CV, INCLUSIVE SEMIREBOQUE COM CAÇAMBA METÁLICA - CHI DIURNO. AF_12/2014</v>
          </cell>
          <cell r="C4228" t="str">
            <v>CHI</v>
          </cell>
          <cell r="D4228">
            <v>0</v>
          </cell>
          <cell r="E4228">
            <v>0</v>
          </cell>
          <cell r="F4228">
            <v>0</v>
          </cell>
        </row>
        <row r="4229">
          <cell r="A4229">
            <v>90587</v>
          </cell>
          <cell r="B4229" t="str">
            <v>VIBRADOR DE IMERSÃO, DIÂMETRO DE PONTEIRA 45MM, MOTOR ELÉTRICO TRIFÁSICO POTÊNCIA DE 2 CV - CHI DIURNO. AF_06/2015</v>
          </cell>
          <cell r="C4229" t="str">
            <v>CHI</v>
          </cell>
          <cell r="D4229">
            <v>0</v>
          </cell>
          <cell r="E4229">
            <v>0</v>
          </cell>
          <cell r="F4229">
            <v>0</v>
          </cell>
        </row>
        <row r="4230">
          <cell r="A4230">
            <v>90626</v>
          </cell>
          <cell r="B4230" t="str">
            <v>PERFURATRIZ MANUAL, TORQUE MÁXIMO 83 N.M, POTÊNCIA 5 CV, COM DIÂMETRO MÁXIMO 4" - CHI DIURNO. AF_06/2015</v>
          </cell>
          <cell r="C4230" t="str">
            <v>CHI</v>
          </cell>
          <cell r="D4230">
            <v>0</v>
          </cell>
          <cell r="E4230">
            <v>0</v>
          </cell>
          <cell r="F4230">
            <v>0</v>
          </cell>
        </row>
        <row r="4231">
          <cell r="A4231">
            <v>90632</v>
          </cell>
          <cell r="B4231" t="str">
            <v>PERFURATRIZ SOBRE ESTEIRA, TORQUE MÁXIMO 600 KGF, PESO MÉDIO 1000 KG, POTÊNCIA 20 HP, DIÂMETRO MÁXIMO 10" - CHI DIURNO. AF_06/2015</v>
          </cell>
          <cell r="C4231" t="str">
            <v>CHI</v>
          </cell>
          <cell r="D4231">
            <v>0</v>
          </cell>
          <cell r="E4231">
            <v>0</v>
          </cell>
          <cell r="F4231">
            <v>0</v>
          </cell>
        </row>
        <row r="4232">
          <cell r="A4232">
            <v>90638</v>
          </cell>
          <cell r="B4232" t="str">
            <v>MISTURADOR DUPLO HORIZONTAL DE ALTA TURBULÊNCIA, CAPACIDADE / VOLUME 2 X 500 LITROS, MOTORES ELÉTRICOS MÍNIMO 5 CV CADA, PARA NATA CIMENTO, ARGAMASSA E OUTROS - CHI DIURNO. AF_06/2015</v>
          </cell>
          <cell r="C4232" t="str">
            <v>CHI</v>
          </cell>
          <cell r="D4232">
            <v>0</v>
          </cell>
          <cell r="E4232">
            <v>0</v>
          </cell>
          <cell r="F4232">
            <v>0</v>
          </cell>
        </row>
        <row r="4233">
          <cell r="A4233">
            <v>90644</v>
          </cell>
          <cell r="B4233" t="str">
            <v>BOMBA TRIPLEX, PARA INJEÇÃO DE NATA DE CIMENTO, VAZÃO MÁXIMA DE 100 LITROS/MINUTO, PRESSÃO MÁXIMA DE 70 BAR - CHI DIURNO. AF_06/2015</v>
          </cell>
          <cell r="C4233" t="str">
            <v>CHI</v>
          </cell>
          <cell r="D4233">
            <v>0</v>
          </cell>
          <cell r="E4233">
            <v>0</v>
          </cell>
          <cell r="F4233">
            <v>0</v>
          </cell>
        </row>
        <row r="4234">
          <cell r="A4234">
            <v>90651</v>
          </cell>
          <cell r="B4234" t="str">
            <v>BOMBA CENTRÍFUGA MONOESTÁGIO COM MOTOR ELÉTRICO MONOFÁSICO, POTÊNCIA 15 HP, DIÂMETRO DO ROTOR 173 MM, HM/Q = 30 MCA / 90 M3/H A 45 MCA / 55 M3/H - CHI DIURNO. AF_06/2015</v>
          </cell>
          <cell r="C4234" t="str">
            <v>CHI</v>
          </cell>
          <cell r="D4234">
            <v>0</v>
          </cell>
          <cell r="E4234">
            <v>0</v>
          </cell>
          <cell r="F4234">
            <v>0</v>
          </cell>
        </row>
        <row r="4235">
          <cell r="A4235">
            <v>90657</v>
          </cell>
          <cell r="B4235" t="str">
            <v>BOMBA DE PROJEÇÃO DE CONCRETO SECO, POTÊNCIA 10 CV, VAZÃO 3 M3/H - CHI DIURNO. AF_06/2015</v>
          </cell>
          <cell r="C4235" t="str">
            <v>CHI</v>
          </cell>
          <cell r="D4235">
            <v>0</v>
          </cell>
          <cell r="E4235">
            <v>0</v>
          </cell>
          <cell r="F4235">
            <v>0</v>
          </cell>
        </row>
        <row r="4236">
          <cell r="A4236">
            <v>90663</v>
          </cell>
          <cell r="B4236" t="str">
            <v>BOMBA DE PROJEÇÃO DE CONCRETO SECO, POTÊNCIA 10 CV, VAZÃO 6 M3/H - CHI DIURNO. AF_06/2015</v>
          </cell>
          <cell r="C4236" t="str">
            <v>CHI</v>
          </cell>
          <cell r="D4236">
            <v>0</v>
          </cell>
          <cell r="E4236">
            <v>0</v>
          </cell>
          <cell r="F4236">
            <v>0</v>
          </cell>
        </row>
        <row r="4237">
          <cell r="A4237">
            <v>90669</v>
          </cell>
          <cell r="B4237" t="str">
            <v>PROJETOR PNEUMÁTICO DE ARGAMASSA PARA CHAPISCO E REBOCO COM RECIPIENTE ACOPLADO, TIPO CANEQUINHA, COM COMPRESSOR DE AR REBOCÁVEL VAZÃO 89 PCM E MOTOR DIESEL DE 20 CV - CHI DIURNO. AF_06/2015</v>
          </cell>
          <cell r="C4237" t="str">
            <v>CHI</v>
          </cell>
          <cell r="D4237">
            <v>0</v>
          </cell>
          <cell r="E4237">
            <v>0</v>
          </cell>
          <cell r="F4237">
            <v>0</v>
          </cell>
        </row>
        <row r="4238">
          <cell r="A4238">
            <v>90675</v>
          </cell>
          <cell r="B4238" t="str">
            <v>PERFURATRIZ COM TORRE METÁLICA PARA EXECUÇÃO DE ESTACA HÉLICE CONTÍNUA, PROFUNDIDADE MÁXIMA DE 30 M, DIÂMETRO MÁXIMO DE 800 MM, POTÊNCIA INSTALADA DE 268 HP, MESA ROTATIVA COM TORQUE MÁXIMO DE 170 KNM - CHI DIURNO. AF_06/2015</v>
          </cell>
          <cell r="C4238" t="str">
            <v>CHI</v>
          </cell>
          <cell r="D4238">
            <v>0</v>
          </cell>
          <cell r="E4238">
            <v>0</v>
          </cell>
          <cell r="F4238">
            <v>0</v>
          </cell>
        </row>
        <row r="4239">
          <cell r="A4239">
            <v>90681</v>
          </cell>
          <cell r="B4239" t="str">
            <v>PERFURATRIZ HIDRÁULICA SOBRE CAMINHÃO COM TRADO CURTO ACOPLADO, PROFUNDIDADE MÁXIMA DE 20 M, DIÂMETRO MÁXIMO DE 1500 MM, POTÊNCIA INSTALADA DE 137 HP, MESA ROTATIVA COM TORQUE MÁXIMO DE 30 KNM - CHI DIURNO. AF_06/2015</v>
          </cell>
          <cell r="C4239" t="str">
            <v>CHI</v>
          </cell>
          <cell r="D4239">
            <v>0</v>
          </cell>
          <cell r="E4239">
            <v>0</v>
          </cell>
          <cell r="F4239">
            <v>0</v>
          </cell>
        </row>
        <row r="4240">
          <cell r="A4240">
            <v>90687</v>
          </cell>
          <cell r="B4240" t="str">
            <v>MANIPULADOR TELESCÓPICO, POTÊNCIA DE 85 HP, CAPACIDADE DE CARGA DE 3.500 KG, ALTURA MÁXIMA DE ELEVAÇÃO DE 12,3 M - CHI DIURNO. AF_06/2015</v>
          </cell>
          <cell r="C4240" t="str">
            <v>CHI</v>
          </cell>
          <cell r="D4240">
            <v>0</v>
          </cell>
          <cell r="E4240">
            <v>0</v>
          </cell>
          <cell r="F4240">
            <v>0</v>
          </cell>
        </row>
        <row r="4241">
          <cell r="A4241">
            <v>90693</v>
          </cell>
          <cell r="B4241" t="str">
            <v>MINICARREGADEIRA SOBRE RODAS, POTÊNCIA LÍQUIDA DE 47 HP, CAPACIDADE NOMINAL DE OPERAÇÃO DE 646 KG - CHI DIURNO. AF_06/2015</v>
          </cell>
          <cell r="C4241" t="str">
            <v>CHI</v>
          </cell>
          <cell r="D4241">
            <v>0</v>
          </cell>
          <cell r="E4241">
            <v>0</v>
          </cell>
          <cell r="F4241">
            <v>0</v>
          </cell>
        </row>
        <row r="4242">
          <cell r="A4242">
            <v>90965</v>
          </cell>
          <cell r="B4242" t="str">
            <v>COMPRESSOR DE AR REBOCÁVEL, VAZÃO 89 PCM, PRESSÃO EFETIVA DE TRABALHO 102 PSI, MOTOR DIESEL, POTÊNCIA 20 CV - CHI DIURNO. AF_06/2015</v>
          </cell>
          <cell r="C4242" t="str">
            <v>CHI</v>
          </cell>
          <cell r="D4242">
            <v>0</v>
          </cell>
          <cell r="E4242">
            <v>0</v>
          </cell>
          <cell r="F4242">
            <v>0</v>
          </cell>
        </row>
        <row r="4243">
          <cell r="A4243">
            <v>90973</v>
          </cell>
          <cell r="B4243" t="str">
            <v>COMPRESSOR DE AR REBOCAVEL, VAZÃO 250 PCM, PRESSAO DE TRABALHO 102 PSI, MOTOR A DIESEL POTÊNCIA 81 CV - CHI DIURNO. AF_06/2015</v>
          </cell>
          <cell r="C4243" t="str">
            <v>CHI</v>
          </cell>
          <cell r="D4243">
            <v>0</v>
          </cell>
          <cell r="E4243">
            <v>0</v>
          </cell>
          <cell r="F4243">
            <v>0</v>
          </cell>
        </row>
        <row r="4244">
          <cell r="A4244">
            <v>90982</v>
          </cell>
          <cell r="B4244" t="str">
            <v>COMPRESSOR DE AR REBOCÁVEL, VAZÃO 748 PCM, PRESSÃO EFETIVA DE TRABALHO 102 PSI, MOTOR DIESEL, POTÊNCIA 210 CV - CHI DIURNO. AF_06/2015</v>
          </cell>
          <cell r="C4244" t="str">
            <v>CHI</v>
          </cell>
          <cell r="D4244">
            <v>0</v>
          </cell>
          <cell r="E4244">
            <v>0</v>
          </cell>
          <cell r="F4244">
            <v>0</v>
          </cell>
        </row>
        <row r="4245">
          <cell r="A4245">
            <v>91001</v>
          </cell>
          <cell r="B4245" t="str">
            <v>COMPRESSOR DE AR REBOCAVEL, VAZÃO 400 PCM, PRESSAO DE TRABALHO 102 PSI, MOTOR A DIESEL POTÊNCIA 110 CV - CHI DIURNO. AF_06/2015</v>
          </cell>
          <cell r="C4245" t="str">
            <v>CHI</v>
          </cell>
          <cell r="D4245">
            <v>0</v>
          </cell>
          <cell r="E4245">
            <v>0</v>
          </cell>
          <cell r="F4245">
            <v>0</v>
          </cell>
        </row>
        <row r="4246">
          <cell r="A4246">
            <v>91032</v>
          </cell>
          <cell r="B4246" t="str">
            <v>CAMINHÃO TRUCADO (C/ TERCEIRO EIXO) ELETRÔNICO - POTÊNCIA 231CV - PBT = 22000KG - DIST. ENTRE EIXOS 5170 MM - INCLUI CARROCERIA FIXA ABERTA DE MADEIRA - CHI DIURNO. AF_06/2015</v>
          </cell>
          <cell r="C4246" t="str">
            <v>CHI</v>
          </cell>
          <cell r="D4246">
            <v>0</v>
          </cell>
          <cell r="E4246">
            <v>0</v>
          </cell>
          <cell r="F4246">
            <v>0</v>
          </cell>
        </row>
        <row r="4247">
          <cell r="A4247">
            <v>91278</v>
          </cell>
          <cell r="B4247" t="str">
            <v>PLACA VIBRATÓRIA REVERSÍVEL COM MOTOR 4 TEMPOS A GASOLINA, FORÇA CENTRÍFUGA DE 25 KN (2500 KGF), POTÊNCIA 5,5 CV - CHI DIURNO. AF_08/2015</v>
          </cell>
          <cell r="C4247" t="str">
            <v>CHI</v>
          </cell>
          <cell r="D4247">
            <v>0</v>
          </cell>
          <cell r="E4247">
            <v>0</v>
          </cell>
          <cell r="F4247">
            <v>0</v>
          </cell>
        </row>
        <row r="4248">
          <cell r="A4248">
            <v>91285</v>
          </cell>
          <cell r="B4248" t="str">
            <v>CORTADORA DE PISO COM MOTOR 4 TEMPOS A GASOLINA, POTÊNCIA DE 13 HP, COM DISCO DE CORTE DIAMANTADO SEGMENTADO PARA CONCRETO, DIÂMETRO DE 350 MM, FURO DE 1" (14 X 1") - CHI DIURNO. AF_08/2015</v>
          </cell>
          <cell r="C4248" t="str">
            <v>CHI</v>
          </cell>
          <cell r="D4248">
            <v>0</v>
          </cell>
          <cell r="E4248">
            <v>0</v>
          </cell>
          <cell r="F4248">
            <v>0</v>
          </cell>
        </row>
        <row r="4249">
          <cell r="A4249">
            <v>91387</v>
          </cell>
          <cell r="B4249" t="str">
            <v>CAMINHÃO BASCULANTE 10 M3, TRUCADO CABINE SIMPLES, PESO BRUTO TOTAL 23.000 KG, CARGA ÚTIL MÁXIMA 15.935 KG, DISTÂNCIA ENTRE EIXOS 4,80 M, POTÊNCIA 230 CV INCLUSIVE CAÇAMBA METÁLICA - CHI DIURNO. AF_06/2014</v>
          </cell>
          <cell r="C4249" t="str">
            <v>CHI</v>
          </cell>
          <cell r="D4249">
            <v>0</v>
          </cell>
          <cell r="E4249">
            <v>0</v>
          </cell>
          <cell r="F4249">
            <v>0</v>
          </cell>
        </row>
        <row r="4250">
          <cell r="A4250">
            <v>91395</v>
          </cell>
          <cell r="B4250" t="str">
            <v>CAMINHÃO TOCO, PBT 14.300 KG, CARGA ÚTIL MÁX. 9.710 KG, DIST. ENTRE EIXOS 3,56 M, POTÊNCIA 185 CV, INCLUSIVE CARROCERIA FIXA ABERTA DE MADEIRA P/ TRANSPORTE GERAL DE CARGA SECA, DIMEN. APROX. 2,50 X 6,50 X 0,50 M - CHI DIURNO. AF_06/2014</v>
          </cell>
          <cell r="C4250" t="str">
            <v>CHI</v>
          </cell>
          <cell r="D4250">
            <v>0</v>
          </cell>
          <cell r="E4250">
            <v>0</v>
          </cell>
          <cell r="F4250">
            <v>0</v>
          </cell>
        </row>
        <row r="4251">
          <cell r="A4251">
            <v>91486</v>
          </cell>
          <cell r="B4251" t="str">
            <v>ESPARGIDOR DE ASFALTO PRESSURIZADO, TANQUE 6 M3 COM ISOLAÇÃO TÉRMICA, AQUECIDO COM 2 MAÇARICOS, COM BARRA ESPARGIDORA 3,60 M, MONTADO SOBRE CAMINHÃO  TOCO, PBT 14.300 KG, POTÊNCIA 185 CV - CHI DIURNO. AF_08/2015</v>
          </cell>
          <cell r="C4251" t="str">
            <v>CHI</v>
          </cell>
          <cell r="D4251">
            <v>0</v>
          </cell>
          <cell r="E4251">
            <v>0</v>
          </cell>
          <cell r="F4251">
            <v>0</v>
          </cell>
        </row>
        <row r="4252">
          <cell r="A4252">
            <v>91534</v>
          </cell>
          <cell r="B4252" t="str">
            <v>COMPACTADOR DE SOLOS DE PERCUSSÃO (SOQUETE) COM MOTOR A GASOLINA 4 TEMPOS, POTÊNCIA 4 CV - CHI DIURNO. AF_08/2015</v>
          </cell>
          <cell r="C4252" t="str">
            <v>CHI</v>
          </cell>
          <cell r="D4252">
            <v>0</v>
          </cell>
          <cell r="E4252">
            <v>0</v>
          </cell>
          <cell r="F4252">
            <v>0</v>
          </cell>
        </row>
        <row r="4253">
          <cell r="A4253">
            <v>91635</v>
          </cell>
          <cell r="B4253" t="str">
            <v>GUINDAUTO HIDRÁULICO, CAPACIDADE MÁXIMA DE CARGA 6500 KG, MOMENTO MÁXIMO DE CARGA 5,8 TM, ALCANCE MÁXIMO HORIZONTAL 7,60 M, INCLUSIVE CAMINHÃO TOCO PBT 9.700 KG, POTÊNCIA DE 160 CV - CHI DIURNO. AF_08/2015</v>
          </cell>
          <cell r="C4253" t="str">
            <v>CHI</v>
          </cell>
          <cell r="D4253">
            <v>0</v>
          </cell>
          <cell r="E4253">
            <v>0</v>
          </cell>
          <cell r="F4253">
            <v>0</v>
          </cell>
        </row>
        <row r="4254">
          <cell r="A4254">
            <v>91646</v>
          </cell>
          <cell r="B4254" t="str">
            <v>CAMINHÃO DE TRANSPORTE DE MATERIAL ASFÁLTICO 30.000 L, COM CAVALO MECÂNICO DE CAPACIDADE MÁXIMA DE TRAÇÃO COMBINADO DE 66.000 KG, POTÊNCIA 360 CV, INCLUSIVE TANQUE DE ASFALTO COM SERPENTINA - CHI DIURNO. AF_08/2015</v>
          </cell>
          <cell r="C4254" t="str">
            <v>CHI</v>
          </cell>
          <cell r="D4254">
            <v>0</v>
          </cell>
          <cell r="E4254">
            <v>0</v>
          </cell>
          <cell r="F4254">
            <v>0</v>
          </cell>
        </row>
        <row r="4255">
          <cell r="A4255">
            <v>91693</v>
          </cell>
          <cell r="B4255" t="str">
            <v>SERRA CIRCULAR DE BANCADA COM MOTOR ELÉTRICO POTÊNCIA DE 5HP, COM COIFA PARA DISCO 10" - CHI DIURNO. AF_08/2015</v>
          </cell>
          <cell r="C4255" t="str">
            <v>CHI</v>
          </cell>
          <cell r="D4255">
            <v>0</v>
          </cell>
          <cell r="E4255">
            <v>0</v>
          </cell>
          <cell r="F4255">
            <v>0</v>
          </cell>
        </row>
        <row r="4256">
          <cell r="A4256">
            <v>92044</v>
          </cell>
          <cell r="B4256" t="str">
            <v>DISTRIBUIDOR DE AGREGADOS REBOCAVEL, CAPACIDADE 1,9 M³, LARGURA DE TRABALHO 3,66 M - CHI DIURNO. AF_11/2015</v>
          </cell>
          <cell r="C4256" t="str">
            <v>CHI</v>
          </cell>
          <cell r="D4256">
            <v>0</v>
          </cell>
          <cell r="E4256">
            <v>0</v>
          </cell>
          <cell r="F4256">
            <v>0</v>
          </cell>
        </row>
        <row r="4257">
          <cell r="A4257">
            <v>92107</v>
          </cell>
          <cell r="B4257" t="str">
            <v>CAMINHÃO PARA EQUIPAMENTO DE LIMPEZA A SUCÇÃO COM CAMINHÃO TRUCADO DE PESO BRUTO TOTAL 23000 KG, CARGA ÚTIL MÁXIMA 15935 KG, DISTÂNCIA ENTRE EIXOS 4,80 M, POTÊNCIA 230 CV, INCLUSIVE LIMPADORA A SUCÇÃO, TANQUE 12000 L - CHI DIURNO. AF_11/2015</v>
          </cell>
          <cell r="C4257" t="str">
            <v>CHI</v>
          </cell>
          <cell r="D4257">
            <v>0</v>
          </cell>
          <cell r="E4257">
            <v>0</v>
          </cell>
          <cell r="F4257">
            <v>0</v>
          </cell>
        </row>
        <row r="4258">
          <cell r="A4258">
            <v>92113</v>
          </cell>
          <cell r="B4258" t="str">
            <v>PENEIRA ROTATIVA COM MOTOR ELÉTRICO TRIFÁSICO DE 2 CV, CILINDRO DE 1 M X 0,60 M, COM FUROS DE 3,17 MM - CHI DIURNO. AF_11/2015</v>
          </cell>
          <cell r="C4258" t="str">
            <v>CHI</v>
          </cell>
          <cell r="D4258">
            <v>0</v>
          </cell>
          <cell r="E4258">
            <v>0</v>
          </cell>
          <cell r="F4258">
            <v>0</v>
          </cell>
        </row>
        <row r="4259">
          <cell r="A4259">
            <v>92119</v>
          </cell>
          <cell r="B4259" t="str">
            <v>DOSADOR DE AREIA, CAPACIDADE DE 26 LITROS - CHI DIURNO. AF_11/2015</v>
          </cell>
          <cell r="C4259" t="str">
            <v>CHI</v>
          </cell>
          <cell r="D4259">
            <v>0</v>
          </cell>
          <cell r="E4259">
            <v>0</v>
          </cell>
          <cell r="F4259">
            <v>0</v>
          </cell>
        </row>
        <row r="4260">
          <cell r="A4260">
            <v>92139</v>
          </cell>
          <cell r="B4260" t="str">
            <v>CAMINHONETE COM MOTOR A DIESEL, POTÊNCIA 180 CV, CABINE DUPLA, 4X4 - CHI DIURNO. AF_11/2015</v>
          </cell>
          <cell r="C4260" t="str">
            <v>CHI</v>
          </cell>
          <cell r="D4260">
            <v>0</v>
          </cell>
          <cell r="E4260">
            <v>0</v>
          </cell>
          <cell r="F4260">
            <v>0</v>
          </cell>
        </row>
        <row r="4261">
          <cell r="A4261">
            <v>92146</v>
          </cell>
          <cell r="B4261" t="str">
            <v>CAMINHONETE CABINE SIMPLES COM MOTOR 1.6 FLEX, CÂMBIO MANUAL, POTÊNCIA 101/104 CV, 2 PORTAS - CHI DIURNO. AF_11/2015</v>
          </cell>
          <cell r="C4261" t="str">
            <v>CHI</v>
          </cell>
          <cell r="D4261">
            <v>0</v>
          </cell>
          <cell r="E4261">
            <v>0</v>
          </cell>
          <cell r="F4261">
            <v>0</v>
          </cell>
        </row>
        <row r="4262">
          <cell r="A4262">
            <v>92243</v>
          </cell>
          <cell r="B4262" t="str">
            <v>CAMINHÃO DE TRANSPORTE DE MATERIAL ASFÁLTICO 20.000 L, COM CAVALO MECÂNICO DE CAPACIDADE MÁXIMA DE TRAÇÃO COMBINADO DE 45.000 KG, POTÊNCIA 330 CV, INCLUSIVE TANQUE DE ASFALTO COM MAÇARICO - CHI DIURNO. AF_12/2015</v>
          </cell>
          <cell r="C4262" t="str">
            <v>CHI</v>
          </cell>
          <cell r="D4262">
            <v>0</v>
          </cell>
          <cell r="E4262">
            <v>0</v>
          </cell>
          <cell r="F4262">
            <v>0</v>
          </cell>
        </row>
        <row r="4263">
          <cell r="A4263">
            <v>92717</v>
          </cell>
          <cell r="B4263" t="str">
            <v>APARELHO PARA CORTE E SOLDA OXI-ACETILENO SOBRE RODAS, INCLUSIVE CILINDROS E MAÇARICOS - CHI DIURNO. AF_12/2015</v>
          </cell>
          <cell r="C4263" t="str">
            <v>CHI</v>
          </cell>
          <cell r="D4263">
            <v>0</v>
          </cell>
          <cell r="E4263">
            <v>0</v>
          </cell>
          <cell r="F4263">
            <v>0</v>
          </cell>
        </row>
        <row r="4264">
          <cell r="A4264">
            <v>92961</v>
          </cell>
          <cell r="B4264" t="str">
            <v>MÁQUINA EXTRUSORA DE CONCRETO PARA GUIAS E SARJETAS, MOTOR A DIESEL, POTÊNCIA 14 CV - CHI DIURNO. AF_12/2015</v>
          </cell>
          <cell r="C4264" t="str">
            <v>CHI</v>
          </cell>
          <cell r="D4264">
            <v>0</v>
          </cell>
          <cell r="E4264">
            <v>0</v>
          </cell>
          <cell r="F4264">
            <v>0</v>
          </cell>
        </row>
        <row r="4265">
          <cell r="A4265">
            <v>92967</v>
          </cell>
          <cell r="B4265" t="str">
            <v>MARTELO PERFURADOR PNEUMÁTICO MANUAL, HASTE 25 X 75 MM, 21 KG - CHI DIURNO. AF_12/2015</v>
          </cell>
          <cell r="C4265" t="str">
            <v>CHI</v>
          </cell>
          <cell r="D4265">
            <v>0</v>
          </cell>
          <cell r="E4265">
            <v>0</v>
          </cell>
          <cell r="F4265">
            <v>0</v>
          </cell>
        </row>
        <row r="4266">
          <cell r="A4266">
            <v>93225</v>
          </cell>
          <cell r="B4266" t="str">
            <v>PERFURATRIZ COM TORRE METÁLICA PARA EXECUÇÃO DE ESTACA HÉLICE CONTÍNUA, PROFUNDIDADE MÁXIMA DE 32 M, DIÂMETRO MÁXIMO DE 1000 MM, POTÊNCIA INSTALADA DE 350 HP, MESA ROTATIVA COM TORQUE MÁXIMO DE 263 KNM - CHI DIURNO. AF_01/2016</v>
          </cell>
          <cell r="C4266" t="str">
            <v>CHI</v>
          </cell>
          <cell r="D4266">
            <v>0</v>
          </cell>
          <cell r="E4266">
            <v>0</v>
          </cell>
          <cell r="F4266">
            <v>0</v>
          </cell>
        </row>
        <row r="4267">
          <cell r="A4267">
            <v>93234</v>
          </cell>
          <cell r="B4267" t="str">
            <v>BETONEIRA CAPACIDADE NOMINAL 400 L, CAPACIDADE DE MISTURA 310 L, MOTOR A GASOLINA POTÊNCIA 5,5 HP, SEM CARREGADOR - CHI DIURNO. AF_02/2016</v>
          </cell>
          <cell r="C4267" t="str">
            <v>CHI</v>
          </cell>
          <cell r="D4267">
            <v>0</v>
          </cell>
          <cell r="E4267">
            <v>0</v>
          </cell>
          <cell r="F4267">
            <v>0</v>
          </cell>
        </row>
        <row r="4268">
          <cell r="A4268">
            <v>93244</v>
          </cell>
          <cell r="B4268" t="str">
            <v>ROLO COMPACTADOR VIBRATÓRIO PÉ DE CARNEIRO PARA SOLOS, POTÊNCIA 80 HP, PESO OPERACIONAL SEM/COM LASTRO 7,4 / 8,8 T, LARGURA DE TRABALHO 1,68 M - CHI DIURNO. AF_02/2016</v>
          </cell>
          <cell r="C4268" t="str">
            <v>CHI</v>
          </cell>
          <cell r="D4268">
            <v>0</v>
          </cell>
          <cell r="E4268">
            <v>0</v>
          </cell>
          <cell r="F4268">
            <v>0</v>
          </cell>
        </row>
        <row r="4269">
          <cell r="A4269">
            <v>93274</v>
          </cell>
          <cell r="B4269" t="str">
            <v>GRUA ASCENSIONAL, LANÇA DE 30 M, CAPACIDADE DE 1,0 T A 30 M, ALTURA ATÉ 39 M - CHI DIURNO. AF_03/2016</v>
          </cell>
          <cell r="C4269" t="str">
            <v>CHI</v>
          </cell>
          <cell r="D4269">
            <v>0</v>
          </cell>
          <cell r="E4269">
            <v>0</v>
          </cell>
          <cell r="F4269">
            <v>0</v>
          </cell>
        </row>
        <row r="4270">
          <cell r="A4270">
            <v>93282</v>
          </cell>
          <cell r="B4270" t="str">
            <v>GUINCHO ELÉTRICO DE COLUNA, CAPACIDADE 400 KG, COM MOTO FREIO, MOTOR TRIFÁSICO DE 1,25 CV - CHI DIURNO. AF_03/2016</v>
          </cell>
          <cell r="C4270" t="str">
            <v>CHI</v>
          </cell>
          <cell r="D4270">
            <v>0</v>
          </cell>
          <cell r="E4270">
            <v>0</v>
          </cell>
          <cell r="F4270">
            <v>0</v>
          </cell>
        </row>
        <row r="4271">
          <cell r="A4271">
            <v>93288</v>
          </cell>
          <cell r="B4271" t="str">
            <v>GUINDASTE HIDRÁULICO AUTOPROPELIDO, COM LANÇA TELESCÓPICA 40 M, CAPACIDADE MÁXIMA 60 T, POTÊNCIA 260 KW - CHI DIURNO. AF_03/2016</v>
          </cell>
          <cell r="C4271" t="str">
            <v>CHI</v>
          </cell>
          <cell r="D4271">
            <v>0</v>
          </cell>
          <cell r="E4271">
            <v>0</v>
          </cell>
          <cell r="F4271">
            <v>0</v>
          </cell>
        </row>
        <row r="4272">
          <cell r="A4272">
            <v>93403</v>
          </cell>
          <cell r="B4272" t="str">
            <v>GUINDAUTO HIDRÁULICO, CAPACIDADE MÁXIMA DE CARGA 3300 KG, MOMENTO MÁXIMO DE CARGA 5,8 TM, ALCANCE MÁXIMO HORIZONTAL 7,60 M, INCLUSIVE CAMINHÃO TOCO PBT 16.000 KG, POTÊNCIA DE 189 CV - CHI DIURNO. AF_03/2016</v>
          </cell>
          <cell r="C4272" t="str">
            <v>CHI</v>
          </cell>
          <cell r="D4272">
            <v>0</v>
          </cell>
          <cell r="E4272">
            <v>0</v>
          </cell>
          <cell r="F4272">
            <v>0</v>
          </cell>
        </row>
        <row r="4273">
          <cell r="A4273">
            <v>93409</v>
          </cell>
          <cell r="B4273" t="str">
            <v>MÁQUINA JATO DE PRESSAO PORTÁTIL, CAMARA DE 1 SAIDA, CAPACIDADE 280 L, DIAMETRO 670 MM, BICO DE JATO CURTO VENTURI DE 5/16'' , MANGUEIRA DE 1'' COM COMPRESSOR DE AR REBOCÁVEL 189 PCM E MOTOR DIESEL 63 CV - CHI DIURNO. AF_03/2016</v>
          </cell>
          <cell r="C4273" t="str">
            <v>CHI</v>
          </cell>
          <cell r="D4273">
            <v>0</v>
          </cell>
          <cell r="E4273">
            <v>0</v>
          </cell>
          <cell r="F4273">
            <v>0</v>
          </cell>
        </row>
        <row r="4274">
          <cell r="A4274">
            <v>93416</v>
          </cell>
          <cell r="B4274" t="str">
            <v>GERADOR PORTÁTIL MONOFÁSICO, POTÊNCIA 5500 VA, MOTOR A GASOLINA, POTÊNCIA DO MOTOR 13 CV - CHI DIURNO. AF_03/2016</v>
          </cell>
          <cell r="C4274" t="str">
            <v>CHI</v>
          </cell>
          <cell r="D4274">
            <v>0</v>
          </cell>
          <cell r="E4274">
            <v>0</v>
          </cell>
          <cell r="F4274">
            <v>0</v>
          </cell>
        </row>
        <row r="4275">
          <cell r="A4275">
            <v>93422</v>
          </cell>
          <cell r="B4275" t="str">
            <v>GRUPO GERADOR REBOCÁVEL, POTÊNCIA 66 KVA, MOTOR A DIESEL - CHI DIURNO. AF_03/2016</v>
          </cell>
          <cell r="C4275" t="str">
            <v>CHI</v>
          </cell>
          <cell r="D4275">
            <v>0</v>
          </cell>
          <cell r="E4275">
            <v>0</v>
          </cell>
          <cell r="F4275">
            <v>0</v>
          </cell>
        </row>
        <row r="4276">
          <cell r="A4276">
            <v>93428</v>
          </cell>
          <cell r="B4276" t="str">
            <v>GRUPO GERADOR ESTACIONÁRIO, POTÊNCIA 150 KVA, MOTOR A DIESEL- CHI DIURNO. AF_03/2016</v>
          </cell>
          <cell r="C4276" t="str">
            <v>CHI</v>
          </cell>
          <cell r="D4276">
            <v>0</v>
          </cell>
          <cell r="E4276">
            <v>0</v>
          </cell>
          <cell r="F4276">
            <v>0</v>
          </cell>
        </row>
        <row r="4277">
          <cell r="A4277">
            <v>93434</v>
          </cell>
          <cell r="B4277" t="str">
            <v>USINA DE MISTURA ASFÁLTICA À QUENTE, TIPO CONTRA FLUXO, PROD 40 A 80 TON/HORA - CHI DIURNO. AF_03/2016</v>
          </cell>
          <cell r="C4277" t="str">
            <v>CHI</v>
          </cell>
          <cell r="D4277">
            <v>0</v>
          </cell>
          <cell r="E4277">
            <v>0</v>
          </cell>
          <cell r="F4277">
            <v>0</v>
          </cell>
        </row>
        <row r="4278">
          <cell r="A4278">
            <v>93440</v>
          </cell>
          <cell r="B4278" t="str">
            <v>USINA DE ASFALTO À FRIO, CAPACIDADE DE 40 A 60 TON/HORA, ELÉTRICA POTÊNCIA 30 CV - CHI DIURNO. AF_03/2016</v>
          </cell>
          <cell r="C4278" t="str">
            <v>CHI</v>
          </cell>
          <cell r="D4278">
            <v>0</v>
          </cell>
          <cell r="E4278">
            <v>0</v>
          </cell>
          <cell r="F4278">
            <v>0</v>
          </cell>
        </row>
        <row r="4279">
          <cell r="A4279">
            <v>95122</v>
          </cell>
          <cell r="B4279" t="str">
            <v>USINA MISTURADORA DE SOLOS, CAPACIDADE DE 200 A 500 TON/H, POTENCIA 75KW - CHI DIURNO. AF_07/2016</v>
          </cell>
          <cell r="C4279" t="str">
            <v>CHI</v>
          </cell>
          <cell r="D4279">
            <v>0</v>
          </cell>
          <cell r="E4279">
            <v>0</v>
          </cell>
          <cell r="F4279">
            <v>0</v>
          </cell>
        </row>
        <row r="4280">
          <cell r="A4280">
            <v>95128</v>
          </cell>
          <cell r="B4280" t="str">
            <v>DISTRIBUIDOR DE AGREGADOS AUTOPROPELIDO, CAP 3 M3, A DIESEL, POTÊNCIA 176CV - CHI DIURNO. AF_07/2016</v>
          </cell>
          <cell r="C4280" t="str">
            <v>CHI</v>
          </cell>
          <cell r="D4280">
            <v>0</v>
          </cell>
          <cell r="E4280">
            <v>0</v>
          </cell>
          <cell r="F4280">
            <v>0</v>
          </cell>
        </row>
        <row r="4281">
          <cell r="A4281">
            <v>95140</v>
          </cell>
          <cell r="B4281" t="str">
            <v>TALHA MANUAL DE CORRENTE, CAPACIDADE DE 2 TON. COM ELEVAÇÃO DE 3 M - CHI DIURNO. AF_07/2016</v>
          </cell>
          <cell r="C4281" t="str">
            <v>CHI</v>
          </cell>
          <cell r="D4281">
            <v>0</v>
          </cell>
          <cell r="E4281">
            <v>0</v>
          </cell>
          <cell r="F4281">
            <v>0</v>
          </cell>
        </row>
        <row r="4282">
          <cell r="A4282">
            <v>95213</v>
          </cell>
          <cell r="B4282" t="str">
            <v>GRUA ASCENCIONAL, LANÇA DE 42 M, CAPACIDADE DE 1,5 T A 30 M, ALTURA ATÉ 39 M - CHI DIURNO. AF_08/2016</v>
          </cell>
          <cell r="C4282" t="str">
            <v>CHI</v>
          </cell>
          <cell r="D4282">
            <v>0</v>
          </cell>
          <cell r="E4282">
            <v>0</v>
          </cell>
          <cell r="F4282">
            <v>0</v>
          </cell>
        </row>
        <row r="4283">
          <cell r="A4283">
            <v>95219</v>
          </cell>
          <cell r="B4283" t="str">
            <v>PULVERIZADOR DE TINTA ELÉTRICO/MÁQUINA DE PINTURA AIRLESS, VAZÃO 2 L/MIN - CHI DIURNO. AF_08/2016</v>
          </cell>
          <cell r="C4283" t="str">
            <v>CHI</v>
          </cell>
          <cell r="D4283">
            <v>0</v>
          </cell>
          <cell r="E4283">
            <v>0</v>
          </cell>
          <cell r="F4283">
            <v>0</v>
          </cell>
        </row>
        <row r="4284">
          <cell r="A4284">
            <v>95259</v>
          </cell>
          <cell r="B4284" t="str">
            <v>MARTELO DEMOLIDOR PNEUMÁTICO MANUAL, 32 KG - CHI DIURNO. AF_09/2016</v>
          </cell>
          <cell r="C4284" t="str">
            <v>CHI</v>
          </cell>
          <cell r="D4284">
            <v>0</v>
          </cell>
          <cell r="E4284">
            <v>0</v>
          </cell>
          <cell r="F4284">
            <v>0</v>
          </cell>
        </row>
        <row r="4285">
          <cell r="A4285">
            <v>95265</v>
          </cell>
          <cell r="B4285" t="str">
            <v>COMPACTADOR DE SOLOS DE PERCUSÃO (SOQUETE) COM MOTOR A GASOLINA, POTÊNCIA 3 CV - CHI DIURNO. AF_09/2016</v>
          </cell>
          <cell r="C4285" t="str">
            <v>CHI</v>
          </cell>
          <cell r="D4285">
            <v>0</v>
          </cell>
          <cell r="E4285">
            <v>0</v>
          </cell>
          <cell r="F4285">
            <v>0</v>
          </cell>
        </row>
        <row r="4286">
          <cell r="A4286">
            <v>95271</v>
          </cell>
          <cell r="B4286" t="str">
            <v>RÉGUA VIBRATÓRIA DUPLA PARA CONCRETO, PESO DE 60KG, COMPRIMENTO 4 M, COM MOTOR A GASOLINA, POTÊNCIA 5,5 HP - CHI DIURNO. AF_09/2016</v>
          </cell>
          <cell r="C4286" t="str">
            <v>CHI</v>
          </cell>
          <cell r="D4286">
            <v>0</v>
          </cell>
          <cell r="E4286">
            <v>0</v>
          </cell>
          <cell r="F4286">
            <v>0</v>
          </cell>
        </row>
        <row r="4287">
          <cell r="A4287">
            <v>95277</v>
          </cell>
          <cell r="B4287" t="str">
            <v>POLIDORA DE PISO (POLITRIZ), PESO DE 100KG, DIÂMETRO 450 MM, MOTOR ELÉTRICO, POTÊNCIA 4 HP - CHI DIURNO. AF_09/2016</v>
          </cell>
          <cell r="C4287" t="str">
            <v>CHI</v>
          </cell>
          <cell r="D4287">
            <v>0</v>
          </cell>
          <cell r="E4287">
            <v>0</v>
          </cell>
          <cell r="F4287">
            <v>0</v>
          </cell>
        </row>
        <row r="4288">
          <cell r="A4288">
            <v>95283</v>
          </cell>
          <cell r="B4288" t="str">
            <v>DESEMPENADEIRA DE CONCRETO, PESO DE 75KG, 4 PÁS, MOTOR A GASOLINA, POTÊNCIA 5,5 HP - CHI DIURNO. AF_09/2016</v>
          </cell>
          <cell r="C4288" t="str">
            <v>CHI</v>
          </cell>
          <cell r="D4288">
            <v>0</v>
          </cell>
          <cell r="E4288">
            <v>0</v>
          </cell>
          <cell r="F4288">
            <v>0</v>
          </cell>
        </row>
        <row r="4289">
          <cell r="A4289">
            <v>95621</v>
          </cell>
          <cell r="B4289" t="str">
            <v>PERFURATRIZ PNEUMATICA MANUAL DE PESO MEDIO, MARTELETE, 18KG, COMPRIMENTO MÁXIMO DE CURSO DE 6 M, DIAMETRO DO PISTAO DE 5,5 CM - CHI DIURNO. AF_11/2016</v>
          </cell>
          <cell r="C4289" t="str">
            <v>CHI</v>
          </cell>
          <cell r="D4289">
            <v>0</v>
          </cell>
          <cell r="E4289">
            <v>0</v>
          </cell>
          <cell r="F4289">
            <v>0</v>
          </cell>
        </row>
        <row r="4290">
          <cell r="A4290">
            <v>95632</v>
          </cell>
          <cell r="B4290" t="str">
            <v>ROLO COMPACTADOR VIBRATORIO TANDEM, ACO LISO, POTENCIA 125 HP, PESO SEM/COM LASTRO 10,20/11,65 T, LARGURA DE TRABALHO 1,73 M - CHI DIURNO. AF_11/2016</v>
          </cell>
          <cell r="C4290" t="str">
            <v>CHI</v>
          </cell>
          <cell r="D4290">
            <v>0</v>
          </cell>
          <cell r="E4290">
            <v>0</v>
          </cell>
          <cell r="F4290">
            <v>0</v>
          </cell>
        </row>
        <row r="4291">
          <cell r="A4291">
            <v>95703</v>
          </cell>
          <cell r="B4291" t="str">
            <v>PERFURATRIZ MANUAL, TORQUE MAXIMO 55 KGF.M, POTENCIA 5 CV, COM DIAMETRO MAXIMO 8 1/2" - CHI DIURNO. AF_11/2016</v>
          </cell>
          <cell r="C4291" t="str">
            <v>CHI</v>
          </cell>
          <cell r="D4291">
            <v>0</v>
          </cell>
          <cell r="E4291">
            <v>0</v>
          </cell>
          <cell r="F4291">
            <v>0</v>
          </cell>
        </row>
        <row r="4292">
          <cell r="A4292">
            <v>95709</v>
          </cell>
          <cell r="B4292" t="str">
            <v>PERFURATRIZ SOBRE ESTEIRA, TORQUE MÁXIMO 600 KGF, POTÊNCIA ENTRE 50 E 60 HP, DIÂMETRO MÁXIMO 10 - CHI DIURNO. AF_11/2016</v>
          </cell>
          <cell r="C4292" t="str">
            <v>CHI</v>
          </cell>
          <cell r="D4292">
            <v>0</v>
          </cell>
          <cell r="E4292">
            <v>0</v>
          </cell>
          <cell r="F4292">
            <v>0</v>
          </cell>
        </row>
        <row r="4293">
          <cell r="A4293">
            <v>95715</v>
          </cell>
          <cell r="B4293" t="str">
            <v>ESCAVADEIRA HIDRAULICA SOBRE ESTEIRA, COM GARRA GIRATORIA DE MANDIBULAS, PESO OPERACIONAL ENTRE 22,00 E 25,50 TON, POTENCIA LIQUIDA ENTRE 150 E 160 HP - CHI DIURNO. AF_11/2016</v>
          </cell>
          <cell r="C4293" t="str">
            <v>CHI</v>
          </cell>
          <cell r="D4293">
            <v>0</v>
          </cell>
          <cell r="E4293">
            <v>0</v>
          </cell>
          <cell r="F4293">
            <v>0</v>
          </cell>
        </row>
        <row r="4294">
          <cell r="A4294">
            <v>95721</v>
          </cell>
          <cell r="B4294" t="str">
            <v>ESCAVADEIRA HIDRAULICA SOBRE ESTEIRA, EQUIPADA COM CLAMSHELL, COM CAPACIDADE DA CAÇAMBA ENTRE 1,20 E 1,50 M3, PESO OPERACIONAL ENTRE 20,00 E 22,00 TON, POTENCIA LIQUIDA ENTRE 150 E 160 HP - CHI DIURNO. AF_11/2016</v>
          </cell>
          <cell r="C4294" t="str">
            <v>CHI</v>
          </cell>
          <cell r="D4294">
            <v>0</v>
          </cell>
          <cell r="E4294">
            <v>0</v>
          </cell>
          <cell r="F4294">
            <v>0</v>
          </cell>
        </row>
        <row r="4295">
          <cell r="A4295">
            <v>95873</v>
          </cell>
          <cell r="B4295" t="str">
            <v>GRUPO GERADOR COM CARENAGEM, MOTOR DIESEL POTÊNCIA STANDART ENTRE 250 E 260 KVA - CHI DIURNO. AF_12/2016</v>
          </cell>
          <cell r="C4295" t="str">
            <v>CHI</v>
          </cell>
          <cell r="D4295">
            <v>0</v>
          </cell>
          <cell r="E4295">
            <v>0</v>
          </cell>
          <cell r="F4295">
            <v>0</v>
          </cell>
        </row>
        <row r="4296">
          <cell r="A4296">
            <v>96014</v>
          </cell>
          <cell r="B4296" t="str">
            <v>TRATOR DE PNEUS COM POTÊNCIA DE 122 CV, TRAÇÃO 4X4, COM VASSOURA MECÂNICA ACOPLADA - CHI DIURNO. AF_02/2017</v>
          </cell>
          <cell r="C4296" t="str">
            <v>CHI</v>
          </cell>
          <cell r="D4296">
            <v>0</v>
          </cell>
          <cell r="E4296">
            <v>0</v>
          </cell>
          <cell r="F4296">
            <v>0</v>
          </cell>
        </row>
        <row r="4297">
          <cell r="A4297">
            <v>96021</v>
          </cell>
          <cell r="B4297" t="str">
            <v>TRATOR DE PNEUS COM POTÊNCIA DE 122 CV, TRAÇÃO 4X4, COM GRADE DE DISCOS ACOPLADA - CHI DIURNO. AF_02/2017</v>
          </cell>
          <cell r="C4297" t="str">
            <v>CHI</v>
          </cell>
          <cell r="D4297">
            <v>0</v>
          </cell>
          <cell r="E4297">
            <v>0</v>
          </cell>
          <cell r="F4297">
            <v>0</v>
          </cell>
        </row>
        <row r="4298">
          <cell r="A4298">
            <v>96029</v>
          </cell>
          <cell r="B4298" t="str">
            <v>TRATOR DE PNEUS COM POTÊNCIA DE 85 CV, TRAÇÃO 4X4, COM GRADE DE DISCOS ACOPLADA - CHI DIURNO. AF_02/2017</v>
          </cell>
          <cell r="C4298" t="str">
            <v>CHI</v>
          </cell>
          <cell r="D4298">
            <v>0</v>
          </cell>
          <cell r="E4298">
            <v>0</v>
          </cell>
          <cell r="F4298">
            <v>0</v>
          </cell>
        </row>
        <row r="4299">
          <cell r="A4299">
            <v>96036</v>
          </cell>
          <cell r="B4299" t="str">
            <v>CAMINHÃO BASCULANTE 10 M3, TRUCADO, POTÊNCIA 230 CV, INCLUSIVE CAÇAMBA METÁLICA, COM DISTRIBUIDOR DE AGREGADOS ACOPLADO - CHI DIURNO. AF_02/2017</v>
          </cell>
          <cell r="C4299" t="str">
            <v>CHI</v>
          </cell>
          <cell r="D4299">
            <v>0</v>
          </cell>
          <cell r="E4299">
            <v>0</v>
          </cell>
          <cell r="F4299">
            <v>0</v>
          </cell>
        </row>
        <row r="4300">
          <cell r="A4300">
            <v>96155</v>
          </cell>
          <cell r="B4300" t="str">
            <v>TRATOR DE PNEUS COM POTÊNCIA DE 85 CV, TRAÇÃO 4X4, COM VASSOURA MECÂNICA ACOPLADA - CHI DIURNO. AF_02/2017</v>
          </cell>
          <cell r="C4300" t="str">
            <v>CHI</v>
          </cell>
          <cell r="D4300">
            <v>0</v>
          </cell>
          <cell r="E4300">
            <v>0</v>
          </cell>
          <cell r="F4300">
            <v>0</v>
          </cell>
        </row>
        <row r="4301">
          <cell r="A4301">
            <v>96156</v>
          </cell>
          <cell r="B4301" t="str">
            <v>MINICARREGADEIRA SOBRE RODAS POTENCIA 47HP CAPACIDADE OPERACAO 646 KG, COM VASSOURA MECÂNICA ACOPLADA - CHI DIURNO. AF_03/2017</v>
          </cell>
          <cell r="C4301" t="str">
            <v>CHI</v>
          </cell>
          <cell r="D4301">
            <v>0</v>
          </cell>
          <cell r="E4301">
            <v>0</v>
          </cell>
          <cell r="F4301">
            <v>0</v>
          </cell>
        </row>
        <row r="4302">
          <cell r="A4302">
            <v>96159</v>
          </cell>
          <cell r="B4302" t="str">
            <v>MÁQUINA DEMARCADORA DE FAIXA DE TRÁFEGO À FRIO, AUTOPROPELIDA, POTÊNCIA 38 HP - CHI DIURNO. AF_07/2016</v>
          </cell>
          <cell r="C4302" t="str">
            <v>CHI</v>
          </cell>
          <cell r="D4302">
            <v>0</v>
          </cell>
          <cell r="E4302">
            <v>0</v>
          </cell>
          <cell r="F4302">
            <v>0</v>
          </cell>
        </row>
        <row r="4303">
          <cell r="A4303">
            <v>96246</v>
          </cell>
          <cell r="B4303" t="str">
            <v>MINIESCAVADEIRA SOBRE ESTEIRAS, POTENCIA LIQUIDA DE *30* HP, PESO OPERACIONAL DE *3.500* KG - CHI DIURNO. AF_04/2017</v>
          </cell>
          <cell r="C4303" t="str">
            <v>CHI</v>
          </cell>
          <cell r="D4303">
            <v>0</v>
          </cell>
          <cell r="E4303">
            <v>0</v>
          </cell>
          <cell r="F4303">
            <v>0</v>
          </cell>
        </row>
        <row r="4304">
          <cell r="A4304">
            <v>96302</v>
          </cell>
          <cell r="B4304" t="str">
            <v>PERFURATRIZ ROTATIVA SOBRE ESTEIRA, TORQUE MAXIMO 2500 KGM, POTENCIA 110 HP, MOTOR DIESEL - CHI DIURNO. AF_05/2017</v>
          </cell>
          <cell r="C4304" t="str">
            <v>CHI</v>
          </cell>
          <cell r="D4304">
            <v>0</v>
          </cell>
          <cell r="E4304">
            <v>0</v>
          </cell>
          <cell r="F4304">
            <v>0</v>
          </cell>
        </row>
        <row r="4305">
          <cell r="A4305">
            <v>96308</v>
          </cell>
          <cell r="B4305" t="str">
            <v>COMPRESSOR DE AR, VAZAO DE 10 PCM, RESERVATORIO 100 L, PRESSAO DE TRABALHO ENTRE 6,9 E 9,7 BAR  POTENCIA 2 HP, TENSAO 110/220 V  CHI DIURNO. AF_05/2017</v>
          </cell>
          <cell r="C4305" t="str">
            <v>CHI</v>
          </cell>
          <cell r="D4305">
            <v>0</v>
          </cell>
          <cell r="E4305">
            <v>0</v>
          </cell>
          <cell r="F4305">
            <v>0</v>
          </cell>
        </row>
        <row r="4306">
          <cell r="A4306">
            <v>96464</v>
          </cell>
          <cell r="B4306" t="str">
            <v>ROLO COMPACTADOR DE PNEUS, ESTATICO, PRESSAO VARIAVEL, POTENCIA 110 HP, PESO SEM/COM LASTRO 10,8/27 T, LARGURA DE ROLAGEM 2,30 M - CHI DIURNO. AF_06/2017</v>
          </cell>
          <cell r="C4306" t="str">
            <v>CHI</v>
          </cell>
          <cell r="D4306">
            <v>0</v>
          </cell>
          <cell r="E4306">
            <v>0</v>
          </cell>
          <cell r="F4306">
            <v>0</v>
          </cell>
        </row>
        <row r="4307">
          <cell r="A4307">
            <v>98765</v>
          </cell>
          <cell r="B4307" t="str">
            <v>INVERSOR DE SOLDA MONOFÁSICO DE 160 A, POTÊNCIA DE 5400 W, TENSÃO DE 220 V, PARA SOLDA COM ELETRODOS DE 2,0 A 4,0 MM E PROCESSO TIG - CHI DIURNO. AF_06/2018</v>
          </cell>
          <cell r="C4307" t="str">
            <v>CHI</v>
          </cell>
          <cell r="D4307">
            <v>0</v>
          </cell>
          <cell r="E4307">
            <v>0</v>
          </cell>
          <cell r="F4307">
            <v>0</v>
          </cell>
        </row>
        <row r="4308">
          <cell r="A4308">
            <v>99834</v>
          </cell>
          <cell r="B4308" t="str">
            <v>LAVADORA DE ALTA PRESSAO (LAVA-JATO) PARA AGUA FRIA, PRESSAO DE OPERACAO ENTRE 1400 E 1900 LIB/POL2, VAZAO MAXIMA ENTRE 400 E 700 L/H - CHI DIURNO. AF_04/2019</v>
          </cell>
          <cell r="C4308" t="str">
            <v>CHI</v>
          </cell>
          <cell r="D4308">
            <v>0</v>
          </cell>
          <cell r="E4308">
            <v>0</v>
          </cell>
          <cell r="F4308">
            <v>0</v>
          </cell>
        </row>
        <row r="4309">
          <cell r="A4309">
            <v>100642</v>
          </cell>
          <cell r="B4309" t="str">
            <v>USINA DE MISTURA ASFÁLTICA À QUENTE, TIPO CONTRA FLUXO, PROD 100 A 140 TON/HORA - CHI DIURNO. AF_12/2019</v>
          </cell>
          <cell r="C4309" t="str">
            <v>CHI</v>
          </cell>
          <cell r="D4309">
            <v>0</v>
          </cell>
          <cell r="E4309">
            <v>0</v>
          </cell>
          <cell r="F4309">
            <v>0</v>
          </cell>
        </row>
        <row r="4310">
          <cell r="A4310">
            <v>100648</v>
          </cell>
          <cell r="B4310" t="str">
            <v>USINA DE ASFALTO, TIPO GRAVIMÉTRICA, PROD 150 TON/HORA - CHI DIURNO. AF_12/2019</v>
          </cell>
          <cell r="C4310" t="str">
            <v>CHI</v>
          </cell>
          <cell r="D4310">
            <v>0</v>
          </cell>
          <cell r="E4310">
            <v>0</v>
          </cell>
          <cell r="F4310">
            <v>0</v>
          </cell>
        </row>
        <row r="4311">
          <cell r="A4311">
            <v>5089</v>
          </cell>
          <cell r="B4311" t="str">
            <v>ROLO COMPACTADOR VIBRATÓRIO PÉ DE CARNEIRO PARA SOLOS, POTÊNCIA 80 HP, PESO OPERACIONAL SEM/COM LASTRO 7,4 / 8,8 T, LARGURA DE TRABALHO 1,68 M - MANUTENÇÃO. AF_02/2016</v>
          </cell>
          <cell r="C4311" t="str">
            <v>H</v>
          </cell>
          <cell r="D4311">
            <v>0</v>
          </cell>
          <cell r="E4311">
            <v>0</v>
          </cell>
          <cell r="F4311">
            <v>0</v>
          </cell>
        </row>
        <row r="4312">
          <cell r="A4312">
            <v>5627</v>
          </cell>
          <cell r="B4312" t="str">
            <v>ESCAVADEIRA HIDRÁULICA SOBRE ESTEIRAS, CAÇAMBA 0,80 M3, PESO OPERACIONAL 17 T, POTENCIA BRUTA 111 HP - DEPRECIAÇÃO. AF_06/2014</v>
          </cell>
          <cell r="C4312" t="str">
            <v>H</v>
          </cell>
          <cell r="D4312">
            <v>0</v>
          </cell>
          <cell r="E4312">
            <v>0</v>
          </cell>
          <cell r="F4312">
            <v>0</v>
          </cell>
        </row>
        <row r="4313">
          <cell r="A4313">
            <v>5628</v>
          </cell>
          <cell r="B4313" t="str">
            <v>ESCAVADEIRA HIDRÁULICA SOBRE ESTEIRAS, CAÇAMBA 0,80 M3, PESO OPERACIONAL 17 T, POTENCIA BRUTA 111 HP - JUROS. AF_06/2014</v>
          </cell>
          <cell r="C4313" t="str">
            <v>H</v>
          </cell>
          <cell r="D4313">
            <v>0</v>
          </cell>
          <cell r="E4313">
            <v>0</v>
          </cell>
          <cell r="F4313">
            <v>0</v>
          </cell>
        </row>
        <row r="4314">
          <cell r="A4314">
            <v>5629</v>
          </cell>
          <cell r="B4314" t="str">
            <v>ESCAVADEIRA HIDRÁULICA SOBRE ESTEIRAS, CAÇAMBA 0,80 M3, PESO OPERACIONAL 17 T, POTENCIA BRUTA 111 HP - MANUTENÇÃO. AF_06/2014</v>
          </cell>
          <cell r="C4314" t="str">
            <v>H</v>
          </cell>
          <cell r="D4314">
            <v>0</v>
          </cell>
          <cell r="E4314">
            <v>0</v>
          </cell>
          <cell r="F4314">
            <v>0</v>
          </cell>
        </row>
        <row r="4315">
          <cell r="A4315">
            <v>5630</v>
          </cell>
          <cell r="B4315" t="str">
            <v>ESCAVADEIRA HIDRÁULICA SOBRE ESTEIRAS, CAÇAMBA 0,80 M3, PESO OPERACIONAL 17 T, POTENCIA BRUTA 111 HP - MATERIAIS NA OPERAÇÃO. AF_06/2014</v>
          </cell>
          <cell r="C4315" t="str">
            <v>H</v>
          </cell>
          <cell r="D4315">
            <v>0</v>
          </cell>
          <cell r="E4315">
            <v>0</v>
          </cell>
          <cell r="F4315">
            <v>0</v>
          </cell>
        </row>
        <row r="4316">
          <cell r="A4316">
            <v>5658</v>
          </cell>
          <cell r="B4316" t="str">
            <v>GRADE DE DISCO CONTROLE REMOTO REBOCÁVEL, COM 24 DISCOS 24 X 6 MM COM PNEUS PARA TRANSPORTE - MANUTENÇÃO. AF_06/2014</v>
          </cell>
          <cell r="C4316" t="str">
            <v>H</v>
          </cell>
          <cell r="D4316">
            <v>0</v>
          </cell>
          <cell r="E4316">
            <v>0</v>
          </cell>
          <cell r="F4316">
            <v>0</v>
          </cell>
        </row>
        <row r="4317">
          <cell r="A4317">
            <v>5664</v>
          </cell>
          <cell r="B4317" t="str">
            <v>RETROESCAVADEIRA SOBRE RODAS COM CARREGADEIRA, TRAÇÃO 4X4, POTÊNCIA LÍQ. 88 HP, CAÇAMBA CARREG. CAP. MÍN. 1 M3, CAÇAMBA RETRO CAP. 0,26 M3, PESO OPERACIONAL MÍN. 6.674 KG, PROFUNDIDADE ESCAVAÇÃO MÁX. 4,37 M - MANUTENÇÃO. AF_06/2014</v>
          </cell>
          <cell r="C4317" t="str">
            <v>H</v>
          </cell>
          <cell r="D4317">
            <v>0</v>
          </cell>
          <cell r="E4317">
            <v>0</v>
          </cell>
          <cell r="F4317">
            <v>0</v>
          </cell>
        </row>
        <row r="4318">
          <cell r="A4318">
            <v>5667</v>
          </cell>
          <cell r="B4318" t="str">
            <v>RETROESCAVADEIRA SOBRE RODAS COM CARREGADEIRA, TRAÇÃO 4X2, POTÊNCIA LÍQ. 79 HP, CAÇAMBA CARREG. CAP. MÍN. 1 M3, CAÇAMBA RETRO CAP. 0,20 M3, PESO OPERACIONAL MÍN. 6.570 KG, PROFUNDIDADE ESCAVAÇÃO MÁX. 4,37 M - MANUTENÇÃO. AF_06/2014</v>
          </cell>
          <cell r="C4318" t="str">
            <v>H</v>
          </cell>
          <cell r="D4318">
            <v>0</v>
          </cell>
          <cell r="E4318">
            <v>0</v>
          </cell>
          <cell r="F4318">
            <v>0</v>
          </cell>
        </row>
        <row r="4319">
          <cell r="A4319">
            <v>5668</v>
          </cell>
          <cell r="B4319" t="str">
            <v>RETROESCAVADEIRA SOBRE RODAS COM CARREGADEIRA, TRAÇÃO 4X2, POTÊNCIA LÍQ. 79 HP, CAÇAMBA CARREG. CAP. MÍN. 1 M3, CAÇAMBA RETRO CAP. 0,20 M3, PESO OPERACIONAL MÍN. 6.570 KG, PROFUNDIDADE ESCAVAÇÃO MÁX. 4,37 M - MATERIAIS NA OPERAÇÃO. AF_06/2014</v>
          </cell>
          <cell r="C4319" t="str">
            <v>H</v>
          </cell>
          <cell r="D4319">
            <v>0</v>
          </cell>
          <cell r="E4319">
            <v>0</v>
          </cell>
          <cell r="F4319">
            <v>0</v>
          </cell>
        </row>
        <row r="4320">
          <cell r="A4320">
            <v>5674</v>
          </cell>
          <cell r="B4320" t="str">
            <v>ROLO COMPACTADOR VIBRATÓRIO DE UM CILINDRO AÇO LISO, POTÊNCIA 80 HP, PESO OPERACIONAL MÁXIMO 8,1 T, IMPACTO DINÂMICO 16,15 / 9,5 T, LARGURA DE TRABALHO 1,68 M - MANUTENÇÃO. AF_06/2014</v>
          </cell>
          <cell r="C4320" t="str">
            <v>H</v>
          </cell>
          <cell r="D4320">
            <v>0</v>
          </cell>
          <cell r="E4320">
            <v>0</v>
          </cell>
          <cell r="F4320">
            <v>0</v>
          </cell>
        </row>
        <row r="4321">
          <cell r="A4321">
            <v>5692</v>
          </cell>
          <cell r="B4321" t="str">
            <v>MOTOBOMBA CENTRÍFUGA, MOTOR A GASOLINA, POTÊNCIA 5,42 HP, BOCAIS 1 1/2" X 1", DIÂMETRO ROTOR 143 MM HM/Q = 6 MCA / 16,8 M3/H A 38 MCA / 6,6 M3/H - MANUTENÇÃO. AF_06/2014</v>
          </cell>
          <cell r="C4321" t="str">
            <v>H</v>
          </cell>
          <cell r="D4321">
            <v>0</v>
          </cell>
          <cell r="E4321">
            <v>0</v>
          </cell>
          <cell r="F4321">
            <v>0</v>
          </cell>
        </row>
        <row r="4322">
          <cell r="A4322">
            <v>5693</v>
          </cell>
          <cell r="B4322" t="str">
            <v>MOTOBOMBA CENTRÍFUGA, MOTOR A GASOLINA, POTÊNCIA 5,42 HP, BOCAIS 1 1/2" X 1", DIÂMETRO ROTOR 143 MM HM/Q = 6 MCA / 16,8 M3/H A 38 MCA / 6,6 M3/H - MATERIAIS NA OPERAÇÃO. AF_06/2014</v>
          </cell>
          <cell r="C4322" t="str">
            <v>H</v>
          </cell>
          <cell r="D4322">
            <v>0</v>
          </cell>
          <cell r="E4322">
            <v>0</v>
          </cell>
          <cell r="F4322">
            <v>0</v>
          </cell>
        </row>
        <row r="4323">
          <cell r="A4323">
            <v>5695</v>
          </cell>
          <cell r="B4323" t="str">
            <v>CAMINHÃO BASCULANTE 6 M3, PESO BRUTO TOTAL 16.000 KG, CARGA ÚTIL MÁXIMA 13.071 KG, DISTÂNCIA ENTRE EIXOS 4,80 M, POTÊNCIA 230 CV INCLUSIVE CAÇAMBA METÁLICA - MANUTENÇÃO. AF_06/2014</v>
          </cell>
          <cell r="C4323" t="str">
            <v>H</v>
          </cell>
          <cell r="D4323">
            <v>0</v>
          </cell>
          <cell r="E4323">
            <v>0</v>
          </cell>
          <cell r="F4323">
            <v>0</v>
          </cell>
        </row>
        <row r="4324">
          <cell r="A4324">
            <v>5703</v>
          </cell>
          <cell r="B4324" t="str">
            <v>USINA DE CONCRETO FIXA, CAPACIDADE NOMINAL DE 90 A 120 M3/H, SEM SILO - MATERIAIS NA OPERAÇÃO. AF_07/2016</v>
          </cell>
          <cell r="C4324" t="str">
            <v>H</v>
          </cell>
          <cell r="D4324">
            <v>0</v>
          </cell>
          <cell r="E4324">
            <v>0</v>
          </cell>
          <cell r="F4324">
            <v>0</v>
          </cell>
        </row>
        <row r="4325">
          <cell r="A4325">
            <v>5705</v>
          </cell>
          <cell r="B4325" t="str">
            <v>CAMINHÃO TOCO, PBT 16.000 KG, CARGA ÚTIL MÁX. 10.685 KG, DIST. ENTRE EIXOS 4,8 M, POTÊNCIA 189 CV, INCLUSIVE CARROCERIA FIXA ABERTA DE MADEIRA P/ TRANSPORTE GERAL DE CARGA SECA, DIMEN. APROX. 2,5 X 7,00 X 0,50 M - MANUTENÇÃO. AF_06/2014</v>
          </cell>
          <cell r="C4325" t="str">
            <v>H</v>
          </cell>
          <cell r="D4325">
            <v>0</v>
          </cell>
          <cell r="E4325">
            <v>0</v>
          </cell>
          <cell r="F4325">
            <v>0</v>
          </cell>
        </row>
        <row r="4326">
          <cell r="A4326">
            <v>5707</v>
          </cell>
          <cell r="B4326" t="str">
            <v>USINA MISTURADORA DE SOLOS, CAPACIDADE DE 200 A 500 TON/H, POTENCIA 75KW - MANUTENÇÃO. AF_07/2016</v>
          </cell>
          <cell r="C4326" t="str">
            <v>H</v>
          </cell>
          <cell r="D4326">
            <v>0</v>
          </cell>
          <cell r="E4326">
            <v>0</v>
          </cell>
          <cell r="F4326">
            <v>0</v>
          </cell>
        </row>
        <row r="4327">
          <cell r="A4327">
            <v>5710</v>
          </cell>
          <cell r="B4327" t="str">
            <v>VIBROACABADORA DE ASFALTO SOBRE ESTEIRAS, LARGURA DE PAVIMENTAÇÃO 1,90 M A 5,30 M, POTÊNCIA 105 HP CAPACIDADE 450 T/H - MANUTENÇÃO. AF_11/2014</v>
          </cell>
          <cell r="C4327" t="str">
            <v>H</v>
          </cell>
          <cell r="D4327">
            <v>0</v>
          </cell>
          <cell r="E4327">
            <v>0</v>
          </cell>
          <cell r="F4327">
            <v>0</v>
          </cell>
        </row>
        <row r="4328">
          <cell r="A4328">
            <v>5711</v>
          </cell>
          <cell r="B4328" t="str">
            <v>VIBROACABADORA DE ASFALTO SOBRE ESTEIRAS, LARGURA DE PAVIMENTAÇÃO 1,90 M A 5,30 M, POTÊNCIA 105 HP CAPACIDADE 450 T/H - MATERIAIS NA OPERAÇÃO. AF_11/2014</v>
          </cell>
          <cell r="C4328" t="str">
            <v>H</v>
          </cell>
          <cell r="D4328">
            <v>0</v>
          </cell>
          <cell r="E4328">
            <v>0</v>
          </cell>
          <cell r="F4328">
            <v>0</v>
          </cell>
        </row>
        <row r="4329">
          <cell r="A4329">
            <v>5714</v>
          </cell>
          <cell r="B4329" t="str">
            <v>TRATOR DE PNEUS, POTÊNCIA 85 CV, TRAÇÃO 4X4, PESO COM LASTRO DE 4.675 KG - MANUTENÇÃO. AF_06/2014</v>
          </cell>
          <cell r="C4329" t="str">
            <v>H</v>
          </cell>
          <cell r="D4329">
            <v>0</v>
          </cell>
          <cell r="E4329">
            <v>0</v>
          </cell>
          <cell r="F4329">
            <v>0</v>
          </cell>
        </row>
        <row r="4330">
          <cell r="A4330">
            <v>5715</v>
          </cell>
          <cell r="B4330" t="str">
            <v>TRATOR DE PNEUS, POTÊNCIA 85 CV, TRAÇÃO 4X4, PESO COM LASTRO DE 4.675 KG - MATERIAIS NA OPERAÇÃO. AF_06/2014</v>
          </cell>
          <cell r="C4330" t="str">
            <v>H</v>
          </cell>
          <cell r="D4330">
            <v>0</v>
          </cell>
          <cell r="E4330">
            <v>0</v>
          </cell>
          <cell r="F4330">
            <v>0</v>
          </cell>
        </row>
        <row r="4331">
          <cell r="A4331">
            <v>5718</v>
          </cell>
          <cell r="B4331" t="str">
            <v>TRATOR DE ESTEIRAS, POTÊNCIA 170 HP, PESO OPERACIONAL 19 T, CAÇAMBA 5,2 M3 - MATERIAIS NA OPERAÇÃO. AF_06/2014</v>
          </cell>
          <cell r="C4331" t="str">
            <v>H</v>
          </cell>
          <cell r="D4331">
            <v>0</v>
          </cell>
          <cell r="E4331">
            <v>0</v>
          </cell>
          <cell r="F4331">
            <v>0</v>
          </cell>
        </row>
        <row r="4332">
          <cell r="A4332">
            <v>5721</v>
          </cell>
          <cell r="B4332" t="str">
            <v>TRATOR DE ESTEIRAS, POTÊNCIA 150 HP, PESO OPERACIONAL 16,7 T, COM RODA MOTRIZ ELEVADA E LÂMINA 3,18 M3 - MATERIAIS NA OPERAÇÃO. AF_06/2014</v>
          </cell>
          <cell r="C4332" t="str">
            <v>H</v>
          </cell>
          <cell r="D4332">
            <v>0</v>
          </cell>
          <cell r="E4332">
            <v>0</v>
          </cell>
          <cell r="F4332">
            <v>0</v>
          </cell>
        </row>
        <row r="4333">
          <cell r="A4333">
            <v>5722</v>
          </cell>
          <cell r="B4333" t="str">
            <v>TRATOR DE ESTEIRAS, POTÊNCIA 347 HP, PESO OPERACIONAL 38,5 T, COM LÂMINA 8,70 M3 - MATERIAIS NA OPERAÇÃO. AF_06/2014</v>
          </cell>
          <cell r="C4333" t="str">
            <v>H</v>
          </cell>
          <cell r="D4333">
            <v>0</v>
          </cell>
          <cell r="E4333">
            <v>0</v>
          </cell>
          <cell r="F4333">
            <v>0</v>
          </cell>
        </row>
        <row r="4334">
          <cell r="A4334">
            <v>5724</v>
          </cell>
          <cell r="B4334" t="str">
            <v>TRATOR DE ESTEIRAS, POTÊNCIA 100 HP, PESO OPERACIONAL 9,4 T, COM LÂMINA 2,19 M3 - MANUTENÇÃO. AF_06/2014</v>
          </cell>
          <cell r="C4334" t="str">
            <v>H</v>
          </cell>
          <cell r="D4334">
            <v>0</v>
          </cell>
          <cell r="E4334">
            <v>0</v>
          </cell>
          <cell r="F4334">
            <v>0</v>
          </cell>
        </row>
        <row r="4335">
          <cell r="A4335">
            <v>5727</v>
          </cell>
          <cell r="B4335" t="str">
            <v>ROLO COMPACTADOR VIBRATÓRIO REBOCÁVEL, CILINDRO DE AÇO LISO, POTÊNCIA DE TRAÇÃO DE 65 CV, PESO 4,7 T, IMPACTO DINÂMICO 18,3 T, LARGURA DE TRABALHO 1,67 M - MANUTENÇÃO. AF_02/2016</v>
          </cell>
          <cell r="C4335" t="str">
            <v>H</v>
          </cell>
          <cell r="D4335">
            <v>0</v>
          </cell>
          <cell r="E4335">
            <v>0</v>
          </cell>
          <cell r="F4335">
            <v>0</v>
          </cell>
        </row>
        <row r="4336">
          <cell r="A4336">
            <v>5729</v>
          </cell>
          <cell r="B4336" t="str">
            <v>ROLO COMPACTADOR VIBRATÓRIO TANDEM AÇO LISO, POTÊNCIA 58 HP, PESO SEM/COM LASTRO 6,5 / 9,4 T, LARGURA DE TRABALHO 1,2 M - MANUTENÇÃO. AF_06/2014</v>
          </cell>
          <cell r="C4336" t="str">
            <v>H</v>
          </cell>
          <cell r="D4336">
            <v>0</v>
          </cell>
          <cell r="E4336">
            <v>0</v>
          </cell>
          <cell r="F4336">
            <v>0</v>
          </cell>
        </row>
        <row r="4337">
          <cell r="A4337">
            <v>5730</v>
          </cell>
          <cell r="B4337" t="str">
            <v>ROLO COMPACTADOR VIBRATÓRIO TANDEM AÇO LISO, POTÊNCIA 58 HP, PESO SEM/COM LASTRO 6,5 / 9,4 T, LARGURA DE TRABALHO 1,2 M - MATERIAIS NA OPERAÇÃO. AF_06/2014</v>
          </cell>
          <cell r="C4337" t="str">
            <v>H</v>
          </cell>
          <cell r="D4337">
            <v>0</v>
          </cell>
          <cell r="E4337">
            <v>0</v>
          </cell>
          <cell r="F4337">
            <v>0</v>
          </cell>
        </row>
        <row r="4338">
          <cell r="A4338">
            <v>5735</v>
          </cell>
          <cell r="B4338" t="str">
            <v>RETROESCAVADEIRA SOBRE RODAS COM CARREGADEIRA, TRAÇÃO 4X4, POTÊNCIA LÍQ. 72 HP, CAÇAMBA CARREG. CAP. MÍN. 0,79 M3, CAÇAMBA RETRO CAP. 0,18 M3, PESO OPERACIONAL MÍN. 7.140 KG, PROFUNDIDADE ESCAVAÇÃO MÁX. 4,50 M - MANUTENÇÃO. AF_06/2014</v>
          </cell>
          <cell r="C4338" t="str">
            <v>H</v>
          </cell>
          <cell r="D4338">
            <v>0</v>
          </cell>
          <cell r="E4338">
            <v>0</v>
          </cell>
          <cell r="F4338">
            <v>0</v>
          </cell>
        </row>
        <row r="4339">
          <cell r="A4339">
            <v>5736</v>
          </cell>
          <cell r="B4339" t="str">
            <v>RETROESCAVADEIRA SOBRE RODAS COM CARREGADEIRA, TRAÇÃO 4X4, POTÊNCIA LÍQ. 72 HP, CAÇAMBA CARREG. CAP. MÍN. 0,79 M3, CAÇAMBA RETRO CAP. 0,18 M3, PESO OPERACIONAL MÍN. 7.140 KG, PROFUNDIDADE ESCAVAÇÃO MÁX. 4,50 M - MATERIAIS NA OPERAÇÃO. AF_06/2014</v>
          </cell>
          <cell r="C4339" t="str">
            <v>H</v>
          </cell>
          <cell r="D4339">
            <v>0</v>
          </cell>
          <cell r="E4339">
            <v>0</v>
          </cell>
          <cell r="F4339">
            <v>0</v>
          </cell>
        </row>
        <row r="4340">
          <cell r="A4340">
            <v>5738</v>
          </cell>
          <cell r="B4340" t="str">
            <v>ROLO COMPACTADOR VIBRATÓRIO PÉ DE CARNEIRO, OPERADO POR CONTROLE REMOTO, POTÊNCIA 12,5 KW, PESO OPERACIONAL 1,675 T, LARGURA DE TRABALHO 0,85 M - DEPRECIAÇÃO. AF_02/2016</v>
          </cell>
          <cell r="C4340" t="str">
            <v>H</v>
          </cell>
          <cell r="D4340">
            <v>0</v>
          </cell>
          <cell r="E4340">
            <v>0</v>
          </cell>
          <cell r="F4340">
            <v>0</v>
          </cell>
        </row>
        <row r="4341">
          <cell r="A4341">
            <v>5739</v>
          </cell>
          <cell r="B4341" t="str">
            <v>ROLO COMPACTADOR VIBRATÓRIO PÉ DE CARNEIRO, OPERADO POR CONTROLE REMOTO, POTÊNCIA 12,5 KW, PESO OPERACIONAL 1,675 T, LARGURA DE TRABALHO 0,85 M - MANUTENÇÃO. AF_02/2016</v>
          </cell>
          <cell r="C4341" t="str">
            <v>H</v>
          </cell>
          <cell r="D4341">
            <v>0</v>
          </cell>
          <cell r="E4341">
            <v>0</v>
          </cell>
          <cell r="F4341">
            <v>0</v>
          </cell>
        </row>
        <row r="4342">
          <cell r="A4342">
            <v>5741</v>
          </cell>
          <cell r="B4342" t="str">
            <v>USINA DE LAMA ASFÁLTICA, PROD 30 A 50 T/H, SILO DE AGREGADO 7 M3, RESERVATÓRIOS PARA EMULSÃO E ÁGUA DE 2,3 M3 CADA, MISTURADOR TIPO PUG MILL A SER MONTADO SOBRE CAMINHÃO - MANUTENÇÃO. AF_10/2014</v>
          </cell>
          <cell r="C4342" t="str">
            <v>H</v>
          </cell>
          <cell r="D4342">
            <v>0</v>
          </cell>
          <cell r="E4342">
            <v>0</v>
          </cell>
          <cell r="F4342">
            <v>0</v>
          </cell>
        </row>
        <row r="4343">
          <cell r="A4343">
            <v>5742</v>
          </cell>
          <cell r="B4343" t="str">
            <v>USINA DE LAMA ASFÁLTICA, PROD 30 A 50 T/H, SILO DE AGREGADO 7 M3, RESERVATÓRIOS PARA EMULSÃO E ÁGUA DE 2,3 M3 CADA, MISTURADOR TIPO PUG MILL A SER MONTADO SOBRE CAMINHÃO - MATERIAIS NA OPERAÇÃO. AF_10/2014</v>
          </cell>
          <cell r="C4343" t="str">
            <v>H</v>
          </cell>
          <cell r="D4343">
            <v>0</v>
          </cell>
          <cell r="E4343">
            <v>0</v>
          </cell>
          <cell r="F4343">
            <v>0</v>
          </cell>
        </row>
        <row r="4344">
          <cell r="A4344">
            <v>5747</v>
          </cell>
          <cell r="B4344" t="str">
            <v>CAMINHÃO PIPA 6.000 L, PESO BRUTO TOTAL 13.000 KG, DISTÂNCIA ENTRE EIXOS 4,80 M, POTÊNCIA 189 CV INCLUSIVE TANQUE DE AÇO PARA TRANSPORTE DE ÁGUA, CAPACIDADE 6 M3 - MATERIAIS NA OPERAÇÃO. AF_06/2014</v>
          </cell>
          <cell r="C4344" t="str">
            <v>H</v>
          </cell>
          <cell r="D4344">
            <v>0</v>
          </cell>
          <cell r="E4344">
            <v>0</v>
          </cell>
          <cell r="F4344">
            <v>0</v>
          </cell>
        </row>
        <row r="4345">
          <cell r="A4345">
            <v>5751</v>
          </cell>
          <cell r="B4345" t="str">
            <v>CAMINHÃO TOCO, PESO BRUTO TOTAL 14.300 KG, CARGA ÚTIL MÁXIMA 9590 KG, DISTÂNCIA ENTRE EIXOS 4,76 M, POTÊNCIA 185 CV (NÃO INCLUI CARROCERIA) - MANUTENÇÃO. AF_06/2014</v>
          </cell>
          <cell r="C4345" t="str">
            <v>H</v>
          </cell>
          <cell r="D4345">
            <v>0</v>
          </cell>
          <cell r="E4345">
            <v>0</v>
          </cell>
          <cell r="F4345">
            <v>0</v>
          </cell>
        </row>
        <row r="4346">
          <cell r="A4346">
            <v>5754</v>
          </cell>
          <cell r="B4346" t="str">
            <v>CAMINHÃO TOCO, PESO BRUTO TOTAL 16.000 KG, CARGA ÚTIL MÁXIMA DE 10.685 KG, DISTÂNCIA ENTRE EIXOS 4,80 M, POTÊNCIA 189 CV EXCLUSIVE CARROCERIA - MANUTENÇÃO. AF_06/2014</v>
          </cell>
          <cell r="C4346" t="str">
            <v>H</v>
          </cell>
          <cell r="D4346">
            <v>0</v>
          </cell>
          <cell r="E4346">
            <v>0</v>
          </cell>
          <cell r="F4346">
            <v>0</v>
          </cell>
        </row>
        <row r="4347">
          <cell r="A4347">
            <v>5763</v>
          </cell>
          <cell r="B4347" t="str">
            <v>CAMINHÃO PIPA 10.000 L TRUCADO, PESO BRUTO TOTAL 23.000 KG, CARGA ÚTIL MÁXIMA 15.935 KG, DISTÂNCIA ENTRE EIXOS 4,8 M, POTÊNCIA 230 CV, INCLUSIVE TANQUE DE AÇO PARA TRANSPORTE DE ÁGUA - MANUTENÇÃO. AF_06/2014</v>
          </cell>
          <cell r="C4347" t="str">
            <v>H</v>
          </cell>
          <cell r="D4347">
            <v>0</v>
          </cell>
          <cell r="E4347">
            <v>0</v>
          </cell>
          <cell r="F4347">
            <v>0</v>
          </cell>
        </row>
        <row r="4348">
          <cell r="A4348">
            <v>5765</v>
          </cell>
          <cell r="B4348" t="str">
            <v>ESPARGIDOR DE ASFALTO PRESSURIZADO COM TANQUE DE 2500 L, REBOCÁVEL COM MOTOR A GASOLINA POTÊNCIA 3,4 HP - MANUTENÇÃO. AF_07/2014</v>
          </cell>
          <cell r="C4348" t="str">
            <v>H</v>
          </cell>
          <cell r="D4348">
            <v>0</v>
          </cell>
          <cell r="E4348">
            <v>0</v>
          </cell>
          <cell r="F4348">
            <v>0</v>
          </cell>
        </row>
        <row r="4349">
          <cell r="A4349">
            <v>5766</v>
          </cell>
          <cell r="B4349" t="str">
            <v>ESPARGIDOR DE ASFALTO PRESSURIZADO COM TANQUE DE 2500 L, REBOCÁVEL COM MOTOR A GASOLINA POTÊNCIA 3,4 HP - MATERIAIS NA OPERAÇÃO. AF_07/2014</v>
          </cell>
          <cell r="C4349" t="str">
            <v>H</v>
          </cell>
          <cell r="D4349">
            <v>0</v>
          </cell>
          <cell r="E4349">
            <v>0</v>
          </cell>
          <cell r="F4349">
            <v>0</v>
          </cell>
        </row>
        <row r="4350">
          <cell r="A4350">
            <v>5779</v>
          </cell>
          <cell r="B4350" t="str">
            <v>MOTONIVELADORA POTÊNCIA BÁSICA LÍQUIDA (PRIMEIRA MARCHA) 125 HP, PESO BRUTO 13032 KG, LARGURA DA LÂMINA DE 3,7 M - MANUTENÇÃO. AF_06/2014</v>
          </cell>
          <cell r="C4350" t="str">
            <v>H</v>
          </cell>
          <cell r="D4350">
            <v>0</v>
          </cell>
          <cell r="E4350">
            <v>0</v>
          </cell>
          <cell r="F4350">
            <v>0</v>
          </cell>
        </row>
        <row r="4351">
          <cell r="A4351">
            <v>5787</v>
          </cell>
          <cell r="B4351" t="str">
            <v>PÁ CARREGADEIRA SOBRE RODAS, POTÊNCIA 197 HP, CAPACIDADE DA CAÇAMBA 2,5 A 3,5 M3, PESO OPERACIONAL 18338 KG - MATERIAIS NA OPERAÇÃO. AF_06/2014</v>
          </cell>
          <cell r="C4351" t="str">
            <v>H</v>
          </cell>
          <cell r="D4351">
            <v>0</v>
          </cell>
          <cell r="E4351">
            <v>0</v>
          </cell>
          <cell r="F4351">
            <v>0</v>
          </cell>
        </row>
        <row r="4352">
          <cell r="A4352">
            <v>5797</v>
          </cell>
          <cell r="B4352" t="str">
            <v>COMPRESSOR DE AR REBOCÁVEL, VAZÃO 189 PCM, PRESSÃO EFETIVA DE TRABALHO 102 PSI, MOTOR DIESEL, POTÊNCIA 63 CV - MANUTENÇÃO. AF_06/2015</v>
          </cell>
          <cell r="C4352" t="str">
            <v>H</v>
          </cell>
          <cell r="D4352">
            <v>0</v>
          </cell>
          <cell r="E4352">
            <v>0</v>
          </cell>
          <cell r="F4352">
            <v>0</v>
          </cell>
        </row>
        <row r="4353">
          <cell r="A4353">
            <v>5800</v>
          </cell>
          <cell r="B4353" t="str">
            <v>BOMBA SUBMERSÍVEL ELÉTRICA TRIFÁSICA, POTÊNCIA 2,96 HP, Ø ROTOR 144 MM SEMI-ABERTO, BOCAL DE SAÍDA Ø 2, HM/Q = 2 MCA / 38,8 M3/H A 28 MCA / 5 M3/H - MANUTENÇÃO. AF_06/2014</v>
          </cell>
          <cell r="C4353" t="str">
            <v>H</v>
          </cell>
          <cell r="D4353">
            <v>0</v>
          </cell>
          <cell r="E4353">
            <v>0</v>
          </cell>
          <cell r="F4353">
            <v>0</v>
          </cell>
        </row>
        <row r="4354">
          <cell r="A4354">
            <v>7032</v>
          </cell>
          <cell r="B4354" t="str">
            <v>TANQUE DE ASFALTO ESTACIONÁRIO COM SERPENTINA, CAPACIDADE 30.000 L - DEPRECIAÇÃO. AF_06/2014</v>
          </cell>
          <cell r="C4354" t="str">
            <v>H</v>
          </cell>
          <cell r="D4354">
            <v>0</v>
          </cell>
          <cell r="E4354">
            <v>0</v>
          </cell>
          <cell r="F4354">
            <v>0</v>
          </cell>
        </row>
        <row r="4355">
          <cell r="A4355">
            <v>7033</v>
          </cell>
          <cell r="B4355" t="str">
            <v>TANQUE DE ASFALTO ESTACIONÁRIO COM SERPENTINA, CAPACIDADE 30.000 L - JUROS. AF_06/2014</v>
          </cell>
          <cell r="C4355" t="str">
            <v>H</v>
          </cell>
          <cell r="D4355">
            <v>0</v>
          </cell>
          <cell r="E4355">
            <v>0</v>
          </cell>
          <cell r="F4355">
            <v>0</v>
          </cell>
        </row>
        <row r="4356">
          <cell r="A4356">
            <v>7034</v>
          </cell>
          <cell r="B4356" t="str">
            <v>TANQUE DE ASFALTO ESTACIONÁRIO COM SERPENTINA, CAPACIDADE 30.000 L - MANUTENÇÃO. AF_06/2014</v>
          </cell>
          <cell r="C4356" t="str">
            <v>H</v>
          </cell>
          <cell r="D4356">
            <v>0</v>
          </cell>
          <cell r="E4356">
            <v>0</v>
          </cell>
          <cell r="F4356">
            <v>0</v>
          </cell>
        </row>
        <row r="4357">
          <cell r="A4357">
            <v>7035</v>
          </cell>
          <cell r="B4357" t="str">
            <v>TANQUE DE ASFALTO ESTACIONÁRIO COM SERPENTINA, CAPACIDADE 30.000 L - MATERIAIS NA OPERAÇÃO. AF_06/2014</v>
          </cell>
          <cell r="C4357" t="str">
            <v>H</v>
          </cell>
          <cell r="D4357">
            <v>0</v>
          </cell>
          <cell r="E4357">
            <v>0</v>
          </cell>
          <cell r="F4357">
            <v>0</v>
          </cell>
        </row>
        <row r="4358">
          <cell r="A4358">
            <v>7038</v>
          </cell>
          <cell r="B4358" t="str">
            <v>ROLO COMPACTADOR DE PNEUS ESTÁTICO, PRESSÃO VARIÁVEL, POTÊNCIA 111 HP, PESO SEM/COM LASTRO 9,5 / 26 T, LARGURA DE TRABALHO 1,90 M - DEPRECIAÇÃO. AF_07/2014</v>
          </cell>
          <cell r="C4358" t="str">
            <v>H</v>
          </cell>
          <cell r="D4358">
            <v>0</v>
          </cell>
          <cell r="E4358">
            <v>0</v>
          </cell>
          <cell r="F4358">
            <v>0</v>
          </cell>
        </row>
        <row r="4359">
          <cell r="A4359">
            <v>7039</v>
          </cell>
          <cell r="B4359" t="str">
            <v>ROLO COMPACTADOR DE PNEUS ESTÁTICO, PRESSÃO VARIÁVEL, POTÊNCIA 111 HP, PESO SEM/COM LASTRO 9,5 / 26 T, LARGURA DE TRABALHO 1,90 M - JUROS. AF_07/2014</v>
          </cell>
          <cell r="C4359" t="str">
            <v>H</v>
          </cell>
          <cell r="D4359">
            <v>0</v>
          </cell>
          <cell r="E4359">
            <v>0</v>
          </cell>
          <cell r="F4359">
            <v>0</v>
          </cell>
        </row>
        <row r="4360">
          <cell r="A4360">
            <v>7040</v>
          </cell>
          <cell r="B4360" t="str">
            <v>ROLO COMPACTADOR DE PNEUS ESTÁTICO, PRESSÃO VARIÁVEL, POTÊNCIA 111 HP, PESO SEM/COM LASTRO 9,5 / 26 T, LARGURA DE TRABALHO 1,90 M - MANUTENÇÃO. AF_07/2014</v>
          </cell>
          <cell r="C4360" t="str">
            <v>H</v>
          </cell>
          <cell r="D4360">
            <v>0</v>
          </cell>
          <cell r="E4360">
            <v>0</v>
          </cell>
          <cell r="F4360">
            <v>0</v>
          </cell>
        </row>
        <row r="4361">
          <cell r="A4361">
            <v>7044</v>
          </cell>
          <cell r="B4361" t="str">
            <v>MOTOBOMBA TRASH (PARA ÁGUA SUJA) AUTO ESCORVANTE, MOTOR GASOLINA DE 6,41 HP, DIÂMETROS DE SUCÇÃO X RECALQUE: 3" X 3", HM/Q = 10 MCA / 60 M3/H A 23 MCA / 0 M3/H - DEPRECIAÇÃO. AF_10/2014</v>
          </cell>
          <cell r="C4361" t="str">
            <v>H</v>
          </cell>
          <cell r="D4361">
            <v>0</v>
          </cell>
          <cell r="E4361">
            <v>0</v>
          </cell>
          <cell r="F4361">
            <v>0</v>
          </cell>
        </row>
        <row r="4362">
          <cell r="A4362">
            <v>7045</v>
          </cell>
          <cell r="B4362" t="str">
            <v>MOTOBOMBA TRASH (PARA ÁGUA SUJA) AUTO ESCORVANTE, MOTOR GASOLINA DE 6,41 HP, DIÂMETROS DE SUCÇÃO X RECALQUE: 3" X 3", HM/Q = 10 MCA / 60 M3/H A 23 MCA / 0 M3/H - JUROS. AF_10/2014</v>
          </cell>
          <cell r="C4362" t="str">
            <v>H</v>
          </cell>
          <cell r="D4362">
            <v>0</v>
          </cell>
          <cell r="E4362">
            <v>0</v>
          </cell>
          <cell r="F4362">
            <v>0</v>
          </cell>
        </row>
        <row r="4363">
          <cell r="A4363">
            <v>7046</v>
          </cell>
          <cell r="B4363" t="str">
            <v>MOTOBOMBA TRASH (PARA ÁGUA SUJA) AUTO ESCORVANTE, MOTOR GASOLINA DE 6,41 HP, DIÂMETROS DE SUCÇÃO X RECALQUE: 3" X 3", HM/Q = 10 MCA / 60 M3/H A 23 MCA / 0 M3/H - MANUTENÇÃO. AF_10/2014</v>
          </cell>
          <cell r="C4363" t="str">
            <v>H</v>
          </cell>
          <cell r="D4363">
            <v>0</v>
          </cell>
          <cell r="E4363">
            <v>0</v>
          </cell>
          <cell r="F4363">
            <v>0</v>
          </cell>
        </row>
        <row r="4364">
          <cell r="A4364">
            <v>7047</v>
          </cell>
          <cell r="B4364" t="str">
            <v>MOTOBOMBA TRASH (PARA ÁGUA SUJA) AUTO ESCORVANTE, MOTOR GASOLINA DE 6,41 HP, DIÂMETROS DE SUCÇÃO X RECALQUE: 3" X 3", HM/Q = 10 MCA / 60 M3/H A 23 MCA / 0 M3/H - MATERIAIS NA OPERAÇÃO. AF_10/2014</v>
          </cell>
          <cell r="C4364" t="str">
            <v>H</v>
          </cell>
          <cell r="D4364">
            <v>0</v>
          </cell>
          <cell r="E4364">
            <v>0</v>
          </cell>
          <cell r="F4364">
            <v>0</v>
          </cell>
        </row>
        <row r="4365">
          <cell r="A4365">
            <v>7051</v>
          </cell>
          <cell r="B4365" t="str">
            <v>ROLO COMPACTADOR PE DE CARNEIRO VIBRATORIO, POTENCIA 125 HP, PESO OPERACIONAL SEM/COM LASTRO 11,95 / 13,30 T, IMPACTO DINAMICO 38,5 / 22,5 T, LARGURA DE TRABALHO 2,15 M - DEPRECIAÇÃO. AF_06/2014</v>
          </cell>
          <cell r="C4365" t="str">
            <v>H</v>
          </cell>
          <cell r="D4365">
            <v>0</v>
          </cell>
          <cell r="E4365">
            <v>0</v>
          </cell>
          <cell r="F4365">
            <v>0</v>
          </cell>
        </row>
        <row r="4366">
          <cell r="A4366">
            <v>7052</v>
          </cell>
          <cell r="B4366" t="str">
            <v>ROLO COMPACTADOR PE DE CARNEIRO VIBRATORIO, POTENCIA 125 HP, PESO OPERACIONAL SEM/COM LASTRO 11,95 / 13,30 T, IMPACTO DINAMICO 38,5 / 22,5 T, LARGURA DE TRABALHO 2,15 M - JUROS. AF_06/2014</v>
          </cell>
          <cell r="C4366" t="str">
            <v>H</v>
          </cell>
          <cell r="D4366">
            <v>0</v>
          </cell>
          <cell r="E4366">
            <v>0</v>
          </cell>
          <cell r="F4366">
            <v>0</v>
          </cell>
        </row>
        <row r="4367">
          <cell r="A4367">
            <v>7053</v>
          </cell>
          <cell r="B4367" t="str">
            <v>ROLO COMPACTADOR PE DE CARNEIRO VIBRATORIO, POTENCIA 125 HP, PESO OPERACIONAL SEM/COM LASTRO 11,95 / 13,30 T, IMPACTO DINAMICO 38,5 / 22,5 T, LARGURA DE TRABALHO 2,15 M - MANUTENÇÃO. AF_06/2014</v>
          </cell>
          <cell r="C4367" t="str">
            <v>H</v>
          </cell>
          <cell r="D4367">
            <v>0</v>
          </cell>
          <cell r="E4367">
            <v>0</v>
          </cell>
          <cell r="F4367">
            <v>0</v>
          </cell>
        </row>
        <row r="4368">
          <cell r="A4368">
            <v>7054</v>
          </cell>
          <cell r="B4368" t="str">
            <v>ROLO COMPACTADOR PE DE CARNEIRO VIBRATORIO, POTENCIA 125 HP, PESO OPERACIONAL SEM/COM LASTRO 11,95 / 13,30 T, IMPACTO DINAMICO 38,5 / 22,5 T, LARGURA DE TRABALHO 2,15 M - MATERIAIS NA OPERAÇÃO. AF_06/2014</v>
          </cell>
          <cell r="C4368" t="str">
            <v>H</v>
          </cell>
          <cell r="D4368">
            <v>0</v>
          </cell>
          <cell r="E4368">
            <v>0</v>
          </cell>
          <cell r="F4368">
            <v>0</v>
          </cell>
        </row>
        <row r="4369">
          <cell r="A4369">
            <v>7058</v>
          </cell>
          <cell r="B4369" t="str">
            <v>CAMINHÃO BASCULANTE 6 M3 TOCO, PESO BRUTO TOTAL 16.000 KG, CARGA ÚTIL MÁXIMA 11.130 KG, DISTÂNCIA ENTRE EIXOS 5,36 M, POTÊNCIA 185 CV, INCLUSIVE CAÇAMBA METÁLICA - DEPRECIAÇÃO. AF_06/2014</v>
          </cell>
          <cell r="C4369" t="str">
            <v>H</v>
          </cell>
          <cell r="D4369">
            <v>0</v>
          </cell>
          <cell r="E4369">
            <v>0</v>
          </cell>
          <cell r="F4369">
            <v>0</v>
          </cell>
        </row>
        <row r="4370">
          <cell r="A4370">
            <v>7059</v>
          </cell>
          <cell r="B4370" t="str">
            <v>CAMINHÃO BASCULANTE 6 M3 TOCO, PESO BRUTO TOTAL 16.000 KG, CARGA ÚTIL MÁXIMA 11.130 KG, DISTÂNCIA ENTRE EIXOS 5,36 M, POTÊNCIA 185 CV, INCLUSIVE CAÇAMBA METÁLICA - JUROS. AF_06/2014</v>
          </cell>
          <cell r="C4370" t="str">
            <v>H</v>
          </cell>
          <cell r="D4370">
            <v>0</v>
          </cell>
          <cell r="E4370">
            <v>0</v>
          </cell>
          <cell r="F4370">
            <v>0</v>
          </cell>
        </row>
        <row r="4371">
          <cell r="A4371">
            <v>7060</v>
          </cell>
          <cell r="B4371" t="str">
            <v>CAMINHÃO BASCULANTE 6 M3 TOCO, PESO BRUTO TOTAL 16.000 KG, CARGA ÚTIL MÁXIMA 11.130 KG, DISTÂNCIA ENTRE EIXOS 5,36 M, POTÊNCIA 185 CV, INCLUSIVE CAÇAMBA METÁLICA - MANUTENÇÃO. AF_06/2014</v>
          </cell>
          <cell r="C4371" t="str">
            <v>H</v>
          </cell>
          <cell r="D4371">
            <v>0</v>
          </cell>
          <cell r="E4371">
            <v>0</v>
          </cell>
          <cell r="F4371">
            <v>0</v>
          </cell>
        </row>
        <row r="4372">
          <cell r="A4372">
            <v>7061</v>
          </cell>
          <cell r="B4372" t="str">
            <v>CAMINHÃO BASCULANTE 6 M3 TOCO, PESO BRUTO TOTAL 16.000 KG, CARGA ÚTIL MÁXIMA 11.130 KG, DISTÂNCIA ENTRE EIXOS 5,36 M, POTÊNCIA 185 CV, INCLUSIVE CAÇAMBA METÁLICA - MATERIAIS NA OPERAÇÃO. AF_06/2014</v>
          </cell>
          <cell r="C4372" t="str">
            <v>H</v>
          </cell>
          <cell r="D4372">
            <v>0</v>
          </cell>
          <cell r="E4372">
            <v>0</v>
          </cell>
          <cell r="F4372">
            <v>0</v>
          </cell>
        </row>
        <row r="4373">
          <cell r="A4373">
            <v>7063</v>
          </cell>
          <cell r="B4373" t="str">
            <v>TRATOR DE PNEUS, POTÊNCIA 122 CV, TRAÇÃO 4X4, PESO COM LASTRO DE 4.510 KG - DEPRECIAÇÃO. AF_06/2014</v>
          </cell>
          <cell r="C4373" t="str">
            <v>H</v>
          </cell>
          <cell r="D4373">
            <v>0</v>
          </cell>
          <cell r="E4373">
            <v>0</v>
          </cell>
          <cell r="F4373">
            <v>0</v>
          </cell>
        </row>
        <row r="4374">
          <cell r="A4374">
            <v>7064</v>
          </cell>
          <cell r="B4374" t="str">
            <v>TRATOR DE PNEUS, POTÊNCIA 122 CV, TRAÇÃO 4X4, PESO COM LASTRO DE 4.510 KG - JUROS. AF_06/2014</v>
          </cell>
          <cell r="C4374" t="str">
            <v>H</v>
          </cell>
          <cell r="D4374">
            <v>0</v>
          </cell>
          <cell r="E4374">
            <v>0</v>
          </cell>
          <cell r="F4374">
            <v>0</v>
          </cell>
        </row>
        <row r="4375">
          <cell r="A4375">
            <v>7065</v>
          </cell>
          <cell r="B4375" t="str">
            <v>TRATOR DE PNEUS, POTÊNCIA 122 CV, TRAÇÃO 4X4, PESO COM LASTRO DE 4.510 KG - MANUTENÇÃO. AF_06/2014</v>
          </cell>
          <cell r="C4375" t="str">
            <v>H</v>
          </cell>
          <cell r="D4375">
            <v>0</v>
          </cell>
          <cell r="E4375">
            <v>0</v>
          </cell>
          <cell r="F4375">
            <v>0</v>
          </cell>
        </row>
        <row r="4376">
          <cell r="A4376">
            <v>7066</v>
          </cell>
          <cell r="B4376" t="str">
            <v>TRATOR DE PNEUS, POTÊNCIA 122 CV, TRAÇÃO 4X4, PESO COM LASTRO DE 4.510 KG - MATERIAIS NA OPERAÇÃO. AF_06/2014</v>
          </cell>
          <cell r="C4376" t="str">
            <v>H</v>
          </cell>
          <cell r="D4376">
            <v>0</v>
          </cell>
          <cell r="E4376">
            <v>0</v>
          </cell>
          <cell r="F4376">
            <v>0</v>
          </cell>
        </row>
        <row r="4377">
          <cell r="A4377">
            <v>53786</v>
          </cell>
          <cell r="B4377" t="str">
            <v>RETROESCAVADEIRA SOBRE RODAS COM CARREGADEIRA, TRAÇÃO 4X4, POTÊNCIA LÍQ. 88 HP, CAÇAMBA CARREG. CAP. MÍN. 1 M3, CAÇAMBA RETRO CAP. 0,26 M3, PESO OPERACIONAL MÍN. 6.674 KG, PROFUNDIDADE ESCAVAÇÃO MÁX. 4,37 M - MATERIAIS NA OPERAÇÃO. AF_06/2014</v>
          </cell>
          <cell r="C4377" t="str">
            <v>H</v>
          </cell>
          <cell r="D4377">
            <v>0</v>
          </cell>
          <cell r="E4377">
            <v>0</v>
          </cell>
          <cell r="F4377">
            <v>0</v>
          </cell>
        </row>
        <row r="4378">
          <cell r="A4378">
            <v>53788</v>
          </cell>
          <cell r="B4378" t="str">
            <v>ROLO COMPACTADOR VIBRATÓRIO DE UM CILINDRO AÇO LISO, POTÊNCIA 80 HP, PESO OPERACIONAL MÁXIMO 8,1 T, IMPACTO DINÂMICO 16,15 / 9,5 T, LARGURA DE TRABALHO 1,68 M - MATERIAIS NA OPERAÇÃO. AF_06/2014</v>
          </cell>
          <cell r="C4378" t="str">
            <v>H</v>
          </cell>
          <cell r="D4378">
            <v>0</v>
          </cell>
          <cell r="E4378">
            <v>0</v>
          </cell>
          <cell r="F4378">
            <v>0</v>
          </cell>
        </row>
        <row r="4379">
          <cell r="A4379">
            <v>53792</v>
          </cell>
          <cell r="B4379" t="str">
            <v>CAMINHÃO BASCULANTE 6 M3, PESO BRUTO TOTAL 16.000 KG, CARGA ÚTIL MÁXIMA 13.071 KG, DISTÂNCIA ENTRE EIXOS 4,80 M, POTÊNCIA 230 CV INCLUSIVE CAÇAMBA METÁLICA - MATERIAIS NA OPERAÇÃO. AF_06/2014</v>
          </cell>
          <cell r="C4379" t="str">
            <v>H</v>
          </cell>
          <cell r="D4379">
            <v>0</v>
          </cell>
          <cell r="E4379">
            <v>0</v>
          </cell>
          <cell r="F4379">
            <v>0</v>
          </cell>
        </row>
        <row r="4380">
          <cell r="A4380">
            <v>53794</v>
          </cell>
          <cell r="B4380" t="str">
            <v>USINA DE CONCRETO FIXA, CAPACIDADE NOMINAL DE 90 A 120 M3/H, SEM SILO - MANUTENÇÃO. AF_07/2016</v>
          </cell>
          <cell r="C4380" t="str">
            <v>H</v>
          </cell>
          <cell r="D4380">
            <v>0</v>
          </cell>
          <cell r="E4380">
            <v>0</v>
          </cell>
          <cell r="F4380">
            <v>0</v>
          </cell>
        </row>
        <row r="4381">
          <cell r="A4381">
            <v>53797</v>
          </cell>
          <cell r="B4381" t="str">
            <v>CAMINHÃO TOCO, PBT 16.000 KG, CARGA ÚTIL MÁX. 10.685 KG, DIST. ENTRE EIXOS 4,8 M, POTÊNCIA 189 CV, INCLUSIVE CARROCERIA FIXA ABERTA DE MADEIRA P/ TRANSPORTE GERAL DE CARGA SECA, DIMEN. APROX. 2,5 X 7,00 X 0,50 M - MATERIAIS NA OPERAÇÃO. AF_06/2014</v>
          </cell>
          <cell r="C4381" t="str">
            <v>H</v>
          </cell>
          <cell r="D4381">
            <v>0</v>
          </cell>
          <cell r="E4381">
            <v>0</v>
          </cell>
          <cell r="F4381">
            <v>0</v>
          </cell>
        </row>
        <row r="4382">
          <cell r="A4382">
            <v>53804</v>
          </cell>
          <cell r="B4382" t="str">
            <v>VASSOURA MECÂNICA REBOCÁVEL COM ESCOVA CILÍNDRICA, LARGURA ÚTIL DE VARRIMENTO DE 2,44 M - MANUTENÇÃO. AF_06/2014</v>
          </cell>
          <cell r="C4382" t="str">
            <v>H</v>
          </cell>
          <cell r="D4382">
            <v>0</v>
          </cell>
          <cell r="E4382">
            <v>0</v>
          </cell>
          <cell r="F4382">
            <v>0</v>
          </cell>
        </row>
        <row r="4383">
          <cell r="A4383">
            <v>53806</v>
          </cell>
          <cell r="B4383" t="str">
            <v>TRATOR DE ESTEIRAS, POTÊNCIA 170 HP, PESO OPERACIONAL 19 T, CAÇAMBA 5,2 M3 - MANUTENÇÃO. AF_06/2014</v>
          </cell>
          <cell r="C4383" t="str">
            <v>H</v>
          </cell>
          <cell r="D4383">
            <v>0</v>
          </cell>
          <cell r="E4383">
            <v>0</v>
          </cell>
          <cell r="F4383">
            <v>0</v>
          </cell>
        </row>
        <row r="4384">
          <cell r="A4384">
            <v>53810</v>
          </cell>
          <cell r="B4384" t="str">
            <v>TRATOR DE ESTEIRAS, POTÊNCIA 150 HP, PESO OPERACIONAL 16,7 T, COM RODA MOTRIZ ELEVADA E LÂMINA 3,18 M3 - MANUTENÇÃO. AF_06/2014</v>
          </cell>
          <cell r="C4384" t="str">
            <v>H</v>
          </cell>
          <cell r="D4384">
            <v>0</v>
          </cell>
          <cell r="E4384">
            <v>0</v>
          </cell>
          <cell r="F4384">
            <v>0</v>
          </cell>
        </row>
        <row r="4385">
          <cell r="A4385">
            <v>53814</v>
          </cell>
          <cell r="B4385" t="str">
            <v>TRATOR DE ESTEIRAS, POTÊNCIA 347 HP, PESO OPERACIONAL 38,5 T, COM LÂMINA 8,70 M3 - MANUTENÇÃO. AF_06/2014</v>
          </cell>
          <cell r="C4385" t="str">
            <v>H</v>
          </cell>
          <cell r="D4385">
            <v>0</v>
          </cell>
          <cell r="E4385">
            <v>0</v>
          </cell>
          <cell r="F4385">
            <v>0</v>
          </cell>
        </row>
        <row r="4386">
          <cell r="A4386">
            <v>53817</v>
          </cell>
          <cell r="B4386" t="str">
            <v>TRATOR DE ESTEIRAS, POTÊNCIA 100 HP, PESO OPERACIONAL 9,4 T, COM LÂMINA 2,19 M3 - MATERIAIS NA OPERAÇÃO. AF_06/2014</v>
          </cell>
          <cell r="C4386" t="str">
            <v>H</v>
          </cell>
          <cell r="D4386">
            <v>0</v>
          </cell>
          <cell r="E4386">
            <v>0</v>
          </cell>
          <cell r="F4386">
            <v>0</v>
          </cell>
        </row>
        <row r="4387">
          <cell r="A4387">
            <v>53818</v>
          </cell>
          <cell r="B4387" t="str">
            <v>ROLO COMPACTADOR VIBRATÓRIO REBOCÁVEL, CILINDRO DE AÇO LISO, POTÊNCIA DE TRAÇÃO DE 65 CV, PESO 4,7 T, IMPACTO DINÂMICO 18,3 T, LARGURA DE TRABALHO 1,67 M - DEPRECIAÇÃO. AF_02/2016</v>
          </cell>
          <cell r="C4387" t="str">
            <v>H</v>
          </cell>
          <cell r="D4387">
            <v>0</v>
          </cell>
          <cell r="E4387">
            <v>0</v>
          </cell>
          <cell r="F4387">
            <v>0</v>
          </cell>
        </row>
        <row r="4388">
          <cell r="A4388">
            <v>53827</v>
          </cell>
          <cell r="B4388" t="str">
            <v>CAMINHÃO TOCO, PESO BRUTO TOTAL 14.300 KG, CARGA ÚTIL MÁXIMA 9590 KG, DISTÂNCIA ENTRE EIXOS 4,76 M, POTÊNCIA 185 CV (NÃO INCLUI CARROCERIA) - MATERIAIS NA OPERAÇÃO. AF_06/2014</v>
          </cell>
          <cell r="C4388" t="str">
            <v>H</v>
          </cell>
          <cell r="D4388">
            <v>0</v>
          </cell>
          <cell r="E4388">
            <v>0</v>
          </cell>
          <cell r="F4388">
            <v>0</v>
          </cell>
        </row>
        <row r="4389">
          <cell r="A4389">
            <v>53829</v>
          </cell>
          <cell r="B4389" t="str">
            <v>CAMINHÃO TOCO, PESO BRUTO TOTAL 16.000 KG, CARGA ÚTIL MÁXIMA DE 10.685 KG, DISTÂNCIA ENTRE EIXOS 4,80 M, POTÊNCIA 189 CV EXCLUSIVE CARROCERIA - MATERIAIS NA OPERAÇÃO. AF_06/2014</v>
          </cell>
          <cell r="C4389" t="str">
            <v>H</v>
          </cell>
          <cell r="D4389">
            <v>0</v>
          </cell>
          <cell r="E4389">
            <v>0</v>
          </cell>
          <cell r="F4389">
            <v>0</v>
          </cell>
        </row>
        <row r="4390">
          <cell r="A4390">
            <v>53831</v>
          </cell>
          <cell r="B4390" t="str">
            <v>CAMINHÃO PIPA 10.000 L TRUCADO, PESO BRUTO TOTAL 23.000 KG, CARGA ÚTIL MÁXIMA 15.935 KG, DISTÂNCIA ENTRE EIXOS 4,8 M, POTÊNCIA 230 CV, INCLUSIVE TANQUE DE AÇO PARA TRANSPORTE DE ÁGUA - MATERIAIS NA OPERAÇÃO. AF_06/2014</v>
          </cell>
          <cell r="C4390" t="str">
            <v>H</v>
          </cell>
          <cell r="D4390">
            <v>0</v>
          </cell>
          <cell r="E4390">
            <v>0</v>
          </cell>
          <cell r="F4390">
            <v>0</v>
          </cell>
        </row>
        <row r="4391">
          <cell r="A4391">
            <v>53840</v>
          </cell>
          <cell r="B4391" t="str">
            <v>GRADE DE DISCO REBOCÁVEL COM 20 DISCOS 24" X 6 MM COM PNEUS PARA TRANSPORTE - DEPRECIAÇÃO. AF_06/2014</v>
          </cell>
          <cell r="C4391" t="str">
            <v>H</v>
          </cell>
          <cell r="D4391">
            <v>0</v>
          </cell>
          <cell r="E4391">
            <v>0</v>
          </cell>
          <cell r="F4391">
            <v>0</v>
          </cell>
        </row>
        <row r="4392">
          <cell r="A4392">
            <v>53841</v>
          </cell>
          <cell r="B4392" t="str">
            <v>GRADE DE DISCO REBOCÁVEL COM 20 DISCOS 24" X 6 MM COM PNEUS PARA TRANSPORTE - MANUTENÇÃO. AF_06/2014</v>
          </cell>
          <cell r="C4392" t="str">
            <v>H</v>
          </cell>
          <cell r="D4392">
            <v>0</v>
          </cell>
          <cell r="E4392">
            <v>0</v>
          </cell>
          <cell r="F4392">
            <v>0</v>
          </cell>
        </row>
        <row r="4393">
          <cell r="A4393">
            <v>53849</v>
          </cell>
          <cell r="B4393" t="str">
            <v>MOTONIVELADORA POTÊNCIA BÁSICA LÍQUIDA (PRIMEIRA MARCHA) 125 HP, PESO BRUTO 13032 KG, LARGURA DA LÂMINA DE 3,7 M - MATERIAIS NA OPERAÇÃO. AF_06/2014</v>
          </cell>
          <cell r="C4393" t="str">
            <v>H</v>
          </cell>
          <cell r="D4393">
            <v>0</v>
          </cell>
          <cell r="E4393">
            <v>0</v>
          </cell>
          <cell r="F4393">
            <v>0</v>
          </cell>
        </row>
        <row r="4394">
          <cell r="A4394">
            <v>53857</v>
          </cell>
          <cell r="B4394" t="str">
            <v>PÁ CARREGADEIRA SOBRE RODAS, POTÊNCIA LÍQUIDA 128 HP, CAPACIDADE DA CAÇAMBA 1,7 A 2,8 M3, PESO OPERACIONAL 11632 KG - MANUTENÇÃO. AF_06/2014</v>
          </cell>
          <cell r="C4394" t="str">
            <v>H</v>
          </cell>
          <cell r="D4394">
            <v>0</v>
          </cell>
          <cell r="E4394">
            <v>0</v>
          </cell>
          <cell r="F4394">
            <v>0</v>
          </cell>
        </row>
        <row r="4395">
          <cell r="A4395">
            <v>53858</v>
          </cell>
          <cell r="B4395" t="str">
            <v>PÁ CARREGADEIRA SOBRE RODAS, POTÊNCIA LÍQUIDA 128 HP, CAPACIDADE DA CAÇAMBA 1,7 A 2,8 M3, PESO OPERACIONAL 11632 KG - MATERIAIS NA OPERAÇÃO. AF_06/2014</v>
          </cell>
          <cell r="C4395" t="str">
            <v>H</v>
          </cell>
          <cell r="D4395">
            <v>0</v>
          </cell>
          <cell r="E4395">
            <v>0</v>
          </cell>
          <cell r="F4395">
            <v>0</v>
          </cell>
        </row>
        <row r="4396">
          <cell r="A4396">
            <v>53861</v>
          </cell>
          <cell r="B4396" t="str">
            <v>PÁ CARREGADEIRA SOBRE RODAS, POTÊNCIA 197 HP, CAPACIDADE DA CAÇAMBA 2,5 A 3,5 M3, PESO OPERACIONAL 18338 KG - MANUTENÇÃO. AF_06/2014</v>
          </cell>
          <cell r="C4396" t="str">
            <v>H</v>
          </cell>
          <cell r="D4396">
            <v>0</v>
          </cell>
          <cell r="E4396">
            <v>0</v>
          </cell>
          <cell r="F4396">
            <v>0</v>
          </cell>
        </row>
        <row r="4397">
          <cell r="A4397">
            <v>53863</v>
          </cell>
          <cell r="B4397" t="str">
            <v>MARTELETE OU ROMPEDOR PNEUMÁTICO MANUAL, 28 KG, COM SILENCIADOR - MANUTENÇÃO. AF_07/2016</v>
          </cell>
          <cell r="C4397" t="str">
            <v>H</v>
          </cell>
          <cell r="D4397">
            <v>0</v>
          </cell>
          <cell r="E4397">
            <v>0</v>
          </cell>
          <cell r="F4397">
            <v>0</v>
          </cell>
        </row>
        <row r="4398">
          <cell r="A4398">
            <v>53865</v>
          </cell>
          <cell r="B4398" t="str">
            <v>COMPRESSOR DE AR REBOCÁVEL, VAZÃO 189 PCM, PRESSÃO EFETIVA DE TRABALHO 102 PSI, MOTOR DIESEL, POTÊNCIA 63 CV - MATERIAIS NA OPERAÇÃO. AF_06/2015</v>
          </cell>
          <cell r="C4398" t="str">
            <v>H</v>
          </cell>
          <cell r="D4398">
            <v>0</v>
          </cell>
          <cell r="E4398">
            <v>0</v>
          </cell>
          <cell r="F4398">
            <v>0</v>
          </cell>
        </row>
        <row r="4399">
          <cell r="A4399">
            <v>53866</v>
          </cell>
          <cell r="B4399" t="str">
            <v>BOMBA SUBMERSÍVEL ELÉTRICA TRIFÁSICA, POTÊNCIA 2,96 HP, Ø ROTOR 144 MM SEMI-ABERTO, BOCAL DE SAÍDA Ø 2, HM/Q = 2 MCA / 38,8 M3/H A 28 MCA / 5 M3/H - MATERIAIS NA OPERAÇÃO. AF_06/2014</v>
          </cell>
          <cell r="C4399" t="str">
            <v>H</v>
          </cell>
          <cell r="D4399">
            <v>0</v>
          </cell>
          <cell r="E4399">
            <v>0</v>
          </cell>
          <cell r="F4399">
            <v>0</v>
          </cell>
        </row>
        <row r="4400">
          <cell r="A4400">
            <v>53882</v>
          </cell>
          <cell r="B4400" t="str">
            <v>CAMINHÃO PIPA 6.000 L, PESO BRUTO TOTAL 13.000 KG, DISTÂNCIA ENTRE EIXOS 4,80 M, POTÊNCIA 189 CV INCLUSIVE TANQUE DE AÇO PARA TRANSPORTE DE ÁGUA, CAPACIDADE 6 M3 - MANUTENÇÃO. AF_06/2014</v>
          </cell>
          <cell r="C4400" t="str">
            <v>H</v>
          </cell>
          <cell r="D4400">
            <v>0</v>
          </cell>
          <cell r="E4400">
            <v>0</v>
          </cell>
          <cell r="F4400">
            <v>0</v>
          </cell>
        </row>
        <row r="4401">
          <cell r="A4401">
            <v>55263</v>
          </cell>
          <cell r="B4401" t="str">
            <v>ROLO COMPACTADOR DE PNEUS ESTÁTICO, PRESSÃO VARIÁVEL, POTÊNCIA 111 HP, PESO SEM/COM LASTRO 9,5 / 26 T, LARGURA DE TRABALHO 1,90 M - MATERIAIS NA OPERAÇÃO. AF_07/2014</v>
          </cell>
          <cell r="C4401" t="str">
            <v>H</v>
          </cell>
          <cell r="D4401">
            <v>0</v>
          </cell>
          <cell r="E4401">
            <v>0</v>
          </cell>
          <cell r="F4401">
            <v>0</v>
          </cell>
        </row>
        <row r="4402">
          <cell r="A4402">
            <v>73303</v>
          </cell>
          <cell r="B4402" t="str">
            <v>GRUPO GERADOR ESTACIONÁRIO, MOTOR DIESEL POTÊNCIA 170 KVA - DEPRECIAÇÃO. AF_02/2016</v>
          </cell>
          <cell r="C4402" t="str">
            <v>H</v>
          </cell>
          <cell r="D4402">
            <v>0</v>
          </cell>
          <cell r="E4402">
            <v>0</v>
          </cell>
          <cell r="F4402">
            <v>0</v>
          </cell>
        </row>
        <row r="4403">
          <cell r="A4403">
            <v>73307</v>
          </cell>
          <cell r="B4403" t="str">
            <v>GRUPO GERADOR ESTACIONÁRIO, MOTOR DIESEL POTÊNCIA 170 KVA - MANUTENÇÃO. AF_02/2016</v>
          </cell>
          <cell r="C4403" t="str">
            <v>H</v>
          </cell>
          <cell r="D4403">
            <v>0</v>
          </cell>
          <cell r="E4403">
            <v>0</v>
          </cell>
          <cell r="F4403">
            <v>0</v>
          </cell>
        </row>
        <row r="4404">
          <cell r="A4404">
            <v>73309</v>
          </cell>
          <cell r="B4404" t="str">
            <v>ROLO COMPACTADOR VIBRATÓRIO PÉ DE CARNEIRO PARA SOLOS, POTÊNCIA 80 HP, PESO OPERACIONAL SEM/COM LASTRO 7,4 / 8,8 T, LARGURA DE TRABALHO 1,68 M - DEPRECIAÇÃO. AF_02/2016</v>
          </cell>
          <cell r="C4404" t="str">
            <v>H</v>
          </cell>
          <cell r="D4404">
            <v>0</v>
          </cell>
          <cell r="E4404">
            <v>0</v>
          </cell>
          <cell r="F4404">
            <v>0</v>
          </cell>
        </row>
        <row r="4405">
          <cell r="A4405">
            <v>73311</v>
          </cell>
          <cell r="B4405" t="str">
            <v>GRUPO GERADOR ESTACIONÁRIO, MOTOR DIESEL POTÊNCIA 170 KVA - MATERIAIS NA OPERAÇÃO. AF_02/2016</v>
          </cell>
          <cell r="C4405" t="str">
            <v>H</v>
          </cell>
          <cell r="D4405">
            <v>0</v>
          </cell>
          <cell r="E4405">
            <v>0</v>
          </cell>
          <cell r="F4405">
            <v>0</v>
          </cell>
        </row>
        <row r="4406">
          <cell r="A4406">
            <v>73313</v>
          </cell>
          <cell r="B4406" t="str">
            <v>ROLO COMPACTADOR VIBRATÓRIO PÉ DE CARNEIRO PARA SOLOS, POTÊNCIA 80 HP, PESO OPERACIONAL SEM/COM LASTRO 7,4 / 8,8 T, LARGURA DE TRABALHO 1,68 M - JUROS. AF_02/2016</v>
          </cell>
          <cell r="C4406" t="str">
            <v>H</v>
          </cell>
          <cell r="D4406">
            <v>0</v>
          </cell>
          <cell r="E4406">
            <v>0</v>
          </cell>
          <cell r="F4406">
            <v>0</v>
          </cell>
        </row>
        <row r="4407">
          <cell r="A4407">
            <v>73315</v>
          </cell>
          <cell r="B4407" t="str">
            <v>ROLO COMPACTADOR VIBRATÓRIO PÉ DE CARNEIRO PARA SOLOS, POTÊNCIA 80 HP, PESO OPERACIONAL SEM/COM LASTRO 7,4 / 8,8 T, LARGURA DE TRABALHO 1,68 M - MATERIAIS NA OPERAÇÃO. AF_02/2016</v>
          </cell>
          <cell r="C4407" t="str">
            <v>H</v>
          </cell>
          <cell r="D4407">
            <v>0</v>
          </cell>
          <cell r="E4407">
            <v>0</v>
          </cell>
          <cell r="F4407">
            <v>0</v>
          </cell>
        </row>
        <row r="4408">
          <cell r="A4408">
            <v>73335</v>
          </cell>
          <cell r="B4408" t="str">
            <v>CAMINHÃO TOCO, PBT 14.300 KG, CARGA ÚTIL MÁX. 9.710 KG, DIST. ENTRE EIXOS 3,56 M, POTÊNCIA 185 CV, INCLUSIVE CARROCERIA FIXA ABERTA DE MADEIRA P/ TRANSPORTE GERAL DE CARGA SECA, DIMEN. APROX. 2,50 X 6,50 X 0,50 M - MANUTENÇÃO. AF_06/2014</v>
          </cell>
          <cell r="C4408" t="str">
            <v>H</v>
          </cell>
          <cell r="D4408">
            <v>0</v>
          </cell>
          <cell r="E4408">
            <v>0</v>
          </cell>
          <cell r="F4408">
            <v>0</v>
          </cell>
        </row>
        <row r="4409">
          <cell r="A4409">
            <v>73340</v>
          </cell>
          <cell r="B4409" t="str">
            <v>CAMINHÃO TOCO, PBT 14.300 KG, CARGA ÚTIL MÁX. 9.710 KG, DIST. ENTRE EIXOS 3,56 M, POTÊNCIA 185 CV, INCLUSIVE CARROCERIA FIXA ABERTA DE MADEIRA P/ TRANSPORTE GERAL DE CARGA SECA, DIMEN. APROX. 2,50 X 6,50 X 0,50 M - MATERIAIS NA OPERAÇÃO. AF_06/2014</v>
          </cell>
          <cell r="C4409" t="str">
            <v>H</v>
          </cell>
          <cell r="D4409">
            <v>0</v>
          </cell>
          <cell r="E4409">
            <v>0</v>
          </cell>
          <cell r="F4409">
            <v>0</v>
          </cell>
        </row>
        <row r="4410">
          <cell r="A4410">
            <v>83361</v>
          </cell>
          <cell r="B4410" t="str">
            <v>ESPARGIDOR DE ASFALTO PRESSURIZADO, TANQUE 6 M3 COM ISOLAÇÃO TÉRMICA, AQUECIDO COM 2 MAÇARICOS, COM BARRA ESPARGIDORA 3,60 M, MONTADO SOBRE CAMINHÃO  TOCO, PBT 14.300 KG, POTÊNCIA 185 CV - MANUTENÇÃO. AF_08/2015</v>
          </cell>
          <cell r="C4410" t="str">
            <v>H</v>
          </cell>
          <cell r="D4410">
            <v>0</v>
          </cell>
          <cell r="E4410">
            <v>0</v>
          </cell>
          <cell r="F4410">
            <v>0</v>
          </cell>
        </row>
        <row r="4411">
          <cell r="A4411">
            <v>83761</v>
          </cell>
          <cell r="B4411" t="str">
            <v>GRUPO DE SOLDAGEM COM GERADOR A DIESEL 60 CV PARA SOLDA ELÉTRICA, SOBRE 04 RODAS, COM MOTOR 4 CILINDROS 600 A - DEPRECIAÇÃO. AF_02/2016</v>
          </cell>
          <cell r="C4411" t="str">
            <v>H</v>
          </cell>
          <cell r="D4411">
            <v>0</v>
          </cell>
          <cell r="E4411">
            <v>0</v>
          </cell>
          <cell r="F4411">
            <v>0</v>
          </cell>
        </row>
        <row r="4412">
          <cell r="A4412">
            <v>83762</v>
          </cell>
          <cell r="B4412" t="str">
            <v>GRUPO DE SOLDAGEM COM GERADOR A DIESEL 60 CV PARA SOLDA ELÉTRICA, SOBRE 04 RODAS, COM MOTOR 4 CILINDROS 600 A - MANUTENÇÃO. AF_02/2016</v>
          </cell>
          <cell r="C4412" t="str">
            <v>H</v>
          </cell>
          <cell r="D4412">
            <v>0</v>
          </cell>
          <cell r="E4412">
            <v>0</v>
          </cell>
          <cell r="F4412">
            <v>0</v>
          </cell>
        </row>
        <row r="4413">
          <cell r="A4413">
            <v>83763</v>
          </cell>
          <cell r="B4413" t="str">
            <v>GRUPO DE SOLDAGEM COM GERADOR A DIESEL 60 CV PARA SOLDA ELÉTRICA, SOBRE 04 RODAS, COM MOTOR 4 CILINDROS 600 A - MATERIAIS NA OPERAÇÃO. AF_02/2016</v>
          </cell>
          <cell r="C4413" t="str">
            <v>H</v>
          </cell>
          <cell r="D4413">
            <v>0</v>
          </cell>
          <cell r="E4413">
            <v>0</v>
          </cell>
          <cell r="F4413">
            <v>0</v>
          </cell>
        </row>
        <row r="4414">
          <cell r="A4414">
            <v>83764</v>
          </cell>
          <cell r="B4414" t="str">
            <v>GRUPO DE SOLDAGEM COM GERADOR A DIESEL 60 CV PARA SOLDA ELÉTRICA, SOBRE 04 RODAS, COM MOTOR 4 CILINDROS 600 A - JUROS. AF_02/2016</v>
          </cell>
          <cell r="C4414" t="str">
            <v>H</v>
          </cell>
          <cell r="D4414">
            <v>0</v>
          </cell>
          <cell r="E4414">
            <v>0</v>
          </cell>
          <cell r="F4414">
            <v>0</v>
          </cell>
        </row>
        <row r="4415">
          <cell r="A4415">
            <v>87026</v>
          </cell>
          <cell r="B4415" t="str">
            <v>GRADE DE DISCO REBOCÁVEL COM 20 DISCOS 24" X 6 MM COM PNEUS PARA TRANSPORTE - JUROS. AF_06/2014</v>
          </cell>
          <cell r="C4415" t="str">
            <v>H</v>
          </cell>
          <cell r="D4415">
            <v>0</v>
          </cell>
          <cell r="E4415">
            <v>0</v>
          </cell>
          <cell r="F4415">
            <v>0</v>
          </cell>
        </row>
        <row r="4416">
          <cell r="A4416">
            <v>87441</v>
          </cell>
          <cell r="B4416" t="str">
            <v>BETONEIRA CAPACIDADE NOMINAL 400 L, CAPACIDADE DE MISTURA 310 L, MOTOR A DIESEL POTÊNCIA 5,0 HP, SEM CARREGADOR - DEPRECIAÇÃO. AF_06/2014</v>
          </cell>
          <cell r="C4416" t="str">
            <v>H</v>
          </cell>
          <cell r="D4416">
            <v>0</v>
          </cell>
          <cell r="E4416">
            <v>0</v>
          </cell>
          <cell r="F4416">
            <v>0</v>
          </cell>
        </row>
        <row r="4417">
          <cell r="A4417">
            <v>87442</v>
          </cell>
          <cell r="B4417" t="str">
            <v>BETONEIRA CAPACIDADE NOMINAL 400 L, CAPACIDADE DE MISTURA 310 L, MOTOR A DIESEL POTÊNCIA 5,0 HP, SEM CARREGADOR - JUROS. AF_06/2014</v>
          </cell>
          <cell r="C4417" t="str">
            <v>H</v>
          </cell>
          <cell r="D4417">
            <v>0</v>
          </cell>
          <cell r="E4417">
            <v>0</v>
          </cell>
          <cell r="F4417">
            <v>0</v>
          </cell>
        </row>
        <row r="4418">
          <cell r="A4418">
            <v>87443</v>
          </cell>
          <cell r="B4418" t="str">
            <v>BETONEIRA CAPACIDADE NOMINAL 400 L, CAPACIDADE DE MISTURA 310 L, MOTOR A DIESEL POTÊNCIA 5,0 HP, SEM CARREGADOR - MANUTENÇÃO. AF_06/2014</v>
          </cell>
          <cell r="C4418" t="str">
            <v>H</v>
          </cell>
          <cell r="D4418">
            <v>0</v>
          </cell>
          <cell r="E4418">
            <v>0</v>
          </cell>
          <cell r="F4418">
            <v>0</v>
          </cell>
        </row>
        <row r="4419">
          <cell r="A4419">
            <v>87444</v>
          </cell>
          <cell r="B4419" t="str">
            <v>BETONEIRA CAPACIDADE NOMINAL 400 L, CAPACIDADE DE MISTURA 310 L, MOTOR A DIESEL POTÊNCIA 5,0 HP, SEM CARREGADOR - MATERIAIS NA OPERAÇÃO. AF_06/2014</v>
          </cell>
          <cell r="C4419" t="str">
            <v>H</v>
          </cell>
          <cell r="D4419">
            <v>0</v>
          </cell>
          <cell r="E4419">
            <v>0</v>
          </cell>
          <cell r="F4419">
            <v>0</v>
          </cell>
        </row>
        <row r="4420">
          <cell r="A4420">
            <v>88387</v>
          </cell>
          <cell r="B4420" t="str">
            <v>MISTURADOR DE ARGAMASSA, EIXO HORIZONTAL, CAPACIDADE DE MISTURA 300 KG, MOTOR ELÉTRICO POTÊNCIA 5 CV - DEPRECIAÇÃO. AF_06/2014</v>
          </cell>
          <cell r="C4420" t="str">
            <v>H</v>
          </cell>
          <cell r="D4420">
            <v>0</v>
          </cell>
          <cell r="E4420">
            <v>0</v>
          </cell>
          <cell r="F4420">
            <v>0</v>
          </cell>
        </row>
        <row r="4421">
          <cell r="A4421">
            <v>88389</v>
          </cell>
          <cell r="B4421" t="str">
            <v>MISTURADOR DE ARGAMASSA, EIXO HORIZONTAL, CAPACIDADE DE MISTURA 300 KG, MOTOR ELÉTRICO POTÊNCIA 5 CV - JUROS. AF_06/2014</v>
          </cell>
          <cell r="C4421" t="str">
            <v>H</v>
          </cell>
          <cell r="D4421">
            <v>0</v>
          </cell>
          <cell r="E4421">
            <v>0</v>
          </cell>
          <cell r="F4421">
            <v>0</v>
          </cell>
        </row>
        <row r="4422">
          <cell r="A4422">
            <v>88390</v>
          </cell>
          <cell r="B4422" t="str">
            <v>MISTURADOR DE ARGAMASSA, EIXO HORIZONTAL, CAPACIDADE DE MISTURA 300 KG, MOTOR ELÉTRICO POTÊNCIA 5 CV - MANUTENÇÃO. AF_06/2014</v>
          </cell>
          <cell r="C4422" t="str">
            <v>H</v>
          </cell>
          <cell r="D4422">
            <v>0</v>
          </cell>
          <cell r="E4422">
            <v>0</v>
          </cell>
          <cell r="F4422">
            <v>0</v>
          </cell>
        </row>
        <row r="4423">
          <cell r="A4423">
            <v>88391</v>
          </cell>
          <cell r="B4423" t="str">
            <v>MISTURADOR DE ARGAMASSA, EIXO HORIZONTAL, CAPACIDADE DE MISTURA 300 KG, MOTOR ELÉTRICO POTÊNCIA 5 CV - MATERIAIS NA OPERAÇÃO. AF_06/2014</v>
          </cell>
          <cell r="C4423" t="str">
            <v>H</v>
          </cell>
          <cell r="D4423">
            <v>0</v>
          </cell>
          <cell r="E4423">
            <v>0</v>
          </cell>
          <cell r="F4423">
            <v>0</v>
          </cell>
        </row>
        <row r="4424">
          <cell r="A4424">
            <v>88394</v>
          </cell>
          <cell r="B4424" t="str">
            <v>MISTURADOR DE ARGAMASSA, EIXO HORIZONTAL, CAPACIDADE DE MISTURA 600 KG, MOTOR ELÉTRICO POTÊNCIA 7,5 CV - DEPRECIAÇÃO. AF_06/2014</v>
          </cell>
          <cell r="C4424" t="str">
            <v>H</v>
          </cell>
          <cell r="D4424">
            <v>0</v>
          </cell>
          <cell r="E4424">
            <v>0</v>
          </cell>
          <cell r="F4424">
            <v>0</v>
          </cell>
        </row>
        <row r="4425">
          <cell r="A4425">
            <v>88395</v>
          </cell>
          <cell r="B4425" t="str">
            <v>MISTURADOR DE ARGAMASSA, EIXO HORIZONTAL, CAPACIDADE DE MISTURA 600 KG, MOTOR ELÉTRICO POTÊNCIA 7,5 CV - JUROS. AF_06/2014</v>
          </cell>
          <cell r="C4425" t="str">
            <v>H</v>
          </cell>
          <cell r="D4425">
            <v>0</v>
          </cell>
          <cell r="E4425">
            <v>0</v>
          </cell>
          <cell r="F4425">
            <v>0</v>
          </cell>
        </row>
        <row r="4426">
          <cell r="A4426">
            <v>88396</v>
          </cell>
          <cell r="B4426" t="str">
            <v>MISTURADOR DE ARGAMASSA, EIXO HORIZONTAL, CAPACIDADE DE MISTURA 600 KG, MOTOR ELÉTRICO POTÊNCIA 7,5 CV - MANUTENÇÃO. AF_06/2014</v>
          </cell>
          <cell r="C4426" t="str">
            <v>H</v>
          </cell>
          <cell r="D4426">
            <v>0</v>
          </cell>
          <cell r="E4426">
            <v>0</v>
          </cell>
          <cell r="F4426">
            <v>0</v>
          </cell>
        </row>
        <row r="4427">
          <cell r="A4427">
            <v>88397</v>
          </cell>
          <cell r="B4427" t="str">
            <v>MISTURADOR DE ARGAMASSA, EIXO HORIZONTAL, CAPACIDADE DE MISTURA 600 KG, MOTOR ELÉTRICO POTÊNCIA 7,5 CV - MATERIAIS NA OPERAÇÃO. AF_06/2014</v>
          </cell>
          <cell r="C4427" t="str">
            <v>H</v>
          </cell>
          <cell r="D4427">
            <v>0</v>
          </cell>
          <cell r="E4427">
            <v>0</v>
          </cell>
          <cell r="F4427">
            <v>0</v>
          </cell>
        </row>
        <row r="4428">
          <cell r="A4428">
            <v>88400</v>
          </cell>
          <cell r="B4428" t="str">
            <v>MISTURADOR DE ARGAMASSA, EIXO HORIZONTAL, CAPACIDADE DE MISTURA 160 KG, MOTOR ELÉTRICO POTÊNCIA 3 CV - DEPRECIAÇÃO. AF_06/2014</v>
          </cell>
          <cell r="C4428" t="str">
            <v>H</v>
          </cell>
          <cell r="D4428">
            <v>0</v>
          </cell>
          <cell r="E4428">
            <v>0</v>
          </cell>
          <cell r="F4428">
            <v>0</v>
          </cell>
        </row>
        <row r="4429">
          <cell r="A4429">
            <v>88401</v>
          </cell>
          <cell r="B4429" t="str">
            <v>MISTURADOR DE ARGAMASSA, EIXO HORIZONTAL, CAPACIDADE DE MISTURA 160 KG, MOTOR ELÉTRICO POTÊNCIA 3 CV - JUROS. AF_06/2014</v>
          </cell>
          <cell r="C4429" t="str">
            <v>H</v>
          </cell>
          <cell r="D4429">
            <v>0</v>
          </cell>
          <cell r="E4429">
            <v>0</v>
          </cell>
          <cell r="F4429">
            <v>0</v>
          </cell>
        </row>
        <row r="4430">
          <cell r="A4430">
            <v>88402</v>
          </cell>
          <cell r="B4430" t="str">
            <v>MISTURADOR DE ARGAMASSA, EIXO HORIZONTAL, CAPACIDADE DE MISTURA 160 KG, MOTOR ELÉTRICO POTÊNCIA 3 CV - MANUTENÇÃO. AF_06/2014</v>
          </cell>
          <cell r="C4430" t="str">
            <v>H</v>
          </cell>
          <cell r="D4430">
            <v>0</v>
          </cell>
          <cell r="E4430">
            <v>0</v>
          </cell>
          <cell r="F4430">
            <v>0</v>
          </cell>
        </row>
        <row r="4431">
          <cell r="A4431">
            <v>88403</v>
          </cell>
          <cell r="B4431" t="str">
            <v>MISTURADOR DE ARGAMASSA, EIXO HORIZONTAL, CAPACIDADE DE MISTURA 160 KG, MOTOR ELÉTRICO POTÊNCIA 3 CV - MATERIAIS NA OPERAÇÃO. AF_06/2014</v>
          </cell>
          <cell r="C4431" t="str">
            <v>H</v>
          </cell>
          <cell r="D4431">
            <v>0</v>
          </cell>
          <cell r="E4431">
            <v>0</v>
          </cell>
          <cell r="F4431">
            <v>0</v>
          </cell>
        </row>
        <row r="4432">
          <cell r="A4432">
            <v>88419</v>
          </cell>
          <cell r="B4432" t="str">
            <v>PROJETOR DE ARGAMASSA, CAPACIDADE DE PROJEÇÃO 1,5 M3/H, ALCANCE DE 30 ATÉ 60 M, MOTOR ELÉTRICO POTÊNCIA 7,5 HP - DEPRECIAÇÃO. AF_06/2014</v>
          </cell>
          <cell r="C4432" t="str">
            <v>H</v>
          </cell>
          <cell r="D4432">
            <v>0</v>
          </cell>
          <cell r="E4432">
            <v>0</v>
          </cell>
          <cell r="F4432">
            <v>0</v>
          </cell>
        </row>
        <row r="4433">
          <cell r="A4433">
            <v>88422</v>
          </cell>
          <cell r="B4433" t="str">
            <v>PROJETOR DE ARGAMASSA, CAPACIDADE DE PROJEÇÃO 1,5 M3/H, ALCANCE DE 30 ATÉ 60 M, MOTOR ELÉTRICO POTÊNCIA 7,5 HP - JUROS. AF_06/2014</v>
          </cell>
          <cell r="C4433" t="str">
            <v>H</v>
          </cell>
          <cell r="D4433">
            <v>0</v>
          </cell>
          <cell r="E4433">
            <v>0</v>
          </cell>
          <cell r="F4433">
            <v>0</v>
          </cell>
        </row>
        <row r="4434">
          <cell r="A4434">
            <v>88425</v>
          </cell>
          <cell r="B4434" t="str">
            <v>PROJETOR DE ARGAMASSA, CAPACIDADE DE PROJEÇÃO 1,5 M3/H, ALCANCE DE 30 ATÉ 60 M, MOTOR ELÉTRICO POTÊNCIA 7,5 HP - MANUTENÇÃO. AF_06/2014</v>
          </cell>
          <cell r="C4434" t="str">
            <v>H</v>
          </cell>
          <cell r="D4434">
            <v>0</v>
          </cell>
          <cell r="E4434">
            <v>0</v>
          </cell>
          <cell r="F4434">
            <v>0</v>
          </cell>
        </row>
        <row r="4435">
          <cell r="A4435">
            <v>88427</v>
          </cell>
          <cell r="B4435" t="str">
            <v>PROJETOR DE ARGAMASSA, CAPACIDADE DE PROJEÇÃO 1,5 M3/H, ALCANCE DE 30 ATÉ 60 M, MOTOR ELÉTRICO POTÊNCIA 7,5 HP - MATERIAIS NA OPERAÇÃO. AF_06/2014</v>
          </cell>
          <cell r="C4435" t="str">
            <v>H</v>
          </cell>
          <cell r="D4435">
            <v>0</v>
          </cell>
          <cell r="E4435">
            <v>0</v>
          </cell>
          <cell r="F4435">
            <v>0</v>
          </cell>
        </row>
        <row r="4436">
          <cell r="A4436">
            <v>88434</v>
          </cell>
          <cell r="B4436" t="str">
            <v>PROJETOR DE ARGAMASSA, CAPACIDADE DE PROJEÇÃO 2 M3/H, ALCANCE ATÉ 50 M, MOTOR ELÉTRICO POTÊNCIA 7,5 HP - DEPRECIAÇÃO. AF_06/2014</v>
          </cell>
          <cell r="C4436" t="str">
            <v>H</v>
          </cell>
          <cell r="D4436">
            <v>0</v>
          </cell>
          <cell r="E4436">
            <v>0</v>
          </cell>
          <cell r="F4436">
            <v>0</v>
          </cell>
        </row>
        <row r="4437">
          <cell r="A4437">
            <v>88435</v>
          </cell>
          <cell r="B4437" t="str">
            <v>PROJETOR DE ARGAMASSA, CAPACIDADE DE PROJEÇÃO 2 M3/H, ALCANCE ATÉ 50 M, MOTOR ELÉTRICO POTÊNCIA 7,5 HP - JUROS. AF_06/2014</v>
          </cell>
          <cell r="C4437" t="str">
            <v>H</v>
          </cell>
          <cell r="D4437">
            <v>0</v>
          </cell>
          <cell r="E4437">
            <v>0</v>
          </cell>
          <cell r="F4437">
            <v>0</v>
          </cell>
        </row>
        <row r="4438">
          <cell r="A4438">
            <v>88436</v>
          </cell>
          <cell r="B4438" t="str">
            <v>PROJETOR DE ARGAMASSA, CAPACIDADE DE PROJEÇÃO 2 M3/H, ALCANCE ATÉ 50 M, MOTOR ELÉTRICO POTÊNCIA 7,5 HP - MANUTENÇÃO. AF_06/2014</v>
          </cell>
          <cell r="C4438" t="str">
            <v>H</v>
          </cell>
          <cell r="D4438">
            <v>0</v>
          </cell>
          <cell r="E4438">
            <v>0</v>
          </cell>
          <cell r="F4438">
            <v>0</v>
          </cell>
        </row>
        <row r="4439">
          <cell r="A4439">
            <v>88437</v>
          </cell>
          <cell r="B4439" t="str">
            <v>PROJETOR DE ARGAMASSA, CAPACIDADE DE PROJEÇÃO 2 M3/H, ALCANCE ATÉ 50 M, MOTOR ELÉTRICO POTÊNCIA 7,5 HP - MATERIAIS NA OPERAÇÃO. AF_06/2014</v>
          </cell>
          <cell r="C4439" t="str">
            <v>H</v>
          </cell>
          <cell r="D4439">
            <v>0</v>
          </cell>
          <cell r="E4439">
            <v>0</v>
          </cell>
          <cell r="F4439">
            <v>0</v>
          </cell>
        </row>
        <row r="4440">
          <cell r="A4440">
            <v>88569</v>
          </cell>
          <cell r="B4440" t="str">
            <v>ESPARGIDOR DE ASFALTO PRESSURIZADO COM TANQUE DE 2500 L, REBOCÁVEL COM MOTOR A GASOLINA POTÊNCIA 3,4 HP - DEPRECIAÇÃO. AF_07/2014</v>
          </cell>
          <cell r="C4440" t="str">
            <v>H</v>
          </cell>
          <cell r="D4440">
            <v>0</v>
          </cell>
          <cell r="E4440">
            <v>0</v>
          </cell>
          <cell r="F4440">
            <v>0</v>
          </cell>
        </row>
        <row r="4441">
          <cell r="A4441">
            <v>88570</v>
          </cell>
          <cell r="B4441" t="str">
            <v>ESPARGIDOR DE ASFALTO PRESSURIZADO COM TANQUE DE 2500 L, REBOCÁVEL COM MOTOR A GASOLINA POTÊNCIA 3,4 HP - JUROS. AF_07/2014</v>
          </cell>
          <cell r="C4441" t="str">
            <v>H</v>
          </cell>
          <cell r="D4441">
            <v>0</v>
          </cell>
          <cell r="E4441">
            <v>0</v>
          </cell>
          <cell r="F4441">
            <v>0</v>
          </cell>
        </row>
        <row r="4442">
          <cell r="A4442">
            <v>88826</v>
          </cell>
          <cell r="B4442" t="str">
            <v>BETONEIRA CAPACIDADE NOMINAL DE 400 L, CAPACIDADE DE MISTURA 280 L, MOTOR ELÉTRICO TRIFÁSICO POTÊNCIA DE 2 CV, SEM CARREGADOR - DEPRECIAÇÃO. AF_10/2014</v>
          </cell>
          <cell r="C4442" t="str">
            <v>H</v>
          </cell>
          <cell r="D4442">
            <v>0</v>
          </cell>
          <cell r="E4442">
            <v>0</v>
          </cell>
          <cell r="F4442">
            <v>0</v>
          </cell>
        </row>
        <row r="4443">
          <cell r="A4443">
            <v>88827</v>
          </cell>
          <cell r="B4443" t="str">
            <v>BETONEIRA CAPACIDADE NOMINAL DE 400 L, CAPACIDADE DE MISTURA 280 L, MOTOR ELÉTRICO TRIFÁSICO POTÊNCIA DE 2 CV, SEM CARREGADOR - JUROS. AF_10/2014</v>
          </cell>
          <cell r="C4443" t="str">
            <v>H</v>
          </cell>
          <cell r="D4443">
            <v>0</v>
          </cell>
          <cell r="E4443">
            <v>0</v>
          </cell>
          <cell r="F4443">
            <v>0</v>
          </cell>
        </row>
        <row r="4444">
          <cell r="A4444">
            <v>88828</v>
          </cell>
          <cell r="B4444" t="str">
            <v>BETONEIRA CAPACIDADE NOMINAL DE 400 L, CAPACIDADE DE MISTURA 280 L, MOTOR ELÉTRICO TRIFÁSICO POTÊNCIA DE 2 CV, SEM CARREGADOR - MANUTENÇÃO. AF_10/2014</v>
          </cell>
          <cell r="C4444" t="str">
            <v>H</v>
          </cell>
          <cell r="D4444">
            <v>0</v>
          </cell>
          <cell r="E4444">
            <v>0</v>
          </cell>
          <cell r="F4444">
            <v>0</v>
          </cell>
        </row>
        <row r="4445">
          <cell r="A4445">
            <v>88829</v>
          </cell>
          <cell r="B4445" t="str">
            <v>BETONEIRA CAPACIDADE NOMINAL DE 400 L, CAPACIDADE DE MISTURA 280 L, MOTOR ELÉTRICO TRIFÁSICO POTÊNCIA DE 2 CV, SEM CARREGADOR - MATERIAIS NA OPERAÇÃO. AF_10/2014</v>
          </cell>
          <cell r="C4445" t="str">
            <v>H</v>
          </cell>
          <cell r="D4445">
            <v>0</v>
          </cell>
          <cell r="E4445">
            <v>0</v>
          </cell>
          <cell r="F4445">
            <v>0</v>
          </cell>
        </row>
        <row r="4446">
          <cell r="A4446">
            <v>88832</v>
          </cell>
          <cell r="B4446" t="str">
            <v>ESCAVADEIRA HIDRÁULICA SOBRE ESTEIRAS, CAÇAMBA 0,80 M3, PESO OPERACIONAL 17,8 T, POTÊNCIA LÍQUIDA 110 HP - DEPRECIAÇÃO. AF_10/2014</v>
          </cell>
          <cell r="C4446" t="str">
            <v>H</v>
          </cell>
          <cell r="D4446">
            <v>0</v>
          </cell>
          <cell r="E4446">
            <v>0</v>
          </cell>
          <cell r="F4446">
            <v>0</v>
          </cell>
        </row>
        <row r="4447">
          <cell r="A4447">
            <v>88834</v>
          </cell>
          <cell r="B4447" t="str">
            <v>ESCAVADEIRA HIDRÁULICA SOBRE ESTEIRAS, CAÇAMBA 0,80 M3, PESO OPERACIONAL 17,8 T, POTÊNCIA LÍQUIDA 110 HP - JUROS. AF_10/2014</v>
          </cell>
          <cell r="C4447" t="str">
            <v>H</v>
          </cell>
          <cell r="D4447">
            <v>0</v>
          </cell>
          <cell r="E4447">
            <v>0</v>
          </cell>
          <cell r="F4447">
            <v>0</v>
          </cell>
        </row>
        <row r="4448">
          <cell r="A4448">
            <v>88835</v>
          </cell>
          <cell r="B4448" t="str">
            <v>ESCAVADEIRA HIDRÁULICA SOBRE ESTEIRAS, CAÇAMBA 0,80 M3, PESO OPERACIONAL 17,8 T, POTÊNCIA LÍQUIDA 110 HP - MANUTENÇÃO. AF_10/2014</v>
          </cell>
          <cell r="C4448" t="str">
            <v>H</v>
          </cell>
          <cell r="D4448">
            <v>0</v>
          </cell>
          <cell r="E4448">
            <v>0</v>
          </cell>
          <cell r="F4448">
            <v>0</v>
          </cell>
        </row>
        <row r="4449">
          <cell r="A4449">
            <v>88836</v>
          </cell>
          <cell r="B4449" t="str">
            <v>ESCAVADEIRA HIDRÁULICA SOBRE ESTEIRAS, CAÇAMBA 0,80 M3, PESO OPERACIONAL 17,8 T, POTÊNCIA LÍQUIDA 110 HP - MATERIAIS NA OPERAÇÃO. AF_10/2014</v>
          </cell>
          <cell r="C4449" t="str">
            <v>H</v>
          </cell>
          <cell r="D4449">
            <v>0</v>
          </cell>
          <cell r="E4449">
            <v>0</v>
          </cell>
          <cell r="F4449">
            <v>0</v>
          </cell>
        </row>
        <row r="4450">
          <cell r="A4450">
            <v>88839</v>
          </cell>
          <cell r="B4450" t="str">
            <v>TRATOR DE ESTEIRAS, POTÊNCIA 125 HP, PESO OPERACIONAL 12,9 T, COM LÂMINA 2,7 M3 - DEPRECIAÇÃO. AF_10/2014</v>
          </cell>
          <cell r="C4450" t="str">
            <v>H</v>
          </cell>
          <cell r="D4450">
            <v>0</v>
          </cell>
          <cell r="E4450">
            <v>0</v>
          </cell>
          <cell r="F4450">
            <v>0</v>
          </cell>
        </row>
        <row r="4451">
          <cell r="A4451">
            <v>88840</v>
          </cell>
          <cell r="B4451" t="str">
            <v>TRATOR DE ESTEIRAS, POTÊNCIA 125 HP, PESO OPERACIONAL 12,9 T, COM LÂMINA 2,7 M3 - JUROS. AF_10/2014</v>
          </cell>
          <cell r="C4451" t="str">
            <v>H</v>
          </cell>
          <cell r="D4451">
            <v>0</v>
          </cell>
          <cell r="E4451">
            <v>0</v>
          </cell>
          <cell r="F4451">
            <v>0</v>
          </cell>
        </row>
        <row r="4452">
          <cell r="A4452">
            <v>88841</v>
          </cell>
          <cell r="B4452" t="str">
            <v>TRATOR DE ESTEIRAS, POTÊNCIA 125 HP, PESO OPERACIONAL 12,9 T, COM LÂMINA 2,7 M3 - MANUTENÇÃO. AF_10/2014</v>
          </cell>
          <cell r="C4452" t="str">
            <v>H</v>
          </cell>
          <cell r="D4452">
            <v>0</v>
          </cell>
          <cell r="E4452">
            <v>0</v>
          </cell>
          <cell r="F4452">
            <v>0</v>
          </cell>
        </row>
        <row r="4453">
          <cell r="A4453">
            <v>88842</v>
          </cell>
          <cell r="B4453" t="str">
            <v>TRATOR DE ESTEIRAS, POTÊNCIA 125 HP, PESO OPERACIONAL 12,9 T, COM LÂMINA 2,7 M3 - MATERIAIS NA OPERAÇÃO. AF_10/2014</v>
          </cell>
          <cell r="C4453" t="str">
            <v>H</v>
          </cell>
          <cell r="D4453">
            <v>0</v>
          </cell>
          <cell r="E4453">
            <v>0</v>
          </cell>
          <cell r="F4453">
            <v>0</v>
          </cell>
        </row>
        <row r="4454">
          <cell r="A4454">
            <v>88847</v>
          </cell>
          <cell r="B4454" t="str">
            <v>USINA DE LAMA ASFÁLTICA, PROD 30 A 50 T/H, SILO DE AGREGADO 7 M3, RESERVATÓRIOS PARA EMULSÃO E ÁGUA DE 2,3 M3 CADA, MISTURADOR TIPO PUG MILL A SER MONTADO SOBRE CAMINHÃO - DEPRECIAÇÃO. AF_10/2014</v>
          </cell>
          <cell r="C4454" t="str">
            <v>H</v>
          </cell>
          <cell r="D4454">
            <v>0</v>
          </cell>
          <cell r="E4454">
            <v>0</v>
          </cell>
          <cell r="F4454">
            <v>0</v>
          </cell>
        </row>
        <row r="4455">
          <cell r="A4455">
            <v>88848</v>
          </cell>
          <cell r="B4455" t="str">
            <v>USINA DE LAMA ASFÁLTICA, PROD 30 A 50 T/H, SILO DE AGREGADO 7 M3, RESERVATÓRIOS PARA EMULSÃO E ÁGUA DE 2,3 M3 CADA, MISTURADOR TIPO PUG MILL A SER MONTADO SOBRE CAMINHÃO - JUROS. AF_10/2014</v>
          </cell>
          <cell r="C4455" t="str">
            <v>H</v>
          </cell>
          <cell r="D4455">
            <v>0</v>
          </cell>
          <cell r="E4455">
            <v>0</v>
          </cell>
          <cell r="F4455">
            <v>0</v>
          </cell>
        </row>
        <row r="4456">
          <cell r="A4456">
            <v>88853</v>
          </cell>
          <cell r="B4456" t="str">
            <v>MOTOBOMBA CENTRÍFUGA, MOTOR A GASOLINA, POTÊNCIA 5,42 HP, BOCAIS 1 1/2" X 1", DIÂMETRO ROTOR 143 MM HM/Q = 6 MCA / 16,8 M3/H A 38 MCA / 6,6 M3/H - DEPRECIAÇÃO. AF_06/2014</v>
          </cell>
          <cell r="C4456" t="str">
            <v>H</v>
          </cell>
          <cell r="D4456">
            <v>0</v>
          </cell>
          <cell r="E4456">
            <v>0</v>
          </cell>
          <cell r="F4456">
            <v>0</v>
          </cell>
        </row>
        <row r="4457">
          <cell r="A4457">
            <v>88854</v>
          </cell>
          <cell r="B4457" t="str">
            <v>MOTOBOMBA CENTRÍFUGA, MOTOR A GASOLINA, POTÊNCIA 5,42 HP, BOCAIS 1 1/2" X 1", DIÂMETRO ROTOR 143 MM HM/Q = 6 MCA / 16,8 M3/H A 38 MCA / 6,6 M3/H - JUROS. AF_06/2014</v>
          </cell>
          <cell r="C4457" t="str">
            <v>H</v>
          </cell>
          <cell r="D4457">
            <v>0</v>
          </cell>
          <cell r="E4457">
            <v>0</v>
          </cell>
          <cell r="F4457">
            <v>0</v>
          </cell>
        </row>
        <row r="4458">
          <cell r="A4458">
            <v>88855</v>
          </cell>
          <cell r="B4458" t="str">
            <v>GRADE DE DISCO CONTROLE REMOTO REBOCÁVEL, COM 24 DISCOS 24 X 6 MM COM PNEUS PARA TRANSPORTE - DEPRECIAÇÃO. AF_06/2014</v>
          </cell>
          <cell r="C4458" t="str">
            <v>H</v>
          </cell>
          <cell r="D4458">
            <v>0</v>
          </cell>
          <cell r="E4458">
            <v>0</v>
          </cell>
          <cell r="F4458">
            <v>0</v>
          </cell>
        </row>
        <row r="4459">
          <cell r="A4459">
            <v>88856</v>
          </cell>
          <cell r="B4459" t="str">
            <v>GRADE DE DISCO CONTROLE REMOTO REBOCÁVEL, COM 24 DISCOS 24 X 6 MM COM PNEUS PARA TRANSPORTE - JUROS. AF_06/2014</v>
          </cell>
          <cell r="C4459" t="str">
            <v>H</v>
          </cell>
          <cell r="D4459">
            <v>0</v>
          </cell>
          <cell r="E4459">
            <v>0</v>
          </cell>
          <cell r="F4459">
            <v>0</v>
          </cell>
        </row>
        <row r="4460">
          <cell r="A4460">
            <v>88857</v>
          </cell>
          <cell r="B4460" t="str">
            <v>RETROESCAVADEIRA SOBRE RODAS COM CARREGADEIRA, TRAÇÃO 4X4, POTÊNCIA LÍQ. 88 HP, CAÇAMBA CARREG. CAP. MÍN. 1 M3, CAÇAMBA RETRO CAP. 0,26 M3, PESO OPERACIONAL MÍN. 6.674 KG, PROFUNDIDADE ESCAVAÇÃO MÁX. 4,37 M - DEPRECIAÇÃO. AF_06/2014</v>
          </cell>
          <cell r="C4460" t="str">
            <v>H</v>
          </cell>
          <cell r="D4460">
            <v>0</v>
          </cell>
          <cell r="E4460">
            <v>0</v>
          </cell>
          <cell r="F4460">
            <v>0</v>
          </cell>
        </row>
        <row r="4461">
          <cell r="A4461">
            <v>88858</v>
          </cell>
          <cell r="B4461" t="str">
            <v>RETROESCAVADEIRA SOBRE RODAS COM CARREGADEIRA, TRAÇÃO 4X4, POTÊNCIA LÍQ. 88 HP, CAÇAMBA CARREG. CAP. MÍN. 1 M3, CAÇAMBA RETRO CAP. 0,26 M3, PESO OPERACIONAL MÍN. 6.674 KG, PROFUNDIDADE ESCAVAÇÃO MÁX. 4,37 M - JUROS. AF_06/2014</v>
          </cell>
          <cell r="C4461" t="str">
            <v>H</v>
          </cell>
          <cell r="D4461">
            <v>0</v>
          </cell>
          <cell r="E4461">
            <v>0</v>
          </cell>
          <cell r="F4461">
            <v>0</v>
          </cell>
        </row>
        <row r="4462">
          <cell r="A4462">
            <v>88859</v>
          </cell>
          <cell r="B4462" t="str">
            <v>RETROESCAVADEIRA SOBRE RODAS COM CARREGADEIRA, TRAÇÃO 4X2, POTÊNCIA LÍQ. 79 HP, CAÇAMBA CARREG. CAP. MÍN. 1 M3, CAÇAMBA RETRO CAP. 0,20 M3, PESO OPERACIONAL MÍN. 6.570 KG, PROFUNDIDADE ESCAVAÇÃO MÁX. 4,37 M - DEPRECIAÇÃO. AF_06/2014</v>
          </cell>
          <cell r="C4462" t="str">
            <v>H</v>
          </cell>
          <cell r="D4462">
            <v>0</v>
          </cell>
          <cell r="E4462">
            <v>0</v>
          </cell>
          <cell r="F4462">
            <v>0</v>
          </cell>
        </row>
        <row r="4463">
          <cell r="A4463">
            <v>88860</v>
          </cell>
          <cell r="B4463" t="str">
            <v>RETROESCAVADEIRA SOBRE RODAS COM CARREGADEIRA, TRAÇÃO 4X2, POTÊNCIA LÍQ. 79 HP, CAÇAMBA CARREG. CAP. MÍN. 1 M3, CAÇAMBA RETRO CAP. 0,20 M3, PESO OPERACIONAL MÍN. 6.570 KG, PROFUNDIDADE ESCAVAÇÃO MÁX. 4,37 M - JUROS. AF_06/2014</v>
          </cell>
          <cell r="C4463" t="str">
            <v>H</v>
          </cell>
          <cell r="D4463">
            <v>0</v>
          </cell>
          <cell r="E4463">
            <v>0</v>
          </cell>
          <cell r="F4463">
            <v>0</v>
          </cell>
        </row>
        <row r="4464">
          <cell r="A4464">
            <v>88900</v>
          </cell>
          <cell r="B4464" t="str">
            <v>ESCAVADEIRA HIDRÁULICA SOBRE ESTEIRAS, CAÇAMBA 1,20 M3, PESO OPERACIONAL 21 T, POTÊNCIA BRUTA 155 HP - DEPRECIAÇÃO. AF_06/2014</v>
          </cell>
          <cell r="C4464" t="str">
            <v>H</v>
          </cell>
          <cell r="D4464">
            <v>0</v>
          </cell>
          <cell r="E4464">
            <v>0</v>
          </cell>
          <cell r="F4464">
            <v>0</v>
          </cell>
        </row>
        <row r="4465">
          <cell r="A4465">
            <v>88902</v>
          </cell>
          <cell r="B4465" t="str">
            <v>ESCAVADEIRA HIDRÁULICA SOBRE ESTEIRAS, CAÇAMBA 1,20 M3, PESO OPERACIONAL 21 T, POTÊNCIA BRUTA 155 HP - JUROS. AF_06/2014</v>
          </cell>
          <cell r="C4465" t="str">
            <v>H</v>
          </cell>
          <cell r="D4465">
            <v>0</v>
          </cell>
          <cell r="E4465">
            <v>0</v>
          </cell>
          <cell r="F4465">
            <v>0</v>
          </cell>
        </row>
        <row r="4466">
          <cell r="A4466">
            <v>88903</v>
          </cell>
          <cell r="B4466" t="str">
            <v>ESCAVADEIRA HIDRÁULICA SOBRE ESTEIRAS, CAÇAMBA 1,20 M3, PESO OPERACIONAL 21 T, POTÊNCIA BRUTA 155 HP - MANUTENÇÃO. AF_06/2014</v>
          </cell>
          <cell r="C4466" t="str">
            <v>H</v>
          </cell>
          <cell r="D4466">
            <v>0</v>
          </cell>
          <cell r="E4466">
            <v>0</v>
          </cell>
          <cell r="F4466">
            <v>0</v>
          </cell>
        </row>
        <row r="4467">
          <cell r="A4467">
            <v>88904</v>
          </cell>
          <cell r="B4467" t="str">
            <v>ESCAVADEIRA HIDRÁULICA SOBRE ESTEIRAS, CAÇAMBA 1,20 M3, PESO OPERACIONAL 21 T, POTÊNCIA BRUTA 155 HP - MATERIAIS NA OPERAÇÃO. AF_06/2014</v>
          </cell>
          <cell r="C4467" t="str">
            <v>H</v>
          </cell>
          <cell r="D4467">
            <v>0</v>
          </cell>
          <cell r="E4467">
            <v>0</v>
          </cell>
          <cell r="F4467">
            <v>0</v>
          </cell>
        </row>
        <row r="4468">
          <cell r="A4468">
            <v>89009</v>
          </cell>
          <cell r="B4468" t="str">
            <v>TRATOR DE ESTEIRAS, POTÊNCIA 150 HP, PESO OPERACIONAL 16,7 T, COM RODA MOTRIZ ELEVADA E LÂMINA 3,18 M3 - DEPRECIAÇÃO. AF_06/2014</v>
          </cell>
          <cell r="C4468" t="str">
            <v>H</v>
          </cell>
          <cell r="D4468">
            <v>0</v>
          </cell>
          <cell r="E4468">
            <v>0</v>
          </cell>
          <cell r="F4468">
            <v>0</v>
          </cell>
        </row>
        <row r="4469">
          <cell r="A4469">
            <v>89010</v>
          </cell>
          <cell r="B4469" t="str">
            <v>TRATOR DE ESTEIRAS, POTÊNCIA 150 HP, PESO OPERACIONAL 16,7 T, COM RODA MOTRIZ ELEVADA E LÂMINA 3,18 M3 - JUROS. AF_06/2014</v>
          </cell>
          <cell r="C4469" t="str">
            <v>H</v>
          </cell>
          <cell r="D4469">
            <v>0</v>
          </cell>
          <cell r="E4469">
            <v>0</v>
          </cell>
          <cell r="F4469">
            <v>0</v>
          </cell>
        </row>
        <row r="4470">
          <cell r="A4470">
            <v>89011</v>
          </cell>
          <cell r="B4470" t="str">
            <v>RETROESCAVADEIRA SOBRE RODAS COM CARREGADEIRA, TRAÇÃO 4X4, POTÊNCIA LÍQ. 72 HP, CAÇAMBA CARREG. CAP. MÍN. 0,79 M3, CAÇAMBA RETRO CAP. 0,18 M3, PESO OPERACIONAL MÍN. 7.140 KG, PROFUNDIDADE ESCAVAÇÃO MÁX. 4,50 M - DEPRECIAÇÃO. AF_06/2014</v>
          </cell>
          <cell r="C4470" t="str">
            <v>H</v>
          </cell>
          <cell r="D4470">
            <v>0</v>
          </cell>
          <cell r="E4470">
            <v>0</v>
          </cell>
          <cell r="F4470">
            <v>0</v>
          </cell>
        </row>
        <row r="4471">
          <cell r="A4471">
            <v>89012</v>
          </cell>
          <cell r="B4471" t="str">
            <v>RETROESCAVADEIRA SOBRE RODAS COM CARREGADEIRA, TRAÇÃO 4X4, POTÊNCIA LÍQ. 72 HP, CAÇAMBA CARREG. CAP. MÍN. 0,79 M3, CAÇAMBA RETRO CAP. 0,18 M3, PESO OPERACIONAL MÍN. 7.140 KG, PROFUNDIDADE ESCAVAÇÃO MÁX. 4,50 M - JUROS. AF_06/2014</v>
          </cell>
          <cell r="C4471" t="str">
            <v>H</v>
          </cell>
          <cell r="D4471">
            <v>0</v>
          </cell>
          <cell r="E4471">
            <v>0</v>
          </cell>
          <cell r="F4471">
            <v>0</v>
          </cell>
        </row>
        <row r="4472">
          <cell r="A4472">
            <v>89013</v>
          </cell>
          <cell r="B4472" t="str">
            <v>TRATOR DE ESTEIRAS, POTÊNCIA 347 HP, PESO OPERACIONAL 38,5 T, COM LÂMINA 8,70 M3 - DEPRECIAÇÃO. AF_06/2014</v>
          </cell>
          <cell r="C4472" t="str">
            <v>H</v>
          </cell>
          <cell r="D4472">
            <v>0</v>
          </cell>
          <cell r="E4472">
            <v>0</v>
          </cell>
          <cell r="F4472">
            <v>0</v>
          </cell>
        </row>
        <row r="4473">
          <cell r="A4473">
            <v>89014</v>
          </cell>
          <cell r="B4473" t="str">
            <v>TRATOR DE ESTEIRAS, POTÊNCIA 347 HP, PESO OPERACIONAL 38,5 T, COM LÂMINA 8,70 M3 - JUROS. AF_06/2014</v>
          </cell>
          <cell r="C4473" t="str">
            <v>H</v>
          </cell>
          <cell r="D4473">
            <v>0</v>
          </cell>
          <cell r="E4473">
            <v>0</v>
          </cell>
          <cell r="F4473">
            <v>0</v>
          </cell>
        </row>
        <row r="4474">
          <cell r="A4474">
            <v>89015</v>
          </cell>
          <cell r="B4474" t="str">
            <v>VASSOURA MECÂNICA REBOCÁVEL COM ESCOVA CILÍNDRICA, LARGURA ÚTIL DE VARRIMENTO DE 2,44 M - DEPRECIAÇÃO. AF_06/2014</v>
          </cell>
          <cell r="C4474" t="str">
            <v>H</v>
          </cell>
          <cell r="D4474">
            <v>0</v>
          </cell>
          <cell r="E4474">
            <v>0</v>
          </cell>
          <cell r="F4474">
            <v>0</v>
          </cell>
        </row>
        <row r="4475">
          <cell r="A4475">
            <v>89016</v>
          </cell>
          <cell r="B4475" t="str">
            <v>VASSOURA MECÂNICA REBOCÁVEL COM ESCOVA CILÍNDRICA, LARGURA ÚTIL DE VARRIMENTO DE 2,44 M - JUROS. AF_06/2014</v>
          </cell>
          <cell r="C4475" t="str">
            <v>H</v>
          </cell>
          <cell r="D4475">
            <v>0</v>
          </cell>
          <cell r="E4475">
            <v>0</v>
          </cell>
          <cell r="F4475">
            <v>0</v>
          </cell>
        </row>
        <row r="4476">
          <cell r="A4476">
            <v>89017</v>
          </cell>
          <cell r="B4476" t="str">
            <v>TRATOR DE ESTEIRAS, POTÊNCIA 170 HP, PESO OPERACIONAL 19 T, CAÇAMBA 5,2 M3 - DEPRECIAÇÃO. AF_06/2014</v>
          </cell>
          <cell r="C4476" t="str">
            <v>H</v>
          </cell>
          <cell r="D4476">
            <v>0</v>
          </cell>
          <cell r="E4476">
            <v>0</v>
          </cell>
          <cell r="F4476">
            <v>0</v>
          </cell>
        </row>
        <row r="4477">
          <cell r="A4477">
            <v>89018</v>
          </cell>
          <cell r="B4477" t="str">
            <v>TRATOR DE ESTEIRAS, POTÊNCIA 170 HP, PESO OPERACIONAL 19 T, CAÇAMBA 5,2 M3 - JUROS. AF_06/2014</v>
          </cell>
          <cell r="C4477" t="str">
            <v>H</v>
          </cell>
          <cell r="D4477">
            <v>0</v>
          </cell>
          <cell r="E4477">
            <v>0</v>
          </cell>
          <cell r="F4477">
            <v>0</v>
          </cell>
        </row>
        <row r="4478">
          <cell r="A4478">
            <v>89019</v>
          </cell>
          <cell r="B4478" t="str">
            <v>BOMBA SUBMERSÍVEL ELÉTRICA TRIFÁSICA, POTÊNCIA 2,96 HP, Ø ROTOR 144 MM SEMI-ABERTO, BOCAL DE SAÍDA Ø 2, HM/Q = 2 MCA / 38,8 M3/H A 28 MCA / 5 M3/H - DEPRECIAÇÃO. AF_06/2014</v>
          </cell>
          <cell r="C4478" t="str">
            <v>H</v>
          </cell>
          <cell r="D4478">
            <v>0</v>
          </cell>
          <cell r="E4478">
            <v>0</v>
          </cell>
          <cell r="F4478">
            <v>0</v>
          </cell>
        </row>
        <row r="4479">
          <cell r="A4479">
            <v>89020</v>
          </cell>
          <cell r="B4479" t="str">
            <v>BOMBA SUBMERSÍVEL ELÉTRICA TRIFÁSICA, POTÊNCIA 2,96 HP, Ø ROTOR 144 MM SEMI-ABERTO, BOCAL DE SAÍDA Ø 2, HM/Q = 2 MCA / 38,8 M3/H A 28 MCA / 5 M3/H - JUROS. AF_06/2014</v>
          </cell>
          <cell r="C4479" t="str">
            <v>H</v>
          </cell>
          <cell r="D4479">
            <v>0</v>
          </cell>
          <cell r="E4479">
            <v>0</v>
          </cell>
          <cell r="F4479">
            <v>0</v>
          </cell>
        </row>
        <row r="4480">
          <cell r="A4480">
            <v>89023</v>
          </cell>
          <cell r="B4480" t="str">
            <v>TANQUE DE ASFALTO ESTACIONÁRIO COM MAÇARICO, CAPACIDADE 20.000 L - DEPRECIAÇÃO. AF_06/2014</v>
          </cell>
          <cell r="C4480" t="str">
            <v>H</v>
          </cell>
          <cell r="D4480">
            <v>0</v>
          </cell>
          <cell r="E4480">
            <v>0</v>
          </cell>
          <cell r="F4480">
            <v>0</v>
          </cell>
        </row>
        <row r="4481">
          <cell r="A4481">
            <v>89024</v>
          </cell>
          <cell r="B4481" t="str">
            <v>TANQUE DE ASFALTO ESTACIONÁRIO COM MAÇARICO, CAPACIDADE 20.000 L - JUROS. AF_06/2014</v>
          </cell>
          <cell r="C4481" t="str">
            <v>H</v>
          </cell>
          <cell r="D4481">
            <v>0</v>
          </cell>
          <cell r="E4481">
            <v>0</v>
          </cell>
          <cell r="F4481">
            <v>0</v>
          </cell>
        </row>
        <row r="4482">
          <cell r="A4482">
            <v>89025</v>
          </cell>
          <cell r="B4482" t="str">
            <v>TANQUE DE ASFALTO ESTACIONÁRIO COM MAÇARICO, CAPACIDADE 20.000 L - MANUTENÇÃO. AF_06/2014</v>
          </cell>
          <cell r="C4482" t="str">
            <v>H</v>
          </cell>
          <cell r="D4482">
            <v>0</v>
          </cell>
          <cell r="E4482">
            <v>0</v>
          </cell>
          <cell r="F4482">
            <v>0</v>
          </cell>
        </row>
        <row r="4483">
          <cell r="A4483">
            <v>89026</v>
          </cell>
          <cell r="B4483" t="str">
            <v>TANQUE DE ASFALTO ESTACIONÁRIO COM MAÇARICO, CAPACIDADE 20.000 L - MATERIAIS NA OPERAÇÃO. AF_06/2014</v>
          </cell>
          <cell r="C4483" t="str">
            <v>H</v>
          </cell>
          <cell r="D4483">
            <v>0</v>
          </cell>
          <cell r="E4483">
            <v>0</v>
          </cell>
          <cell r="F4483">
            <v>0</v>
          </cell>
        </row>
        <row r="4484">
          <cell r="A4484">
            <v>89029</v>
          </cell>
          <cell r="B4484" t="str">
            <v>TRATOR DE ESTEIRAS, POTÊNCIA 100 HP, PESO OPERACIONAL 9,4 T, COM LÂMINA 2,19 M3 - DEPRECIAÇÃO. AF_06/2014</v>
          </cell>
          <cell r="C4484" t="str">
            <v>H</v>
          </cell>
          <cell r="D4484">
            <v>0</v>
          </cell>
          <cell r="E4484">
            <v>0</v>
          </cell>
          <cell r="F4484">
            <v>0</v>
          </cell>
        </row>
        <row r="4485">
          <cell r="A4485">
            <v>89030</v>
          </cell>
          <cell r="B4485" t="str">
            <v>TRATOR DE ESTEIRAS, POTÊNCIA 100 HP, PESO OPERACIONAL 9,4 T, COM LÂMINA 2,19 M3 - JUROS. AF_06/2014</v>
          </cell>
          <cell r="C4485" t="str">
            <v>H</v>
          </cell>
          <cell r="D4485">
            <v>0</v>
          </cell>
          <cell r="E4485">
            <v>0</v>
          </cell>
          <cell r="F4485">
            <v>0</v>
          </cell>
        </row>
        <row r="4486">
          <cell r="A4486">
            <v>89033</v>
          </cell>
          <cell r="B4486" t="str">
            <v>TRATOR DE PNEUS, POTÊNCIA 85 CV, TRAÇÃO 4X4, PESO COM LASTRO DE 4.675 KG - DEPRECIAÇÃO. AF_06/2014</v>
          </cell>
          <cell r="C4486" t="str">
            <v>H</v>
          </cell>
          <cell r="D4486">
            <v>0</v>
          </cell>
          <cell r="E4486">
            <v>0</v>
          </cell>
          <cell r="F4486">
            <v>0</v>
          </cell>
        </row>
        <row r="4487">
          <cell r="A4487">
            <v>89034</v>
          </cell>
          <cell r="B4487" t="str">
            <v>TRATOR DE PNEUS, POTÊNCIA 85 CV, TRAÇÃO 4X4, PESO COM LASTRO DE 4.675 KG - JUROS. AF_06/2014</v>
          </cell>
          <cell r="C4487" t="str">
            <v>H</v>
          </cell>
          <cell r="D4487">
            <v>0</v>
          </cell>
          <cell r="E4487">
            <v>0</v>
          </cell>
          <cell r="F4487">
            <v>0</v>
          </cell>
        </row>
        <row r="4488">
          <cell r="A4488">
            <v>89128</v>
          </cell>
          <cell r="B4488" t="str">
            <v>PÁ CARREGADEIRA SOBRE RODAS, POTÊNCIA LÍQUIDA 128 HP, CAPACIDADE DA CAÇAMBA 1,7 A 2,8 M3, PESO OPERACIONAL 11632 KG - DEPRECIAÇÃO. AF_06/2014</v>
          </cell>
          <cell r="C4488" t="str">
            <v>H</v>
          </cell>
          <cell r="D4488">
            <v>0</v>
          </cell>
          <cell r="E4488">
            <v>0</v>
          </cell>
          <cell r="F4488">
            <v>0</v>
          </cell>
        </row>
        <row r="4489">
          <cell r="A4489">
            <v>89129</v>
          </cell>
          <cell r="B4489" t="str">
            <v>PÁ CARREGADEIRA SOBRE RODAS, POTÊNCIA LÍQUIDA 128 HP, CAPACIDADE DA CAÇAMBA 1,7 A 2,8 M3, PESO OPERACIONAL 11632 KG - JUROS. AF_06/2014</v>
          </cell>
          <cell r="C4489" t="str">
            <v>H</v>
          </cell>
          <cell r="D4489">
            <v>0</v>
          </cell>
          <cell r="E4489">
            <v>0</v>
          </cell>
          <cell r="F4489">
            <v>0</v>
          </cell>
        </row>
        <row r="4490">
          <cell r="A4490">
            <v>89130</v>
          </cell>
          <cell r="B4490" t="str">
            <v>PÁ CARREGADEIRA SOBRE RODAS, POTÊNCIA 197 HP, CAPACIDADE DA CAÇAMBA 2,5 A 3,5 M3, PESO OPERACIONAL 18338 KG - DEPRECIAÇÃO. AF_06/2014</v>
          </cell>
          <cell r="C4490" t="str">
            <v>H</v>
          </cell>
          <cell r="D4490">
            <v>0</v>
          </cell>
          <cell r="E4490">
            <v>0</v>
          </cell>
          <cell r="F4490">
            <v>0</v>
          </cell>
        </row>
        <row r="4491">
          <cell r="A4491">
            <v>89131</v>
          </cell>
          <cell r="B4491" t="str">
            <v>PÁ CARREGADEIRA SOBRE RODAS, POTÊNCIA 197 HP, CAPACIDADE DA CAÇAMBA 2,5 A 3,5 M3, PESO OPERACIONAL 18338 KG - JUROS. AF_06/2014</v>
          </cell>
          <cell r="C4491" t="str">
            <v>H</v>
          </cell>
          <cell r="D4491">
            <v>0</v>
          </cell>
          <cell r="E4491">
            <v>0</v>
          </cell>
          <cell r="F4491">
            <v>0</v>
          </cell>
        </row>
        <row r="4492">
          <cell r="A4492">
            <v>89210</v>
          </cell>
          <cell r="B4492" t="str">
            <v>ROLO COMPACTADOR VIBRATÓRIO DE UM CILINDRO AÇO LISO, POTÊNCIA 80 HP, PESO OPERACIONAL MÁXIMO 8,1 T, IMPACTO DINÂMICO 16,15 / 9,5 T, LARGURA DE TRABALHO 1,68 M - DEPRECIAÇÃO. AF_06/2014</v>
          </cell>
          <cell r="C4492" t="str">
            <v>H</v>
          </cell>
          <cell r="D4492">
            <v>0</v>
          </cell>
          <cell r="E4492">
            <v>0</v>
          </cell>
          <cell r="F4492">
            <v>0</v>
          </cell>
        </row>
        <row r="4493">
          <cell r="A4493">
            <v>89211</v>
          </cell>
          <cell r="B4493" t="str">
            <v>ROLO COMPACTADOR VIBRATÓRIO DE UM CILINDRO AÇO LISO, POTÊNCIA 80 HP, PESO OPERACIONAL MÁXIMO 8,1 T, IMPACTO DINÂMICO 16,15 / 9,5 T, LARGURA DE TRABALHO 1,68 M - JUROS. AF_06/2014</v>
          </cell>
          <cell r="C4493" t="str">
            <v>H</v>
          </cell>
          <cell r="D4493">
            <v>0</v>
          </cell>
          <cell r="E4493">
            <v>0</v>
          </cell>
          <cell r="F4493">
            <v>0</v>
          </cell>
        </row>
        <row r="4494">
          <cell r="A4494">
            <v>89212</v>
          </cell>
          <cell r="B4494" t="str">
            <v>BATE-ESTACAS POR GRAVIDADE, POTÊNCIA DE 160 HP, PESO DO MARTELO ATÉ 3 TONELADAS - DEPRECIAÇÃO. AF_11/2014</v>
          </cell>
          <cell r="C4494" t="str">
            <v>H</v>
          </cell>
          <cell r="D4494">
            <v>0</v>
          </cell>
          <cell r="E4494">
            <v>0</v>
          </cell>
          <cell r="F4494">
            <v>0</v>
          </cell>
        </row>
        <row r="4495">
          <cell r="A4495">
            <v>89213</v>
          </cell>
          <cell r="B4495" t="str">
            <v>BATE-ESTACAS POR GRAVIDADE, POTÊNCIA DE 160 HP, PESO DO MARTELO ATÉ 3 TONELADAS - JUROS. AF_11/2014</v>
          </cell>
          <cell r="C4495" t="str">
            <v>H</v>
          </cell>
          <cell r="D4495">
            <v>0</v>
          </cell>
          <cell r="E4495">
            <v>0</v>
          </cell>
          <cell r="F4495">
            <v>0</v>
          </cell>
        </row>
        <row r="4496">
          <cell r="A4496">
            <v>89214</v>
          </cell>
          <cell r="B4496" t="str">
            <v>BATE-ESTACAS POR GRAVIDADE, POTÊNCIA DE 160 HP, PESO DO MARTELO ATÉ 3 TONELADAS - MANUTENÇÃO. AF_11/2014</v>
          </cell>
          <cell r="C4496" t="str">
            <v>H</v>
          </cell>
          <cell r="D4496">
            <v>0</v>
          </cell>
          <cell r="E4496">
            <v>0</v>
          </cell>
          <cell r="F4496">
            <v>0</v>
          </cell>
        </row>
        <row r="4497">
          <cell r="A4497">
            <v>89215</v>
          </cell>
          <cell r="B4497" t="str">
            <v>BATE-ESTACAS POR GRAVIDADE, POTÊNCIA DE 160 HP, PESO DO MARTELO ATÉ 3 TONELADAS - MATERIAIS NA OPERAÇÃO. AF_11/2014</v>
          </cell>
          <cell r="C4497" t="str">
            <v>H</v>
          </cell>
          <cell r="D4497">
            <v>0</v>
          </cell>
          <cell r="E4497">
            <v>0</v>
          </cell>
          <cell r="F4497">
            <v>0</v>
          </cell>
        </row>
        <row r="4498">
          <cell r="A4498">
            <v>89221</v>
          </cell>
          <cell r="B4498" t="str">
            <v>BETONEIRA CAPACIDADE NOMINAL DE 600 L, CAPACIDADE DE MISTURA 360 L, MOTOR ELÉTRICO TRIFÁSICO POTÊNCIA DE 4 CV, SEM CARREGADOR - DEPRECIAÇÃO. AF_11/2014</v>
          </cell>
          <cell r="C4498" t="str">
            <v>H</v>
          </cell>
          <cell r="D4498">
            <v>0</v>
          </cell>
          <cell r="E4498">
            <v>0</v>
          </cell>
          <cell r="F4498">
            <v>0</v>
          </cell>
        </row>
        <row r="4499">
          <cell r="A4499">
            <v>89222</v>
          </cell>
          <cell r="B4499" t="str">
            <v>BETONEIRA CAPACIDADE NOMINAL DE 600 L, CAPACIDADE DE MISTURA 360 L, MOTOR ELÉTRICO TRIFÁSICO POTÊNCIA DE 4 CV, SEM CARREGADOR - JUROS. AF_11/2014</v>
          </cell>
          <cell r="C4499" t="str">
            <v>H</v>
          </cell>
          <cell r="D4499">
            <v>0</v>
          </cell>
          <cell r="E4499">
            <v>0</v>
          </cell>
          <cell r="F4499">
            <v>0</v>
          </cell>
        </row>
        <row r="4500">
          <cell r="A4500">
            <v>89223</v>
          </cell>
          <cell r="B4500" t="str">
            <v>BETONEIRA CAPACIDADE NOMINAL DE 600 L, CAPACIDADE DE MISTURA 360 L, MOTOR ELÉTRICO TRIFÁSICO POTÊNCIA DE 4 CV, SEM CARREGADOR - MANUTENÇÃO. AF_11/2014</v>
          </cell>
          <cell r="C4500" t="str">
            <v>H</v>
          </cell>
          <cell r="D4500">
            <v>0</v>
          </cell>
          <cell r="E4500">
            <v>0</v>
          </cell>
          <cell r="F4500">
            <v>0</v>
          </cell>
        </row>
        <row r="4501">
          <cell r="A4501">
            <v>89224</v>
          </cell>
          <cell r="B4501" t="str">
            <v>BETONEIRA CAPACIDADE NOMINAL DE 600 L, CAPACIDADE DE MISTURA 360 L, MOTOR ELÉTRICO TRIFÁSICO POTÊNCIA DE 4 CV, SEM CARREGADOR - MATERIAIS NA OPERAÇÃO. AF_11/2014</v>
          </cell>
          <cell r="C4501" t="str">
            <v>H</v>
          </cell>
          <cell r="D4501">
            <v>0</v>
          </cell>
          <cell r="E4501">
            <v>0</v>
          </cell>
          <cell r="F4501">
            <v>0</v>
          </cell>
        </row>
        <row r="4502">
          <cell r="A4502">
            <v>89228</v>
          </cell>
          <cell r="B4502" t="str">
            <v>MOTONIVELADORA POTÊNCIA BÁSICA LÍQUIDA (PRIMEIRA MARCHA) 125 HP, PESO BRUTO 13032 KG, LARGURA DA LÂMINA DE 3,7 M - DEPRECIAÇÃO. AF_06/2014</v>
          </cell>
          <cell r="C4502" t="str">
            <v>H</v>
          </cell>
          <cell r="D4502">
            <v>0</v>
          </cell>
          <cell r="E4502">
            <v>0</v>
          </cell>
          <cell r="F4502">
            <v>0</v>
          </cell>
        </row>
        <row r="4503">
          <cell r="A4503">
            <v>89229</v>
          </cell>
          <cell r="B4503" t="str">
            <v>MOTONIVELADORA POTÊNCIA BÁSICA LÍQUIDA (PRIMEIRA MARCHA) 125 HP, PESO BRUTO 13032 KG, LARGURA DA LÂMINA DE 3,7 M - JUROS. AF_06/2014</v>
          </cell>
          <cell r="C4503" t="str">
            <v>H</v>
          </cell>
          <cell r="D4503">
            <v>0</v>
          </cell>
          <cell r="E4503">
            <v>0</v>
          </cell>
          <cell r="F4503">
            <v>0</v>
          </cell>
        </row>
        <row r="4504">
          <cell r="A4504">
            <v>89230</v>
          </cell>
          <cell r="B4504" t="str">
            <v>FRESADORA DE ASFALTO A FRIO SOBRE RODAS, LARGURA FRESAGEM DE 1,0 M, POTÊNCIA 208 HP - DEPRECIAÇÃO. AF_11/2014</v>
          </cell>
          <cell r="C4504" t="str">
            <v>H</v>
          </cell>
          <cell r="D4504">
            <v>0</v>
          </cell>
          <cell r="E4504">
            <v>0</v>
          </cell>
          <cell r="F4504">
            <v>0</v>
          </cell>
        </row>
        <row r="4505">
          <cell r="A4505">
            <v>89231</v>
          </cell>
          <cell r="B4505" t="str">
            <v>FRESADORA DE ASFALTO A FRIO SOBRE RODAS, LARGURA FRESAGEM DE 1,0 M, POTÊNCIA 208 HP - JUROS. AF_11/2014</v>
          </cell>
          <cell r="C4505" t="str">
            <v>H</v>
          </cell>
          <cell r="D4505">
            <v>0</v>
          </cell>
          <cell r="E4505">
            <v>0</v>
          </cell>
          <cell r="F4505">
            <v>0</v>
          </cell>
        </row>
        <row r="4506">
          <cell r="A4506">
            <v>89232</v>
          </cell>
          <cell r="B4506" t="str">
            <v>FRESADORA DE ASFALTO A FRIO SOBRE RODAS, LARGURA FRESAGEM DE 1,0 M, POTÊNCIA 208 HP - MANUTENÇÃO. AF_11/2014</v>
          </cell>
          <cell r="C4506" t="str">
            <v>H</v>
          </cell>
          <cell r="D4506">
            <v>0</v>
          </cell>
          <cell r="E4506">
            <v>0</v>
          </cell>
          <cell r="F4506">
            <v>0</v>
          </cell>
        </row>
        <row r="4507">
          <cell r="A4507">
            <v>89233</v>
          </cell>
          <cell r="B4507" t="str">
            <v>FRESADORA DE ASFALTO A FRIO SOBRE RODAS, LARGURA FRESAGEM DE 1,0 M, POTÊNCIA 208 HP - MATERIAIS NA OPERAÇÃO. AF_11/2014</v>
          </cell>
          <cell r="C4507" t="str">
            <v>H</v>
          </cell>
          <cell r="D4507">
            <v>0</v>
          </cell>
          <cell r="E4507">
            <v>0</v>
          </cell>
          <cell r="F4507">
            <v>0</v>
          </cell>
        </row>
        <row r="4508">
          <cell r="A4508">
            <v>89236</v>
          </cell>
          <cell r="B4508" t="str">
            <v>FRESADORA DE ASFALTO A FRIO SOBRE RODAS, LARGURA FRESAGEM DE 2,0 M, POTÊNCIA 550 HP - DEPRECIAÇÃO. AF_11/2014</v>
          </cell>
          <cell r="C4508" t="str">
            <v>H</v>
          </cell>
          <cell r="D4508">
            <v>0</v>
          </cell>
          <cell r="E4508">
            <v>0</v>
          </cell>
          <cell r="F4508">
            <v>0</v>
          </cell>
        </row>
        <row r="4509">
          <cell r="A4509">
            <v>89237</v>
          </cell>
          <cell r="B4509" t="str">
            <v>FRESADORA DE ASFALTO A FRIO SOBRE RODAS, LARGURA FRESAGEM DE 2,0 M, POTÊNCIA 550 HP - JUROS. AF_11/2014</v>
          </cell>
          <cell r="C4509" t="str">
            <v>H</v>
          </cell>
          <cell r="D4509">
            <v>0</v>
          </cell>
          <cell r="E4509">
            <v>0</v>
          </cell>
          <cell r="F4509">
            <v>0</v>
          </cell>
        </row>
        <row r="4510">
          <cell r="A4510">
            <v>89238</v>
          </cell>
          <cell r="B4510" t="str">
            <v>FRESADORA DE ASFALTO A FRIO SOBRE RODAS, LARGURA FRESAGEM DE 2,0 M, POTÊNCIA 550 HP - MANUTENÇÃO. AF_11/2014</v>
          </cell>
          <cell r="C4510" t="str">
            <v>H</v>
          </cell>
          <cell r="D4510">
            <v>0</v>
          </cell>
          <cell r="E4510">
            <v>0</v>
          </cell>
          <cell r="F4510">
            <v>0</v>
          </cell>
        </row>
        <row r="4511">
          <cell r="A4511">
            <v>89239</v>
          </cell>
          <cell r="B4511" t="str">
            <v>FRESADORA DE ASFALTO A FRIO SOBRE RODAS, LARGURA FRESAGEM DE 2,0 M, POTÊNCIA 550 HP - MATERIAIS NA OPERAÇÃO. AF_11/2014</v>
          </cell>
          <cell r="C4511" t="str">
            <v>H</v>
          </cell>
          <cell r="D4511">
            <v>0</v>
          </cell>
          <cell r="E4511">
            <v>0</v>
          </cell>
          <cell r="F4511">
            <v>0</v>
          </cell>
        </row>
        <row r="4512">
          <cell r="A4512">
            <v>89240</v>
          </cell>
          <cell r="B4512" t="str">
            <v>VIBROACABADORA DE ASFALTO SOBRE ESTEIRAS, LARGURA DE PAVIMENTAÇÃO 1,90 M A 5,30 M, POTÊNCIA 105 HP CAPACIDADE 450 T/H - DEPRECIAÇÃO. AF_11/2014</v>
          </cell>
          <cell r="C4512" t="str">
            <v>H</v>
          </cell>
          <cell r="D4512">
            <v>0</v>
          </cell>
          <cell r="E4512">
            <v>0</v>
          </cell>
          <cell r="F4512">
            <v>0</v>
          </cell>
        </row>
        <row r="4513">
          <cell r="A4513">
            <v>89241</v>
          </cell>
          <cell r="B4513" t="str">
            <v>VIBROACABADORA DE ASFALTO SOBRE ESTEIRAS, LARGURA DE PAVIMENTAÇÃO 1,90 M A 5,30 M, POTÊNCIA 105 HP CAPACIDADE 450 T/H - JUROS. AF_11/2014</v>
          </cell>
          <cell r="C4513" t="str">
            <v>H</v>
          </cell>
          <cell r="D4513">
            <v>0</v>
          </cell>
          <cell r="E4513">
            <v>0</v>
          </cell>
          <cell r="F4513">
            <v>0</v>
          </cell>
        </row>
        <row r="4514">
          <cell r="A4514">
            <v>89246</v>
          </cell>
          <cell r="B4514" t="str">
            <v>RECICLADORA DE ASFALTO A FRIO SOBRE RODAS, LARGURA FRESAGEM DE 2,0 M, POTÊNCIA 422 HP - DEPRECIAÇÃO. AF_11/2014</v>
          </cell>
          <cell r="C4514" t="str">
            <v>H</v>
          </cell>
          <cell r="D4514">
            <v>0</v>
          </cell>
          <cell r="E4514">
            <v>0</v>
          </cell>
          <cell r="F4514">
            <v>0</v>
          </cell>
        </row>
        <row r="4515">
          <cell r="A4515">
            <v>89247</v>
          </cell>
          <cell r="B4515" t="str">
            <v>RECICLADORA DE ASFALTO A FRIO SOBRE RODAS, LARGURA FRESAGEM DE 2,0 M, POTÊNCIA 422 HP - JUROS. AF_11/2014</v>
          </cell>
          <cell r="C4515" t="str">
            <v>H</v>
          </cell>
          <cell r="D4515">
            <v>0</v>
          </cell>
          <cell r="E4515">
            <v>0</v>
          </cell>
          <cell r="F4515">
            <v>0</v>
          </cell>
        </row>
        <row r="4516">
          <cell r="A4516">
            <v>89248</v>
          </cell>
          <cell r="B4516" t="str">
            <v>RECICLADORA DE ASFALTO A FRIO SOBRE RODAS, LARGURA FRESAGEM DE 2,0 M, POTÊNCIA 422 HP - MANUTENÇÃO. AF_11/2014</v>
          </cell>
          <cell r="C4516" t="str">
            <v>H</v>
          </cell>
          <cell r="D4516">
            <v>0</v>
          </cell>
          <cell r="E4516">
            <v>0</v>
          </cell>
          <cell r="F4516">
            <v>0</v>
          </cell>
        </row>
        <row r="4517">
          <cell r="A4517">
            <v>89249</v>
          </cell>
          <cell r="B4517" t="str">
            <v>RECICLADORA DE ASFALTO A FRIO SOBRE RODAS, LARGURA FRESAGEM DE 2,0 M, POTÊNCIA 422 HP - MATERIAIS NA OPERAÇÃO. AF_11/2014</v>
          </cell>
          <cell r="C4517" t="str">
            <v>H</v>
          </cell>
          <cell r="D4517">
            <v>0</v>
          </cell>
          <cell r="E4517">
            <v>0</v>
          </cell>
          <cell r="F4517">
            <v>0</v>
          </cell>
        </row>
        <row r="4518">
          <cell r="A4518">
            <v>89253</v>
          </cell>
          <cell r="B4518" t="str">
            <v>VIBROACABADORA DE ASFALTO SOBRE ESTEIRAS, LARGURA DE PAVIMENTAÇÃO 2,13 M A 4,55 M, POTÊNCIA 100 HP, CAPACIDADE 400 T/H - DEPRECIAÇÃO. AF_11/2014</v>
          </cell>
          <cell r="C4518" t="str">
            <v>H</v>
          </cell>
          <cell r="D4518">
            <v>0</v>
          </cell>
          <cell r="E4518">
            <v>0</v>
          </cell>
          <cell r="F4518">
            <v>0</v>
          </cell>
        </row>
        <row r="4519">
          <cell r="A4519">
            <v>89254</v>
          </cell>
          <cell r="B4519" t="str">
            <v>VIBROACABADORA DE ASFALTO SOBRE ESTEIRAS, LARGURA DE PAVIMENTAÇÃO 2,13 M A 4,55 M, POTÊNCIA 100 HP, CAPACIDADE 400 T/H - JUROS. AF_11/2014</v>
          </cell>
          <cell r="C4519" t="str">
            <v>H</v>
          </cell>
          <cell r="D4519">
            <v>0</v>
          </cell>
          <cell r="E4519">
            <v>0</v>
          </cell>
          <cell r="F4519">
            <v>0</v>
          </cell>
        </row>
        <row r="4520">
          <cell r="A4520">
            <v>89255</v>
          </cell>
          <cell r="B4520" t="str">
            <v>VIBROACABADORA DE ASFALTO SOBRE ESTEIRAS, LARGURA DE PAVIMENTAÇÃO 2,13 M A 4,55 M, POTÊNCIA 100 HP, CAPACIDADE 400 T/H - MANUTENÇÃO. AF_11/2014</v>
          </cell>
          <cell r="C4520" t="str">
            <v>H</v>
          </cell>
          <cell r="D4520">
            <v>0</v>
          </cell>
          <cell r="E4520">
            <v>0</v>
          </cell>
          <cell r="F4520">
            <v>0</v>
          </cell>
        </row>
        <row r="4521">
          <cell r="A4521">
            <v>89256</v>
          </cell>
          <cell r="B4521" t="str">
            <v>VIBROACABADORA DE ASFALTO SOBRE ESTEIRAS, LARGURA DE PAVIMENTAÇÃO 2,13 M A 4,55 M, POTÊNCIA 100 HP, CAPACIDADE 400 T/H - MATERIAIS NA OPERAÇÃO. AF_11/2014</v>
          </cell>
          <cell r="C4521" t="str">
            <v>H</v>
          </cell>
          <cell r="D4521">
            <v>0</v>
          </cell>
          <cell r="E4521">
            <v>0</v>
          </cell>
          <cell r="F4521">
            <v>0</v>
          </cell>
        </row>
        <row r="4522">
          <cell r="A4522">
            <v>89259</v>
          </cell>
          <cell r="B4522" t="str">
            <v>GUINDAUTO HIDRÁULICO, CAPACIDADE MÁXIMA DE CARGA 6200 KG, MOMENTO MÁXIMO DE CARGA 11,7 TM, ALCANCE MÁXIMO HORIZONTAL 9,70 M, INCLUSIVE CAMINHÃO TOCO PBT 16.000 KG, POTÊNCIA DE 189 CV - DEPRECIAÇÃO. AF_06/2014</v>
          </cell>
          <cell r="C4522" t="str">
            <v>H</v>
          </cell>
          <cell r="D4522">
            <v>0</v>
          </cell>
          <cell r="E4522">
            <v>0</v>
          </cell>
          <cell r="F4522">
            <v>0</v>
          </cell>
        </row>
        <row r="4523">
          <cell r="A4523">
            <v>89260</v>
          </cell>
          <cell r="B4523" t="str">
            <v>GUINDAUTO HIDRÁULICO, CAPACIDADE MÁXIMA DE CARGA 6200 KG, MOMENTO MÁXIMO DE CARGA 11,7 TM, ALCANCE MÁXIMO HORIZONTAL 9,70 M, INCLUSIVE CAMINHÃO TOCO PBT 16.000 KG, POTÊNCIA DE 189 CV - JUROS. AF_06/2014</v>
          </cell>
          <cell r="C4523" t="str">
            <v>H</v>
          </cell>
          <cell r="D4523">
            <v>0</v>
          </cell>
          <cell r="E4523">
            <v>0</v>
          </cell>
          <cell r="F4523">
            <v>0</v>
          </cell>
        </row>
        <row r="4524">
          <cell r="A4524">
            <v>89262</v>
          </cell>
          <cell r="B4524" t="str">
            <v>GUINDAUTO HIDRÁULICO, CAPACIDADE MÁXIMA DE CARGA 6200 KG, MOMENTO MÁXIMO DE CARGA 11,7 TM, ALCANCE MÁXIMO HORIZONTAL 9,70 M, INCLUSIVE CAMINHÃO TOCO PBT 16.000 KG, POTÊNCIA DE 189 CV - MANUTENÇÃO. AF_06/2014</v>
          </cell>
          <cell r="C4524" t="str">
            <v>H</v>
          </cell>
          <cell r="D4524">
            <v>0</v>
          </cell>
          <cell r="E4524">
            <v>0</v>
          </cell>
          <cell r="F4524">
            <v>0</v>
          </cell>
        </row>
        <row r="4525">
          <cell r="A4525">
            <v>89264</v>
          </cell>
          <cell r="B4525" t="str">
            <v>CAMINHÃO TOCO, PBT 16.000 KG, CARGA ÚTIL MÁX. 10.685 KG, DIST. ENTRE EIXOS 4,8 M, POTÊNCIA 189 CV, INCLUSIVE CARROCERIA FIXA ABERTA DE MADEIRA P/ TRANSPORTE GERAL DE CARGA SECA, DIMEN. APROX. 2,5 X 7,00 X 0,50 M - DEPRECIAÇÃO. AF_06/2014</v>
          </cell>
          <cell r="C4525" t="str">
            <v>H</v>
          </cell>
          <cell r="D4525">
            <v>0</v>
          </cell>
          <cell r="E4525">
            <v>0</v>
          </cell>
          <cell r="F4525">
            <v>0</v>
          </cell>
        </row>
        <row r="4526">
          <cell r="A4526">
            <v>89265</v>
          </cell>
          <cell r="B4526" t="str">
            <v>CAMINHÃO TOCO, PBT 16.000 KG, CARGA ÚTIL MÁX. 10.685 KG, DIST. ENTRE EIXOS 4,8 M, POTÊNCIA 189 CV, INCLUSIVE CARROCERIA FIXA ABERTA DE MADEIRA P/ TRANSPORTE GERAL DE CARGA SECA, DIMEN. APROX. 2,5 X 7,00 X 0,50 M - JUROS. AF_06/2014</v>
          </cell>
          <cell r="C4526" t="str">
            <v>H</v>
          </cell>
          <cell r="D4526">
            <v>0</v>
          </cell>
          <cell r="E4526">
            <v>0</v>
          </cell>
          <cell r="F4526">
            <v>0</v>
          </cell>
        </row>
        <row r="4527">
          <cell r="A4527">
            <v>89266</v>
          </cell>
          <cell r="B4527" t="str">
            <v>CAMINHÃO TOCO, PBT 16.000 KG, CARGA ÚTIL MÁX. 10.685 KG, DIST. ENTRE EIXOS 4,8 M, POTÊNCIA 189 CV, INCLUSIVE CARROCERIA FIXA ABERTA DE MADEIRA P/ TRANSPORTE GERAL DE CARGA SECA, DIMEN. APROX. 2,5 X 7,00 X 0,50 M - IMPOSTOS E SEGUROS. AF_06/2014</v>
          </cell>
          <cell r="C4527" t="str">
            <v>H</v>
          </cell>
          <cell r="D4527">
            <v>0</v>
          </cell>
          <cell r="E4527">
            <v>0</v>
          </cell>
          <cell r="F4527">
            <v>0</v>
          </cell>
        </row>
        <row r="4528">
          <cell r="A4528">
            <v>89267</v>
          </cell>
          <cell r="B4528" t="str">
            <v>GUINDASTE HIDRÁULICO AUTOPROPELIDO, COM LANÇA TELESCÓPICA 28,80 M, CAPACIDADE MÁXIMA 30 T, POTÊNCIA 97 KW, TRAÇÃO 4 X 4 - DEPRECIAÇÃO. AF_11/2014</v>
          </cell>
          <cell r="C4528" t="str">
            <v>H</v>
          </cell>
          <cell r="D4528">
            <v>0</v>
          </cell>
          <cell r="E4528">
            <v>0</v>
          </cell>
          <cell r="F4528">
            <v>0</v>
          </cell>
        </row>
        <row r="4529">
          <cell r="A4529">
            <v>89268</v>
          </cell>
          <cell r="B4529" t="str">
            <v>GUINDASTE HIDRÁULICO AUTOPROPELIDO, COM LANÇA TELESCÓPICA 28,80 M, CAPACIDADE MÁXIMA 30 T, POTÊNCIA 97 KW, TRAÇÃO 4 X 4 - JUROS. AF_11/2014</v>
          </cell>
          <cell r="C4529" t="str">
            <v>H</v>
          </cell>
          <cell r="D4529">
            <v>0</v>
          </cell>
          <cell r="E4529">
            <v>0</v>
          </cell>
          <cell r="F4529">
            <v>0</v>
          </cell>
        </row>
        <row r="4530">
          <cell r="A4530">
            <v>89269</v>
          </cell>
          <cell r="B4530" t="str">
            <v>GUINDASTE HIDRÁULICO AUTOPROPELIDO, COM LANÇA TELESCÓPICA 28,80 M, CAPACIDADE MÁXIMA 30 T, POTÊNCIA 97 KW, TRAÇÃO 4 X 4 - IMPOSTOS E SEGUROS. AF_11/2014</v>
          </cell>
          <cell r="C4530" t="str">
            <v>H</v>
          </cell>
          <cell r="D4530">
            <v>0</v>
          </cell>
          <cell r="E4530">
            <v>0</v>
          </cell>
          <cell r="F4530">
            <v>0</v>
          </cell>
        </row>
        <row r="4531">
          <cell r="A4531">
            <v>89270</v>
          </cell>
          <cell r="B4531" t="str">
            <v>GUINDASTE HIDRÁULICO AUTOPROPELIDO, COM LANÇA TELESCÓPICA 28,80 M, CAPACIDADE MÁXIMA 30 T, POTÊNCIA 97 KW, TRAÇÃO 4 X 4 - MANUTENÇÃO. AF_11/2014</v>
          </cell>
          <cell r="C4531" t="str">
            <v>H</v>
          </cell>
          <cell r="D4531">
            <v>0</v>
          </cell>
          <cell r="E4531">
            <v>0</v>
          </cell>
          <cell r="F4531">
            <v>0</v>
          </cell>
        </row>
        <row r="4532">
          <cell r="A4532">
            <v>89271</v>
          </cell>
          <cell r="B4532" t="str">
            <v>GUINDASTE HIDRÁULICO AUTOPROPELIDO, COM LANÇA TELESCÓPICA 28,80 M, CAPACIDADE MÁXIMA 30 T, POTÊNCIA 97 KW, TRAÇÃO 4 X 4 - MATERIAIS NA OPERAÇÃO. AF_11/2014</v>
          </cell>
          <cell r="C4532" t="str">
            <v>H</v>
          </cell>
          <cell r="D4532">
            <v>0</v>
          </cell>
          <cell r="E4532">
            <v>0</v>
          </cell>
          <cell r="F4532">
            <v>0</v>
          </cell>
        </row>
        <row r="4533">
          <cell r="A4533">
            <v>89274</v>
          </cell>
          <cell r="B4533" t="str">
            <v>BETONEIRA CAPACIDADE NOMINAL DE 600 L, CAPACIDADE DE MISTURA 440 L, MOTOR A DIESEL POTÊNCIA 10 HP, COM CARREGADOR - DEPRECIAÇÃO. AF_11/2014</v>
          </cell>
          <cell r="C4533" t="str">
            <v>H</v>
          </cell>
          <cell r="D4533">
            <v>0</v>
          </cell>
          <cell r="E4533">
            <v>0</v>
          </cell>
          <cell r="F4533">
            <v>0</v>
          </cell>
        </row>
        <row r="4534">
          <cell r="A4534">
            <v>89275</v>
          </cell>
          <cell r="B4534" t="str">
            <v>BETONEIRA CAPACIDADE NOMINAL DE 600 L, CAPACIDADE DE MISTURA 440 L, MOTOR A DIESEL POTÊNCIA 10 HP, COM CARREGADOR - JUROS. AF_11/2014</v>
          </cell>
          <cell r="C4534" t="str">
            <v>H</v>
          </cell>
          <cell r="D4534">
            <v>0</v>
          </cell>
          <cell r="E4534">
            <v>0</v>
          </cell>
          <cell r="F4534">
            <v>0</v>
          </cell>
        </row>
        <row r="4535">
          <cell r="A4535">
            <v>89276</v>
          </cell>
          <cell r="B4535" t="str">
            <v>BETONEIRA CAPACIDADE NOMINAL DE 600 L, CAPACIDADE DE MISTURA 440 L, MOTOR A DIESEL POTÊNCIA 10 HP, COM CARREGADOR - MANUTENÇÃO. AF_11/2014</v>
          </cell>
          <cell r="C4535" t="str">
            <v>H</v>
          </cell>
          <cell r="D4535">
            <v>0</v>
          </cell>
          <cell r="E4535">
            <v>0</v>
          </cell>
          <cell r="F4535">
            <v>0</v>
          </cell>
        </row>
        <row r="4536">
          <cell r="A4536">
            <v>89277</v>
          </cell>
          <cell r="B4536" t="str">
            <v>BETONEIRA CAPACIDADE NOMINAL DE 600 L, CAPACIDADE DE MISTURA 440 L, MOTOR A DIESEL POTÊNCIA 10 HP, COM CARREGADOR - MATERIAIS NA OPERAÇÃO. AF_11/2014</v>
          </cell>
          <cell r="C4536" t="str">
            <v>H</v>
          </cell>
          <cell r="D4536">
            <v>0</v>
          </cell>
          <cell r="E4536">
            <v>0</v>
          </cell>
          <cell r="F4536">
            <v>0</v>
          </cell>
        </row>
        <row r="4537">
          <cell r="A4537">
            <v>89280</v>
          </cell>
          <cell r="B4537" t="str">
            <v>ROLO COMPACTADOR VIBRATÓRIO TANDEM AÇO LISO, POTÊNCIA 58 HP, PESO SEM/COM LASTRO 6,5 / 9,4 T, LARGURA DE TRABALHO 1,2 M - DEPRECIAÇÃO. AF_06/2014</v>
          </cell>
          <cell r="C4537" t="str">
            <v>H</v>
          </cell>
          <cell r="D4537">
            <v>0</v>
          </cell>
          <cell r="E4537">
            <v>0</v>
          </cell>
          <cell r="F4537">
            <v>0</v>
          </cell>
        </row>
        <row r="4538">
          <cell r="A4538">
            <v>89281</v>
          </cell>
          <cell r="B4538" t="str">
            <v>ROLO COMPACTADOR VIBRATÓRIO TANDEM AÇO LISO, POTÊNCIA 58 HP, PESO SEM/COM LASTRO 6,5 / 9,4 T, LARGURA DE TRABALHO 1,2 M - JUROS. AF_06/2014</v>
          </cell>
          <cell r="C4538" t="str">
            <v>H</v>
          </cell>
          <cell r="D4538">
            <v>0</v>
          </cell>
          <cell r="E4538">
            <v>0</v>
          </cell>
          <cell r="F4538">
            <v>0</v>
          </cell>
        </row>
        <row r="4539">
          <cell r="A4539">
            <v>89870</v>
          </cell>
          <cell r="B4539" t="str">
            <v>CAMINHÃO BASCULANTE 14 M3, COM CAVALO MECÂNICO DE CAPACIDADE MÁXIMA DE TRAÇÃO COMBINADO DE 36000 KG, POTÊNCIA 286 CV, INCLUSIVE SEMIREBOQUE COM CAÇAMBA METÁLICA - DEPRECIAÇÃO. AF_12/2014</v>
          </cell>
          <cell r="C4539" t="str">
            <v>H</v>
          </cell>
          <cell r="D4539">
            <v>0</v>
          </cell>
          <cell r="E4539">
            <v>0</v>
          </cell>
          <cell r="F4539">
            <v>0</v>
          </cell>
        </row>
        <row r="4540">
          <cell r="A4540">
            <v>89871</v>
          </cell>
          <cell r="B4540" t="str">
            <v>CAMINHÃO BASCULANTE 14 M3, COM CAVALO MECÂNICO DE CAPACIDADE MÁXIMA DE TRAÇÃO COMBINADO DE 36000 KG, POTÊNCIA 286 CV, INCLUSIVE SEMIREBOQUE COM CAÇAMBA METÁLICA - JUROS. AF_12/2014</v>
          </cell>
          <cell r="C4540" t="str">
            <v>H</v>
          </cell>
          <cell r="D4540">
            <v>0</v>
          </cell>
          <cell r="E4540">
            <v>0</v>
          </cell>
          <cell r="F4540">
            <v>0</v>
          </cell>
        </row>
        <row r="4541">
          <cell r="A4541">
            <v>89872</v>
          </cell>
          <cell r="B4541" t="str">
            <v>CAMINHÃO BASCULANTE 14 M3, COM CAVALO MECÂNICO DE CAPACIDADE MÁXIMA DE TRAÇÃO COMBINADO DE 36000 KG, POTÊNCIA 286 CV, INCLUSIVE SEMIREBOQUE COM CAÇAMBA METÁLICA - IMPOSTOS E SEGUROS. AF_12/2014</v>
          </cell>
          <cell r="C4541" t="str">
            <v>H</v>
          </cell>
          <cell r="D4541">
            <v>0</v>
          </cell>
          <cell r="E4541">
            <v>0</v>
          </cell>
          <cell r="F4541">
            <v>0</v>
          </cell>
        </row>
        <row r="4542">
          <cell r="A4542">
            <v>89873</v>
          </cell>
          <cell r="B4542" t="str">
            <v>CAMINHÃO BASCULANTE 14 M3, COM CAVALO MECÂNICO DE CAPACIDADE MÁXIMA DE TRAÇÃO COMBINADO DE 36000 KG, POTÊNCIA 286 CV, INCLUSIVE SEMIREBOQUE COM CAÇAMBA METÁLICA - MANUTENÇÃO. AF_12/2014</v>
          </cell>
          <cell r="C4542" t="str">
            <v>H</v>
          </cell>
          <cell r="D4542">
            <v>0</v>
          </cell>
          <cell r="E4542">
            <v>0</v>
          </cell>
          <cell r="F4542">
            <v>0</v>
          </cell>
        </row>
        <row r="4543">
          <cell r="A4543">
            <v>89874</v>
          </cell>
          <cell r="B4543" t="str">
            <v>CAMINHÃO BASCULANTE 14 M3, COM CAVALO MECÂNICO DE CAPACIDADE MÁXIMA DE TRAÇÃO COMBINADO DE 36000 KG, POTÊNCIA 286 CV, INCLUSIVE SEMIREBOQUE COM CAÇAMBA METÁLICA - MATERIAIS NA OPERAÇÃO. AF_12/2014</v>
          </cell>
          <cell r="C4543" t="str">
            <v>H</v>
          </cell>
          <cell r="D4543">
            <v>0</v>
          </cell>
          <cell r="E4543">
            <v>0</v>
          </cell>
          <cell r="F4543">
            <v>0</v>
          </cell>
        </row>
        <row r="4544">
          <cell r="A4544">
            <v>89878</v>
          </cell>
          <cell r="B4544" t="str">
            <v>CAMINHÃO BASCULANTE 18 M3, COM CAVALO MECÂNICO DE CAPACIDADE MÁXIMA DE TRAÇÃO COMBINADO DE 45000 KG, POTÊNCIA 330 CV, INCLUSIVE SEMIREBOQUE COM CAÇAMBA METÁLICA - DEPRECIAÇÃO. AF_12/2014</v>
          </cell>
          <cell r="C4544" t="str">
            <v>H</v>
          </cell>
          <cell r="D4544">
            <v>0</v>
          </cell>
          <cell r="E4544">
            <v>0</v>
          </cell>
          <cell r="F4544">
            <v>0</v>
          </cell>
        </row>
        <row r="4545">
          <cell r="A4545">
            <v>89879</v>
          </cell>
          <cell r="B4545" t="str">
            <v>CAMINHÃO BASCULANTE 18 M3, COM CAVALO MECÂNICO DE CAPACIDADE MÁXIMA DE TRAÇÃO COMBINADO DE 45000 KG, POTÊNCIA 330 CV, INCLUSIVE SEMIREBOQUE COM CAÇAMBA METÁLICA - JUROS. AF_12/2014</v>
          </cell>
          <cell r="C4545" t="str">
            <v>H</v>
          </cell>
          <cell r="D4545">
            <v>0</v>
          </cell>
          <cell r="E4545">
            <v>0</v>
          </cell>
          <cell r="F4545">
            <v>0</v>
          </cell>
        </row>
        <row r="4546">
          <cell r="A4546">
            <v>89880</v>
          </cell>
          <cell r="B4546" t="str">
            <v>CAMINHÃO BASCULANTE 18 M3, COM CAVALO MECÂNICO DE CAPACIDADE MÁXIMA DE TRAÇÃO COMBINADO DE 45000 KG, POTÊNCIA 330 CV, INCLUSIVE SEMIREBOQUE COM CAÇAMBA METÁLICA - IMPOSTOS E SEGUROS. AF_12/2014</v>
          </cell>
          <cell r="C4546" t="str">
            <v>H</v>
          </cell>
          <cell r="D4546">
            <v>0</v>
          </cell>
          <cell r="E4546">
            <v>0</v>
          </cell>
          <cell r="F4546">
            <v>0</v>
          </cell>
        </row>
        <row r="4547">
          <cell r="A4547">
            <v>89881</v>
          </cell>
          <cell r="B4547" t="str">
            <v>CAMINHÃO BASCULANTE 18 M3, COM CAVALO MECÂNICO DE CAPACIDADE MÁXIMA DE TRAÇÃO COMBINADO DE 45000 KG, POTÊNCIA 330 CV, INCLUSIVE SEMIREBOQUE COM CAÇAMBA METÁLICA - MANUTENÇÃO. AF_12/2014</v>
          </cell>
          <cell r="C4547" t="str">
            <v>H</v>
          </cell>
          <cell r="D4547">
            <v>0</v>
          </cell>
          <cell r="E4547">
            <v>0</v>
          </cell>
          <cell r="F4547">
            <v>0</v>
          </cell>
        </row>
        <row r="4548">
          <cell r="A4548">
            <v>89882</v>
          </cell>
          <cell r="B4548" t="str">
            <v>CAMINHÃO BASCULANTE 18 M3, COM CAVALO MECÂNICO DE CAPACIDADE MÁXIMA DE TRAÇÃO COMBINADO DE 45000 KG, POTÊNCIA 330 CV, INCLUSIVE SEMIREBOQUE COM CAÇAMBA METÁLICA - MATERIAIS NA OPERAÇÃO. AF_12/2014</v>
          </cell>
          <cell r="C4548" t="str">
            <v>H</v>
          </cell>
          <cell r="D4548">
            <v>0</v>
          </cell>
          <cell r="E4548">
            <v>0</v>
          </cell>
          <cell r="F4548">
            <v>0</v>
          </cell>
        </row>
        <row r="4549">
          <cell r="A4549">
            <v>90582</v>
          </cell>
          <cell r="B4549" t="str">
            <v>VIBRADOR DE IMERSÃO, DIÂMETRO DE PONTEIRA 45MM, MOTOR ELÉTRICO TRIFÁSICO POTÊNCIA DE 2 CV - DEPRECIAÇÃO. AF_06/2015</v>
          </cell>
          <cell r="C4549" t="str">
            <v>H</v>
          </cell>
          <cell r="D4549">
            <v>0</v>
          </cell>
          <cell r="E4549">
            <v>0</v>
          </cell>
          <cell r="F4549">
            <v>0</v>
          </cell>
        </row>
        <row r="4550">
          <cell r="A4550">
            <v>90583</v>
          </cell>
          <cell r="B4550" t="str">
            <v>VIBRADOR DE IMERSÃO, DIÂMETRO DE PONTEIRA 45MM, MOTOR ELÉTRICO TRIFÁSICO POTÊNCIA DE 2 CV - JUROS. AF_06/2015</v>
          </cell>
          <cell r="C4550" t="str">
            <v>H</v>
          </cell>
          <cell r="D4550">
            <v>0</v>
          </cell>
          <cell r="E4550">
            <v>0</v>
          </cell>
          <cell r="F4550">
            <v>0</v>
          </cell>
        </row>
        <row r="4551">
          <cell r="A4551">
            <v>90584</v>
          </cell>
          <cell r="B4551" t="str">
            <v>VIBRADOR DE IMERSÃO, DIÂMETRO DE PONTEIRA 45MM, MOTOR ELÉTRICO TRIFÁSICO POTÊNCIA DE 2 CV - MANUTENÇÃO. AF_06/2015</v>
          </cell>
          <cell r="C4551" t="str">
            <v>H</v>
          </cell>
          <cell r="D4551">
            <v>0</v>
          </cell>
          <cell r="E4551">
            <v>0</v>
          </cell>
          <cell r="F4551">
            <v>0</v>
          </cell>
        </row>
        <row r="4552">
          <cell r="A4552">
            <v>90585</v>
          </cell>
          <cell r="B4552" t="str">
            <v>VIBRADOR DE IMERSÃO, DIÂMETRO DE PONTEIRA 45MM, MOTOR ELÉTRICO TRIFÁSICO POTÊNCIA DE 2 CV - MATERIAIS NA OPERAÇÃO. AF_06/2015</v>
          </cell>
          <cell r="C4552" t="str">
            <v>H</v>
          </cell>
          <cell r="D4552">
            <v>0</v>
          </cell>
          <cell r="E4552">
            <v>0</v>
          </cell>
          <cell r="F4552">
            <v>0</v>
          </cell>
        </row>
        <row r="4553">
          <cell r="A4553">
            <v>90621</v>
          </cell>
          <cell r="B4553" t="str">
            <v>PERFURATRIZ MANUAL, TORQUE MÁXIMO 83 N.M, POTÊNCIA 5 CV, COM DIÂMETRO MÁXIMO 4" - DEPRECIAÇÃO. AF_06/2015</v>
          </cell>
          <cell r="C4553" t="str">
            <v>H</v>
          </cell>
          <cell r="D4553">
            <v>0</v>
          </cell>
          <cell r="E4553">
            <v>0</v>
          </cell>
          <cell r="F4553">
            <v>0</v>
          </cell>
        </row>
        <row r="4554">
          <cell r="A4554">
            <v>90622</v>
          </cell>
          <cell r="B4554" t="str">
            <v>PERFURATRIZ MANUAL, TORQUE MÁXIMO 83 N.M, POTÊNCIA 5 CV, COM DIÂMETRO MÁXIMO 4" - JUROS. AF_06/2015</v>
          </cell>
          <cell r="C4554" t="str">
            <v>H</v>
          </cell>
          <cell r="D4554">
            <v>0</v>
          </cell>
          <cell r="E4554">
            <v>0</v>
          </cell>
          <cell r="F4554">
            <v>0</v>
          </cell>
        </row>
        <row r="4555">
          <cell r="A4555">
            <v>90623</v>
          </cell>
          <cell r="B4555" t="str">
            <v>PERFURATRIZ MANUAL, TORQUE MÁXIMO 83 N.M, POTÊNCIA 5 CV, COM DIÂMETRO MÁXIMO 4" - MANUTENÇÃO. AF_06/2015</v>
          </cell>
          <cell r="C4555" t="str">
            <v>H</v>
          </cell>
          <cell r="D4555">
            <v>0</v>
          </cell>
          <cell r="E4555">
            <v>0</v>
          </cell>
          <cell r="F4555">
            <v>0</v>
          </cell>
        </row>
        <row r="4556">
          <cell r="A4556">
            <v>90624</v>
          </cell>
          <cell r="B4556" t="str">
            <v>PERFURATRIZ MANUAL, TORQUE MÁXIMO 83 N.M, POTÊNCIA 5 CV, COM DIÂMETRO MÁXIMO 4" - MATERIAIS NA OPERAÇÃO. AF_06/2015</v>
          </cell>
          <cell r="C4556" t="str">
            <v>H</v>
          </cell>
          <cell r="D4556">
            <v>0</v>
          </cell>
          <cell r="E4556">
            <v>0</v>
          </cell>
          <cell r="F4556">
            <v>0</v>
          </cell>
        </row>
        <row r="4557">
          <cell r="A4557">
            <v>90627</v>
          </cell>
          <cell r="B4557" t="str">
            <v>PERFURATRIZ SOBRE ESTEIRA, TORQUE MÁXIMO 600 KGF, PESO MÉDIO 1000 KG, POTÊNCIA 20 HP, DIÂMETRO MÁXIMO 10" - DEPRECIAÇÃO. AF_06/2015</v>
          </cell>
          <cell r="C4557" t="str">
            <v>H</v>
          </cell>
          <cell r="D4557">
            <v>0</v>
          </cell>
          <cell r="E4557">
            <v>0</v>
          </cell>
          <cell r="F4557">
            <v>0</v>
          </cell>
        </row>
        <row r="4558">
          <cell r="A4558">
            <v>90628</v>
          </cell>
          <cell r="B4558" t="str">
            <v>PERFURATRIZ SOBRE ESTEIRA, TORQUE MÁXIMO 600 KGF, PESO MÉDIO 1000 KG, POTÊNCIA 20 HP, DIÂMETRO MÁXIMO 10" - JUROS. AF_06/2015</v>
          </cell>
          <cell r="C4558" t="str">
            <v>H</v>
          </cell>
          <cell r="D4558">
            <v>0</v>
          </cell>
          <cell r="E4558">
            <v>0</v>
          </cell>
          <cell r="F4558">
            <v>0</v>
          </cell>
        </row>
        <row r="4559">
          <cell r="A4559">
            <v>90629</v>
          </cell>
          <cell r="B4559" t="str">
            <v>PERFURATRIZ SOBRE ESTEIRA, TORQUE MÁXIMO 600 KGF, PESO MÉDIO 1000 KG, POTÊNCIA 20 HP, DIÂMETRO MÁXIMO 10" - MANUTENÇÃO. AF_06/2015</v>
          </cell>
          <cell r="C4559" t="str">
            <v>H</v>
          </cell>
          <cell r="D4559">
            <v>0</v>
          </cell>
          <cell r="E4559">
            <v>0</v>
          </cell>
          <cell r="F4559">
            <v>0</v>
          </cell>
        </row>
        <row r="4560">
          <cell r="A4560">
            <v>90630</v>
          </cell>
          <cell r="B4560" t="str">
            <v>PERFURATRIZ SOBRE ESTEIRA, TORQUE MÁXIMO 600 KGF, PESO MÉDIO 1000 KG, POTÊNCIA 20 HP, DIÂMETRO MÁXIMO 10" - MATERIAIS NA OPERAÇÃO. AF_06/2015</v>
          </cell>
          <cell r="C4560" t="str">
            <v>H</v>
          </cell>
          <cell r="D4560">
            <v>0</v>
          </cell>
          <cell r="E4560">
            <v>0</v>
          </cell>
          <cell r="F4560">
            <v>0</v>
          </cell>
        </row>
        <row r="4561">
          <cell r="A4561">
            <v>90633</v>
          </cell>
          <cell r="B4561" t="str">
            <v>MISTURADOR DUPLO HORIZONTAL DE ALTA TURBULÊNCIA, CAPACIDADE / VOLUME 2 X 500 LITROS, MOTORES ELÉTRICOS MÍNIMO 5 CV CADA, PARA NATA CIMENTO, ARGAMASSA E OUTROS - DEPRECIAÇÃO. AF_06/2015</v>
          </cell>
          <cell r="C4561" t="str">
            <v>H</v>
          </cell>
          <cell r="D4561">
            <v>0</v>
          </cell>
          <cell r="E4561">
            <v>0</v>
          </cell>
          <cell r="F4561">
            <v>0</v>
          </cell>
        </row>
        <row r="4562">
          <cell r="A4562">
            <v>90634</v>
          </cell>
          <cell r="B4562" t="str">
            <v>MISTURADOR DUPLO HORIZONTAL DE ALTA TURBULÊNCIA, CAPACIDADE / VOLUME 2 X 500 LITROS, MOTORES ELÉTRICOS MÍNIMO 5 CV CADA, PARA NATA CIMENTO, ARGAMASSA E OUTROS - JUROS. AF_06/2015</v>
          </cell>
          <cell r="C4562" t="str">
            <v>H</v>
          </cell>
          <cell r="D4562">
            <v>0</v>
          </cell>
          <cell r="E4562">
            <v>0</v>
          </cell>
          <cell r="F4562">
            <v>0</v>
          </cell>
        </row>
        <row r="4563">
          <cell r="A4563">
            <v>90635</v>
          </cell>
          <cell r="B4563" t="str">
            <v>MISTURADOR DUPLO HORIZONTAL DE ALTA TURBULÊNCIA, CAPACIDADE / VOLUME 2 X 500 LITROS, MOTORES ELÉTRICOS MÍNIMO 5 CV CADA, PARA NATA CIMENTO, ARGAMASSA E OUTROS - MANUTENÇÃO. AF_06/2015</v>
          </cell>
          <cell r="C4563" t="str">
            <v>H</v>
          </cell>
          <cell r="D4563">
            <v>0</v>
          </cell>
          <cell r="E4563">
            <v>0</v>
          </cell>
          <cell r="F4563">
            <v>0</v>
          </cell>
        </row>
        <row r="4564">
          <cell r="A4564">
            <v>90636</v>
          </cell>
          <cell r="B4564" t="str">
            <v>MISTURADOR DUPLO HORIZONTAL DE ALTA TURBULÊNCIA, CAPACIDADE / VOLUME 2 X 500 LITROS, MOTORES ELÉTRICOS MÍNIMO 5 CV CADA, PARA NATA CIMENTO, ARGAMASSA E OUTROS - MATERIAIS NA OPERAÇÃO. AF_06/2015</v>
          </cell>
          <cell r="C4564" t="str">
            <v>H</v>
          </cell>
          <cell r="D4564">
            <v>0</v>
          </cell>
          <cell r="E4564">
            <v>0</v>
          </cell>
          <cell r="F4564">
            <v>0</v>
          </cell>
        </row>
        <row r="4565">
          <cell r="A4565">
            <v>90639</v>
          </cell>
          <cell r="B4565" t="str">
            <v>BOMBA TRIPLEX, PARA INJEÇÃO DE NATA DE CIMENTO, VAZÃO MÁXIMA DE 100 LITROS/MINUTO, PRESSÃO MÁXIMA DE 70 BAR - DEPRECIAÇÃO. AF_06/2015</v>
          </cell>
          <cell r="C4565" t="str">
            <v>H</v>
          </cell>
          <cell r="D4565">
            <v>0</v>
          </cell>
          <cell r="E4565">
            <v>0</v>
          </cell>
          <cell r="F4565">
            <v>0</v>
          </cell>
        </row>
        <row r="4566">
          <cell r="A4566">
            <v>90640</v>
          </cell>
          <cell r="B4566" t="str">
            <v>BOMBA TRIPLEX, PARA INJEÇÃO DE NATA DE CIMENTO, VAZÃO MÁXIMA DE 100 LITROS/MINUTO, PRESSÃO MÁXIMA DE 70 BAR - JUROS. AF_06/2015</v>
          </cell>
          <cell r="C4566" t="str">
            <v>H</v>
          </cell>
          <cell r="D4566">
            <v>0</v>
          </cell>
          <cell r="E4566">
            <v>0</v>
          </cell>
          <cell r="F4566">
            <v>0</v>
          </cell>
        </row>
        <row r="4567">
          <cell r="A4567">
            <v>90641</v>
          </cell>
          <cell r="B4567" t="str">
            <v>BOMBA TRIPLEX, PARA INJEÇÃO DE NATA DE CIMENTO, VAZÃO MÁXIMA DE 100 LITROS/MINUTO, PRESSÃO MÁXIMA DE 70 BAR - MANUTENÇÃO. AF_06/2015</v>
          </cell>
          <cell r="C4567" t="str">
            <v>H</v>
          </cell>
          <cell r="D4567">
            <v>0</v>
          </cell>
          <cell r="E4567">
            <v>0</v>
          </cell>
          <cell r="F4567">
            <v>0</v>
          </cell>
        </row>
        <row r="4568">
          <cell r="A4568">
            <v>90642</v>
          </cell>
          <cell r="B4568" t="str">
            <v>BOMBA TRIPLEX, PARA INJEÇÃO DE NATA DE CIMENTO, VAZÃO MÁXIMA DE 100 LITROS/MINUTO, PRESSÃO MÁXIMA DE 70 BAR - MATERIAIS NA OPERAÇÃO. AF_06/2015</v>
          </cell>
          <cell r="C4568" t="str">
            <v>H</v>
          </cell>
          <cell r="D4568">
            <v>0</v>
          </cell>
          <cell r="E4568">
            <v>0</v>
          </cell>
          <cell r="F4568">
            <v>0</v>
          </cell>
        </row>
        <row r="4569">
          <cell r="A4569">
            <v>90646</v>
          </cell>
          <cell r="B4569" t="str">
            <v>BOMBA CENTRÍFUGA MONOESTÁGIO COM MOTOR ELÉTRICO MONOFÁSICO, POTÊNCIA 15 HP, DIÂMETRO DO ROTOR 173 MM, HM/Q = 30 MCA / 90 M3/H A 45 MCA / 55 M3/H - DEPRECIAÇÃO. AF_06/2015</v>
          </cell>
          <cell r="C4569" t="str">
            <v>H</v>
          </cell>
          <cell r="D4569">
            <v>0</v>
          </cell>
          <cell r="E4569">
            <v>0</v>
          </cell>
          <cell r="F4569">
            <v>0</v>
          </cell>
        </row>
        <row r="4570">
          <cell r="A4570">
            <v>90647</v>
          </cell>
          <cell r="B4570" t="str">
            <v>BOMBA CENTRÍFUGA MONOESTÁGIO COM MOTOR ELÉTRICO MONOFÁSICO, POTÊNCIA 15 HP, DIÂMETRO DO ROTOR 173 MM, HM/Q = 30 MCA / 90 M3/H A 45 MCA / 55 M3/H - JUROS. AF_06/2015</v>
          </cell>
          <cell r="C4570" t="str">
            <v>H</v>
          </cell>
          <cell r="D4570">
            <v>0</v>
          </cell>
          <cell r="E4570">
            <v>0</v>
          </cell>
          <cell r="F4570">
            <v>0</v>
          </cell>
        </row>
        <row r="4571">
          <cell r="A4571">
            <v>90648</v>
          </cell>
          <cell r="B4571" t="str">
            <v>BOMBA CENTRÍFUGA MONOESTÁGIO COM MOTOR ELÉTRICO MONOFÁSICO, POTÊNCIA 15 HP, DIÂMETRO DO ROTOR 173 MM, HM/Q = 30 MCA / 90 M3/H A 45 MCA / 55 M3/H - MANUTENÇÃO. AF_06/2015</v>
          </cell>
          <cell r="C4571" t="str">
            <v>H</v>
          </cell>
          <cell r="D4571">
            <v>0</v>
          </cell>
          <cell r="E4571">
            <v>0</v>
          </cell>
          <cell r="F4571">
            <v>0</v>
          </cell>
        </row>
        <row r="4572">
          <cell r="A4572">
            <v>90649</v>
          </cell>
          <cell r="B4572" t="str">
            <v>BOMBA CENTRÍFUGA MONOESTÁGIO COM MOTOR ELÉTRICO MONOFÁSICO, POTÊNCIA 15 HP, DIÂMETRO DO ROTOR 173 MM, HM/Q = 30 MCA / 90 M3/H A 45 MCA / 55 M3/H - MATERIAIS NA OPERAÇÃO. AF_06/2015</v>
          </cell>
          <cell r="C4572" t="str">
            <v>H</v>
          </cell>
          <cell r="D4572">
            <v>0</v>
          </cell>
          <cell r="E4572">
            <v>0</v>
          </cell>
          <cell r="F4572">
            <v>0</v>
          </cell>
        </row>
        <row r="4573">
          <cell r="A4573">
            <v>90652</v>
          </cell>
          <cell r="B4573" t="str">
            <v>BOMBA DE PROJEÇÃO DE CONCRETO SECO, POTÊNCIA 10 CV, VAZÃO 3 M3/H - DEPRECIAÇÃO. AF_06/2015</v>
          </cell>
          <cell r="C4573" t="str">
            <v>H</v>
          </cell>
          <cell r="D4573">
            <v>0</v>
          </cell>
          <cell r="E4573">
            <v>0</v>
          </cell>
          <cell r="F4573">
            <v>0</v>
          </cell>
        </row>
        <row r="4574">
          <cell r="A4574">
            <v>90653</v>
          </cell>
          <cell r="B4574" t="str">
            <v>BOMBA DE PROJEÇÃO DE CONCRETO SECO, POTÊNCIA 10 CV, VAZÃO 3 M3/H - JUROS. AF_06/2015</v>
          </cell>
          <cell r="C4574" t="str">
            <v>H</v>
          </cell>
          <cell r="D4574">
            <v>0</v>
          </cell>
          <cell r="E4574">
            <v>0</v>
          </cell>
          <cell r="F4574">
            <v>0</v>
          </cell>
        </row>
        <row r="4575">
          <cell r="A4575">
            <v>90654</v>
          </cell>
          <cell r="B4575" t="str">
            <v>BOMBA DE PROJEÇÃO DE CONCRETO SECO, POTÊNCIA 10 CV, VAZÃO 3 M3/H - MANUTENÇÃO. AF_06/2015</v>
          </cell>
          <cell r="C4575" t="str">
            <v>H</v>
          </cell>
          <cell r="D4575">
            <v>0</v>
          </cell>
          <cell r="E4575">
            <v>0</v>
          </cell>
          <cell r="F4575">
            <v>0</v>
          </cell>
        </row>
        <row r="4576">
          <cell r="A4576">
            <v>90655</v>
          </cell>
          <cell r="B4576" t="str">
            <v>BOMBA DE PROJEÇÃO DE CONCRETO SECO, POTÊNCIA 10 CV, VAZÃO 3 M3/H - MATERIAIS NA OPERAÇÃO. AF_06/2015</v>
          </cell>
          <cell r="C4576" t="str">
            <v>H</v>
          </cell>
          <cell r="D4576">
            <v>0</v>
          </cell>
          <cell r="E4576">
            <v>0</v>
          </cell>
          <cell r="F4576">
            <v>0</v>
          </cell>
        </row>
        <row r="4577">
          <cell r="A4577">
            <v>90658</v>
          </cell>
          <cell r="B4577" t="str">
            <v>BOMBA DE PROJEÇÃO DE CONCRETO SECO, POTÊNCIA 10 CV, VAZÃO 6 M3/H - DEPRECIAÇÃO. AF_06/2015</v>
          </cell>
          <cell r="C4577" t="str">
            <v>H</v>
          </cell>
          <cell r="D4577">
            <v>0</v>
          </cell>
          <cell r="E4577">
            <v>0</v>
          </cell>
          <cell r="F4577">
            <v>0</v>
          </cell>
        </row>
        <row r="4578">
          <cell r="A4578">
            <v>90659</v>
          </cell>
          <cell r="B4578" t="str">
            <v>BOMBA DE PROJEÇÃO DE CONCRETO SECO, POTÊNCIA 10 CV, VAZÃO 6 M3/H - JUROS. AF_06/2015</v>
          </cell>
          <cell r="C4578" t="str">
            <v>H</v>
          </cell>
          <cell r="D4578">
            <v>0</v>
          </cell>
          <cell r="E4578">
            <v>0</v>
          </cell>
          <cell r="F4578">
            <v>0</v>
          </cell>
        </row>
        <row r="4579">
          <cell r="A4579">
            <v>90660</v>
          </cell>
          <cell r="B4579" t="str">
            <v>BOMBA DE PROJEÇÃO DE CONCRETO SECO, POTÊNCIA 10 CV, VAZÃO 6 M3/H - MANUTENÇÃO. AF_06/2015</v>
          </cell>
          <cell r="C4579" t="str">
            <v>H</v>
          </cell>
          <cell r="D4579">
            <v>0</v>
          </cell>
          <cell r="E4579">
            <v>0</v>
          </cell>
          <cell r="F4579">
            <v>0</v>
          </cell>
        </row>
        <row r="4580">
          <cell r="A4580">
            <v>90661</v>
          </cell>
          <cell r="B4580" t="str">
            <v>BOMBA DE PROJEÇÃO DE CONCRETO SECO, POTÊNCIA 10 CV, VAZÃO 6 M3/H - MATERIAIS NA OPERAÇÃO. AF_06/2015</v>
          </cell>
          <cell r="C4580" t="str">
            <v>H</v>
          </cell>
          <cell r="D4580">
            <v>0</v>
          </cell>
          <cell r="E4580">
            <v>0</v>
          </cell>
          <cell r="F4580">
            <v>0</v>
          </cell>
        </row>
        <row r="4581">
          <cell r="A4581">
            <v>90664</v>
          </cell>
          <cell r="B4581" t="str">
            <v>PROJETOR PNEUMÁTICO DE ARGAMASSA PARA CHAPISCO E REBOCO COM RECIPIENTE ACOPLADO, TIPO CANEQUINHA, COM COMPRESSOR DE AR REBOCÁVEL VAZÃO 89 PCM E MOTOR DIESEL DE 20 CV - DEPRECIAÇÃO. AF_06/2015</v>
          </cell>
          <cell r="C4581" t="str">
            <v>H</v>
          </cell>
          <cell r="D4581">
            <v>0</v>
          </cell>
          <cell r="E4581">
            <v>0</v>
          </cell>
          <cell r="F4581">
            <v>0</v>
          </cell>
        </row>
        <row r="4582">
          <cell r="A4582">
            <v>90665</v>
          </cell>
          <cell r="B4582" t="str">
            <v>PROJETOR PNEUMÁTICO DE ARGAMASSA PARA CHAPISCO E REBOCO COM RECIPIENTE ACOPLADO, TIPO CANEQUINHA, COM COMPRESSOR DE AR REBOCÁVEL VAZÃO 89 PCM E MOTOR DIESEL DE 20 CV - JUROS. AF_06/2015</v>
          </cell>
          <cell r="C4582" t="str">
            <v>H</v>
          </cell>
          <cell r="D4582">
            <v>0</v>
          </cell>
          <cell r="E4582">
            <v>0</v>
          </cell>
          <cell r="F4582">
            <v>0</v>
          </cell>
        </row>
        <row r="4583">
          <cell r="A4583">
            <v>90666</v>
          </cell>
          <cell r="B4583" t="str">
            <v>PROJETOR PNEUMÁTICO DE ARGAMASSA PARA CHAPISCO E REBOCO COM RECIPIENTE ACOPLADO, TIPO CANEQUINHA, COM COMPRESSOR DE AR REBOCÁVEL VAZÃO 89 PCM E MOTOR DIESEL DE 20 CV - MANUTENÇÃO. AF_06/2015</v>
          </cell>
          <cell r="C4583" t="str">
            <v>H</v>
          </cell>
          <cell r="D4583">
            <v>0</v>
          </cell>
          <cell r="E4583">
            <v>0</v>
          </cell>
          <cell r="F4583">
            <v>0</v>
          </cell>
        </row>
        <row r="4584">
          <cell r="A4584">
            <v>90667</v>
          </cell>
          <cell r="B4584" t="str">
            <v>PROJETOR PNEUMÁTICO DE ARGAMASSA PARA CHAPISCO E REBOCO COM RECIPIENTE ACOPLADO, TIPO CANEQUINHA, COM COMPRESSOR DE AR REBOCÁVEL VAZÃO 89 PCM E MOTOR DIESEL DE 20 CV - MATERIAIS NA OPERAÇÃO. AF_06/2015</v>
          </cell>
          <cell r="C4584" t="str">
            <v>H</v>
          </cell>
          <cell r="D4584">
            <v>0</v>
          </cell>
          <cell r="E4584">
            <v>0</v>
          </cell>
          <cell r="F4584">
            <v>0</v>
          </cell>
        </row>
        <row r="4585">
          <cell r="A4585">
            <v>90670</v>
          </cell>
          <cell r="B4585" t="str">
            <v>PERFURATRIZ COM TORRE METÁLICA PARA EXECUÇÃO DE ESTACA HÉLICE CONTÍNUA, PROFUNDIDADE MÁXIMA DE 30 M, DIÂMETRO MÁXIMO DE 800 MM, POTÊNCIA INSTALADA DE 268 HP, MESA ROTATIVA COM TORQUE MÁXIMO DE 170 KNM - DEPRECIAÇÃO. AF_06/2015</v>
          </cell>
          <cell r="C4585" t="str">
            <v>H</v>
          </cell>
          <cell r="D4585">
            <v>0</v>
          </cell>
          <cell r="E4585">
            <v>0</v>
          </cell>
          <cell r="F4585">
            <v>0</v>
          </cell>
        </row>
        <row r="4586">
          <cell r="A4586">
            <v>90671</v>
          </cell>
          <cell r="B4586" t="str">
            <v>PERFURATRIZ COM TORRE METÁLICA PARA EXECUÇÃO DE ESTACA HÉLICE CONTÍNUA, PROFUNDIDADE MÁXIMA DE 30 M, DIÂMETRO MÁXIMO DE 800 MM, POTÊNCIA INSTALADA DE 268 HP, MESA ROTATIVA COM TORQUE MÁXIMO DE 170 KNM - JUROS. AF_06/2015</v>
          </cell>
          <cell r="C4586" t="str">
            <v>H</v>
          </cell>
          <cell r="D4586">
            <v>0</v>
          </cell>
          <cell r="E4586">
            <v>0</v>
          </cell>
          <cell r="F4586">
            <v>0</v>
          </cell>
        </row>
        <row r="4587">
          <cell r="A4587">
            <v>90672</v>
          </cell>
          <cell r="B4587" t="str">
            <v>PERFURATRIZ COM TORRE METÁLICA PARA EXECUÇÃO DE ESTACA HÉLICE CONTÍNUA, PROFUNDIDADE MÁXIMA DE 30 M, DIÂMETRO MÁXIMO DE 800 MM, POTÊNCIA INSTALADA DE 268 HP, MESA ROTATIVA COM TORQUE MÁXIMO DE 170 KNM - MANUTENÇÃO. AF_06/2015</v>
          </cell>
          <cell r="C4587" t="str">
            <v>H</v>
          </cell>
          <cell r="D4587">
            <v>0</v>
          </cell>
          <cell r="E4587">
            <v>0</v>
          </cell>
          <cell r="F4587">
            <v>0</v>
          </cell>
        </row>
        <row r="4588">
          <cell r="A4588">
            <v>90673</v>
          </cell>
          <cell r="B4588" t="str">
            <v>PERFURATRIZ COM TORRE METÁLICA PARA EXECUÇÃO DE ESTACA HÉLICE CONTÍNUA, PROFUNDIDADE MÁXIMA DE 30 M, DIÂMETRO MÁXIMO DE 800 MM, POTÊNCIA INSTALADA DE 268 HP, MESA ROTATIVA COM TORQUE MÁXIMO DE 170 KNM - MATERIAIS NA OPERAÇÃO. AF_06/2015</v>
          </cell>
          <cell r="C4588" t="str">
            <v>H</v>
          </cell>
          <cell r="D4588">
            <v>0</v>
          </cell>
          <cell r="E4588">
            <v>0</v>
          </cell>
          <cell r="F4588">
            <v>0</v>
          </cell>
        </row>
        <row r="4589">
          <cell r="A4589">
            <v>90676</v>
          </cell>
          <cell r="B4589" t="str">
            <v>PERFURATRIZ HIDRÁULICA SOBRE CAMINHÃO COM TRADO CURTO ACOPLADO, PROFUNDIDADE MÁXIMA DE 20 M, DIÂMETRO MÁXIMO DE 1500 MM, POTÊNCIA INSTALADA DE 137 HP, MESA ROTATIVA COM TORQUE MÁXIMO DE 30 KNM - DEPRECIAÇÃO. AF_06/2015</v>
          </cell>
          <cell r="C4589" t="str">
            <v>H</v>
          </cell>
          <cell r="D4589">
            <v>0</v>
          </cell>
          <cell r="E4589">
            <v>0</v>
          </cell>
          <cell r="F4589">
            <v>0</v>
          </cell>
        </row>
        <row r="4590">
          <cell r="A4590">
            <v>90677</v>
          </cell>
          <cell r="B4590" t="str">
            <v>PERFURATRIZ HIDRÁULICA SOBRE CAMINHÃO COM TRADO CURTO ACOPLADO, PROFUNDIDADE MÁXIMA DE 20 M, DIÂMETRO MÁXIMO DE 1500 MM, POTÊNCIA INSTALADA DE 137 HP, MESA ROTATIVA COM TORQUE MÁXIMO DE 30 KNM - JUROS. AF_06/2015</v>
          </cell>
          <cell r="C4590" t="str">
            <v>H</v>
          </cell>
          <cell r="D4590">
            <v>0</v>
          </cell>
          <cell r="E4590">
            <v>0</v>
          </cell>
          <cell r="F4590">
            <v>0</v>
          </cell>
        </row>
        <row r="4591">
          <cell r="A4591">
            <v>90678</v>
          </cell>
          <cell r="B4591" t="str">
            <v>PERFURATRIZ HIDRÁULICA SOBRE CAMINHÃO COM TRADO CURTO ACOPLADO, PROFUNDIDADE MÁXIMA DE 20 M, DIÂMETRO MÁXIMO DE 1500 MM, POTÊNCIA INSTALADA DE 137 HP, MESA ROTATIVA COM TORQUE MÁXIMO DE 30 KNM - MANUTENÇÃO. AF_06/2015</v>
          </cell>
          <cell r="C4591" t="str">
            <v>H</v>
          </cell>
          <cell r="D4591">
            <v>0</v>
          </cell>
          <cell r="E4591">
            <v>0</v>
          </cell>
          <cell r="F4591">
            <v>0</v>
          </cell>
        </row>
        <row r="4592">
          <cell r="A4592">
            <v>90679</v>
          </cell>
          <cell r="B4592" t="str">
            <v>PERFURATRIZ HIDRÁULICA SOBRE CAMINHÃO COM TRADO CURTO ACOPLADO, PROFUNDIDADE MÁXIMA DE 20 M, DIÂMETRO MÁXIMO DE 1500 MM, POTÊNCIA INSTALADA DE 137 HP, MESA ROTATIVA COM TORQUE MÁXIMO DE 30 KNM - MATERIAIS NA OPERAÇÃO. AF_06/2015</v>
          </cell>
          <cell r="C4592" t="str">
            <v>H</v>
          </cell>
          <cell r="D4592">
            <v>0</v>
          </cell>
          <cell r="E4592">
            <v>0</v>
          </cell>
          <cell r="F4592">
            <v>0</v>
          </cell>
        </row>
        <row r="4593">
          <cell r="A4593">
            <v>90682</v>
          </cell>
          <cell r="B4593" t="str">
            <v>MANIPULADOR TELESCÓPICO, POTÊNCIA DE 85 HP, CAPACIDADE DE CARGA DE 3.500 KG, ALTURA MÁXIMA DE ELEVAÇÃO DE 12,3 M - DEPRECIAÇÃO. AF_06/2015</v>
          </cell>
          <cell r="C4593" t="str">
            <v>H</v>
          </cell>
          <cell r="D4593">
            <v>0</v>
          </cell>
          <cell r="E4593">
            <v>0</v>
          </cell>
          <cell r="F4593">
            <v>0</v>
          </cell>
        </row>
        <row r="4594">
          <cell r="A4594">
            <v>90683</v>
          </cell>
          <cell r="B4594" t="str">
            <v>MANIPULADOR TELESCÓPICO, POTÊNCIA DE 85 HP, CAPACIDADE DE CARGA DE 3.500 KG, ALTURA MÁXIMA DE ELEVAÇÃO DE 12,3 M - JUROS. AF_06/2015</v>
          </cell>
          <cell r="C4594" t="str">
            <v>H</v>
          </cell>
          <cell r="D4594">
            <v>0</v>
          </cell>
          <cell r="E4594">
            <v>0</v>
          </cell>
          <cell r="F4594">
            <v>0</v>
          </cell>
        </row>
        <row r="4595">
          <cell r="A4595">
            <v>90684</v>
          </cell>
          <cell r="B4595" t="str">
            <v>MANIPULADOR TELESCÓPICO, POTÊNCIA DE 85 HP, CAPACIDADE DE CARGA DE 3.500 KG, ALTURA MÁXIMA DE ELEVAÇÃO DE 12,3 M - MANUTENÇÃO. AF_06/2015</v>
          </cell>
          <cell r="C4595" t="str">
            <v>H</v>
          </cell>
          <cell r="D4595">
            <v>0</v>
          </cell>
          <cell r="E4595">
            <v>0</v>
          </cell>
          <cell r="F4595">
            <v>0</v>
          </cell>
        </row>
        <row r="4596">
          <cell r="A4596">
            <v>90685</v>
          </cell>
          <cell r="B4596" t="str">
            <v>MANIPULADOR TELESCÓPICO, POTÊNCIA DE 85 HP, CAPACIDADE DE CARGA DE 3.500 KG, ALTURA MÁXIMA DE ELEVAÇÃO DE 12,3 M - MATERIAIS NA OPERAÇÃO. AF_06/2015</v>
          </cell>
          <cell r="C4596" t="str">
            <v>H</v>
          </cell>
          <cell r="D4596">
            <v>0</v>
          </cell>
          <cell r="E4596">
            <v>0</v>
          </cell>
          <cell r="F4596">
            <v>0</v>
          </cell>
        </row>
        <row r="4597">
          <cell r="A4597">
            <v>90688</v>
          </cell>
          <cell r="B4597" t="str">
            <v>MINICARREGADEIRA SOBRE RODAS, POTÊNCIA LÍQUIDA DE 47 HP, CAPACIDADE NOMINAL DE OPERAÇÃO DE 646 KG - DEPRECIAÇÃO. AF_06/2015</v>
          </cell>
          <cell r="C4597" t="str">
            <v>H</v>
          </cell>
          <cell r="D4597">
            <v>0</v>
          </cell>
          <cell r="E4597">
            <v>0</v>
          </cell>
          <cell r="F4597">
            <v>0</v>
          </cell>
        </row>
        <row r="4598">
          <cell r="A4598">
            <v>90689</v>
          </cell>
          <cell r="B4598" t="str">
            <v>MINICARREGADEIRA SOBRE RODAS, POTÊNCIA LÍQUIDA DE 47 HP, CAPACIDADE NOMINAL DE OPERAÇÃO DE 646 KG - JUROS. AF_06/2015</v>
          </cell>
          <cell r="C4598" t="str">
            <v>H</v>
          </cell>
          <cell r="D4598">
            <v>0</v>
          </cell>
          <cell r="E4598">
            <v>0</v>
          </cell>
          <cell r="F4598">
            <v>0</v>
          </cell>
        </row>
        <row r="4599">
          <cell r="A4599">
            <v>90690</v>
          </cell>
          <cell r="B4599" t="str">
            <v>MINICARREGADEIRA SOBRE RODAS, POTÊNCIA LÍQUIDA DE 47 HP, CAPACIDADE NOMINAL DE OPERAÇÃO DE 646 KG - MANUTENÇÃO. AF_06/2015</v>
          </cell>
          <cell r="C4599" t="str">
            <v>H</v>
          </cell>
          <cell r="D4599">
            <v>0</v>
          </cell>
          <cell r="E4599">
            <v>0</v>
          </cell>
          <cell r="F4599">
            <v>0</v>
          </cell>
        </row>
        <row r="4600">
          <cell r="A4600">
            <v>90691</v>
          </cell>
          <cell r="B4600" t="str">
            <v>MINICARREGADEIRA SOBRE RODAS, POTÊNCIA LÍQUIDA DE 47 HP, CAPACIDADE NOMINAL DE OPERAÇÃO DE 646 KG - MATERIAIS NA OPERAÇÃO. AF_06/2015</v>
          </cell>
          <cell r="C4600" t="str">
            <v>H</v>
          </cell>
          <cell r="D4600">
            <v>0</v>
          </cell>
          <cell r="E4600">
            <v>0</v>
          </cell>
          <cell r="F4600">
            <v>0</v>
          </cell>
        </row>
        <row r="4601">
          <cell r="A4601">
            <v>90957</v>
          </cell>
          <cell r="B4601" t="str">
            <v>COMPRESSOR DE AR REBOCÁVEL, VAZÃO 189 PCM, PRESSÃO EFETIVA DE TRABALHO 102 PSI, MOTOR DIESEL, POTÊNCIA 63 CV - DEPRECIAÇÃO. AF_06/2015</v>
          </cell>
          <cell r="C4601" t="str">
            <v>H</v>
          </cell>
          <cell r="D4601">
            <v>0</v>
          </cell>
          <cell r="E4601">
            <v>0</v>
          </cell>
          <cell r="F4601">
            <v>0</v>
          </cell>
        </row>
        <row r="4602">
          <cell r="A4602">
            <v>90958</v>
          </cell>
          <cell r="B4602" t="str">
            <v>COMPRESSOR DE AR REBOCÁVEL, VAZÃO 189 PCM, PRESSÃO EFETIVA DE TRABALHO 102 PSI, MOTOR DIESEL, POTÊNCIA 63 CV - JUROS. AF_06/2015</v>
          </cell>
          <cell r="C4602" t="str">
            <v>H</v>
          </cell>
          <cell r="D4602">
            <v>0</v>
          </cell>
          <cell r="E4602">
            <v>0</v>
          </cell>
          <cell r="F4602">
            <v>0</v>
          </cell>
        </row>
        <row r="4603">
          <cell r="A4603">
            <v>90960</v>
          </cell>
          <cell r="B4603" t="str">
            <v>COMPRESSOR DE AR REBOCÁVEL, VAZÃO 89 PCM, PRESSÃO EFETIVA DE TRABALHO 102 PSI, MOTOR DIESEL, POTÊNCIA 20 CV - DEPRECIAÇÃO. AF_06/2015</v>
          </cell>
          <cell r="C4603" t="str">
            <v>H</v>
          </cell>
          <cell r="D4603">
            <v>0</v>
          </cell>
          <cell r="E4603">
            <v>0</v>
          </cell>
          <cell r="F4603">
            <v>0</v>
          </cell>
        </row>
        <row r="4604">
          <cell r="A4604">
            <v>90961</v>
          </cell>
          <cell r="B4604" t="str">
            <v>COMPRESSOR DE AR REBOCÁVEL, VAZÃO 89 PCM, PRESSÃO EFETIVA DE TRABALHO 102 PSI, MOTOR DIESEL, POTÊNCIA 20 CV - JUROS. AF_06/2015</v>
          </cell>
          <cell r="C4604" t="str">
            <v>H</v>
          </cell>
          <cell r="D4604">
            <v>0</v>
          </cell>
          <cell r="E4604">
            <v>0</v>
          </cell>
          <cell r="F4604">
            <v>0</v>
          </cell>
        </row>
        <row r="4605">
          <cell r="A4605">
            <v>90962</v>
          </cell>
          <cell r="B4605" t="str">
            <v>COMPRESSOR DE AR REBOCÁVEL, VAZÃO 89 PCM, PRESSÃO EFETIVA DE TRABALHO 102 PSI, MOTOR DIESEL, POTÊNCIA 20 CV - MANUTENÇÃO. AF_06/2015</v>
          </cell>
          <cell r="C4605" t="str">
            <v>H</v>
          </cell>
          <cell r="D4605">
            <v>0</v>
          </cell>
          <cell r="E4605">
            <v>0</v>
          </cell>
          <cell r="F4605">
            <v>0</v>
          </cell>
        </row>
        <row r="4606">
          <cell r="A4606">
            <v>90963</v>
          </cell>
          <cell r="B4606" t="str">
            <v>COMPRESSOR DE AR REBOCÁVEL, VAZÃO 89 PCM, PRESSÃO EFETIVA DE TRABALHO 102 PSI, MOTOR DIESEL, POTÊNCIA 20 CV - MATERIAIS NA OPERAÇÃO. AF_06/2015</v>
          </cell>
          <cell r="C4606" t="str">
            <v>H</v>
          </cell>
          <cell r="D4606">
            <v>0</v>
          </cell>
          <cell r="E4606">
            <v>0</v>
          </cell>
          <cell r="F4606">
            <v>0</v>
          </cell>
        </row>
        <row r="4607">
          <cell r="A4607">
            <v>90968</v>
          </cell>
          <cell r="B4607" t="str">
            <v>COMPRESSOR DE AR REBOCAVEL, VAZÃO 250 PCM, PRESSAO DE TRABALHO 102 PSI, MOTOR A DIESEL POTÊNCIA 81 CV - DEPRECIAÇÃO. AF_06/2015</v>
          </cell>
          <cell r="C4607" t="str">
            <v>H</v>
          </cell>
          <cell r="D4607">
            <v>0</v>
          </cell>
          <cell r="E4607">
            <v>0</v>
          </cell>
          <cell r="F4607">
            <v>0</v>
          </cell>
        </row>
        <row r="4608">
          <cell r="A4608">
            <v>90969</v>
          </cell>
          <cell r="B4608" t="str">
            <v>COMPRESSOR DE AR REBOCAVEL, VAZÃO 250 PCM, PRESSAO DE TRABALHO 102 PSI, MOTOR A DIESEL POTÊNCIA 81 CV - JUROS. AF_06/2015</v>
          </cell>
          <cell r="C4608" t="str">
            <v>H</v>
          </cell>
          <cell r="D4608">
            <v>0</v>
          </cell>
          <cell r="E4608">
            <v>0</v>
          </cell>
          <cell r="F4608">
            <v>0</v>
          </cell>
        </row>
        <row r="4609">
          <cell r="A4609">
            <v>90970</v>
          </cell>
          <cell r="B4609" t="str">
            <v>COMPRESSOR DE AR REBOCAVEL, VAZÃO 250 PCM, PRESSAO DE TRABALHO 102 PSI, MOTOR A DIESEL POTÊNCIA 81 CV - MANUTENÇÃO. AF_06/2015</v>
          </cell>
          <cell r="C4609" t="str">
            <v>H</v>
          </cell>
          <cell r="D4609">
            <v>0</v>
          </cell>
          <cell r="E4609">
            <v>0</v>
          </cell>
          <cell r="F4609">
            <v>0</v>
          </cell>
        </row>
        <row r="4610">
          <cell r="A4610">
            <v>90971</v>
          </cell>
          <cell r="B4610" t="str">
            <v>COMPRESSOR DE AR REBOCAVEL, VAZÃO 250 PCM, PRESSAO DE TRABALHO 102 PSI, MOTOR A DIESEL POTÊNCIA 81 CV - MATERIAIS NA OPERAÇÃO. AF_06/2015</v>
          </cell>
          <cell r="C4610" t="str">
            <v>H</v>
          </cell>
          <cell r="D4610">
            <v>0</v>
          </cell>
          <cell r="E4610">
            <v>0</v>
          </cell>
          <cell r="F4610">
            <v>0</v>
          </cell>
        </row>
        <row r="4611">
          <cell r="A4611">
            <v>90975</v>
          </cell>
          <cell r="B4611" t="str">
            <v>COMPRESSOR DE AR REBOCÁVEL, VAZÃO 748 PCM, PRESSÃO EFETIVA DE TRABALHO 102 PSI, MOTOR DIESEL, POTÊNCIA 210 CV - DEPRECIAÇÃO. AF_06/2015</v>
          </cell>
          <cell r="C4611" t="str">
            <v>H</v>
          </cell>
          <cell r="D4611">
            <v>0</v>
          </cell>
          <cell r="E4611">
            <v>0</v>
          </cell>
          <cell r="F4611">
            <v>0</v>
          </cell>
        </row>
        <row r="4612">
          <cell r="A4612">
            <v>90976</v>
          </cell>
          <cell r="B4612" t="str">
            <v>COMPRESSOR DE AR REBOCÁVEL, VAZÃO 748 PCM, PRESSÃO EFETIVA DE TRABALHO 102 PSI, MOTOR DIESEL, POTÊNCIA 210 CV - JUROS. AF_06/2015</v>
          </cell>
          <cell r="C4612" t="str">
            <v>H</v>
          </cell>
          <cell r="D4612">
            <v>0</v>
          </cell>
          <cell r="E4612">
            <v>0</v>
          </cell>
          <cell r="F4612">
            <v>0</v>
          </cell>
        </row>
        <row r="4613">
          <cell r="A4613">
            <v>90977</v>
          </cell>
          <cell r="B4613" t="str">
            <v>COMPRESSOR DE AR REBOCÁVEL, VAZÃO 748 PCM, PRESSÃO EFETIVA DE TRABALHO 102 PSI, MOTOR DIESEL, POTÊNCIA 210 CV - MANUTENÇÃO. AF_06/2015</v>
          </cell>
          <cell r="C4613" t="str">
            <v>H</v>
          </cell>
          <cell r="D4613">
            <v>0</v>
          </cell>
          <cell r="E4613">
            <v>0</v>
          </cell>
          <cell r="F4613">
            <v>0</v>
          </cell>
        </row>
        <row r="4614">
          <cell r="A4614">
            <v>90978</v>
          </cell>
          <cell r="B4614" t="str">
            <v>COMPRESSOR DE AR REBOCÁVEL, VAZÃO 748 PCM, PRESSÃO EFETIVA DE TRABALHO 102 PSI, MOTOR DIESEL, POTÊNCIA 210 CV - MATERIAIS NA OPERAÇÃO. AF_06/2015</v>
          </cell>
          <cell r="C4614" t="str">
            <v>H</v>
          </cell>
          <cell r="D4614">
            <v>0</v>
          </cell>
          <cell r="E4614">
            <v>0</v>
          </cell>
          <cell r="F4614">
            <v>0</v>
          </cell>
        </row>
        <row r="4615">
          <cell r="A4615">
            <v>90992</v>
          </cell>
          <cell r="B4615" t="str">
            <v>COMPRESSOR DE AR REBOCAVEL, VAZÃO 400 PCM, PRESSAO DE TRABALHO 102 PSI, MOTOR A DIESEL POTÊNCIA 110 CV - DEPRECIAÇÃO. AF_06/2015</v>
          </cell>
          <cell r="C4615" t="str">
            <v>H</v>
          </cell>
          <cell r="D4615">
            <v>0</v>
          </cell>
          <cell r="E4615">
            <v>0</v>
          </cell>
          <cell r="F4615">
            <v>0</v>
          </cell>
        </row>
        <row r="4616">
          <cell r="A4616">
            <v>90993</v>
          </cell>
          <cell r="B4616" t="str">
            <v>COMPRESSOR DE AR REBOCAVEL, VAZÃO 400 PCM, PRESSAO DE TRABALHO 102 PSI, MOTOR A DIESEL POTÊNCIA 110 CV - JUROS. AF_06/2015</v>
          </cell>
          <cell r="C4616" t="str">
            <v>H</v>
          </cell>
          <cell r="D4616">
            <v>0</v>
          </cell>
          <cell r="E4616">
            <v>0</v>
          </cell>
          <cell r="F4616">
            <v>0</v>
          </cell>
        </row>
        <row r="4617">
          <cell r="A4617">
            <v>90994</v>
          </cell>
          <cell r="B4617" t="str">
            <v>COMPRESSOR DE AR REBOCAVEL, VAZÃO 400 PCM, PRESSAO DE TRABALHO 102 PSI, MOTOR A DIESEL POTÊNCIA 110 CV - MANUTENÇÃO. AF_06/2015</v>
          </cell>
          <cell r="C4617" t="str">
            <v>H</v>
          </cell>
          <cell r="D4617">
            <v>0</v>
          </cell>
          <cell r="E4617">
            <v>0</v>
          </cell>
          <cell r="F4617">
            <v>0</v>
          </cell>
        </row>
        <row r="4618">
          <cell r="A4618">
            <v>90995</v>
          </cell>
          <cell r="B4618" t="str">
            <v>COMPRESSOR DE AR REBOCAVEL, VAZÃO 400 PCM, PRESSAO DE TRABALHO 102 PSI, MOTOR A DIESEL POTÊNCIA 110 CV - MATERIAIS NA OPERAÇÃO. AF_06/2015</v>
          </cell>
          <cell r="C4618" t="str">
            <v>H</v>
          </cell>
          <cell r="D4618">
            <v>0</v>
          </cell>
          <cell r="E4618">
            <v>0</v>
          </cell>
          <cell r="F4618">
            <v>0</v>
          </cell>
        </row>
        <row r="4619">
          <cell r="A4619">
            <v>91021</v>
          </cell>
          <cell r="B4619" t="str">
            <v>PERFURATRIZ HIDRÁULICA SOBRE CAMINHÃO COM TRADO CURTO ACOPLADO, PROFUNDIDADE MÁXIMA DE 20 M, DIÂMETRO MÁXIMO DE 1500 MM, POTÊNCIA INSTALADA DE 137 HP, MESA ROTATIVA COM TORQUE MÁXIMO DE 30 KNM - IMPOSTOS E SEGUROS. AF_06/2015</v>
          </cell>
          <cell r="C4619" t="str">
            <v>H</v>
          </cell>
          <cell r="D4619">
            <v>0</v>
          </cell>
          <cell r="E4619">
            <v>0</v>
          </cell>
          <cell r="F4619">
            <v>0</v>
          </cell>
        </row>
        <row r="4620">
          <cell r="A4620">
            <v>91026</v>
          </cell>
          <cell r="B4620" t="str">
            <v>CAMINHÃO TRUCADO (C/ TERCEIRO EIXO) ELETRÔNICO - POTÊNCIA 231CV - PBT = 22000KG - DIST. ENTRE EIXOS 5170 MM - INCLUI CARROCERIA FIXA ABERTA DE MADEIRA - DEPRECIAÇÃO. AF_06/2015</v>
          </cell>
          <cell r="C4620" t="str">
            <v>H</v>
          </cell>
          <cell r="D4620">
            <v>0</v>
          </cell>
          <cell r="E4620">
            <v>0</v>
          </cell>
          <cell r="F4620">
            <v>0</v>
          </cell>
        </row>
        <row r="4621">
          <cell r="A4621">
            <v>91027</v>
          </cell>
          <cell r="B4621" t="str">
            <v>CAMINHÃO TRUCADO (C/ TERCEIRO EIXO) ELETRÔNICO - POTÊNCIA 231CV - PBT = 22000KG - DIST. ENTRE EIXOS 5170 MM - INCLUI CARROCERIA FIXA ABERTA DE MADEIRA - JUROS. AF_06/2015</v>
          </cell>
          <cell r="C4621" t="str">
            <v>H</v>
          </cell>
          <cell r="D4621">
            <v>0</v>
          </cell>
          <cell r="E4621">
            <v>0</v>
          </cell>
          <cell r="F4621">
            <v>0</v>
          </cell>
        </row>
        <row r="4622">
          <cell r="A4622">
            <v>91028</v>
          </cell>
          <cell r="B4622" t="str">
            <v>CAMINHÃO TRUCADO (C/ TERCEIRO EIXO) ELETRÔNICO - POTÊNCIA 231CV - PBT = 22000KG - DIST. ENTRE EIXOS 5170 MM - INCLUI CARROCERIA FIXA ABERTA DE MADEIRA - IMPOSTOS E SEGUROS. AF_06/2015</v>
          </cell>
          <cell r="C4622" t="str">
            <v>H</v>
          </cell>
          <cell r="D4622">
            <v>0</v>
          </cell>
          <cell r="E4622">
            <v>0</v>
          </cell>
          <cell r="F4622">
            <v>0</v>
          </cell>
        </row>
        <row r="4623">
          <cell r="A4623">
            <v>91029</v>
          </cell>
          <cell r="B4623" t="str">
            <v>CAMINHÃO TRUCADO (C/ TERCEIRO EIXO) ELETRÔNICO - POTÊNCIA 231CV - PBT = 22000KG - DIST. ENTRE EIXOS 5170 MM - INCLUI CARROCERIA FIXA ABERTA DE MADEIRA - MANUTENÇÃO. AF_06/2015</v>
          </cell>
          <cell r="C4623" t="str">
            <v>H</v>
          </cell>
          <cell r="D4623">
            <v>0</v>
          </cell>
          <cell r="E4623">
            <v>0</v>
          </cell>
          <cell r="F4623">
            <v>0</v>
          </cell>
        </row>
        <row r="4624">
          <cell r="A4624">
            <v>91030</v>
          </cell>
          <cell r="B4624" t="str">
            <v>CAMINHÃO TRUCADO (C/ TERCEIRO EIXO) ELETRÔNICO - POTÊNCIA 231CV - PBT = 22000KG - DIST. ENTRE EIXOS 5170 MM - INCLUI CARROCERIA FIXA ABERTA DE MADEIRA - MATERIAIS NA OPERAÇÃO. AF_06/2015</v>
          </cell>
          <cell r="C4624" t="str">
            <v>H</v>
          </cell>
          <cell r="D4624">
            <v>0</v>
          </cell>
          <cell r="E4624">
            <v>0</v>
          </cell>
          <cell r="F4624">
            <v>0</v>
          </cell>
        </row>
        <row r="4625">
          <cell r="A4625">
            <v>91273</v>
          </cell>
          <cell r="B4625" t="str">
            <v>PLACA VIBRATÓRIA REVERSÍVEL COM MOTOR 4 TEMPOS A GASOLINA, FORÇA CENTRÍFUGA DE 25 KN (2500 KGF), POTÊNCIA 5,5 CV - DEPRECIAÇÃO. AF_08/2015</v>
          </cell>
          <cell r="C4625" t="str">
            <v>H</v>
          </cell>
          <cell r="D4625">
            <v>0</v>
          </cell>
          <cell r="E4625">
            <v>0</v>
          </cell>
          <cell r="F4625">
            <v>0</v>
          </cell>
        </row>
        <row r="4626">
          <cell r="A4626">
            <v>91274</v>
          </cell>
          <cell r="B4626" t="str">
            <v>PLACA VIBRATÓRIA REVERSÍVEL COM MOTOR 4 TEMPOS A GASOLINA, FORÇA CENTRÍFUGA DE 25 KN (2500 KGF), POTÊNCIA 5,5 CV - JUROS. AF_08/2015</v>
          </cell>
          <cell r="C4626" t="str">
            <v>H</v>
          </cell>
          <cell r="D4626">
            <v>0</v>
          </cell>
          <cell r="E4626">
            <v>0</v>
          </cell>
          <cell r="F4626">
            <v>0</v>
          </cell>
        </row>
        <row r="4627">
          <cell r="A4627">
            <v>91275</v>
          </cell>
          <cell r="B4627" t="str">
            <v>PLACA VIBRATÓRIA REVERSÍVEL COM MOTOR 4 TEMPOS A GASOLINA, FORÇA CENTRÍFUGA DE 25 KN (2500 KGF), POTÊNCIA 5,5 CV - MANUTENÇÃO. AF_08/2015</v>
          </cell>
          <cell r="C4627" t="str">
            <v>H</v>
          </cell>
          <cell r="D4627">
            <v>0</v>
          </cell>
          <cell r="E4627">
            <v>0</v>
          </cell>
          <cell r="F4627">
            <v>0</v>
          </cell>
        </row>
        <row r="4628">
          <cell r="A4628">
            <v>91276</v>
          </cell>
          <cell r="B4628" t="str">
            <v>PLACA VIBRATÓRIA REVERSÍVEL COM MOTOR 4 TEMPOS A GASOLINA, FORÇA CENTRÍFUGA DE 25 KN (2500 KGF), POTÊNCIA 5,5 CV - MATERIAIS NA OPERAÇÃO. AF_08/2015</v>
          </cell>
          <cell r="C4628" t="str">
            <v>H</v>
          </cell>
          <cell r="D4628">
            <v>0</v>
          </cell>
          <cell r="E4628">
            <v>0</v>
          </cell>
          <cell r="F4628">
            <v>0</v>
          </cell>
        </row>
        <row r="4629">
          <cell r="A4629">
            <v>91279</v>
          </cell>
          <cell r="B4629" t="str">
            <v>CORTADORA DE PISO COM MOTOR 4 TEMPOS A GASOLINA, POTÊNCIA DE 13 HP, COM DISCO DE CORTE DIAMANTADO SEGMENTADO PARA CONCRETO, DIÂMETRO DE 350 MM, FURO DE 1" (14 X 1") - DEPRECIAÇÃO. AF_08/2015</v>
          </cell>
          <cell r="C4629" t="str">
            <v>H</v>
          </cell>
          <cell r="D4629">
            <v>0</v>
          </cell>
          <cell r="E4629">
            <v>0</v>
          </cell>
          <cell r="F4629">
            <v>0</v>
          </cell>
        </row>
        <row r="4630">
          <cell r="A4630">
            <v>91280</v>
          </cell>
          <cell r="B4630" t="str">
            <v>CORTADORA DE PISO COM MOTOR 4 TEMPOS A GASOLINA, POTÊNCIA DE 13 HP, COM DISCO DE CORTE DIAMANTADO SEGMENTADO PARA CONCRETO, DIÂMETRO DE 350 MM, FURO DE 1" (14 X 1") - JUROS. AF_08/2015</v>
          </cell>
          <cell r="C4630" t="str">
            <v>H</v>
          </cell>
          <cell r="D4630">
            <v>0</v>
          </cell>
          <cell r="E4630">
            <v>0</v>
          </cell>
          <cell r="F4630">
            <v>0</v>
          </cell>
        </row>
        <row r="4631">
          <cell r="A4631">
            <v>91281</v>
          </cell>
          <cell r="B4631" t="str">
            <v>CORTADORA DE PISO COM MOTOR 4 TEMPOS A GASOLINA, POTÊNCIA DE 13 HP, COM DISCO DE CORTE DIAMANTADO SEGMENTADO PARA CONCRETO, DIÂMETRO DE 350 MM, FURO DE 1" (14 X 1") - MANUTENÇÃO. AF_08/2015</v>
          </cell>
          <cell r="C4631" t="str">
            <v>H</v>
          </cell>
          <cell r="D4631">
            <v>0</v>
          </cell>
          <cell r="E4631">
            <v>0</v>
          </cell>
          <cell r="F4631">
            <v>0</v>
          </cell>
        </row>
        <row r="4632">
          <cell r="A4632">
            <v>91282</v>
          </cell>
          <cell r="B4632" t="str">
            <v>CORTADORA DE PISO COM MOTOR 4 TEMPOS A GASOLINA, POTÊNCIA DE 13 HP, COM DISCO DE CORTE DIAMANTADO SEGMENTADO PARA CONCRETO, DIÂMETRO DE 350 MM, FURO DE 1" (14 X 1") - MATERIAIS NA OPERAÇÃO. AF_08/2015</v>
          </cell>
          <cell r="C4632" t="str">
            <v>H</v>
          </cell>
          <cell r="D4632">
            <v>0</v>
          </cell>
          <cell r="E4632">
            <v>0</v>
          </cell>
          <cell r="F4632">
            <v>0</v>
          </cell>
        </row>
        <row r="4633">
          <cell r="A4633">
            <v>91354</v>
          </cell>
          <cell r="B4633" t="str">
            <v>CAMINHÃO TOCO, PESO BRUTO TOTAL 14.300 KG, CARGA ÚTIL MÁXIMA 9590 KG, DISTÂNCIA ENTRE EIXOS 4,76 M, POTÊNCIA 185 CV (NÃO INCLUI CARROCERIA) - DEPRECIAÇÃO. AF_06/2014</v>
          </cell>
          <cell r="C4633" t="str">
            <v>H</v>
          </cell>
          <cell r="D4633">
            <v>0</v>
          </cell>
          <cell r="E4633">
            <v>0</v>
          </cell>
          <cell r="F4633">
            <v>0</v>
          </cell>
        </row>
        <row r="4634">
          <cell r="A4634">
            <v>91355</v>
          </cell>
          <cell r="B4634" t="str">
            <v>CAMINHÃO TOCO, PESO BRUTO TOTAL 14.300 KG, CARGA ÚTIL MÁXIMA 9590 KG, DISTÂNCIA ENTRE EIXOS 4,76 M, POTÊNCIA 185 CV (NÃO INCLUI CARROCERIA) - JUROS. AF_06/2014</v>
          </cell>
          <cell r="C4634" t="str">
            <v>H</v>
          </cell>
          <cell r="D4634">
            <v>0</v>
          </cell>
          <cell r="E4634">
            <v>0</v>
          </cell>
          <cell r="F4634">
            <v>0</v>
          </cell>
        </row>
        <row r="4635">
          <cell r="A4635">
            <v>91356</v>
          </cell>
          <cell r="B4635" t="str">
            <v>CAMINHÃO TOCO, PESO BRUTO TOTAL 14.300 KG, CARGA ÚTIL MÁXIMA 9590 KG, DISTÂNCIA ENTRE EIXOS 4,76 M, POTÊNCIA 185 CV (NÃO INCLUI CARROCERIA) - IMPOSTOS E SEGUROS. AF_06/2014</v>
          </cell>
          <cell r="C4635" t="str">
            <v>H</v>
          </cell>
          <cell r="D4635">
            <v>0</v>
          </cell>
          <cell r="E4635">
            <v>0</v>
          </cell>
          <cell r="F4635">
            <v>0</v>
          </cell>
        </row>
        <row r="4636">
          <cell r="A4636">
            <v>91359</v>
          </cell>
          <cell r="B4636" t="str">
            <v>CAMINHÃO PIPA 6.000 L, PESO BRUTO TOTAL 13.000 KG, DISTÂNCIA ENTRE EIXOS 4,80 M, POTÊNCIA 189 CV INCLUSIVE TANQUE DE AÇO PARA TRANSPORTE DE ÁGUA, CAPACIDADE 6 M3 - DEPRECIAÇÃO. AF_06/2014</v>
          </cell>
          <cell r="C4636" t="str">
            <v>H</v>
          </cell>
          <cell r="D4636">
            <v>0</v>
          </cell>
          <cell r="E4636">
            <v>0</v>
          </cell>
          <cell r="F4636">
            <v>0</v>
          </cell>
        </row>
        <row r="4637">
          <cell r="A4637">
            <v>91360</v>
          </cell>
          <cell r="B4637" t="str">
            <v>CAMINHÃO PIPA 6.000 L, PESO BRUTO TOTAL 13.000 KG, DISTÂNCIA ENTRE EIXOS 4,80 M, POTÊNCIA 189 CV INCLUSIVE TANQUE DE AÇO PARA TRANSPORTE DE ÁGUA, CAPACIDADE 6 M3 - JUROS. AF_06/2014</v>
          </cell>
          <cell r="C4637" t="str">
            <v>H</v>
          </cell>
          <cell r="D4637">
            <v>0</v>
          </cell>
          <cell r="E4637">
            <v>0</v>
          </cell>
          <cell r="F4637">
            <v>0</v>
          </cell>
        </row>
        <row r="4638">
          <cell r="A4638">
            <v>91361</v>
          </cell>
          <cell r="B4638" t="str">
            <v>CAMINHÃO PIPA 6.000 L, PESO BRUTO TOTAL 13.000 KG, DISTÂNCIA ENTRE EIXOS 4,80 M, POTÊNCIA 189 CV INCLUSIVE TANQUE DE AÇO PARA TRANSPORTE DE ÁGUA, CAPACIDADE 6 M3 - IMPOSTOS E SEGUROS. AF_06/2014</v>
          </cell>
          <cell r="C4638" t="str">
            <v>H</v>
          </cell>
          <cell r="D4638">
            <v>0</v>
          </cell>
          <cell r="E4638">
            <v>0</v>
          </cell>
          <cell r="F4638">
            <v>0</v>
          </cell>
        </row>
        <row r="4639">
          <cell r="A4639">
            <v>91367</v>
          </cell>
          <cell r="B4639" t="str">
            <v>CAMINHÃO BASCULANTE 6 M3, PESO BRUTO TOTAL 16.000 KG, CARGA ÚTIL MÁXIMA 13.071 KG, DISTÂNCIA ENTRE EIXOS 4,80 M, POTÊNCIA 230 CV INCLUSIVE CAÇAMBA METÁLICA - DEPRECIAÇÃO. AF_06/2014</v>
          </cell>
          <cell r="C4639" t="str">
            <v>H</v>
          </cell>
          <cell r="D4639">
            <v>0</v>
          </cell>
          <cell r="E4639">
            <v>0</v>
          </cell>
          <cell r="F4639">
            <v>0</v>
          </cell>
        </row>
        <row r="4640">
          <cell r="A4640">
            <v>91368</v>
          </cell>
          <cell r="B4640" t="str">
            <v>CAMINHÃO BASCULANTE 6 M3, PESO BRUTO TOTAL 16.000 KG, CARGA ÚTIL MÁXIMA 13.071 KG, DISTÂNCIA ENTRE EIXOS 4,80 M, POTÊNCIA 230 CV INCLUSIVE CAÇAMBA METÁLICA - JUROS. AF_06/2014</v>
          </cell>
          <cell r="C4640" t="str">
            <v>H</v>
          </cell>
          <cell r="D4640">
            <v>0</v>
          </cell>
          <cell r="E4640">
            <v>0</v>
          </cell>
          <cell r="F4640">
            <v>0</v>
          </cell>
        </row>
        <row r="4641">
          <cell r="A4641">
            <v>91369</v>
          </cell>
          <cell r="B4641" t="str">
            <v>CAMINHÃO BASCULANTE 6 M3, PESO BRUTO TOTAL 16.000 KG, CARGA ÚTIL MÁXIMA 13.071 KG, DISTÂNCIA ENTRE EIXOS 4,80 M, POTÊNCIA 230 CV INCLUSIVE CAÇAMBA METÁLICA - IMPOSTOS E SEGUROS. AF_06/2014</v>
          </cell>
          <cell r="C4641" t="str">
            <v>H</v>
          </cell>
          <cell r="D4641">
            <v>0</v>
          </cell>
          <cell r="E4641">
            <v>0</v>
          </cell>
          <cell r="F4641">
            <v>0</v>
          </cell>
        </row>
        <row r="4642">
          <cell r="A4642">
            <v>91375</v>
          </cell>
          <cell r="B4642" t="str">
            <v>CAMINHÃO TOCO, PESO BRUTO TOTAL 16.000 KG, CARGA ÚTIL MÁXIMA DE 10.685 KG, DISTÂNCIA ENTRE EIXOS 4,80 M, POTÊNCIA 189 CV EXCLUSIVE CARROCERIA - DEPRECIAÇÃO. AF_06/2014</v>
          </cell>
          <cell r="C4642" t="str">
            <v>H</v>
          </cell>
          <cell r="D4642">
            <v>0</v>
          </cell>
          <cell r="E4642">
            <v>0</v>
          </cell>
          <cell r="F4642">
            <v>0</v>
          </cell>
        </row>
        <row r="4643">
          <cell r="A4643">
            <v>91376</v>
          </cell>
          <cell r="B4643" t="str">
            <v>CAMINHÃO TOCO, PESO BRUTO TOTAL 16.000 KG, CARGA ÚTIL MÁXIMA DE 10.685 KG, DISTÂNCIA ENTRE EIXOS 4,80 M, POTÊNCIA 189 CV EXCLUSIVE CARROCERIA - JUROS. AF_06/2014</v>
          </cell>
          <cell r="C4643" t="str">
            <v>H</v>
          </cell>
          <cell r="D4643">
            <v>0</v>
          </cell>
          <cell r="E4643">
            <v>0</v>
          </cell>
          <cell r="F4643">
            <v>0</v>
          </cell>
        </row>
        <row r="4644">
          <cell r="A4644">
            <v>91377</v>
          </cell>
          <cell r="B4644" t="str">
            <v>CAMINHÃO TOCO, PESO BRUTO TOTAL 16.000 KG, CARGA ÚTIL MÁXIMA DE 10.685 KG, DISTÂNCIA ENTRE EIXOS 4,80 M, POTÊNCIA 189 CV EXCLUSIVE CARROCERIA - IMPOSTOS E SEGUROS. AF_06/2014</v>
          </cell>
          <cell r="C4644" t="str">
            <v>H</v>
          </cell>
          <cell r="D4644">
            <v>0</v>
          </cell>
          <cell r="E4644">
            <v>0</v>
          </cell>
          <cell r="F4644">
            <v>0</v>
          </cell>
        </row>
        <row r="4645">
          <cell r="A4645">
            <v>91380</v>
          </cell>
          <cell r="B4645" t="str">
            <v>CAMINHÃO BASCULANTE 10 M3, TRUCADO CABINE SIMPLES, PESO BRUTO TOTAL 23.000 KG, CARGA ÚTIL MÁXIMA 15.935 KG, DISTÂNCIA ENTRE EIXOS 4,80 M, POTÊNCIA 230 CV INCLUSIVE CAÇAMBA METÁLICA - DEPRECIAÇÃO. AF_06/2014</v>
          </cell>
          <cell r="C4645" t="str">
            <v>H</v>
          </cell>
          <cell r="D4645">
            <v>0</v>
          </cell>
          <cell r="E4645">
            <v>0</v>
          </cell>
          <cell r="F4645">
            <v>0</v>
          </cell>
        </row>
        <row r="4646">
          <cell r="A4646">
            <v>91381</v>
          </cell>
          <cell r="B4646" t="str">
            <v>CAMINHÃO BASCULANTE 10 M3, TRUCADO CABINE SIMPLES, PESO BRUTO TOTAL 23.000 KG, CARGA ÚTIL MÁXIMA 15.935 KG, DISTÂNCIA ENTRE EIXOS 4,80 M, POTÊNCIA 230 CV INCLUSIVE CAÇAMBA METÁLICA - JUROS. AF_06/2014</v>
          </cell>
          <cell r="C4646" t="str">
            <v>H</v>
          </cell>
          <cell r="D4646">
            <v>0</v>
          </cell>
          <cell r="E4646">
            <v>0</v>
          </cell>
          <cell r="F4646">
            <v>0</v>
          </cell>
        </row>
        <row r="4647">
          <cell r="A4647">
            <v>91382</v>
          </cell>
          <cell r="B4647" t="str">
            <v>CAMINHÃO BASCULANTE 10 M3, TRUCADO CABINE SIMPLES, PESO BRUTO TOTAL 23.000 KG, CARGA ÚTIL MÁXIMA 15.935 KG, DISTÂNCIA ENTRE EIXOS 4,80 M, POTÊNCIA 230 CV INCLUSIVE CAÇAMBA METÁLICA - IMPOSTOS E SEGUROS. AF_06/2014</v>
          </cell>
          <cell r="C4647" t="str">
            <v>H</v>
          </cell>
          <cell r="D4647">
            <v>0</v>
          </cell>
          <cell r="E4647">
            <v>0</v>
          </cell>
          <cell r="F4647">
            <v>0</v>
          </cell>
        </row>
        <row r="4648">
          <cell r="A4648">
            <v>91383</v>
          </cell>
          <cell r="B4648" t="str">
            <v>CAMINHÃO BASCULANTE 10 M3, TRUCADO CABINE SIMPLES, PESO BRUTO TOTAL 23.000 KG, CARGA ÚTIL MÁXIMA 15.935 KG, DISTÂNCIA ENTRE EIXOS 4,80 M, POTÊNCIA 230 CV INCLUSIVE CAÇAMBA METÁLICA - MANUTENÇÃO. AF_06/2014</v>
          </cell>
          <cell r="C4648" t="str">
            <v>H</v>
          </cell>
          <cell r="D4648">
            <v>0</v>
          </cell>
          <cell r="E4648">
            <v>0</v>
          </cell>
          <cell r="F4648">
            <v>0</v>
          </cell>
        </row>
        <row r="4649">
          <cell r="A4649">
            <v>91384</v>
          </cell>
          <cell r="B4649" t="str">
            <v>CAMINHÃO BASCULANTE 10 M3, TRUCADO CABINE SIMPLES, PESO BRUTO TOTAL 23.000 KG, CARGA ÚTIL MÁXIMA 15.935 KG, DISTÂNCIA ENTRE EIXOS 4,80 M, POTÊNCIA 230 CV INCLUSIVE CAÇAMBA METÁLICA - MATERIAIS NA OPERAÇÃO. AF_06/2014</v>
          </cell>
          <cell r="C4649" t="str">
            <v>H</v>
          </cell>
          <cell r="D4649">
            <v>0</v>
          </cell>
          <cell r="E4649">
            <v>0</v>
          </cell>
          <cell r="F4649">
            <v>0</v>
          </cell>
        </row>
        <row r="4650">
          <cell r="A4650">
            <v>91390</v>
          </cell>
          <cell r="B4650" t="str">
            <v>CAMINHÃO TOCO, PBT 14.300 KG, CARGA ÚTIL MÁX. 9.710 KG, DIST. ENTRE EIXOS 3,56 M, POTÊNCIA 185 CV, INCLUSIVE CARROCERIA FIXA ABERTA DE MADEIRA P/ TRANSPORTE GERAL DE CARGA SECA, DIMEN. APROX. 2,50 X 6,50 X 0,50 M - DEPRECIAÇÃO. AF_06/2014</v>
          </cell>
          <cell r="C4650" t="str">
            <v>H</v>
          </cell>
          <cell r="D4650">
            <v>0</v>
          </cell>
          <cell r="E4650">
            <v>0</v>
          </cell>
          <cell r="F4650">
            <v>0</v>
          </cell>
        </row>
        <row r="4651">
          <cell r="A4651">
            <v>91391</v>
          </cell>
          <cell r="B4651" t="str">
            <v>CAMINHÃO TOCO, PBT 14.300 KG, CARGA ÚTIL MÁX. 9.710 KG, DIST. ENTRE EIXOS 3,56 M, POTÊNCIA 185 CV, INCLUSIVE CARROCERIA FIXA ABERTA DE MADEIRA P/ TRANSPORTE GERAL DE CARGA SECA, DIMEN. APROX. 2,50 X 6,50 X 0,50 M - JUROS. AF_06/2014</v>
          </cell>
          <cell r="C4651" t="str">
            <v>H</v>
          </cell>
          <cell r="D4651">
            <v>0</v>
          </cell>
          <cell r="E4651">
            <v>0</v>
          </cell>
          <cell r="F4651">
            <v>0</v>
          </cell>
        </row>
        <row r="4652">
          <cell r="A4652">
            <v>91392</v>
          </cell>
          <cell r="B4652" t="str">
            <v>CAMINHÃO TOCO, PBT 14.300 KG, CARGA ÚTIL MÁX. 9.710 KG, DIST. ENTRE EIXOS 3,56 M, POTÊNCIA 185 CV, INCLUSIVE CARROCERIA FIXA ABERTA DE MADEIRA P/ TRANSPORTE GERAL DE CARGA SECA, DIMEN. APROX. 2,50 X 6,50 X 0,50 M - IMPOSTOS E SEGUROS. AF_06/2014</v>
          </cell>
          <cell r="C4652" t="str">
            <v>H</v>
          </cell>
          <cell r="D4652">
            <v>0</v>
          </cell>
          <cell r="E4652">
            <v>0</v>
          </cell>
          <cell r="F4652">
            <v>0</v>
          </cell>
        </row>
        <row r="4653">
          <cell r="A4653">
            <v>91396</v>
          </cell>
          <cell r="B4653" t="str">
            <v>CAMINHÃO PIPA 10.000 L TRUCADO, PESO BRUTO TOTAL 23.000 KG, CARGA ÚTIL MÁXIMA 15.935 KG, DISTÂNCIA ENTRE EIXOS 4,8 M, POTÊNCIA 230 CV, INCLUSIVE TANQUE DE AÇO PARA TRANSPORTE DE ÁGUA - DEPRECIAÇÃO. AF_06/2014</v>
          </cell>
          <cell r="C4653" t="str">
            <v>H</v>
          </cell>
          <cell r="D4653">
            <v>0</v>
          </cell>
          <cell r="E4653">
            <v>0</v>
          </cell>
          <cell r="F4653">
            <v>0</v>
          </cell>
        </row>
        <row r="4654">
          <cell r="A4654">
            <v>91397</v>
          </cell>
          <cell r="B4654" t="str">
            <v>CAMINHÃO PIPA 10.000 L TRUCADO, PESO BRUTO TOTAL 23.000 KG, CARGA ÚTIL MÁXIMA 15.935 KG, DISTÂNCIA ENTRE EIXOS 4,8 M, POTÊNCIA 230 CV, INCLUSIVE TANQUE DE AÇO PARA TRANSPORTE DE ÁGUA - JUROS. AF_06/2014</v>
          </cell>
          <cell r="C4654" t="str">
            <v>H</v>
          </cell>
          <cell r="D4654">
            <v>0</v>
          </cell>
          <cell r="E4654">
            <v>0</v>
          </cell>
          <cell r="F4654">
            <v>0</v>
          </cell>
        </row>
        <row r="4655">
          <cell r="A4655">
            <v>91398</v>
          </cell>
          <cell r="B4655" t="str">
            <v>CAMINHÃO PIPA 10.000 L TRUCADO, PESO BRUTO TOTAL 23.000 KG, CARGA ÚTIL MÁXIMA 15.935 KG, DISTÂNCIA ENTRE EIXOS 4,8 M, POTÊNCIA 230 CV, INCLUSIVE TANQUE DE AÇO PARA TRANSPORTE DE ÁGUA - IMPOSTOS E SEGUROS. AF_06/2014</v>
          </cell>
          <cell r="C4655" t="str">
            <v>H</v>
          </cell>
          <cell r="D4655">
            <v>0</v>
          </cell>
          <cell r="E4655">
            <v>0</v>
          </cell>
          <cell r="F4655">
            <v>0</v>
          </cell>
        </row>
        <row r="4656">
          <cell r="A4656">
            <v>91402</v>
          </cell>
          <cell r="B4656" t="str">
            <v>CAMINHÃO BASCULANTE 6 M3 TOCO, PESO BRUTO TOTAL 16.000 KG, CARGA ÚTIL MÁXIMA 11.130 KG, DISTÂNCIA ENTRE EIXOS 5,36 M, POTÊNCIA 185 CV, INCLUSIVE CAÇAMBA METÁLICA - IMPOSTOS E SEGUROS. AF_06/2014</v>
          </cell>
          <cell r="C4656" t="str">
            <v>H</v>
          </cell>
          <cell r="D4656">
            <v>0</v>
          </cell>
          <cell r="E4656">
            <v>0</v>
          </cell>
          <cell r="F4656">
            <v>0</v>
          </cell>
        </row>
        <row r="4657">
          <cell r="A4657">
            <v>91466</v>
          </cell>
          <cell r="B4657" t="str">
            <v>GUINDAUTO HIDRÁULICO, CAPACIDADE MÁXIMA DE CARGA 6200 KG, MOMENTO MÁXIMO DE CARGA 11,7 TM, ALCANCE MÁXIMO HORIZONTAL 9,70 M, INCLUSIVE CAMINHÃO TOCO PBT 16.000 KG, POTÊNCIA DE 189 CV - IMPOSTOS E SEGUROS. AF_08/2015</v>
          </cell>
          <cell r="C4657" t="str">
            <v>H</v>
          </cell>
          <cell r="D4657">
            <v>0</v>
          </cell>
          <cell r="E4657">
            <v>0</v>
          </cell>
          <cell r="F4657">
            <v>0</v>
          </cell>
        </row>
        <row r="4658">
          <cell r="A4658">
            <v>91467</v>
          </cell>
          <cell r="B4658" t="str">
            <v>GUINDAUTO HIDRÁULICO, CAPACIDADE MÁXIMA DE CARGA 6200 KG, MOMENTO MÁXIMO DE CARGA 11,7 TM, ALCANCE MÁXIMO HORIZONTAL 9,70 M, INCLUSIVE CAMINHÃO TOCO PBT 16.000 KG, POTÊNCIA DE 189 CV - MATERIAIS NA OPERAÇÃO. AF_08/2015</v>
          </cell>
          <cell r="C4658" t="str">
            <v>H</v>
          </cell>
          <cell r="D4658">
            <v>0</v>
          </cell>
          <cell r="E4658">
            <v>0</v>
          </cell>
          <cell r="F4658">
            <v>0</v>
          </cell>
        </row>
        <row r="4659">
          <cell r="A4659">
            <v>91468</v>
          </cell>
          <cell r="B4659" t="str">
            <v>ESPARGIDOR DE ASFALTO PRESSURIZADO, TANQUE 6 M3 COM ISOLAÇÃO TÉRMICA, AQUECIDO COM 2 MAÇARICOS, COM BARRA ESPARGIDORA 3,60 M, MONTADO SOBRE CAMINHÃO  TOCO, PBT 14.300 KG, POTÊNCIA 185 CV - DEPRECIAÇÃO. AF_08/2015</v>
          </cell>
          <cell r="C4659" t="str">
            <v>H</v>
          </cell>
          <cell r="D4659">
            <v>0</v>
          </cell>
          <cell r="E4659">
            <v>0</v>
          </cell>
          <cell r="F4659">
            <v>0</v>
          </cell>
        </row>
        <row r="4660">
          <cell r="A4660">
            <v>91469</v>
          </cell>
          <cell r="B4660" t="str">
            <v>ESPARGIDOR DE ASFALTO PRESSURIZADO, TANQUE 6 M3 COM ISOLAÇÃO TÉRMICA, AQUECIDO COM 2 MAÇARICOS, COM BARRA ESPARGIDORA 3,60 M, MONTADO SOBRE CAMINHÃO  TOCO, PBT 14.300 KG, POTÊNCIA 185 CV - JUROS. AF_08/2015</v>
          </cell>
          <cell r="C4660" t="str">
            <v>H</v>
          </cell>
          <cell r="D4660">
            <v>0</v>
          </cell>
          <cell r="E4660">
            <v>0</v>
          </cell>
          <cell r="F4660">
            <v>0</v>
          </cell>
        </row>
        <row r="4661">
          <cell r="A4661">
            <v>91484</v>
          </cell>
          <cell r="B4661" t="str">
            <v>ESPARGIDOR DE ASFALTO PRESSURIZADO, TANQUE 6 M3 COM ISOLAÇÃO TÉRMICA, AQUECIDO COM 2 MAÇARICOS, COM BARRA ESPARGIDORA 3,60 M, MONTADO SOBRE CAMINHÃO  TOCO, PBT 14.300 KG, POTÊNCIA 185 CV - IMPOSTOS E SEGUROS. AF_08/2015</v>
          </cell>
          <cell r="C4661" t="str">
            <v>H</v>
          </cell>
          <cell r="D4661">
            <v>0</v>
          </cell>
          <cell r="E4661">
            <v>0</v>
          </cell>
          <cell r="F4661">
            <v>0</v>
          </cell>
        </row>
        <row r="4662">
          <cell r="A4662">
            <v>91485</v>
          </cell>
          <cell r="B4662" t="str">
            <v>ESPARGIDOR DE ASFALTO PRESSURIZADO, TANQUE 6 M3 COM ISOLAÇÃO TÉRMICA, AQUECIDO COM 2 MAÇARICOS, COM BARRA ESPARGIDORA 3,60 M, MONTADO SOBRE CAMINHÃO  TOCO, PBT 14.300 KG, POTÊNCIA 185 CV - MATERIAIS NA OPERAÇÃO. AF_08/2015</v>
          </cell>
          <cell r="C4662" t="str">
            <v>H</v>
          </cell>
          <cell r="D4662">
            <v>0</v>
          </cell>
          <cell r="E4662">
            <v>0</v>
          </cell>
          <cell r="F4662">
            <v>0</v>
          </cell>
        </row>
        <row r="4663">
          <cell r="A4663">
            <v>91529</v>
          </cell>
          <cell r="B4663" t="str">
            <v>COMPACTADOR DE SOLOS DE PERCUSSÃO (SOQUETE) COM MOTOR A GASOLINA 4 TEMPOS, POTÊNCIA 4 CV - DEPRECIAÇÃO. AF_08/2015</v>
          </cell>
          <cell r="C4663" t="str">
            <v>H</v>
          </cell>
          <cell r="D4663">
            <v>0</v>
          </cell>
          <cell r="E4663">
            <v>0</v>
          </cell>
          <cell r="F4663">
            <v>0</v>
          </cell>
        </row>
        <row r="4664">
          <cell r="A4664">
            <v>91530</v>
          </cell>
          <cell r="B4664" t="str">
            <v>COMPACTADOR DE SOLOS DE PERCUSSÃO (SOQUETE) COM MOTOR A GASOLINA 4 TEMPOS, POTÊNCIA 4 CV - JUROS. AF_08/2015</v>
          </cell>
          <cell r="C4664" t="str">
            <v>H</v>
          </cell>
          <cell r="D4664">
            <v>0</v>
          </cell>
          <cell r="E4664">
            <v>0</v>
          </cell>
          <cell r="F4664">
            <v>0</v>
          </cell>
        </row>
        <row r="4665">
          <cell r="A4665">
            <v>91531</v>
          </cell>
          <cell r="B4665" t="str">
            <v>COMPACTADOR DE SOLOS DE PERCUSSÃO (SOQUETE) COM MOTOR A GASOLINA 4 TEMPOS, POTÊNCIA 4 CV - MANUTENÇÃO. AF_08/2015</v>
          </cell>
          <cell r="C4665" t="str">
            <v>H</v>
          </cell>
          <cell r="D4665">
            <v>0</v>
          </cell>
          <cell r="E4665">
            <v>0</v>
          </cell>
          <cell r="F4665">
            <v>0</v>
          </cell>
        </row>
        <row r="4666">
          <cell r="A4666">
            <v>91532</v>
          </cell>
          <cell r="B4666" t="str">
            <v>COMPACTADOR DE SOLOS DE PERCUSSÃO (SOQUETE) COM MOTOR A GASOLINA 4 TEMPOS, POTÊNCIA 4 CV - MATERIAIS NA OPERAÇÃO. AF_08/2015</v>
          </cell>
          <cell r="C4666" t="str">
            <v>H</v>
          </cell>
          <cell r="D4666">
            <v>0</v>
          </cell>
          <cell r="E4666">
            <v>0</v>
          </cell>
          <cell r="F4666">
            <v>0</v>
          </cell>
        </row>
        <row r="4667">
          <cell r="A4667">
            <v>91629</v>
          </cell>
          <cell r="B4667" t="str">
            <v>GUINDAUTO HIDRÁULICO, CAPACIDADE MÁXIMA DE CARGA 6500 KG, MOMENTO MÁXIMO DE CARGA 5,8 TM, ALCANCE MÁXIMO HORIZONTAL 7,60 M, INCLUSIVE CAMINHÃO TOCO PBT 9.700 KG, POTÊNCIA DE 160 CV - DEPRECIAÇÃO. AF_08/2015</v>
          </cell>
          <cell r="C4667" t="str">
            <v>H</v>
          </cell>
          <cell r="D4667">
            <v>0</v>
          </cell>
          <cell r="E4667">
            <v>0</v>
          </cell>
          <cell r="F4667">
            <v>0</v>
          </cell>
        </row>
        <row r="4668">
          <cell r="A4668">
            <v>91630</v>
          </cell>
          <cell r="B4668" t="str">
            <v>GUINDAUTO HIDRÁULICO, CAPACIDADE MÁXIMA DE CARGA 6500 KG, MOMENTO MÁXIMO DE CARGA 5,8 TM, ALCANCE MÁXIMO HORIZONTAL 7,60 M, INCLUSIVE CAMINHÃO TOCO PBT 9.700 KG, POTÊNCIA DE 160 CV - JUROS. AF_08/2015</v>
          </cell>
          <cell r="C4668" t="str">
            <v>H</v>
          </cell>
          <cell r="D4668">
            <v>0</v>
          </cell>
          <cell r="E4668">
            <v>0</v>
          </cell>
          <cell r="F4668">
            <v>0</v>
          </cell>
        </row>
        <row r="4669">
          <cell r="A4669">
            <v>91631</v>
          </cell>
          <cell r="B4669" t="str">
            <v>GUINDAUTO HIDRÁULICO, CAPACIDADE MÁXIMA DE CARGA 6500 KG, MOMENTO MÁXIMO DE CARGA 5,8 TM, ALCANCE MÁXIMO HORIZONTAL 7,60 M, INCLUSIVE CAMINHÃO TOCO PBT 9.700 KG, POTÊNCIA DE 160 CV - IMPOSTOS E SEGUROS. AF_08/2015</v>
          </cell>
          <cell r="C4669" t="str">
            <v>H</v>
          </cell>
          <cell r="D4669">
            <v>0</v>
          </cell>
          <cell r="E4669">
            <v>0</v>
          </cell>
          <cell r="F4669">
            <v>0</v>
          </cell>
        </row>
        <row r="4670">
          <cell r="A4670">
            <v>91632</v>
          </cell>
          <cell r="B4670" t="str">
            <v>GUINDAUTO HIDRÁULICO, CAPACIDADE MÁXIMA DE CARGA 6500 KG, MOMENTO MÁXIMO DE CARGA 5,8 TM, ALCANCE MÁXIMO HORIZONTAL 7,60 M, INCLUSIVE CAMINHÃO TOCO PBT 9.700 KG, POTÊNCIA DE 160 CV - MANUTENÇÃO. AF_08/2015</v>
          </cell>
          <cell r="C4670" t="str">
            <v>H</v>
          </cell>
          <cell r="D4670">
            <v>0</v>
          </cell>
          <cell r="E4670">
            <v>0</v>
          </cell>
          <cell r="F4670">
            <v>0</v>
          </cell>
        </row>
        <row r="4671">
          <cell r="A4671">
            <v>91633</v>
          </cell>
          <cell r="B4671" t="str">
            <v>GUINDAUTO HIDRÁULICO, CAPACIDADE MÁXIMA DE CARGA 6500 KG, MOMENTO MÁXIMO DE CARGA 5,8 TM, ALCANCE MÁXIMO HORIZONTAL 7,60 M, INCLUSIVE CAMINHÃO TOCO PBT 9.700 KG, POTÊNCIA DE 160 CV - MATERIAIS NA OPERAÇÃO. AF_08/2015</v>
          </cell>
          <cell r="C4671" t="str">
            <v>H</v>
          </cell>
          <cell r="D4671">
            <v>0</v>
          </cell>
          <cell r="E4671">
            <v>0</v>
          </cell>
          <cell r="F4671">
            <v>0</v>
          </cell>
        </row>
        <row r="4672">
          <cell r="A4672">
            <v>91640</v>
          </cell>
          <cell r="B4672" t="str">
            <v>CAMINHÃO DE TRANSPORTE DE MATERIAL ASFÁLTICO 30.000 L, COM CAVALO MECÂNICO DE CAPACIDADE MÁXIMA DE TRAÇÃO COMBINADO DE 66.000 KG, POTÊNCIA 360 CV, INCLUSIVE TANQUE DE ASFALTO COM SERPENTINA - DEPRECIAÇÃO. AF_08/2015</v>
          </cell>
          <cell r="C4672" t="str">
            <v>H</v>
          </cell>
          <cell r="D4672">
            <v>0</v>
          </cell>
          <cell r="E4672">
            <v>0</v>
          </cell>
          <cell r="F4672">
            <v>0</v>
          </cell>
        </row>
        <row r="4673">
          <cell r="A4673">
            <v>91641</v>
          </cell>
          <cell r="B4673" t="str">
            <v>CAMINHÃO DE TRANSPORTE DE MATERIAL ASFÁLTICO 30.000 L, COM CAVALO MECÂNICO DE CAPACIDADE MÁXIMA DE TRAÇÃO COMBINADO DE 66.000 KG, POTÊNCIA 360 CV, INCLUSIVE TANQUE DE ASFALTO COM SERPENTINA - JUROS. AF_08/2015</v>
          </cell>
          <cell r="C4673" t="str">
            <v>H</v>
          </cell>
          <cell r="D4673">
            <v>0</v>
          </cell>
          <cell r="E4673">
            <v>0</v>
          </cell>
          <cell r="F4673">
            <v>0</v>
          </cell>
        </row>
        <row r="4674">
          <cell r="A4674">
            <v>91642</v>
          </cell>
          <cell r="B4674" t="str">
            <v>CAMINHÃO DE TRANSPORTE DE MATERIAL ASFÁLTICO 30.000 L, COM CAVALO MECÂNICO DE CAPACIDADE MÁXIMA DE TRAÇÃO COMBINADO DE 66.000 KG, POTÊNCIA 360 CV, INCLUSIVE TANQUE DE ASFALTO COM SERPENTINA - IMPOSTOS E SEGUROS. AF_08/2015</v>
          </cell>
          <cell r="C4674" t="str">
            <v>H</v>
          </cell>
          <cell r="D4674">
            <v>0</v>
          </cell>
          <cell r="E4674">
            <v>0</v>
          </cell>
          <cell r="F4674">
            <v>0</v>
          </cell>
        </row>
        <row r="4675">
          <cell r="A4675">
            <v>91643</v>
          </cell>
          <cell r="B4675" t="str">
            <v>CAMINHÃO DE TRANSPORTE DE MATERIAL ASFÁLTICO 30.000 L, COM CAVALO MECÂNICO DE CAPACIDADE MÁXIMA DE TRAÇÃO COMBINADO DE 66.000 KG, POTÊNCIA 360 CV, INCLUSIVE TANQUE DE ASFALTO COM SERPENTINA - MANUTENÇÃO. AF_08/2015</v>
          </cell>
          <cell r="C4675" t="str">
            <v>H</v>
          </cell>
          <cell r="D4675">
            <v>0</v>
          </cell>
          <cell r="E4675">
            <v>0</v>
          </cell>
          <cell r="F4675">
            <v>0</v>
          </cell>
        </row>
        <row r="4676">
          <cell r="A4676">
            <v>91644</v>
          </cell>
          <cell r="B4676" t="str">
            <v>CAMINHÃO DE TRANSPORTE DE MATERIAL ASFÁLTICO 30.000 L, COM CAVALO MECÂNICO DE CAPACIDADE MÁXIMA DE TRAÇÃO COMBINADO DE 66.000 KG, POTÊNCIA 360 CV, INCLUSIVE TANQUE DE ASFALTO COM SERPENTINA - MATERIAIS NA OPERAÇÃO. AF_08/2015</v>
          </cell>
          <cell r="C4676" t="str">
            <v>H</v>
          </cell>
          <cell r="D4676">
            <v>0</v>
          </cell>
          <cell r="E4676">
            <v>0</v>
          </cell>
          <cell r="F4676">
            <v>0</v>
          </cell>
        </row>
        <row r="4677">
          <cell r="A4677">
            <v>91688</v>
          </cell>
          <cell r="B4677" t="str">
            <v>SERRA CIRCULAR DE BANCADA COM MOTOR ELÉTRICO POTÊNCIA DE 5HP, COM COIFA PARA DISCO 10" - DEPRECIAÇÃO. AF_08/2015</v>
          </cell>
          <cell r="C4677" t="str">
            <v>H</v>
          </cell>
          <cell r="D4677">
            <v>0</v>
          </cell>
          <cell r="E4677">
            <v>0</v>
          </cell>
          <cell r="F4677">
            <v>0</v>
          </cell>
        </row>
        <row r="4678">
          <cell r="A4678">
            <v>91689</v>
          </cell>
          <cell r="B4678" t="str">
            <v>SERRA CIRCULAR DE BANCADA COM MOTOR ELÉTRICO POTÊNCIA DE 5HP, COM COIFA PARA DISCO 10" - JUROS. AF_08/2015</v>
          </cell>
          <cell r="C4678" t="str">
            <v>H</v>
          </cell>
          <cell r="D4678">
            <v>0</v>
          </cell>
          <cell r="E4678">
            <v>0</v>
          </cell>
          <cell r="F4678">
            <v>0</v>
          </cell>
        </row>
        <row r="4679">
          <cell r="A4679">
            <v>91690</v>
          </cell>
          <cell r="B4679" t="str">
            <v>SERRA CIRCULAR DE BANCADA COM MOTOR ELÉTRICO POTÊNCIA DE 5HP, COM COIFA PARA DISCO 10" - MANUTENÇÃO. AF_08/2015</v>
          </cell>
          <cell r="C4679" t="str">
            <v>H</v>
          </cell>
          <cell r="D4679">
            <v>0</v>
          </cell>
          <cell r="E4679">
            <v>0</v>
          </cell>
          <cell r="F4679">
            <v>0</v>
          </cell>
        </row>
        <row r="4680">
          <cell r="A4680">
            <v>91691</v>
          </cell>
          <cell r="B4680" t="str">
            <v>SERRA CIRCULAR DE BANCADA COM MOTOR ELÉTRICO POTÊNCIA DE 5HP, COM COIFA PARA DISCO 10" - MATERIAIS NA OPERAÇÃO. AF_08/2015</v>
          </cell>
          <cell r="C4680" t="str">
            <v>H</v>
          </cell>
          <cell r="D4680">
            <v>0</v>
          </cell>
          <cell r="E4680">
            <v>0</v>
          </cell>
          <cell r="F4680">
            <v>0</v>
          </cell>
        </row>
        <row r="4681">
          <cell r="A4681">
            <v>92040</v>
          </cell>
          <cell r="B4681" t="str">
            <v>DISTRIBUIDOR DE AGREGADOS REBOCAVEL, CAPACIDADE 1,9 M³, LARGURA DE TRABALHO 3,66 M - DEPRECIAÇÃO. AF_11/2015</v>
          </cell>
          <cell r="C4681" t="str">
            <v>H</v>
          </cell>
          <cell r="D4681">
            <v>0</v>
          </cell>
          <cell r="E4681">
            <v>0</v>
          </cell>
          <cell r="F4681">
            <v>0</v>
          </cell>
        </row>
        <row r="4682">
          <cell r="A4682">
            <v>92041</v>
          </cell>
          <cell r="B4682" t="str">
            <v>DISTRIBUIDOR DE AGREGADOS REBOCAVEL, CAPACIDADE 1,9 M³, LARGURA DE TRABALHO 3,66 M - JUROS. AF_11/2015</v>
          </cell>
          <cell r="C4682" t="str">
            <v>H</v>
          </cell>
          <cell r="D4682">
            <v>0</v>
          </cell>
          <cell r="E4682">
            <v>0</v>
          </cell>
          <cell r="F4682">
            <v>0</v>
          </cell>
        </row>
        <row r="4683">
          <cell r="A4683">
            <v>92042</v>
          </cell>
          <cell r="B4683" t="str">
            <v>DISTRIBUIDOR DE AGREGADOS REBOCAVEL, CAPACIDADE 1,9 M³, LARGURA DE TRABALHO 3,66 M - MANUTENÇÃO. AF_11/2015</v>
          </cell>
          <cell r="C4683" t="str">
            <v>H</v>
          </cell>
          <cell r="D4683">
            <v>0</v>
          </cell>
          <cell r="E4683">
            <v>0</v>
          </cell>
          <cell r="F4683">
            <v>0</v>
          </cell>
        </row>
        <row r="4684">
          <cell r="A4684">
            <v>92101</v>
          </cell>
          <cell r="B4684" t="str">
            <v>CAMINHÃO PARA EQUIPAMENTO DE LIMPEZA A SUCÇÃO COM CAMINHÃO TRUCADO DE PESO BRUTO TOTAL 23000 KG, CARGA ÚTIL MÁXIMA 15935 KG, DISTÂNCIA ENTRE EIXOS 4,80 M, POTÊNCIA 230 CV, INCLUSIVE LIMPADORA A SUCÇÃO, TANQUE 12000 L - DEPRECIAÇÃO. AF_11/2015</v>
          </cell>
          <cell r="C4684" t="str">
            <v>H</v>
          </cell>
          <cell r="D4684">
            <v>0</v>
          </cell>
          <cell r="E4684">
            <v>0</v>
          </cell>
          <cell r="F4684">
            <v>0</v>
          </cell>
        </row>
        <row r="4685">
          <cell r="A4685">
            <v>92102</v>
          </cell>
          <cell r="B4685" t="str">
            <v>CAMINHÃO PARA EQUIPAMENTO DE LIMPEZA A SUCÇÃO COM CAMINHÃO TRUCADO DE PESO BRUTO TOTAL 23000 KG, CARGA ÚTIL MÁXIMA 15935 KG, DISTÂNCIA ENTRE EIXOS 4,80 M, POTÊNCIA 230 CV, INCLUSIVE LIMPADORA A SUCÇÃO, TANQUE 12000 L - JUROS. AF_11/2015</v>
          </cell>
          <cell r="C4685" t="str">
            <v>H</v>
          </cell>
          <cell r="D4685">
            <v>0</v>
          </cell>
          <cell r="E4685">
            <v>0</v>
          </cell>
          <cell r="F4685">
            <v>0</v>
          </cell>
        </row>
        <row r="4686">
          <cell r="A4686">
            <v>92103</v>
          </cell>
          <cell r="B4686" t="str">
            <v>CAMINHÃO PARA EQUIPAMENTO DE LIMPEZA A SUCÇÃO COM CAMINHÃO TRUCADO DE PESO BRUTO TOTAL 23000 KG, CARGA ÚTIL MÁXIMA 15935 KG, DISTÂNCIA ENTRE EIXOS 4,80 M, POTÊNCIA 230 CV, INCLUSIVE LIMPADORA A SUCÇÃO, TANQUE 12000 L - IMPOSTOS E SEGUROS. AF_11/2015</v>
          </cell>
          <cell r="C4686" t="str">
            <v>H</v>
          </cell>
          <cell r="D4686">
            <v>0</v>
          </cell>
          <cell r="E4686">
            <v>0</v>
          </cell>
          <cell r="F4686">
            <v>0</v>
          </cell>
        </row>
        <row r="4687">
          <cell r="A4687">
            <v>92104</v>
          </cell>
          <cell r="B4687" t="str">
            <v>CAMINHÃO PARA EQUIPAMENTO DE LIMPEZA A SUCÇÃO COM CAMINHÃO TRUCADO DE PESO BRUTO TOTAL 23000 KG, CARGA ÚTIL MÁXIMA 15935 KG, DISTÂNCIA ENTRE EIXOS 4,80 M, POTÊNCIA 230 CV, INCLUSIVE LIMPADORA A SUCÇÃO, TANQUE 12000 L - MANUTENÇÃO. AF_11/2015</v>
          </cell>
          <cell r="C4687" t="str">
            <v>H</v>
          </cell>
          <cell r="D4687">
            <v>0</v>
          </cell>
          <cell r="E4687">
            <v>0</v>
          </cell>
          <cell r="F4687">
            <v>0</v>
          </cell>
        </row>
        <row r="4688">
          <cell r="A4688">
            <v>92105</v>
          </cell>
          <cell r="B4688" t="str">
            <v>CAMINHÃO PARA EQUIPAMENTO DE LIMPEZA A SUCÇÃO COM CAMINHÃO TRUCADO DE PESO BRUTO TOTAL 23000 KG, CARGA ÚTIL MÁX. 15935 KG, DISTÂNCIA ENTRE EIXOS 4,80 M, POTÊNCIA 230 CV, INCLUSIVE LIMPADORA A SUCÇÃO, TANQUE 12000 L - MATERIAIS NA OPERAÇÃO. AF_11/2015</v>
          </cell>
          <cell r="C4688" t="str">
            <v>H</v>
          </cell>
          <cell r="D4688">
            <v>0</v>
          </cell>
          <cell r="E4688">
            <v>0</v>
          </cell>
          <cell r="F4688">
            <v>0</v>
          </cell>
        </row>
        <row r="4689">
          <cell r="A4689">
            <v>92108</v>
          </cell>
          <cell r="B4689" t="str">
            <v>PENEIRA ROTATIVA COM MOTOR ELÉTRICO TRIFÁSICO DE 2 CV, CILINDRO DE 1 M X 0,60 M, COM FUROS DE 3,17 MM - DEPRECIAÇÃO. AF_11/2015</v>
          </cell>
          <cell r="C4689" t="str">
            <v>H</v>
          </cell>
          <cell r="D4689">
            <v>0</v>
          </cell>
          <cell r="E4689">
            <v>0</v>
          </cell>
          <cell r="F4689">
            <v>0</v>
          </cell>
        </row>
        <row r="4690">
          <cell r="A4690">
            <v>92109</v>
          </cell>
          <cell r="B4690" t="str">
            <v>PENEIRA ROTATIVA COM MOTOR ELÉTRICO TRIFÁSICO DE 2 CV, CILINDRO DE 1 M X 0,60 M, COM FUROS DE 3,17 MM - JUROS. AF_11/2015</v>
          </cell>
          <cell r="C4690" t="str">
            <v>H</v>
          </cell>
          <cell r="D4690">
            <v>0</v>
          </cell>
          <cell r="E4690">
            <v>0</v>
          </cell>
          <cell r="F4690">
            <v>0</v>
          </cell>
        </row>
        <row r="4691">
          <cell r="A4691">
            <v>92110</v>
          </cell>
          <cell r="B4691" t="str">
            <v>PENEIRA ROTATIVA COM MOTOR ELÉTRICO TRIFÁSICO DE 2 CV, CILINDRO DE 1 M X 0,60 M, COM FUROS DE 3,17 MM - MANUTENÇÃO. AF_11/2015</v>
          </cell>
          <cell r="C4691" t="str">
            <v>H</v>
          </cell>
          <cell r="D4691">
            <v>0</v>
          </cell>
          <cell r="E4691">
            <v>0</v>
          </cell>
          <cell r="F4691">
            <v>0</v>
          </cell>
        </row>
        <row r="4692">
          <cell r="A4692">
            <v>92111</v>
          </cell>
          <cell r="B4692" t="str">
            <v>PENEIRA ROTATIVA COM MOTOR ELÉTRICO TRIFÁSICO DE 2 CV, CILINDRO DE 1 M X 0,60 M, COM FUROS DE 3,17 MM - MATERIAIS NA OPERAÇÃO. AF_11/2015</v>
          </cell>
          <cell r="C4692" t="str">
            <v>H</v>
          </cell>
          <cell r="D4692">
            <v>0</v>
          </cell>
          <cell r="E4692">
            <v>0</v>
          </cell>
          <cell r="F4692">
            <v>0</v>
          </cell>
        </row>
        <row r="4693">
          <cell r="A4693">
            <v>92114</v>
          </cell>
          <cell r="B4693" t="str">
            <v>DOSADOR DE AREIA, CAPACIDADE DE 26 LITROS - DEPRECIAÇÃO. AF_11/2015</v>
          </cell>
          <cell r="C4693" t="str">
            <v>H</v>
          </cell>
          <cell r="D4693">
            <v>0</v>
          </cell>
          <cell r="E4693">
            <v>0</v>
          </cell>
          <cell r="F4693">
            <v>0</v>
          </cell>
        </row>
        <row r="4694">
          <cell r="A4694">
            <v>92115</v>
          </cell>
          <cell r="B4694" t="str">
            <v>DOSADOR DE AREIA, CAPACIDADE DE 26 LITROS - JUROS. AF_11/2015</v>
          </cell>
          <cell r="C4694" t="str">
            <v>H</v>
          </cell>
          <cell r="D4694">
            <v>0</v>
          </cell>
          <cell r="E4694">
            <v>0</v>
          </cell>
          <cell r="F4694">
            <v>0</v>
          </cell>
        </row>
        <row r="4695">
          <cell r="A4695">
            <v>92116</v>
          </cell>
          <cell r="B4695" t="str">
            <v>DOSADOR DE AREIA, CAPACIDADE DE 26 LITROS - MANUTENÇÃO. AF_11/2015</v>
          </cell>
          <cell r="C4695" t="str">
            <v>H</v>
          </cell>
          <cell r="D4695">
            <v>0</v>
          </cell>
          <cell r="E4695">
            <v>0</v>
          </cell>
          <cell r="F4695">
            <v>0</v>
          </cell>
        </row>
        <row r="4696">
          <cell r="A4696">
            <v>92133</v>
          </cell>
          <cell r="B4696" t="str">
            <v>CAMINHONETE COM MOTOR A DIESEL, POTÊNCIA 180 CV, CABINE DUPLA, 4X4 - DEPRECIAÇÃO. AF_11/2015</v>
          </cell>
          <cell r="C4696" t="str">
            <v>H</v>
          </cell>
          <cell r="D4696">
            <v>0</v>
          </cell>
          <cell r="E4696">
            <v>0</v>
          </cell>
          <cell r="F4696">
            <v>0</v>
          </cell>
        </row>
        <row r="4697">
          <cell r="A4697">
            <v>92134</v>
          </cell>
          <cell r="B4697" t="str">
            <v>CAMINHONETE COM MOTOR A DIESEL, POTÊNCIA 180 CV, CABINE DUPLA, 4X4 - JUROS. AF_11/2015</v>
          </cell>
          <cell r="C4697" t="str">
            <v>H</v>
          </cell>
          <cell r="D4697">
            <v>0</v>
          </cell>
          <cell r="E4697">
            <v>0</v>
          </cell>
          <cell r="F4697">
            <v>0</v>
          </cell>
        </row>
        <row r="4698">
          <cell r="A4698">
            <v>92135</v>
          </cell>
          <cell r="B4698" t="str">
            <v>CAMINHONETE COM MOTOR A DIESEL, POTÊNCIA 180 CV, CABINE DUPLA, 4X4 - IMPOSTOS E SEGUROS. AF_11/2015</v>
          </cell>
          <cell r="C4698" t="str">
            <v>H</v>
          </cell>
          <cell r="D4698">
            <v>0</v>
          </cell>
          <cell r="E4698">
            <v>0</v>
          </cell>
          <cell r="F4698">
            <v>0</v>
          </cell>
        </row>
        <row r="4699">
          <cell r="A4699">
            <v>92136</v>
          </cell>
          <cell r="B4699" t="str">
            <v>CAMINHONETE COM MOTOR A DIESEL, POTÊNCIA 180 CV, CABINE DUPLA, 4X4 - MANUTENÇÃO. AF_11/2015</v>
          </cell>
          <cell r="C4699" t="str">
            <v>H</v>
          </cell>
          <cell r="D4699">
            <v>0</v>
          </cell>
          <cell r="E4699">
            <v>0</v>
          </cell>
          <cell r="F4699">
            <v>0</v>
          </cell>
        </row>
        <row r="4700">
          <cell r="A4700">
            <v>92137</v>
          </cell>
          <cell r="B4700" t="str">
            <v>CAMINHONETE COM MOTOR A DIESEL, POTÊNCIA 180 CV, CABINE DUPLA, 4X4 - MATERIAIS NA OPERAÇÃO. AF_11/2015</v>
          </cell>
          <cell r="C4700" t="str">
            <v>H</v>
          </cell>
          <cell r="D4700">
            <v>0</v>
          </cell>
          <cell r="E4700">
            <v>0</v>
          </cell>
          <cell r="F4700">
            <v>0</v>
          </cell>
        </row>
        <row r="4701">
          <cell r="A4701">
            <v>92140</v>
          </cell>
          <cell r="B4701" t="str">
            <v>CAMINHONETE CABINE SIMPLES COM MOTOR 1.6 FLEX, CÂMBIO MANUAL, POTÊNCIA 101/104 CV, 2 PORTAS - DEPRECIAÇÃO. AF_11/2015</v>
          </cell>
          <cell r="C4701" t="str">
            <v>H</v>
          </cell>
          <cell r="D4701">
            <v>0</v>
          </cell>
          <cell r="E4701">
            <v>0</v>
          </cell>
          <cell r="F4701">
            <v>0</v>
          </cell>
        </row>
        <row r="4702">
          <cell r="A4702">
            <v>92141</v>
          </cell>
          <cell r="B4702" t="str">
            <v>CAMINHONETE CABINE SIMPLES COM MOTOR 1.6 FLEX, CÂMBIO MANUAL, POTÊNCIA 101/104 CV, 2 PORTAS - JUROS. AF_11/2015</v>
          </cell>
          <cell r="C4702" t="str">
            <v>H</v>
          </cell>
          <cell r="D4702">
            <v>0</v>
          </cell>
          <cell r="E4702">
            <v>0</v>
          </cell>
          <cell r="F4702">
            <v>0</v>
          </cell>
        </row>
        <row r="4703">
          <cell r="A4703">
            <v>92142</v>
          </cell>
          <cell r="B4703" t="str">
            <v>CAMINHONETE CABINE SIMPLES COM MOTOR 1.6 FLEX, CÂMBIO MANUAL, POTÊNCIA 101/104 CV, 2 PORTAS - IMPOSTOS E SEGUROS. AF_11/2015</v>
          </cell>
          <cell r="C4703" t="str">
            <v>H</v>
          </cell>
          <cell r="D4703">
            <v>0</v>
          </cell>
          <cell r="E4703">
            <v>0</v>
          </cell>
          <cell r="F4703">
            <v>0</v>
          </cell>
        </row>
        <row r="4704">
          <cell r="A4704">
            <v>92143</v>
          </cell>
          <cell r="B4704" t="str">
            <v>CAMINHONETE CABINE SIMPLES COM MOTOR 1.6 FLEX, CÂMBIO MANUAL, POTÊNCIA 101/104 CV, 2 PORTAS - MANUTENÇÃO. AF_11/2015</v>
          </cell>
          <cell r="C4704" t="str">
            <v>H</v>
          </cell>
          <cell r="D4704">
            <v>0</v>
          </cell>
          <cell r="E4704">
            <v>0</v>
          </cell>
          <cell r="F4704">
            <v>0</v>
          </cell>
        </row>
        <row r="4705">
          <cell r="A4705">
            <v>92144</v>
          </cell>
          <cell r="B4705" t="str">
            <v>CAMINHONETE CABINE SIMPLES COM MOTOR 1.6 FLEX, CÂMBIO MANUAL, POTÊNCIA 101/104 CV, 2 PORTAS - MATERIAIS NA OPERAÇÃO. AF_11/2015</v>
          </cell>
          <cell r="C4705" t="str">
            <v>H</v>
          </cell>
          <cell r="D4705">
            <v>0</v>
          </cell>
          <cell r="E4705">
            <v>0</v>
          </cell>
          <cell r="F4705">
            <v>0</v>
          </cell>
        </row>
        <row r="4706">
          <cell r="A4706">
            <v>92237</v>
          </cell>
          <cell r="B4706" t="str">
            <v>CAMINHÃO DE TRANSPORTE DE MATERIAL ASFÁLTICO 20.000 L, COM CAVALO MECÂNICO DE CAPACIDADE MÁXIMA DE TRAÇÃO COMBINADO DE 45.000 KG, POTÊNCIA 330 CV, INCLUSIVE TANQUE DE ASFALTO COM MAÇARICO - DEPRECIAÇÃO. AF_12/2015</v>
          </cell>
          <cell r="C4706" t="str">
            <v>H</v>
          </cell>
          <cell r="D4706">
            <v>0</v>
          </cell>
          <cell r="E4706">
            <v>0</v>
          </cell>
          <cell r="F4706">
            <v>0</v>
          </cell>
        </row>
        <row r="4707">
          <cell r="A4707">
            <v>92238</v>
          </cell>
          <cell r="B4707" t="str">
            <v>CAMINHÃO DE TRANSPORTE DE MATERIAL ASFÁLTICO 20.000 L, COM CAVALO MECÂNICO DE CAPACIDADE MÁXIMA DE TRAÇÃO COMBINADO DE 45.000 KG, POTÊNCIA 330 CV, INCLUSIVE TANQUE DE ASFALTO COM MAÇARICO - JUROS. AF_12/2015</v>
          </cell>
          <cell r="C4707" t="str">
            <v>H</v>
          </cell>
          <cell r="D4707">
            <v>0</v>
          </cell>
          <cell r="E4707">
            <v>0</v>
          </cell>
          <cell r="F4707">
            <v>0</v>
          </cell>
        </row>
        <row r="4708">
          <cell r="A4708">
            <v>92239</v>
          </cell>
          <cell r="B4708" t="str">
            <v>CAMINHÃO DE TRANSPORTE DE MATERIAL ASFÁLTICO 20.000 L, COM CAVALO MECÂNICO DE CAPACIDADE MÁXIMA DE TRAÇÃO COMBINADO DE 45.000 KG, POTÊNCIA 330 CV, INCLUSIVE TANQUE DE ASFALTO COM MAÇARICO - IMPOSTOS E SEGUROS. AF_12/2015</v>
          </cell>
          <cell r="C4708" t="str">
            <v>H</v>
          </cell>
          <cell r="D4708">
            <v>0</v>
          </cell>
          <cell r="E4708">
            <v>0</v>
          </cell>
          <cell r="F4708">
            <v>0</v>
          </cell>
        </row>
        <row r="4709">
          <cell r="A4709">
            <v>92240</v>
          </cell>
          <cell r="B4709" t="str">
            <v>CAMINHÃO DE TRANSPORTE DE MATERIAL ASFÁLTICO 20.000 L, COM CAVALO MECÂNICO DE CAPACIDADE MÁXIMA DE TRAÇÃO COMBINADO DE 45.000 KG, POTÊNCIA 330 CV, INCLUSIVE TANQUE DE ASFALTO COM MAÇARICO - MANUTENÇÃO. AF_12/2015</v>
          </cell>
          <cell r="C4709" t="str">
            <v>H</v>
          </cell>
          <cell r="D4709">
            <v>0</v>
          </cell>
          <cell r="E4709">
            <v>0</v>
          </cell>
          <cell r="F4709">
            <v>0</v>
          </cell>
        </row>
        <row r="4710">
          <cell r="A4710">
            <v>92241</v>
          </cell>
          <cell r="B4710" t="str">
            <v>CAMINHÃO DE TRANSPORTE DE MATERIAL ASFÁLTICO 20.000 L, COM CAVALO MECÂNICO DE CAPACIDADE MÁXIMA DE TRAÇÃO COMBINADO DE 45.000 KG, POTÊNCIA 330 CV, INCLUSIVE TANQUE DE ASFALTO COM MAÇARICO - MATERIAIS NA OPERAÇÃO. AF_12/2015</v>
          </cell>
          <cell r="C4710" t="str">
            <v>H</v>
          </cell>
          <cell r="D4710">
            <v>0</v>
          </cell>
          <cell r="E4710">
            <v>0</v>
          </cell>
          <cell r="F4710">
            <v>0</v>
          </cell>
        </row>
        <row r="4711">
          <cell r="A4711">
            <v>92712</v>
          </cell>
          <cell r="B4711" t="str">
            <v>APARELHO PARA CORTE E SOLDA OXI-ACETILENO SOBRE RODAS, INCLUSIVE CILINDROS E MAÇARICOS - DEPRECIAÇÃO. AF_12/2015</v>
          </cell>
          <cell r="C4711" t="str">
            <v>H</v>
          </cell>
          <cell r="D4711">
            <v>0</v>
          </cell>
          <cell r="E4711">
            <v>0</v>
          </cell>
          <cell r="F4711">
            <v>0</v>
          </cell>
        </row>
        <row r="4712">
          <cell r="A4712">
            <v>92713</v>
          </cell>
          <cell r="B4712" t="str">
            <v>APARELHO PARA CORTE E SOLDA OXI-ACETILENO SOBRE RODAS, INCLUSIVE CILINDROS E MAÇARICOS - JUROS. AF_12/2015</v>
          </cell>
          <cell r="C4712" t="str">
            <v>H</v>
          </cell>
          <cell r="D4712">
            <v>0</v>
          </cell>
          <cell r="E4712">
            <v>0</v>
          </cell>
          <cell r="F4712">
            <v>0</v>
          </cell>
        </row>
        <row r="4713">
          <cell r="A4713">
            <v>92714</v>
          </cell>
          <cell r="B4713" t="str">
            <v>APARELHO PARA CORTE E SOLDA OXI-ACETILENO SOBRE RODAS, INCLUSIVE CILINDROS E MAÇARICOS - MANUTENÇÃO. AF_12/2015</v>
          </cell>
          <cell r="C4713" t="str">
            <v>H</v>
          </cell>
          <cell r="D4713">
            <v>0</v>
          </cell>
          <cell r="E4713">
            <v>0</v>
          </cell>
          <cell r="F4713">
            <v>0</v>
          </cell>
        </row>
        <row r="4714">
          <cell r="A4714">
            <v>92715</v>
          </cell>
          <cell r="B4714" t="str">
            <v>APARELHO PARA CORTE E SOLDA OXI-ACETILENO SOBRE RODAS, INCLUSIVE CILINDROS E MAÇARICOS - MATERIAIS NA OPERAÇÃO. AF_12/2015</v>
          </cell>
          <cell r="C4714" t="str">
            <v>H</v>
          </cell>
          <cell r="D4714">
            <v>0</v>
          </cell>
          <cell r="E4714">
            <v>0</v>
          </cell>
          <cell r="F4714">
            <v>0</v>
          </cell>
        </row>
        <row r="4715">
          <cell r="A4715">
            <v>92956</v>
          </cell>
          <cell r="B4715" t="str">
            <v>MÁQUINA EXTRUSORA DE CONCRETO PARA GUIAS E SARJETAS, MOTOR A DIESEL, POTÊNCIA 14 CV - DEPRECIAÇÃO. AF_12/2015</v>
          </cell>
          <cell r="C4715" t="str">
            <v>H</v>
          </cell>
          <cell r="D4715">
            <v>0</v>
          </cell>
          <cell r="E4715">
            <v>0</v>
          </cell>
          <cell r="F4715">
            <v>0</v>
          </cell>
        </row>
        <row r="4716">
          <cell r="A4716">
            <v>92957</v>
          </cell>
          <cell r="B4716" t="str">
            <v>MÁQUINA EXTRUSORA DE CONCRETO PARA GUIAS E SARJETAS, MOTOR A DIESEL, POTÊNCIA 14 CV - JUROS. AF_12/2015</v>
          </cell>
          <cell r="C4716" t="str">
            <v>H</v>
          </cell>
          <cell r="D4716">
            <v>0</v>
          </cell>
          <cell r="E4716">
            <v>0</v>
          </cell>
          <cell r="F4716">
            <v>0</v>
          </cell>
        </row>
        <row r="4717">
          <cell r="A4717">
            <v>92958</v>
          </cell>
          <cell r="B4717" t="str">
            <v>MÁQUINA EXTRUSORA DE CONCRETO PARA GUIAS E SARJETAS, MOTOR A DIESEL, POTÊNCIA 14 CV - MANUTENÇÃO. AF_12/2015</v>
          </cell>
          <cell r="C4717" t="str">
            <v>H</v>
          </cell>
          <cell r="D4717">
            <v>0</v>
          </cell>
          <cell r="E4717">
            <v>0</v>
          </cell>
          <cell r="F4717">
            <v>0</v>
          </cell>
        </row>
        <row r="4718">
          <cell r="A4718">
            <v>92959</v>
          </cell>
          <cell r="B4718" t="str">
            <v>MÁQUINA EXTRUSORA DE CONCRETO PARA GUIAS E SARJETAS, MOTOR A DIESEL, POTÊNCIA 14 CV - MATERIAIS NA OPERAÇÃO. AF_12/2015</v>
          </cell>
          <cell r="C4718" t="str">
            <v>H</v>
          </cell>
          <cell r="D4718">
            <v>0</v>
          </cell>
          <cell r="E4718">
            <v>0</v>
          </cell>
          <cell r="F4718">
            <v>0</v>
          </cell>
        </row>
        <row r="4719">
          <cell r="A4719">
            <v>92963</v>
          </cell>
          <cell r="B4719" t="str">
            <v>MARTELO PERFURADOR PNEUMÁTICO MANUAL, HASTE 25 X 75 MM, 21 KG - DEPRECIAÇÃO. AF_12/2015</v>
          </cell>
          <cell r="C4719" t="str">
            <v>H</v>
          </cell>
          <cell r="D4719">
            <v>0</v>
          </cell>
          <cell r="E4719">
            <v>0</v>
          </cell>
          <cell r="F4719">
            <v>0</v>
          </cell>
        </row>
        <row r="4720">
          <cell r="A4720">
            <v>92964</v>
          </cell>
          <cell r="B4720" t="str">
            <v>MARTELO PERFURADOR PNEUMÁTICO MANUAL, HASTE 25 X 75 MM, 21 KG - JUROS. AF_12/2015</v>
          </cell>
          <cell r="C4720" t="str">
            <v>H</v>
          </cell>
          <cell r="D4720">
            <v>0</v>
          </cell>
          <cell r="E4720">
            <v>0</v>
          </cell>
          <cell r="F4720">
            <v>0</v>
          </cell>
        </row>
        <row r="4721">
          <cell r="A4721">
            <v>92965</v>
          </cell>
          <cell r="B4721" t="str">
            <v>MARTELO PERFURADOR PNEUMÁTICO MANUAL, HASTE 25 X 75 MM, 21 KG - MANUTENÇÃO. AF_12/2015</v>
          </cell>
          <cell r="C4721" t="str">
            <v>H</v>
          </cell>
          <cell r="D4721">
            <v>0</v>
          </cell>
          <cell r="E4721">
            <v>0</v>
          </cell>
          <cell r="F4721">
            <v>0</v>
          </cell>
        </row>
        <row r="4722">
          <cell r="A4722">
            <v>93220</v>
          </cell>
          <cell r="B4722" t="str">
            <v>PERFURATRIZ COM TORRE METÁLICA PARA EXECUÇÃO DE ESTACA HÉLICE CONTÍNUA, PROFUNDIDADE MÁXIMA DE 32 M, DIÂMETRO MÁXIMO DE 1000 MM, POTÊNCIA INSTALADA DE 350 HP, MESA ROTATIVA COM TORQUE MÁXIMO DE 263 KNM - DEPRECIAÇÃO. AF_01/2016</v>
          </cell>
          <cell r="C4722" t="str">
            <v>H</v>
          </cell>
          <cell r="D4722">
            <v>0</v>
          </cell>
          <cell r="E4722">
            <v>0</v>
          </cell>
          <cell r="F4722">
            <v>0</v>
          </cell>
        </row>
        <row r="4723">
          <cell r="A4723">
            <v>93221</v>
          </cell>
          <cell r="B4723" t="str">
            <v>PERFURATRIZ COM TORRE METÁLICA PARA EXECUÇÃO DE ESTACA HÉLICE CONTÍNUA, PROFUNDIDADE MÁXIMA DE 32 M, DIÂMETRO MÁXIMO DE 1000 MM, POTÊNCIA INSTALADA DE 350 HP, MESA ROTATIVA COM TORQUE MÁXIMO DE 263 KNM - JUROS. AF_01/2016</v>
          </cell>
          <cell r="C4723" t="str">
            <v>H</v>
          </cell>
          <cell r="D4723">
            <v>0</v>
          </cell>
          <cell r="E4723">
            <v>0</v>
          </cell>
          <cell r="F4723">
            <v>0</v>
          </cell>
        </row>
        <row r="4724">
          <cell r="A4724">
            <v>93222</v>
          </cell>
          <cell r="B4724" t="str">
            <v>PERFURATRIZ COM TORRE METÁLICA PARA EXECUÇÃO DE ESTACA HÉLICE CONTÍNUA, PROFUNDIDADE MÁXIMA DE 32 M, DIÂMETRO MÁXIMO DE 1000 MM, POTÊNCIA INSTALADA DE 350 HP, MESA ROTATIVA COM TORQUE MÁXIMO DE 263 KNM - MANUTENÇÃO. AF_01/2016</v>
          </cell>
          <cell r="C4724" t="str">
            <v>H</v>
          </cell>
          <cell r="D4724">
            <v>0</v>
          </cell>
          <cell r="E4724">
            <v>0</v>
          </cell>
          <cell r="F4724">
            <v>0</v>
          </cell>
        </row>
        <row r="4725">
          <cell r="A4725">
            <v>93223</v>
          </cell>
          <cell r="B4725" t="str">
            <v>PERFURATRIZ COM TORRE METÁLICA PARA EXECUÇÃO DE ESTACA HÉLICE CONTÍNUA, PROFUNDIDADE MÁXIMA DE 32 M, DIÂMETRO MÁXIMO DE 1000 MM, POTÊNCIA INSTALADA DE 350 HP, MESA ROTATIVA COM TORQUE MÁXIMO DE 263 KNM  MATERIAIS NA OPERAÇÃO. AF_01/2016</v>
          </cell>
          <cell r="C4725" t="str">
            <v>H</v>
          </cell>
          <cell r="D4725">
            <v>0</v>
          </cell>
          <cell r="E4725">
            <v>0</v>
          </cell>
          <cell r="F4725">
            <v>0</v>
          </cell>
        </row>
        <row r="4726">
          <cell r="A4726">
            <v>93229</v>
          </cell>
          <cell r="B4726" t="str">
            <v>BETONEIRA CAPACIDADE NOMINAL 400 L, CAPACIDADE DE MISTURA 310 L, MOTOR A GASOLINA POTÊNCIA 5,5 HP, SEM CARREGADOR - DEPRECIAÇÃO. AF_02/2016</v>
          </cell>
          <cell r="C4726" t="str">
            <v>H</v>
          </cell>
          <cell r="D4726">
            <v>0</v>
          </cell>
          <cell r="E4726">
            <v>0</v>
          </cell>
          <cell r="F4726">
            <v>0</v>
          </cell>
        </row>
        <row r="4727">
          <cell r="A4727">
            <v>93230</v>
          </cell>
          <cell r="B4727" t="str">
            <v>BETONEIRA CAPACIDADE NOMINAL 400 L, CAPACIDADE DE MISTURA 310 L, MOTOR A GASOLINA POTÊNCIA 5,5 HP, SEM CARREGADOR - JUROS. AF_02/2016</v>
          </cell>
          <cell r="C4727" t="str">
            <v>H</v>
          </cell>
          <cell r="D4727">
            <v>0</v>
          </cell>
          <cell r="E4727">
            <v>0</v>
          </cell>
          <cell r="F4727">
            <v>0</v>
          </cell>
        </row>
        <row r="4728">
          <cell r="A4728">
            <v>93231</v>
          </cell>
          <cell r="B4728" t="str">
            <v>BETONEIRA CAPACIDADE NOMINAL 400 L, CAPACIDADE DE MISTURA 310 L, MOTOR A GASOLINA POTÊNCIA 5,5 HP, SEM CARREGADOR - MANUTENÇÃO. AF_02/2016</v>
          </cell>
          <cell r="C4728" t="str">
            <v>H</v>
          </cell>
          <cell r="D4728">
            <v>0</v>
          </cell>
          <cell r="E4728">
            <v>0</v>
          </cell>
          <cell r="F4728">
            <v>0</v>
          </cell>
        </row>
        <row r="4729">
          <cell r="A4729">
            <v>93232</v>
          </cell>
          <cell r="B4729" t="str">
            <v>BETONEIRA CAPACIDADE NOMINAL 400 L, CAPACIDADE DE MISTURA 310 L, MOTOR A GASOLINA POTÊNCIA 5,5 HP, SEM CARREGADOR - MATERIAIS NA OPERAÇÃO. AF_02/2016</v>
          </cell>
          <cell r="C4729" t="str">
            <v>H</v>
          </cell>
          <cell r="D4729">
            <v>0</v>
          </cell>
          <cell r="E4729">
            <v>0</v>
          </cell>
          <cell r="F4729">
            <v>0</v>
          </cell>
        </row>
        <row r="4730">
          <cell r="A4730">
            <v>93235</v>
          </cell>
          <cell r="B4730" t="str">
            <v>GRUPO GERADOR ESTACIONÁRIO, MOTOR DIESEL POTÊNCIA 170 KVA - JUROS. AF_02/2016</v>
          </cell>
          <cell r="C4730" t="str">
            <v>H</v>
          </cell>
          <cell r="D4730">
            <v>0</v>
          </cell>
          <cell r="E4730">
            <v>0</v>
          </cell>
          <cell r="F4730">
            <v>0</v>
          </cell>
        </row>
        <row r="4731">
          <cell r="A4731">
            <v>93238</v>
          </cell>
          <cell r="B4731" t="str">
            <v>ROLO COMPACTADOR VIBRATÓRIO REBOCÁVEL, CILINDRO DE AÇO LISO, POTÊNCIA DE TRAÇÃO DE 65 CV, PESO 4,7 T, IMPACTO DINÂMICO 18,3 T, LARGURA DE TRABALHO 1,67 M - JUROS. AF_02/2016</v>
          </cell>
          <cell r="C4731" t="str">
            <v>H</v>
          </cell>
          <cell r="D4731">
            <v>0</v>
          </cell>
          <cell r="E4731">
            <v>0</v>
          </cell>
          <cell r="F4731">
            <v>0</v>
          </cell>
        </row>
        <row r="4732">
          <cell r="A4732">
            <v>93239</v>
          </cell>
          <cell r="B4732" t="str">
            <v>ROLO COMPACTADOR VIBRATÓRIO PÉ DE CARNEIRO, OPERADO POR CONTROLE REMOTO, POTÊNCIA 12,5 KW, PESO OPERACIONAL 1,675 T, LARGURA DE TRABALHO 0,85 M - JUROS. AF_02/2016</v>
          </cell>
          <cell r="C4732" t="str">
            <v>H</v>
          </cell>
          <cell r="D4732">
            <v>0</v>
          </cell>
          <cell r="E4732">
            <v>0</v>
          </cell>
          <cell r="F4732">
            <v>0</v>
          </cell>
        </row>
        <row r="4733">
          <cell r="A4733">
            <v>93240</v>
          </cell>
          <cell r="B4733" t="str">
            <v>ROLO COMPACTADOR VIBRATÓRIO PÉ DE CARNEIRO, OPERADO POR CONTROLE REMOTO, POTÊNCIA 12,5 KW, PESO OPERACIONAL 1,675 T, LARGURA DE TRABALHO 0,85 M - MATERIAIS NA OPERAÇÃO. AF_02/2016</v>
          </cell>
          <cell r="C4733" t="str">
            <v>H</v>
          </cell>
          <cell r="D4733">
            <v>0</v>
          </cell>
          <cell r="E4733">
            <v>0</v>
          </cell>
          <cell r="F4733">
            <v>0</v>
          </cell>
        </row>
        <row r="4734">
          <cell r="A4734">
            <v>93267</v>
          </cell>
          <cell r="B4734" t="str">
            <v>GRUA ASCENCIONAL, LANÇA DE 30 M, CAPACIDADE DE 1,0 T A 30 M, ALTURA ATÉ 39 M  DEPRECIAÇÃO. AF_03/2016</v>
          </cell>
          <cell r="C4734" t="str">
            <v>H</v>
          </cell>
          <cell r="D4734">
            <v>0</v>
          </cell>
          <cell r="E4734">
            <v>0</v>
          </cell>
          <cell r="F4734">
            <v>0</v>
          </cell>
        </row>
        <row r="4735">
          <cell r="A4735">
            <v>93269</v>
          </cell>
          <cell r="B4735" t="str">
            <v>GRUA ASCENCIONAL, LANÇA DE 30 M, CAPACIDADE DE 1,0 T A 30 M, ALTURA ATÉ 39 M   JUROS. AF_03/2016</v>
          </cell>
          <cell r="C4735" t="str">
            <v>H</v>
          </cell>
          <cell r="D4735">
            <v>0</v>
          </cell>
          <cell r="E4735">
            <v>0</v>
          </cell>
          <cell r="F4735">
            <v>0</v>
          </cell>
        </row>
        <row r="4736">
          <cell r="A4736">
            <v>93270</v>
          </cell>
          <cell r="B4736" t="str">
            <v>GRUA ASCENCIONAL, LANÇA DE 30 M, CAPACIDADE DE 1,0 T A 30 M, ALTURA ATÉ 39 M   MANUTENÇÃO. AF_03/2016</v>
          </cell>
          <cell r="C4736" t="str">
            <v>H</v>
          </cell>
          <cell r="D4736">
            <v>0</v>
          </cell>
          <cell r="E4736">
            <v>0</v>
          </cell>
          <cell r="F4736">
            <v>0</v>
          </cell>
        </row>
        <row r="4737">
          <cell r="A4737">
            <v>93271</v>
          </cell>
          <cell r="B4737" t="str">
            <v>GRUA ASCENCIONAL, LANÇA DE 30 M, CAPACIDADE DE 1,0 T A 30 M, ALTURA ATÉ 39 M   MATERIAIS NA OPERAÇÃO. AF_03/2016</v>
          </cell>
          <cell r="C4737" t="str">
            <v>H</v>
          </cell>
          <cell r="D4737">
            <v>0</v>
          </cell>
          <cell r="E4737">
            <v>0</v>
          </cell>
          <cell r="F4737">
            <v>0</v>
          </cell>
        </row>
        <row r="4738">
          <cell r="A4738">
            <v>93277</v>
          </cell>
          <cell r="B4738" t="str">
            <v>GUINCHO ELÉTRICO DE COLUNA, CAPACIDADE 400 KG, COM MOTO FREIO, MOTOR TRIFÁSICO DE 1,25 CV - DEPRECIAÇÃO. AF_03/2016</v>
          </cell>
          <cell r="C4738" t="str">
            <v>H</v>
          </cell>
          <cell r="D4738">
            <v>0</v>
          </cell>
          <cell r="E4738">
            <v>0</v>
          </cell>
          <cell r="F4738">
            <v>0</v>
          </cell>
        </row>
        <row r="4739">
          <cell r="A4739">
            <v>93278</v>
          </cell>
          <cell r="B4739" t="str">
            <v>GUINCHO ELÉTRICO DE COLUNA, CAPACIDADE 400 KG, COM MOTO FREIO, MOTOR TRIFÁSICO DE 1,25 CV - JUROS. AF_03/2016</v>
          </cell>
          <cell r="C4739" t="str">
            <v>H</v>
          </cell>
          <cell r="D4739">
            <v>0</v>
          </cell>
          <cell r="E4739">
            <v>0</v>
          </cell>
          <cell r="F4739">
            <v>0</v>
          </cell>
        </row>
        <row r="4740">
          <cell r="A4740">
            <v>93279</v>
          </cell>
          <cell r="B4740" t="str">
            <v>GUINCHO ELÉTRICO DE COLUNA, CAPACIDADE 400 KG, COM MOTO FREIO, MOTOR TRIFÁSICO DE 1,25 CV - MANUTENÇÃO. AF_03/2016</v>
          </cell>
          <cell r="C4740" t="str">
            <v>H</v>
          </cell>
          <cell r="D4740">
            <v>0</v>
          </cell>
          <cell r="E4740">
            <v>0</v>
          </cell>
          <cell r="F4740">
            <v>0</v>
          </cell>
        </row>
        <row r="4741">
          <cell r="A4741">
            <v>93280</v>
          </cell>
          <cell r="B4741" t="str">
            <v>GUINCHO ELÉTRICO DE COLUNA, CAPACIDADE 400 KG, COM MOTO FREIO, MOTOR TRIFÁSICO DE 1,25 CV - MATERIAIS NA OPERAÇÃO. AF_03/2016</v>
          </cell>
          <cell r="C4741" t="str">
            <v>H</v>
          </cell>
          <cell r="D4741">
            <v>0</v>
          </cell>
          <cell r="E4741">
            <v>0</v>
          </cell>
          <cell r="F4741">
            <v>0</v>
          </cell>
        </row>
        <row r="4742">
          <cell r="A4742">
            <v>93283</v>
          </cell>
          <cell r="B4742" t="str">
            <v>GUINDASTE HIDRÁULICO AUTOPROPELIDO, COM LANÇA TELESCÓPICA 40 M, CAPACIDADE MÁXIMA 60 T, POTÊNCIA 260 KW - DEPRECIAÇÃO. AF_03/2016</v>
          </cell>
          <cell r="C4742" t="str">
            <v>H</v>
          </cell>
          <cell r="D4742">
            <v>0</v>
          </cell>
          <cell r="E4742">
            <v>0</v>
          </cell>
          <cell r="F4742">
            <v>0</v>
          </cell>
        </row>
        <row r="4743">
          <cell r="A4743">
            <v>93284</v>
          </cell>
          <cell r="B4743" t="str">
            <v>GUINDASTE HIDRÁULICO AUTOPROPELIDO, COM LANÇA TELESCÓPICA 40 M, CAPACIDADE MÁXIMA 60 T, POTÊNCIA 260 KW - JUROS. AF_03/2016</v>
          </cell>
          <cell r="C4743" t="str">
            <v>H</v>
          </cell>
          <cell r="D4743">
            <v>0</v>
          </cell>
          <cell r="E4743">
            <v>0</v>
          </cell>
          <cell r="F4743">
            <v>0</v>
          </cell>
        </row>
        <row r="4744">
          <cell r="A4744">
            <v>93285</v>
          </cell>
          <cell r="B4744" t="str">
            <v>GUINDASTE HIDRÁULICO AUTOPROPELIDO, COM LANÇA TELESCÓPICA 40 M, CAPACIDADE MÁXIMA 60 T, POTÊNCIA 260 KW - MANUTENÇÃO. AF_03/2016</v>
          </cell>
          <cell r="C4744" t="str">
            <v>H</v>
          </cell>
          <cell r="D4744">
            <v>0</v>
          </cell>
          <cell r="E4744">
            <v>0</v>
          </cell>
          <cell r="F4744">
            <v>0</v>
          </cell>
        </row>
        <row r="4745">
          <cell r="A4745">
            <v>93286</v>
          </cell>
          <cell r="B4745" t="str">
            <v>GUINDASTE HIDRÁULICO AUTOPROPELIDO, COM LANÇA TELESCÓPICA 40 M, CAPACIDADE MÁXIMA 60 T, POTÊNCIA 260 KW - MATERIAIS NA OPERAÇÃO. AF_03/2016</v>
          </cell>
          <cell r="C4745" t="str">
            <v>H</v>
          </cell>
          <cell r="D4745">
            <v>0</v>
          </cell>
          <cell r="E4745">
            <v>0</v>
          </cell>
          <cell r="F4745">
            <v>0</v>
          </cell>
        </row>
        <row r="4746">
          <cell r="A4746">
            <v>93296</v>
          </cell>
          <cell r="B4746" t="str">
            <v>GUINDASTE HIDRÁULICO AUTOPROPELIDO, COM LANÇA TELESCÓPICA 40 M, CAPACIDADE MÁXIMA 60 T, POTÊNCIA 260 KW - IMPOSTOS E SEGUROS. AF_03/2016</v>
          </cell>
          <cell r="C4746" t="str">
            <v>H</v>
          </cell>
          <cell r="D4746">
            <v>0</v>
          </cell>
          <cell r="E4746">
            <v>0</v>
          </cell>
          <cell r="F4746">
            <v>0</v>
          </cell>
        </row>
        <row r="4747">
          <cell r="A4747">
            <v>93397</v>
          </cell>
          <cell r="B4747" t="str">
            <v>GUINDAUTO HIDRÁULICO, CAPACIDADE MÁXIMA DE CARGA 3300 KG, MOMENTO MÁXIMO DE CARGA 5,8 TM, ALCANCE MÁXIMO HORIZONTAL 7,60 M, INCLUSIVE CAMINHÃO TOCO PBT 16.000 KG, POTÊNCIA DE 189 CV - DEPRECIAÇÃO. AF_03/2016</v>
          </cell>
          <cell r="C4747" t="str">
            <v>H</v>
          </cell>
          <cell r="D4747">
            <v>0</v>
          </cell>
          <cell r="E4747">
            <v>0</v>
          </cell>
          <cell r="F4747">
            <v>0</v>
          </cell>
        </row>
        <row r="4748">
          <cell r="A4748">
            <v>93398</v>
          </cell>
          <cell r="B4748" t="str">
            <v>GUINDAUTO HIDRÁULICO, CAPACIDADE MÁXIMA DE CARGA 3300 KG, MOMENTO MÁXIMO DE CARGA 5,8 TM, ALCANCE MÁXIMO HORIZONTAL 7,60 M, INCLUSIVE CAMINHÃO TOCO PBT 16.000 KG, POTÊNCIA DE 189 CV - JUROS. AF_03/2016</v>
          </cell>
          <cell r="C4748" t="str">
            <v>H</v>
          </cell>
          <cell r="D4748">
            <v>0</v>
          </cell>
          <cell r="E4748">
            <v>0</v>
          </cell>
          <cell r="F4748">
            <v>0</v>
          </cell>
        </row>
        <row r="4749">
          <cell r="A4749">
            <v>93399</v>
          </cell>
          <cell r="B4749" t="str">
            <v>GUINDAUTO HIDRÁULICO, CAPACIDADE MÁXIMA DE CARGA 3300 KG, MOMENTO MÁXIMO DE CARGA 5,8 TM, ALCANCE MÁXIMO HORIZONTAL 7,60 M, INCLUSIVE CAMINHÃO TOCO PBT 16.000 KG, POTÊNCIA DE 189 CV  IMPOSTOS E SEGUROS. AF_03/2016</v>
          </cell>
          <cell r="C4749" t="str">
            <v>H</v>
          </cell>
          <cell r="D4749">
            <v>0</v>
          </cell>
          <cell r="E4749">
            <v>0</v>
          </cell>
          <cell r="F4749">
            <v>0</v>
          </cell>
        </row>
        <row r="4750">
          <cell r="A4750">
            <v>93400</v>
          </cell>
          <cell r="B4750" t="str">
            <v>GUINDAUTO HIDRÁULICO, CAPACIDADE MÁXIMA DE CARGA 3300 KG, MOMENTO MÁXIMO DE CARGA 5,8 TM, ALCANCE MÁXIMO HORIZONTAL 7,60 M, INCLUSIVE CAMINHÃO TOCO PBT 16.000 KG, POTÊNCIA DE 189 CV - MANUTENÇÃO. AF_03/2016</v>
          </cell>
          <cell r="C4750" t="str">
            <v>H</v>
          </cell>
          <cell r="D4750">
            <v>0</v>
          </cell>
          <cell r="E4750">
            <v>0</v>
          </cell>
          <cell r="F4750">
            <v>0</v>
          </cell>
        </row>
        <row r="4751">
          <cell r="A4751">
            <v>93401</v>
          </cell>
          <cell r="B4751" t="str">
            <v>GUINDAUTO HIDRÁULICO, CAPACIDADE MÁXIMA DE CARGA 3300 KG, MOMENTO MÁXIMO DE CARGA 5,8 TM, ALCANCE MÁXIMO HORIZONTAL 7,60 M, INCLUSIVE CAMINHÃO TOCO PBT 16.000 KG, POTÊNCIA DE 189 CV - MATERIAIS NA OPERAÇÃO. AF_03/2016</v>
          </cell>
          <cell r="C4751" t="str">
            <v>H</v>
          </cell>
          <cell r="D4751">
            <v>0</v>
          </cell>
          <cell r="E4751">
            <v>0</v>
          </cell>
          <cell r="F4751">
            <v>0</v>
          </cell>
        </row>
        <row r="4752">
          <cell r="A4752">
            <v>93404</v>
          </cell>
          <cell r="B4752" t="str">
            <v>MÁQUINA JATO DE PRESSAO PORTÁTIL, CAMARA DE 1 SAIDA, CAPACIDADE 280 L, DIAMETRO 670 MM, BICO DE JATO CURTO VENTURI DE 5/16'' , MANGUEIRA DE 1'' COM COMPRESSOR DE AR REBOCÁVEL 189 PCM E MOTOR DIESEL 63 CV - DEPRECIAÇÃO. AF_03/2016</v>
          </cell>
          <cell r="C4752" t="str">
            <v>H</v>
          </cell>
          <cell r="D4752">
            <v>0</v>
          </cell>
          <cell r="E4752">
            <v>0</v>
          </cell>
          <cell r="F4752">
            <v>0</v>
          </cell>
        </row>
        <row r="4753">
          <cell r="A4753">
            <v>93405</v>
          </cell>
          <cell r="B4753" t="str">
            <v>MÁQUINA JATO DE PRESSAO PORTÁTIL, CAMARA DE 1 SAIDA, CAPACIDADE 280 L, DIAMETRO 670 MM, BICO DE JATO CURTO VENTURI DE 5/16'' , MANGUEIRA DE 1'' COM COMPRESSOR DE AR REBOCÁVEL 189 PCM E MOTOR DIESEL 63 CV - JUROS. AF_03/2016</v>
          </cell>
          <cell r="C4753" t="str">
            <v>H</v>
          </cell>
          <cell r="D4753">
            <v>0</v>
          </cell>
          <cell r="E4753">
            <v>0</v>
          </cell>
          <cell r="F4753">
            <v>0</v>
          </cell>
        </row>
        <row r="4754">
          <cell r="A4754">
            <v>93406</v>
          </cell>
          <cell r="B4754" t="str">
            <v>MÁQUINA JATO DE PRESSAO PORTÁTIL, CAMARA DE 1 SAIDA, CAPACIDADE 280 L, DIAMETRO 670 MM, BICO DE JATO CURTO VENTURI DE 5/16'' , MANGUEIRA DE 1'' COM COMPRESSOR DE AR REBOCÁVEL 189 PCM E MOTOR DIESEL 63 CV - MANUTENÇÃO. AF_03/2016</v>
          </cell>
          <cell r="C4754" t="str">
            <v>H</v>
          </cell>
          <cell r="D4754">
            <v>0</v>
          </cell>
          <cell r="E4754">
            <v>0</v>
          </cell>
          <cell r="F4754">
            <v>0</v>
          </cell>
        </row>
        <row r="4755">
          <cell r="A4755">
            <v>93407</v>
          </cell>
          <cell r="B4755" t="str">
            <v>MÁQUINA JATO DE PRESSAO PORTÁTIL, CAMARA DE 1 SAIDA, CAPACIDADE 280 L, DIAMETRO 670 MM, BICO DE JATO CURTO VENTURI DE 5/16'' , MANGUEIRA DE 1'' COM COMPRESSOR DE AR REBOCÁVEL 189 PCM E MOTOR DIESEL 63 CV - MATERIAIS NA OPERAÇÃO. AF_03/2016</v>
          </cell>
          <cell r="C4755" t="str">
            <v>H</v>
          </cell>
          <cell r="D4755">
            <v>0</v>
          </cell>
          <cell r="E4755">
            <v>0</v>
          </cell>
          <cell r="F4755">
            <v>0</v>
          </cell>
        </row>
        <row r="4756">
          <cell r="A4756">
            <v>93411</v>
          </cell>
          <cell r="B4756" t="str">
            <v>GERADOR PORTÁTIL MONOFÁSICO, POTÊNCIA 5500 VA, MOTOR A GASOLINA, POTÊNCIA DO MOTOR 13 CV - DEPRECIAÇÃO. AF_03/2016</v>
          </cell>
          <cell r="C4756" t="str">
            <v>H</v>
          </cell>
          <cell r="D4756">
            <v>0</v>
          </cell>
          <cell r="E4756">
            <v>0</v>
          </cell>
          <cell r="F4756">
            <v>0</v>
          </cell>
        </row>
        <row r="4757">
          <cell r="A4757">
            <v>93412</v>
          </cell>
          <cell r="B4757" t="str">
            <v>GERADOR PORTÁTIL MONOFÁSICO, POTÊNCIA 5500 VA, MOTOR A GASOLINA, POTÊNCIA DO MOTOR 13 CV - JUROS. AF_03/2016</v>
          </cell>
          <cell r="C4757" t="str">
            <v>H</v>
          </cell>
          <cell r="D4757">
            <v>0</v>
          </cell>
          <cell r="E4757">
            <v>0</v>
          </cell>
          <cell r="F4757">
            <v>0</v>
          </cell>
        </row>
        <row r="4758">
          <cell r="A4758">
            <v>93413</v>
          </cell>
          <cell r="B4758" t="str">
            <v>GERADOR PORTÁTIL MONOFÁSICO, POTÊNCIA 5500 VA, MOTOR A GASOLINA, POTÊNCIA DO MOTOR 13 CV - MANUTENÇÃO. AF_03/2016</v>
          </cell>
          <cell r="C4758" t="str">
            <v>H</v>
          </cell>
          <cell r="D4758">
            <v>0</v>
          </cell>
          <cell r="E4758">
            <v>0</v>
          </cell>
          <cell r="F4758">
            <v>0</v>
          </cell>
        </row>
        <row r="4759">
          <cell r="A4759">
            <v>93414</v>
          </cell>
          <cell r="B4759" t="str">
            <v>GERADOR PORTÁTIL MONOFÁSICO, POTÊNCIA 5500 VA, MOTOR A GASOLINA, POTÊNCIA DO MOTOR 13 CV - MATERIAIS NA OPERAÇÃO. AF_03/2016</v>
          </cell>
          <cell r="C4759" t="str">
            <v>H</v>
          </cell>
          <cell r="D4759">
            <v>0</v>
          </cell>
          <cell r="E4759">
            <v>0</v>
          </cell>
          <cell r="F4759">
            <v>0</v>
          </cell>
        </row>
        <row r="4760">
          <cell r="A4760">
            <v>93417</v>
          </cell>
          <cell r="B4760" t="str">
            <v>GRUPO GERADOR REBOCÁVEL, POTÊNCIA 66 KVA, MOTOR A DIESEL - DEPRECIAÇÃO. AF_03/2016</v>
          </cell>
          <cell r="C4760" t="str">
            <v>H</v>
          </cell>
          <cell r="D4760">
            <v>0</v>
          </cell>
          <cell r="E4760">
            <v>0</v>
          </cell>
          <cell r="F4760">
            <v>0</v>
          </cell>
        </row>
        <row r="4761">
          <cell r="A4761">
            <v>93418</v>
          </cell>
          <cell r="B4761" t="str">
            <v>GRUPO GERADOR REBOCÁVEL, POTÊNCIA 66 KVA, MOTOR A DIESEL - JUROS. AF_03/2016</v>
          </cell>
          <cell r="C4761" t="str">
            <v>H</v>
          </cell>
          <cell r="D4761">
            <v>0</v>
          </cell>
          <cell r="E4761">
            <v>0</v>
          </cell>
          <cell r="F4761">
            <v>0</v>
          </cell>
        </row>
        <row r="4762">
          <cell r="A4762">
            <v>93419</v>
          </cell>
          <cell r="B4762" t="str">
            <v>GRUPO GERADOR REBOCÁVEL, POTÊNCIA 66 KVA, MOTOR A DIESEL - MANUTENÇÃO. AF_03/2016</v>
          </cell>
          <cell r="C4762" t="str">
            <v>H</v>
          </cell>
          <cell r="D4762">
            <v>0</v>
          </cell>
          <cell r="E4762">
            <v>0</v>
          </cell>
          <cell r="F4762">
            <v>0</v>
          </cell>
        </row>
        <row r="4763">
          <cell r="A4763">
            <v>93420</v>
          </cell>
          <cell r="B4763" t="str">
            <v>GRUPO GERADOR REBOCÁVEL, POTÊNCIA 66 KVA, MOTOR A DIESEL - MATERIAIS NA OPERAÇÃO. AF_03/2016</v>
          </cell>
          <cell r="C4763" t="str">
            <v>H</v>
          </cell>
          <cell r="D4763">
            <v>0</v>
          </cell>
          <cell r="E4763">
            <v>0</v>
          </cell>
          <cell r="F4763">
            <v>0</v>
          </cell>
        </row>
        <row r="4764">
          <cell r="A4764">
            <v>93423</v>
          </cell>
          <cell r="B4764" t="str">
            <v>GRUPO GERADOR ESTACIONÁRIO, POTÊNCIA 150 KVA, MOTOR A DIESEL- DEPRECIAÇÃO. AF_03/2016</v>
          </cell>
          <cell r="C4764" t="str">
            <v>H</v>
          </cell>
          <cell r="D4764">
            <v>0</v>
          </cell>
          <cell r="E4764">
            <v>0</v>
          </cell>
          <cell r="F4764">
            <v>0</v>
          </cell>
        </row>
        <row r="4765">
          <cell r="A4765">
            <v>93424</v>
          </cell>
          <cell r="B4765" t="str">
            <v>GRUPO GERADOR ESTACIONÁRIO, POTÊNCIA 150 KVA, MOTOR A DIESEL- JUROS. AF_03/2016</v>
          </cell>
          <cell r="C4765" t="str">
            <v>H</v>
          </cell>
          <cell r="D4765">
            <v>0</v>
          </cell>
          <cell r="E4765">
            <v>0</v>
          </cell>
          <cell r="F4765">
            <v>0</v>
          </cell>
        </row>
        <row r="4766">
          <cell r="A4766">
            <v>93425</v>
          </cell>
          <cell r="B4766" t="str">
            <v>GRUPO GERADOR ESTACIONÁRIO, POTÊNCIA 150 KVA, MOTOR A DIESEL- MANUTENÇÃO. AF_03/2016</v>
          </cell>
          <cell r="C4766" t="str">
            <v>H</v>
          </cell>
          <cell r="D4766">
            <v>0</v>
          </cell>
          <cell r="E4766">
            <v>0</v>
          </cell>
          <cell r="F4766">
            <v>0</v>
          </cell>
        </row>
        <row r="4767">
          <cell r="A4767">
            <v>93426</v>
          </cell>
          <cell r="B4767" t="str">
            <v>GRUPO GERADOR ESTACIONÁRIO, POTÊNCIA 150 KVA, MOTOR A DIESEL- MATERIAIS NA OPERAÇÃO. AF_03/2016</v>
          </cell>
          <cell r="C4767" t="str">
            <v>H</v>
          </cell>
          <cell r="D4767">
            <v>0</v>
          </cell>
          <cell r="E4767">
            <v>0</v>
          </cell>
          <cell r="F4767">
            <v>0</v>
          </cell>
        </row>
        <row r="4768">
          <cell r="A4768">
            <v>93429</v>
          </cell>
          <cell r="B4768" t="str">
            <v>USINA DE MISTURA ASFÁLTICA À QUENTE, TIPO CONTRA FLUXO, PROD 40 A 80 TON/HORA - DEPRECIAÇÃO. AF_03/2016</v>
          </cell>
          <cell r="C4768" t="str">
            <v>H</v>
          </cell>
          <cell r="D4768">
            <v>0</v>
          </cell>
          <cell r="E4768">
            <v>0</v>
          </cell>
          <cell r="F4768">
            <v>0</v>
          </cell>
        </row>
        <row r="4769">
          <cell r="A4769">
            <v>93430</v>
          </cell>
          <cell r="B4769" t="str">
            <v>USINA DE MISTURA ASFÁLTICA À QUENTE, TIPO CONTRA FLUXO, PROD 40 A 80 TON/HORA - JUROS. AF_03/2016</v>
          </cell>
          <cell r="C4769" t="str">
            <v>H</v>
          </cell>
          <cell r="D4769">
            <v>0</v>
          </cell>
          <cell r="E4769">
            <v>0</v>
          </cell>
          <cell r="F4769">
            <v>0</v>
          </cell>
        </row>
        <row r="4770">
          <cell r="A4770">
            <v>93431</v>
          </cell>
          <cell r="B4770" t="str">
            <v>USINA DE MISTURA ASFÁLTICA À QUENTE, TIPO CONTRA FLUXO, PROD 40 A 80 TON/HORA - MANUTENÇÃO. AF_03/2016</v>
          </cell>
          <cell r="C4770" t="str">
            <v>H</v>
          </cell>
          <cell r="D4770">
            <v>0</v>
          </cell>
          <cell r="E4770">
            <v>0</v>
          </cell>
          <cell r="F4770">
            <v>0</v>
          </cell>
        </row>
        <row r="4771">
          <cell r="A4771">
            <v>93432</v>
          </cell>
          <cell r="B4771" t="str">
            <v>USINA DE MISTURA ASFÁLTICA À QUENTE, TIPO CONTRA FLUXO, PROD 40 A 80 TON/HORA - MATERIAIS NA OPERAÇÃO. AF_03/2016</v>
          </cell>
          <cell r="C4771" t="str">
            <v>H</v>
          </cell>
          <cell r="D4771">
            <v>0</v>
          </cell>
          <cell r="E4771">
            <v>0</v>
          </cell>
          <cell r="F4771">
            <v>0</v>
          </cell>
        </row>
        <row r="4772">
          <cell r="A4772">
            <v>93435</v>
          </cell>
          <cell r="B4772" t="str">
            <v>USINA DE ASFALTO À FRIO, CAPACIDADE DE 40 A 60 TON/HORA, ELÉTRICA POTÊNCIA 30 CV - DEPRECIAÇÃO. AF_03/2016</v>
          </cell>
          <cell r="C4772" t="str">
            <v>H</v>
          </cell>
          <cell r="D4772">
            <v>0</v>
          </cell>
          <cell r="E4772">
            <v>0</v>
          </cell>
          <cell r="F4772">
            <v>0</v>
          </cell>
        </row>
        <row r="4773">
          <cell r="A4773">
            <v>93436</v>
          </cell>
          <cell r="B4773" t="str">
            <v>USINA DE ASFALTO À FRIO, CAPACIDADE DE 40 A 60 TON/HORA, ELÉTRICA POTÊNCIA 30 CV - JUROS. AF_03/2016</v>
          </cell>
          <cell r="C4773" t="str">
            <v>H</v>
          </cell>
          <cell r="D4773">
            <v>0</v>
          </cell>
          <cell r="E4773">
            <v>0</v>
          </cell>
          <cell r="F4773">
            <v>0</v>
          </cell>
        </row>
        <row r="4774">
          <cell r="A4774">
            <v>93437</v>
          </cell>
          <cell r="B4774" t="str">
            <v>USINA DE ASFALTO À FRIO, CAPACIDADE DE 40 A 60 TON/HORA, ELÉTRICA POTÊNCIA 30 CV - MANUTENÇÃO. AF_03/2016</v>
          </cell>
          <cell r="C4774" t="str">
            <v>H</v>
          </cell>
          <cell r="D4774">
            <v>0</v>
          </cell>
          <cell r="E4774">
            <v>0</v>
          </cell>
          <cell r="F4774">
            <v>0</v>
          </cell>
        </row>
        <row r="4775">
          <cell r="A4775">
            <v>93438</v>
          </cell>
          <cell r="B4775" t="str">
            <v>USINA DE ASFALTO À FRIO, CAPACIDADE DE 40 A 60 TON/HORA, ELÉTRICA POTÊNCIA 30 CV - MATERIAIS NA OPERAÇÃO. AF_03/2016</v>
          </cell>
          <cell r="C4775" t="str">
            <v>H</v>
          </cell>
          <cell r="D4775">
            <v>0</v>
          </cell>
          <cell r="E4775">
            <v>0</v>
          </cell>
          <cell r="F4775">
            <v>0</v>
          </cell>
        </row>
        <row r="4776">
          <cell r="A4776">
            <v>95114</v>
          </cell>
          <cell r="B4776" t="str">
            <v>MARTELETE OU ROMPEDOR PNEUMÁTICO MANUAL, 28 KG, COM SILENCIADOR - DEPRECIAÇÃO. AF_07/2016</v>
          </cell>
          <cell r="C4776" t="str">
            <v>H</v>
          </cell>
          <cell r="D4776">
            <v>0</v>
          </cell>
          <cell r="E4776">
            <v>0</v>
          </cell>
          <cell r="F4776">
            <v>0</v>
          </cell>
        </row>
        <row r="4777">
          <cell r="A4777">
            <v>95115</v>
          </cell>
          <cell r="B4777" t="str">
            <v>MARTELETE OU ROMPEDOR PNEUMÁTICO MANUAL, 28 KG, COM SILENCIADOR - JUROS. AF_07/2016</v>
          </cell>
          <cell r="C4777" t="str">
            <v>H</v>
          </cell>
          <cell r="D4777">
            <v>0</v>
          </cell>
          <cell r="E4777">
            <v>0</v>
          </cell>
          <cell r="F4777">
            <v>0</v>
          </cell>
        </row>
        <row r="4778">
          <cell r="A4778">
            <v>95116</v>
          </cell>
          <cell r="B4778" t="str">
            <v>USINA DE CONCRETO FIXA, CAPACIDADE NOMINAL DE 90 A 120 M3/H, SEM SILO - DEPRECIAÇÃO. AF_07/2016</v>
          </cell>
          <cell r="C4778" t="str">
            <v>H</v>
          </cell>
          <cell r="D4778">
            <v>0</v>
          </cell>
          <cell r="E4778">
            <v>0</v>
          </cell>
          <cell r="F4778">
            <v>0</v>
          </cell>
        </row>
        <row r="4779">
          <cell r="A4779">
            <v>95117</v>
          </cell>
          <cell r="B4779" t="str">
            <v>USINA DE CONCRETO FIXA, CAPACIDADE NOMINAL DE 90 A 120 M3/H, SEM SILO - JUROS. AF_07/2016</v>
          </cell>
          <cell r="C4779" t="str">
            <v>H</v>
          </cell>
          <cell r="D4779">
            <v>0</v>
          </cell>
          <cell r="E4779">
            <v>0</v>
          </cell>
          <cell r="F4779">
            <v>0</v>
          </cell>
        </row>
        <row r="4780">
          <cell r="A4780">
            <v>95118</v>
          </cell>
          <cell r="B4780" t="str">
            <v>USINA MISTURADORA DE SOLOS, CAPACIDADE DE 200 A 500 TON/H, POTENCIA 75KW - DEPRECIAÇÃO. AF_07/2016</v>
          </cell>
          <cell r="C4780" t="str">
            <v>H</v>
          </cell>
          <cell r="D4780">
            <v>0</v>
          </cell>
          <cell r="E4780">
            <v>0</v>
          </cell>
          <cell r="F4780">
            <v>0</v>
          </cell>
        </row>
        <row r="4781">
          <cell r="A4781">
            <v>95119</v>
          </cell>
          <cell r="B4781" t="str">
            <v>USINA MISTURADORA DE SOLOS, CAPACIDADE DE 200 A 500 TON/H, POTENCIA 75KW - JUROS. AF_07/2016</v>
          </cell>
          <cell r="C4781" t="str">
            <v>H</v>
          </cell>
          <cell r="D4781">
            <v>0</v>
          </cell>
          <cell r="E4781">
            <v>0</v>
          </cell>
          <cell r="F4781">
            <v>0</v>
          </cell>
        </row>
        <row r="4782">
          <cell r="A4782">
            <v>95120</v>
          </cell>
          <cell r="B4782" t="str">
            <v>USINA MISTURADORA DE SOLOS, CAPACIDADE DE 200 A 500 TON/H, POTENCIA 75KW - MATERIAIS NA OPERAÇÃO. AF_07/2016</v>
          </cell>
          <cell r="C4782" t="str">
            <v>H</v>
          </cell>
          <cell r="D4782">
            <v>0</v>
          </cell>
          <cell r="E4782">
            <v>0</v>
          </cell>
          <cell r="F4782">
            <v>0</v>
          </cell>
        </row>
        <row r="4783">
          <cell r="A4783">
            <v>95123</v>
          </cell>
          <cell r="B4783" t="str">
            <v>DISTRIBUIDOR DE AGREGADOS AUTOPROPELIDO, CAP 3 M3, A DIESEL, POTÊNCIA 176CV - DEPRECIAÇÃO. AF_07/2016</v>
          </cell>
          <cell r="C4783" t="str">
            <v>H</v>
          </cell>
          <cell r="D4783">
            <v>0</v>
          </cell>
          <cell r="E4783">
            <v>0</v>
          </cell>
          <cell r="F4783">
            <v>0</v>
          </cell>
        </row>
        <row r="4784">
          <cell r="A4784">
            <v>95124</v>
          </cell>
          <cell r="B4784" t="str">
            <v>DISTRIBUIDOR DE AGREGADOS AUTOPROPELIDO, C/AP 3 M3, A DIESEL, POTÊNCIA 176CV - JUROS. AF_07/2016</v>
          </cell>
          <cell r="C4784" t="str">
            <v>H</v>
          </cell>
          <cell r="D4784">
            <v>0</v>
          </cell>
          <cell r="E4784">
            <v>0</v>
          </cell>
          <cell r="F4784">
            <v>0</v>
          </cell>
        </row>
        <row r="4785">
          <cell r="A4785">
            <v>95125</v>
          </cell>
          <cell r="B4785" t="str">
            <v>DISTRIBUIDOR DE AGREGADOS AUTOPROPELIDO, CAP 3 M3, A DIESEL, POTÊNCIA 176CV - MANUTENÇÃO. AF_07/2016</v>
          </cell>
          <cell r="C4785" t="str">
            <v>H</v>
          </cell>
          <cell r="D4785">
            <v>0</v>
          </cell>
          <cell r="E4785">
            <v>0</v>
          </cell>
          <cell r="F4785">
            <v>0</v>
          </cell>
        </row>
        <row r="4786">
          <cell r="A4786">
            <v>95126</v>
          </cell>
          <cell r="B4786" t="str">
            <v>DISTRIBUIDOR DE AGREGADOS AUTOPROPELIDO, CAP 3 M3, A DIESEL, POTÊNCIA 176CV  MATERIAIS NA OPERAÇÃO. AF_07/2016</v>
          </cell>
          <cell r="C4786" t="str">
            <v>H</v>
          </cell>
          <cell r="D4786">
            <v>0</v>
          </cell>
          <cell r="E4786">
            <v>0</v>
          </cell>
          <cell r="F4786">
            <v>0</v>
          </cell>
        </row>
        <row r="4787">
          <cell r="A4787">
            <v>95129</v>
          </cell>
          <cell r="B4787" t="str">
            <v>MÁQUINA DEMARCADORA DE FAIXA DE TRÁFEGO À FRIO, AUTOPROPELIDA, POTÊNCIA 38 HP - DEPRECIAÇÃO. AF_07/2016</v>
          </cell>
          <cell r="C4787" t="str">
            <v>H</v>
          </cell>
          <cell r="D4787">
            <v>0</v>
          </cell>
          <cell r="E4787">
            <v>0</v>
          </cell>
          <cell r="F4787">
            <v>0</v>
          </cell>
        </row>
        <row r="4788">
          <cell r="A4788">
            <v>95130</v>
          </cell>
          <cell r="B4788" t="str">
            <v>MÁQUINA DEMARCADORA DE FAIXA DE TRÁFEGO À FRIO, AUTOPROPELIDA, POTÊNCIA 38 HP - JUROS. AF_07/2016</v>
          </cell>
          <cell r="C4788" t="str">
            <v>H</v>
          </cell>
          <cell r="D4788">
            <v>0</v>
          </cell>
          <cell r="E4788">
            <v>0</v>
          </cell>
          <cell r="F4788">
            <v>0</v>
          </cell>
        </row>
        <row r="4789">
          <cell r="A4789">
            <v>95131</v>
          </cell>
          <cell r="B4789" t="str">
            <v>MÁQUINA DEMARCADORA DE FAIXA DE TRÁFEGO À FRIO, AUTOPROPELIDA, POTÊNCIA 38 HP - MANUTENÇÃO. AF_07/2016</v>
          </cell>
          <cell r="C4789" t="str">
            <v>H</v>
          </cell>
          <cell r="D4789">
            <v>0</v>
          </cell>
          <cell r="E4789">
            <v>0</v>
          </cell>
          <cell r="F4789">
            <v>0</v>
          </cell>
        </row>
        <row r="4790">
          <cell r="A4790">
            <v>95132</v>
          </cell>
          <cell r="B4790" t="str">
            <v>MÁQUINA DEMARCADORA DE FAIXA DE TRÁFEGO À FRIO, AUTOPROPELIDA, POTÊNCIA 38 HP - MATERIAIS NA OPERAÇÃO. AF_07/2016</v>
          </cell>
          <cell r="C4790" t="str">
            <v>H</v>
          </cell>
          <cell r="D4790">
            <v>0</v>
          </cell>
          <cell r="E4790">
            <v>0</v>
          </cell>
          <cell r="F4790">
            <v>0</v>
          </cell>
        </row>
        <row r="4791">
          <cell r="A4791">
            <v>95136</v>
          </cell>
          <cell r="B4791" t="str">
            <v>TALHA MANUAL DE CORRENTE, CAPACIDADE DE 2 TON. COM ELEVAÇÃO DE 3 M - DEPRECIAÇÃO. AF_07/2016</v>
          </cell>
          <cell r="C4791" t="str">
            <v>H</v>
          </cell>
          <cell r="D4791">
            <v>0</v>
          </cell>
          <cell r="E4791">
            <v>0</v>
          </cell>
          <cell r="F4791">
            <v>0</v>
          </cell>
        </row>
        <row r="4792">
          <cell r="A4792">
            <v>95137</v>
          </cell>
          <cell r="B4792" t="str">
            <v>TALHA MANUAL DE CORRENTE, CAPACIDADE DE 2 TON. COM ELEVAÇÃO DE 3 M - JUROS. AF_07/2016</v>
          </cell>
          <cell r="C4792" t="str">
            <v>H</v>
          </cell>
          <cell r="D4792">
            <v>0</v>
          </cell>
          <cell r="E4792">
            <v>0</v>
          </cell>
          <cell r="F4792">
            <v>0</v>
          </cell>
        </row>
        <row r="4793">
          <cell r="A4793">
            <v>95138</v>
          </cell>
          <cell r="B4793" t="str">
            <v>TALHA MANUAL DE CORRENTE, CAPACIDADE DE 2 TON. COM ELEVAÇÃO DE 3 M - MANUTENÇÃO. AF_07/2016</v>
          </cell>
          <cell r="C4793" t="str">
            <v>H</v>
          </cell>
          <cell r="D4793">
            <v>0</v>
          </cell>
          <cell r="E4793">
            <v>0</v>
          </cell>
          <cell r="F4793">
            <v>0</v>
          </cell>
        </row>
        <row r="4794">
          <cell r="A4794">
            <v>95208</v>
          </cell>
          <cell r="B4794" t="str">
            <v>GRUA ASCENCIONAL, LANÇA DE 42 M, CAPACIDADE DE 1,5 T A 30 M, ALTURA ATÉ 39 M  DEPRECIAÇÃO. AF_08/2016</v>
          </cell>
          <cell r="C4794" t="str">
            <v>H</v>
          </cell>
          <cell r="D4794">
            <v>0</v>
          </cell>
          <cell r="E4794">
            <v>0</v>
          </cell>
          <cell r="F4794">
            <v>0</v>
          </cell>
        </row>
        <row r="4795">
          <cell r="A4795">
            <v>95209</v>
          </cell>
          <cell r="B4795" t="str">
            <v>GRUA ASCENCIONAL, LANCA DE 42 M, CAPACIDADE DE 1,5 T A 30 M, ALTURA ATE 39 M  JUROS. AF_08/2016</v>
          </cell>
          <cell r="C4795" t="str">
            <v>H</v>
          </cell>
          <cell r="D4795">
            <v>0</v>
          </cell>
          <cell r="E4795">
            <v>0</v>
          </cell>
          <cell r="F4795">
            <v>0</v>
          </cell>
        </row>
        <row r="4796">
          <cell r="A4796">
            <v>95210</v>
          </cell>
          <cell r="B4796" t="str">
            <v>GRUA ASCENCIONAL, LANCA DE 42 M, CAPACIDADE DE 1,5 T A 30 M, ALTURA ATE 39 M  MANUTENÇÃO. AF_08/2016</v>
          </cell>
          <cell r="C4796" t="str">
            <v>H</v>
          </cell>
          <cell r="D4796">
            <v>0</v>
          </cell>
          <cell r="E4796">
            <v>0</v>
          </cell>
          <cell r="F4796">
            <v>0</v>
          </cell>
        </row>
        <row r="4797">
          <cell r="A4797">
            <v>95211</v>
          </cell>
          <cell r="B4797" t="str">
            <v>GRUA ASCENCIONAL, LANCA DE 42 M, CAPACIDADE DE 1,5 T A 30 M, ALTURA ATE 39 M  MATERIAIS NA OPERAÇÃO. AF_08/2016</v>
          </cell>
          <cell r="C4797" t="str">
            <v>H</v>
          </cell>
          <cell r="D4797">
            <v>0</v>
          </cell>
          <cell r="E4797">
            <v>0</v>
          </cell>
          <cell r="F4797">
            <v>0</v>
          </cell>
        </row>
        <row r="4798">
          <cell r="A4798">
            <v>95214</v>
          </cell>
          <cell r="B4798" t="str">
            <v>PULVERIZADOR DE TINTA ELÉTRICO/MÁQUINA DE PINTURA AIRLESS, VAZÃO 2 L/MIN - DEPRECIAÇÃO. AF_08/2016</v>
          </cell>
          <cell r="C4798" t="str">
            <v>H</v>
          </cell>
          <cell r="D4798">
            <v>0</v>
          </cell>
          <cell r="E4798">
            <v>0</v>
          </cell>
          <cell r="F4798">
            <v>0</v>
          </cell>
        </row>
        <row r="4799">
          <cell r="A4799">
            <v>95215</v>
          </cell>
          <cell r="B4799" t="str">
            <v>PULVERIZADOR DE TINTA ELÉTRICO/MÁQUINA DE PINTURA AIRLESS, VAZÃO 2 L/MIN - JUROS. AF_08/2016</v>
          </cell>
          <cell r="C4799" t="str">
            <v>H</v>
          </cell>
          <cell r="D4799">
            <v>0</v>
          </cell>
          <cell r="E4799">
            <v>0</v>
          </cell>
          <cell r="F4799">
            <v>0</v>
          </cell>
        </row>
        <row r="4800">
          <cell r="A4800">
            <v>95216</v>
          </cell>
          <cell r="B4800" t="str">
            <v>PULVERIZADOR DE TINTA ELÉTRICO/MÁQUINA DE PINTURA AIRLESS, VAZÃO 2 L/MIN - MANUTENÇÃO. AF_08/2016</v>
          </cell>
          <cell r="C4800" t="str">
            <v>H</v>
          </cell>
          <cell r="D4800">
            <v>0</v>
          </cell>
          <cell r="E4800">
            <v>0</v>
          </cell>
          <cell r="F4800">
            <v>0</v>
          </cell>
        </row>
        <row r="4801">
          <cell r="A4801">
            <v>95217</v>
          </cell>
          <cell r="B4801" t="str">
            <v>PULVERIZADOR DE TINTA ELÉTRICO/MÁQUINA DE PINTURA AIRLESS, VAZÃO 2 L/MIN - MATERIAIS NA OPERAÇÃO. AF_08/2016</v>
          </cell>
          <cell r="C4801" t="str">
            <v>H</v>
          </cell>
          <cell r="D4801">
            <v>0</v>
          </cell>
          <cell r="E4801">
            <v>0</v>
          </cell>
          <cell r="F4801">
            <v>0</v>
          </cell>
        </row>
        <row r="4802">
          <cell r="A4802">
            <v>95255</v>
          </cell>
          <cell r="B4802" t="str">
            <v>MARTELO DEMOLIDOR PNEUMÁTICO MANUAL, 32 KG - DEPRECIAÇÃO. AF_09/2016</v>
          </cell>
          <cell r="C4802" t="str">
            <v>H</v>
          </cell>
          <cell r="D4802">
            <v>0</v>
          </cell>
          <cell r="E4802">
            <v>0</v>
          </cell>
          <cell r="F4802">
            <v>0</v>
          </cell>
        </row>
        <row r="4803">
          <cell r="A4803">
            <v>95256</v>
          </cell>
          <cell r="B4803" t="str">
            <v>MARTELO DEMOLIDOR PNEUMÁTICO MANUAL, 32 KG - JUROS. AF_09/2016</v>
          </cell>
          <cell r="C4803" t="str">
            <v>H</v>
          </cell>
          <cell r="D4803">
            <v>0</v>
          </cell>
          <cell r="E4803">
            <v>0</v>
          </cell>
          <cell r="F4803">
            <v>0</v>
          </cell>
        </row>
        <row r="4804">
          <cell r="A4804">
            <v>95257</v>
          </cell>
          <cell r="B4804" t="str">
            <v>MARTELO DEMOLIDOR PNEUMÁTICO MANUAL, 32 KG - MANUTENÇÃO. AF_09/2016</v>
          </cell>
          <cell r="C4804" t="str">
            <v>H</v>
          </cell>
          <cell r="D4804">
            <v>0</v>
          </cell>
          <cell r="E4804">
            <v>0</v>
          </cell>
          <cell r="F4804">
            <v>0</v>
          </cell>
        </row>
        <row r="4805">
          <cell r="A4805">
            <v>95260</v>
          </cell>
          <cell r="B4805" t="str">
            <v>COMPACTADOR DE SOLOS DE PERCUSÃO (SOQUETE) COM MOTOR A GASOLINA, POTÊNCIA 3 CV - DEPRECIAÇÃO. AF_09/2016</v>
          </cell>
          <cell r="C4805" t="str">
            <v>H</v>
          </cell>
          <cell r="D4805">
            <v>0</v>
          </cell>
          <cell r="E4805">
            <v>0</v>
          </cell>
          <cell r="F4805">
            <v>0</v>
          </cell>
        </row>
        <row r="4806">
          <cell r="A4806">
            <v>95261</v>
          </cell>
          <cell r="B4806" t="str">
            <v>COMPACTADOR DE SOLOS DE PERCUSÃO (SOQUETE) COM MOTOR A GASOLINA, POTÊNCIA 3 CV - JUROS. AF_09/2016</v>
          </cell>
          <cell r="C4806" t="str">
            <v>H</v>
          </cell>
          <cell r="D4806">
            <v>0</v>
          </cell>
          <cell r="E4806">
            <v>0</v>
          </cell>
          <cell r="F4806">
            <v>0</v>
          </cell>
        </row>
        <row r="4807">
          <cell r="A4807">
            <v>95262</v>
          </cell>
          <cell r="B4807" t="str">
            <v>COMPACTADOR DE SOLOS DE PERCUSÃO (SOQUETE) COM MOTOR A GASOLINA, POTÊNCIA 3 CV - MANUTENÇÃO. AF_09/2016</v>
          </cell>
          <cell r="C4807" t="str">
            <v>H</v>
          </cell>
          <cell r="D4807">
            <v>0</v>
          </cell>
          <cell r="E4807">
            <v>0</v>
          </cell>
          <cell r="F4807">
            <v>0</v>
          </cell>
        </row>
        <row r="4808">
          <cell r="A4808">
            <v>95263</v>
          </cell>
          <cell r="B4808" t="str">
            <v>COMPACTADOR DE SOLOS DE PERCUSÃO (SOQUETE) COM MOTOR A GASOLINA, POTÊNCIA 3 CV - MATERIAIS NA OPERAÇÃO. AF_09/2016</v>
          </cell>
          <cell r="C4808" t="str">
            <v>H</v>
          </cell>
          <cell r="D4808">
            <v>0</v>
          </cell>
          <cell r="E4808">
            <v>0</v>
          </cell>
          <cell r="F4808">
            <v>0</v>
          </cell>
        </row>
        <row r="4809">
          <cell r="A4809">
            <v>95266</v>
          </cell>
          <cell r="B4809" t="str">
            <v>RÉGUA VIBRATÓRIA DUPLA PARA CONCRETO, PESO DE 60KG, COMPRIMENTO 4 M, COM MOTOR A GASOLINA, POTÊNCIA 5,5 HP - DEPRECIAÇÃO. AF_09/2016</v>
          </cell>
          <cell r="C4809" t="str">
            <v>H</v>
          </cell>
          <cell r="D4809">
            <v>0</v>
          </cell>
          <cell r="E4809">
            <v>0</v>
          </cell>
          <cell r="F4809">
            <v>0</v>
          </cell>
        </row>
        <row r="4810">
          <cell r="A4810">
            <v>95267</v>
          </cell>
          <cell r="B4810" t="str">
            <v>RÉGUA VIBRATÓRIA DUPLA PARA CONCRETO, PESO DE 60KG, COMPRIMENTO 4 M, COM MOTOR A GASOLINA, POTÊNCIA 5,5 HP - JUROS. AF_09/2016</v>
          </cell>
          <cell r="C4810" t="str">
            <v>H</v>
          </cell>
          <cell r="D4810">
            <v>0</v>
          </cell>
          <cell r="E4810">
            <v>0</v>
          </cell>
          <cell r="F4810">
            <v>0</v>
          </cell>
        </row>
        <row r="4811">
          <cell r="A4811">
            <v>95268</v>
          </cell>
          <cell r="B4811" t="str">
            <v>RÉGUA VIBRATÓRIA DUPLA PARA CONCRETO, PESO DE 60KG, COMPRIMENTO 4 M, COM MOTOR A GASOLINA, POTÊNCIA 5,5 HP - MANUTENÇÃO. AF_09/2016</v>
          </cell>
          <cell r="C4811" t="str">
            <v>H</v>
          </cell>
          <cell r="D4811">
            <v>0</v>
          </cell>
          <cell r="E4811">
            <v>0</v>
          </cell>
          <cell r="F4811">
            <v>0</v>
          </cell>
        </row>
        <row r="4812">
          <cell r="A4812">
            <v>95269</v>
          </cell>
          <cell r="B4812" t="str">
            <v>RÉGUA VIBRATÓRIA DUPLA PARA CONCRETO, PESO DE 60KG, COMPRIMENTO 4 M, COM MOTOR A GASOLINA, POTÊNCIA 5,5 HP  MATERIAIS NA OPERAÇÃO. AF_09/2016</v>
          </cell>
          <cell r="C4812" t="str">
            <v>H</v>
          </cell>
          <cell r="D4812">
            <v>0</v>
          </cell>
          <cell r="E4812">
            <v>0</v>
          </cell>
          <cell r="F4812">
            <v>0</v>
          </cell>
        </row>
        <row r="4813">
          <cell r="A4813">
            <v>95272</v>
          </cell>
          <cell r="B4813" t="str">
            <v>POLIDORA DE PISO (POLITRIZ), PESO DE 100KG, DIÂMETRO 450 MM, MOTOR ELÉTRICO, POTÊNCIA 4 HP - DEPRECIAÇÃO. AF_09/2016</v>
          </cell>
          <cell r="C4813" t="str">
            <v>H</v>
          </cell>
          <cell r="D4813">
            <v>0</v>
          </cell>
          <cell r="E4813">
            <v>0</v>
          </cell>
          <cell r="F4813">
            <v>0</v>
          </cell>
        </row>
        <row r="4814">
          <cell r="A4814">
            <v>95273</v>
          </cell>
          <cell r="B4814" t="str">
            <v>POLIDORA DE PISO (POLITRIZ), PESO DE 100KG, DIÂMETRO 450 MM, MOTOR ELÉTRICO, POTÊNCIA 4 HP - JUROS. AF_09/2016</v>
          </cell>
          <cell r="C4814" t="str">
            <v>H</v>
          </cell>
          <cell r="D4814">
            <v>0</v>
          </cell>
          <cell r="E4814">
            <v>0</v>
          </cell>
          <cell r="F4814">
            <v>0</v>
          </cell>
        </row>
        <row r="4815">
          <cell r="A4815">
            <v>95274</v>
          </cell>
          <cell r="B4815" t="str">
            <v>POLIDORA DE PISO (POLITRIZ), PESO DE 100KG, DIÂMETRO 450 MM, MOTOR ELÉTRICO, POTÊNCIA 4 HP - MANUTENÇÃO. AF_09/2016</v>
          </cell>
          <cell r="C4815" t="str">
            <v>H</v>
          </cell>
          <cell r="D4815">
            <v>0</v>
          </cell>
          <cell r="E4815">
            <v>0</v>
          </cell>
          <cell r="F4815">
            <v>0</v>
          </cell>
        </row>
        <row r="4816">
          <cell r="A4816">
            <v>95275</v>
          </cell>
          <cell r="B4816" t="str">
            <v>POLIDORA DE PISO (POLITRIZ), PESO DE 100KG, DIÂMETRO 450 MM, MOTOR ELÉTRICO, POTÊNCIA 4 HP  MATERIAIS NA OPERAÇÃO. AF_09/2016</v>
          </cell>
          <cell r="C4816" t="str">
            <v>H</v>
          </cell>
          <cell r="D4816">
            <v>0</v>
          </cell>
          <cell r="E4816">
            <v>0</v>
          </cell>
          <cell r="F4816">
            <v>0</v>
          </cell>
        </row>
        <row r="4817">
          <cell r="A4817">
            <v>95278</v>
          </cell>
          <cell r="B4817" t="str">
            <v>DESEMPENADEIRA DE CONCRETO, PESO DE 75KG, 4 PÁS, MOTOR A GASOLINA, POTÊNCIA 5,5 HP - DEPRECIAÇÃO. AF_09/2016</v>
          </cell>
          <cell r="C4817" t="str">
            <v>H</v>
          </cell>
          <cell r="D4817">
            <v>0</v>
          </cell>
          <cell r="E4817">
            <v>0</v>
          </cell>
          <cell r="F4817">
            <v>0</v>
          </cell>
        </row>
        <row r="4818">
          <cell r="A4818">
            <v>95279</v>
          </cell>
          <cell r="B4818" t="str">
            <v>DESEMPENADEIRA DE CONCRETO, PESO DE 75KG, 4 PÁS, MOTOR A GASOLINA, POTÊNCIA 5,5 HP - JUROS. AF_09/2016</v>
          </cell>
          <cell r="C4818" t="str">
            <v>H</v>
          </cell>
          <cell r="D4818">
            <v>0</v>
          </cell>
          <cell r="E4818">
            <v>0</v>
          </cell>
          <cell r="F4818">
            <v>0</v>
          </cell>
        </row>
        <row r="4819">
          <cell r="A4819">
            <v>95280</v>
          </cell>
          <cell r="B4819" t="str">
            <v>DESEMPENADEIRA DE CONCRETO, PESO DE 75KG, 4 PÁS, MOTOR A GASOLINA, POTÊNCIA 5,5 HP - MANUTENÇÃO. AF_09/2016</v>
          </cell>
          <cell r="C4819" t="str">
            <v>H</v>
          </cell>
          <cell r="D4819">
            <v>0</v>
          </cell>
          <cell r="E4819">
            <v>0</v>
          </cell>
          <cell r="F4819">
            <v>0</v>
          </cell>
        </row>
        <row r="4820">
          <cell r="A4820">
            <v>95281</v>
          </cell>
          <cell r="B4820" t="str">
            <v>DESEMPENADEIRA DE CONCRETO, PESO DE 75KG, 4 PÁS, MOTOR A GASOLINA, POTÊNCIA 5,5 HP  MATERIAIS NA OPERAÇÃO. AF_09/2016</v>
          </cell>
          <cell r="C4820" t="str">
            <v>H</v>
          </cell>
          <cell r="D4820">
            <v>0</v>
          </cell>
          <cell r="E4820">
            <v>0</v>
          </cell>
          <cell r="F4820">
            <v>0</v>
          </cell>
        </row>
        <row r="4821">
          <cell r="A4821">
            <v>95617</v>
          </cell>
          <cell r="B4821" t="str">
            <v>PERFURATRIZ PNEUMATICA MANUAL DE PESO MEDIO, MARTELETE, 18KG, COMPRIMENTO MÁXIMO DE CURSO DE 6 M, DIAMETRO DO PISTAO DE 5,5 CM - DEPRECIAÇÃO. AF_11/2016</v>
          </cell>
          <cell r="C4821" t="str">
            <v>H</v>
          </cell>
          <cell r="D4821">
            <v>0</v>
          </cell>
          <cell r="E4821">
            <v>0</v>
          </cell>
          <cell r="F4821">
            <v>0</v>
          </cell>
        </row>
        <row r="4822">
          <cell r="A4822">
            <v>95618</v>
          </cell>
          <cell r="B4822" t="str">
            <v>PERFURATRIZ PNEUMATICA MANUAL DE PESO MEDIO, MARTELETE, 18KG, COMPRIMENTO MÁXIMO DE CURSO DE 6 M, DIAMETRO DO PISTAO DE 5,5 CM - JUROS. AF_11/2016</v>
          </cell>
          <cell r="C4822" t="str">
            <v>H</v>
          </cell>
          <cell r="D4822">
            <v>0</v>
          </cell>
          <cell r="E4822">
            <v>0</v>
          </cell>
          <cell r="F4822">
            <v>0</v>
          </cell>
        </row>
        <row r="4823">
          <cell r="A4823">
            <v>95619</v>
          </cell>
          <cell r="B4823" t="str">
            <v>PERFURATRIZ PNEUMATICA MANUAL DE PESO MEDIO, MARTELETE, 18KG, COMPRIMENTO MÁXIMO DE CURSO DE 6 M, DIAMETRO DO PISTAO DE 5,5 CM - MANUTENÇÃO. AF_11/2016</v>
          </cell>
          <cell r="C4823" t="str">
            <v>H</v>
          </cell>
          <cell r="D4823">
            <v>0</v>
          </cell>
          <cell r="E4823">
            <v>0</v>
          </cell>
          <cell r="F4823">
            <v>0</v>
          </cell>
        </row>
        <row r="4824">
          <cell r="A4824">
            <v>95627</v>
          </cell>
          <cell r="B4824" t="str">
            <v>ROLO COMPACTADOR VIBRATORIO TANDEM, ACO LISO, POTENCIA 125 HP, PESO SEM/COM LASTRO 10,20/11,65 T, LARGURA DE TRABALHO 1,73 M - DEPRECIAÇÃO. AF_11/2016</v>
          </cell>
          <cell r="C4824" t="str">
            <v>H</v>
          </cell>
          <cell r="D4824">
            <v>0</v>
          </cell>
          <cell r="E4824">
            <v>0</v>
          </cell>
          <cell r="F4824">
            <v>0</v>
          </cell>
        </row>
        <row r="4825">
          <cell r="A4825">
            <v>95628</v>
          </cell>
          <cell r="B4825" t="str">
            <v>ROLO COMPACTADOR VIBRATORIO TANDEM, ACO LISO, POTENCIA 125 HP, PESO SEM/COM LASTRO 10,20/11,65 T, LARGURA DE TRABALHO 1,73 M - JUROS. AF_11/2016</v>
          </cell>
          <cell r="C4825" t="str">
            <v>H</v>
          </cell>
          <cell r="D4825">
            <v>0</v>
          </cell>
          <cell r="E4825">
            <v>0</v>
          </cell>
          <cell r="F4825">
            <v>0</v>
          </cell>
        </row>
        <row r="4826">
          <cell r="A4826">
            <v>95629</v>
          </cell>
          <cell r="B4826" t="str">
            <v>ROLO COMPACTADOR VIBRATORIO TANDEM, ACO LISO, POTENCIA 125 HP, PESO SEM/COM LASTRO 10,20/11,65 T, LARGURA DE TRABALHO 1,73 M - MANUTENÇÃO. AF_11/2016</v>
          </cell>
          <cell r="C4826" t="str">
            <v>H</v>
          </cell>
          <cell r="D4826">
            <v>0</v>
          </cell>
          <cell r="E4826">
            <v>0</v>
          </cell>
          <cell r="F4826">
            <v>0</v>
          </cell>
        </row>
        <row r="4827">
          <cell r="A4827">
            <v>95630</v>
          </cell>
          <cell r="B4827" t="str">
            <v>ROLO COMPACTADOR VIBRATORIO TANDEM, ACO LISO, POTENCIA 125 HP, PESO SEM/COM LASTRO 10,20/11,65 T, LARGURA DE TRABALHO 1,73 M - MATERIAIS NA OPERAÇÃO. AF_11/2016</v>
          </cell>
          <cell r="C4827" t="str">
            <v>H</v>
          </cell>
          <cell r="D4827">
            <v>0</v>
          </cell>
          <cell r="E4827">
            <v>0</v>
          </cell>
          <cell r="F4827">
            <v>0</v>
          </cell>
        </row>
        <row r="4828">
          <cell r="A4828">
            <v>95698</v>
          </cell>
          <cell r="B4828" t="str">
            <v>PERFURATRIZ MANUAL, TORQUE MAXIMO 55 KGF.M, POTENCIA 5 CV, COM DIAMETRO MAXIMO 8 1/2" - DEPRECIAÇÃO. AF_11/2016</v>
          </cell>
          <cell r="C4828" t="str">
            <v>H</v>
          </cell>
          <cell r="D4828">
            <v>0</v>
          </cell>
          <cell r="E4828">
            <v>0</v>
          </cell>
          <cell r="F4828">
            <v>0</v>
          </cell>
        </row>
        <row r="4829">
          <cell r="A4829">
            <v>95699</v>
          </cell>
          <cell r="B4829" t="str">
            <v>PERFURATRIZ MANUAL, TORQUE MAXIMO 55 KGF.M, POTENCIA 5 CV, COM DIAMETRO MAXIMO 8 1/2" - JUROS. AF_11/2016</v>
          </cell>
          <cell r="C4829" t="str">
            <v>H</v>
          </cell>
          <cell r="D4829">
            <v>0</v>
          </cell>
          <cell r="E4829">
            <v>0</v>
          </cell>
          <cell r="F4829">
            <v>0</v>
          </cell>
        </row>
        <row r="4830">
          <cell r="A4830">
            <v>95700</v>
          </cell>
          <cell r="B4830" t="str">
            <v>PERFURATRIZ MANUAL, TORQUE MAXIMO 55 KGF.M, POTENCIA 5 CV, COM DIAMETRO MAXIMO 8 1/2" - MANUTENÇÃO. AF_11/2016</v>
          </cell>
          <cell r="C4830" t="str">
            <v>H</v>
          </cell>
          <cell r="D4830">
            <v>0</v>
          </cell>
          <cell r="E4830">
            <v>0</v>
          </cell>
          <cell r="F4830">
            <v>0</v>
          </cell>
        </row>
        <row r="4831">
          <cell r="A4831">
            <v>95701</v>
          </cell>
          <cell r="B4831" t="str">
            <v>PERFURATRIZ MANUAL, TORQUE MAXIMO 55 KGF.M, POTENCIA 5 CV, COM DIAMETRO MAXIMO 8 1/2" - MATERIAIS NA OPERAÇÃO. AF_11/2016</v>
          </cell>
          <cell r="C4831" t="str">
            <v>H</v>
          </cell>
          <cell r="D4831">
            <v>0</v>
          </cell>
          <cell r="E4831">
            <v>0</v>
          </cell>
          <cell r="F4831">
            <v>0</v>
          </cell>
        </row>
        <row r="4832">
          <cell r="A4832">
            <v>95704</v>
          </cell>
          <cell r="B4832" t="str">
            <v>PERFURATRIZ SOBRE ESTEIRA, TORQUE MÁXIMO 600 KGF, POTÊNCIA ENTRE 50 E 60 HP, DIÂMETRO MÁXIMO 10 - DEPRECIAÇÃO. AF_11/2016</v>
          </cell>
          <cell r="C4832" t="str">
            <v>H</v>
          </cell>
          <cell r="D4832">
            <v>0</v>
          </cell>
          <cell r="E4832">
            <v>0</v>
          </cell>
          <cell r="F4832">
            <v>0</v>
          </cell>
        </row>
        <row r="4833">
          <cell r="A4833">
            <v>95705</v>
          </cell>
          <cell r="B4833" t="str">
            <v>PERFURATRIZ SOBRE ESTEIRA, TORQUE MÁXIMO 600 KGF, POTÊNCIA ENTRE 50 E 60 HP, DIÂMETRO MÁXIMO 10 - JUROS. AF_11/2016</v>
          </cell>
          <cell r="C4833" t="str">
            <v>H</v>
          </cell>
          <cell r="D4833">
            <v>0</v>
          </cell>
          <cell r="E4833">
            <v>0</v>
          </cell>
          <cell r="F4833">
            <v>0</v>
          </cell>
        </row>
        <row r="4834">
          <cell r="A4834">
            <v>95706</v>
          </cell>
          <cell r="B4834" t="str">
            <v>PERFURATRIZ SOBRE ESTEIRA, TORQUE MÁXIMO 600 KGF, POTÊNCIA ENTRE 50 E 60 HP, DIÂMETRO MÁXIMO 10 - MANUTENÇÃO. AF_11/2016</v>
          </cell>
          <cell r="C4834" t="str">
            <v>H</v>
          </cell>
          <cell r="D4834">
            <v>0</v>
          </cell>
          <cell r="E4834">
            <v>0</v>
          </cell>
          <cell r="F4834">
            <v>0</v>
          </cell>
        </row>
        <row r="4835">
          <cell r="A4835">
            <v>95707</v>
          </cell>
          <cell r="B4835" t="str">
            <v>PERFURATRIZ SOBRE ESTEIRA, TORQUE MÁXIMO 600 KGF, POTÊNCIA ENTRE 50 E 60 HP, DIÂMETRO MÁXIMO 10 - MATERIAIS NA OPERAÇÃO. AF_11/2016</v>
          </cell>
          <cell r="C4835" t="str">
            <v>H</v>
          </cell>
          <cell r="D4835">
            <v>0</v>
          </cell>
          <cell r="E4835">
            <v>0</v>
          </cell>
          <cell r="F4835">
            <v>0</v>
          </cell>
        </row>
        <row r="4836">
          <cell r="A4836">
            <v>95710</v>
          </cell>
          <cell r="B4836" t="str">
            <v>ESCAVADEIRA HIDRAULICA SOBRE ESTEIRA, COM GARRA GIRATORIA DE MANDIBULAS, PESO OPERACIONAL ENTRE 22,00 E 25,50 TON, POTENCIA LIQUIDA ENTRE 150 E 160 HP - DEPRECIAÇÃO. AF_11/2016</v>
          </cell>
          <cell r="C4836" t="str">
            <v>H</v>
          </cell>
          <cell r="D4836">
            <v>0</v>
          </cell>
          <cell r="E4836">
            <v>0</v>
          </cell>
          <cell r="F4836">
            <v>0</v>
          </cell>
        </row>
        <row r="4837">
          <cell r="A4837">
            <v>95711</v>
          </cell>
          <cell r="B4837" t="str">
            <v>ESCAVADEIRA HIDRAULICA SOBRE ESTEIRA, COM GARRA GIRATORIA DE MANDIBULAS, PESO OPERACIONAL ENTRE 22,00 E 25,50 TON, POTENCIA LIQUIDA ENTRE 150 E 160 HP - JUROS. AF_11/2016</v>
          </cell>
          <cell r="C4837" t="str">
            <v>H</v>
          </cell>
          <cell r="D4837">
            <v>0</v>
          </cell>
          <cell r="E4837">
            <v>0</v>
          </cell>
          <cell r="F4837">
            <v>0</v>
          </cell>
        </row>
        <row r="4838">
          <cell r="A4838">
            <v>95712</v>
          </cell>
          <cell r="B4838" t="str">
            <v>ESCAVADEIRA HIDRAULICA SOBRE ESTEIRA, COM GARRA GIRATORIA DE MANDIBULAS, PESO OPERACIONAL ENTRE 22,00 E 25,50 TON, POTENCIA LIQUIDA ENTRE 150 E 160 HP - MANUTENÇÃO. AF_11/2016</v>
          </cell>
          <cell r="C4838" t="str">
            <v>H</v>
          </cell>
          <cell r="D4838">
            <v>0</v>
          </cell>
          <cell r="E4838">
            <v>0</v>
          </cell>
          <cell r="F4838">
            <v>0</v>
          </cell>
        </row>
        <row r="4839">
          <cell r="A4839">
            <v>95713</v>
          </cell>
          <cell r="B4839" t="str">
            <v>ESCAVADEIRA HIDRAULICA SOBRE ESTEIRA, COM GARRA GIRATORIA DE MANDIBULAS, PESO OPERACIONAL ENTRE 22,00 E 25,50 TON, POTENCIA LIQUIDA ENTRE 150 E 160 HP - MATERIAIS NA OPERAÇÃO. AF_11/2016</v>
          </cell>
          <cell r="C4839" t="str">
            <v>H</v>
          </cell>
          <cell r="D4839">
            <v>0</v>
          </cell>
          <cell r="E4839">
            <v>0</v>
          </cell>
          <cell r="F4839">
            <v>0</v>
          </cell>
        </row>
        <row r="4840">
          <cell r="A4840">
            <v>95716</v>
          </cell>
          <cell r="B4840" t="str">
            <v>ESCAVADEIRA HIDRAULICA SOBRE ESTEIRA, EQUIPADA COM CLAMSHELL, COM CAPACIDADE DA CAÇAMBA ENTRE 1,20 E 1,50 M3, PESO OPERACIONAL ENTRE 20,00 E 22,00 TON, POTENCIA LIQUIDA ENTRE 150 E 160 HP - DEPRECIAÇÃO. AF_11/2016</v>
          </cell>
          <cell r="C4840" t="str">
            <v>H</v>
          </cell>
          <cell r="D4840">
            <v>0</v>
          </cell>
          <cell r="E4840">
            <v>0</v>
          </cell>
          <cell r="F4840">
            <v>0</v>
          </cell>
        </row>
        <row r="4841">
          <cell r="A4841">
            <v>95717</v>
          </cell>
          <cell r="B4841" t="str">
            <v>ESCAVADEIRA HIDRAULICA SOBRE ESTEIRA, EQUIPADA COM CLAMSHELL, COM CAPACIDADE DA CAÇAMBA ENTRE 1,20 E 1,50 M3, PESO OPERACIONAL ENTRE 20,00 E 22,00 TON, POTENCIA LIQUIDA ENTRE 150 E 160 HP - JUROS. AF_11/2016</v>
          </cell>
          <cell r="C4841" t="str">
            <v>H</v>
          </cell>
          <cell r="D4841">
            <v>0</v>
          </cell>
          <cell r="E4841">
            <v>0</v>
          </cell>
          <cell r="F4841">
            <v>0</v>
          </cell>
        </row>
        <row r="4842">
          <cell r="A4842">
            <v>95718</v>
          </cell>
          <cell r="B4842" t="str">
            <v>ESCAVADEIRA HIDRAULICA SOBRE ESTEIRA, EQUIPADA COM CLAMSHELL, COM CAPACIDADE DA CAÇAMBA ENTRE 1,20 E 1,50 M3, PESO OPERACIONAL ENTRE 20,00 E 22,00 TON, POTENCIA LIQUIDA ENTRE 150 E 160 HP - MANUTENÇÃO. AF_11/2016</v>
          </cell>
          <cell r="C4842" t="str">
            <v>H</v>
          </cell>
          <cell r="D4842">
            <v>0</v>
          </cell>
          <cell r="E4842">
            <v>0</v>
          </cell>
          <cell r="F4842">
            <v>0</v>
          </cell>
        </row>
        <row r="4843">
          <cell r="A4843">
            <v>95719</v>
          </cell>
          <cell r="B4843" t="str">
            <v>ESCAVADEIRA HIDRAULICA SOBRE ESTEIRA, EQUIPADA COM CLAMSHELL, COM CAPACIDADE DA CAÇAMBA ENTRE 1,20 E 1,50 M3, PESO OPERACIONAL ENTRE 20,00 E 22,00 TON, POTENCIA LIQUIDA ENTRE 150 E 160 HP - MATERIAIS NA OPERAÇÃO. AF_11/2016</v>
          </cell>
          <cell r="C4843" t="str">
            <v>H</v>
          </cell>
          <cell r="D4843">
            <v>0</v>
          </cell>
          <cell r="E4843">
            <v>0</v>
          </cell>
          <cell r="F4843">
            <v>0</v>
          </cell>
        </row>
        <row r="4844">
          <cell r="A4844">
            <v>95869</v>
          </cell>
          <cell r="B4844" t="str">
            <v>GRUPO GERADOR COM CARENAGEM, MOTOR DIESEL POTÊNCIA STANDART ENTRE 250 E 260 KVA - JUROS. AF_12/2016</v>
          </cell>
          <cell r="C4844" t="str">
            <v>H</v>
          </cell>
          <cell r="D4844">
            <v>0</v>
          </cell>
          <cell r="E4844">
            <v>0</v>
          </cell>
          <cell r="F4844">
            <v>0</v>
          </cell>
        </row>
        <row r="4845">
          <cell r="A4845">
            <v>95870</v>
          </cell>
          <cell r="B4845" t="str">
            <v>GRUPO GERADOR COM CARENAGEM, MOTOR DIESEL POTÊNCIA STANDART ENTRE 250 E 260 KVA - MANUTENÇÃO. AF_12/2016</v>
          </cell>
          <cell r="C4845" t="str">
            <v>H</v>
          </cell>
          <cell r="D4845">
            <v>0</v>
          </cell>
          <cell r="E4845">
            <v>0</v>
          </cell>
          <cell r="F4845">
            <v>0</v>
          </cell>
        </row>
        <row r="4846">
          <cell r="A4846">
            <v>95871</v>
          </cell>
          <cell r="B4846" t="str">
            <v>GRUPO GERADOR COM CARENAGEM, MOTOR DIESEL POTÊNCIA STANDART ENTRE 250 E 260 KVA - MATERIAIS NA OPERAÇÃO. AF_12/2016</v>
          </cell>
          <cell r="C4846" t="str">
            <v>H</v>
          </cell>
          <cell r="D4846">
            <v>0</v>
          </cell>
          <cell r="E4846">
            <v>0</v>
          </cell>
          <cell r="F4846">
            <v>0</v>
          </cell>
        </row>
        <row r="4847">
          <cell r="A4847">
            <v>95874</v>
          </cell>
          <cell r="B4847" t="str">
            <v>GRUPO GERADOR COM CARENAGEM, MOTOR DIESEL POTÊNCIA STANDART ENTRE 250 E 260 KVA - DEPRECIAÇÃO. AF_12/2016</v>
          </cell>
          <cell r="C4847" t="str">
            <v>H</v>
          </cell>
          <cell r="D4847">
            <v>0</v>
          </cell>
          <cell r="E4847">
            <v>0</v>
          </cell>
          <cell r="F4847">
            <v>0</v>
          </cell>
        </row>
        <row r="4848">
          <cell r="A4848">
            <v>96008</v>
          </cell>
          <cell r="B4848" t="str">
            <v>TRATOR DE PNEUS COM POTÊNCIA DE 122 CV, TRAÇÃO 4X4, COM VASSOURA MECÂNICA ACOPLADA - DEPRECIAÇÃO. AF_02/2017</v>
          </cell>
          <cell r="C4848" t="str">
            <v>H</v>
          </cell>
          <cell r="D4848">
            <v>0</v>
          </cell>
          <cell r="E4848">
            <v>0</v>
          </cell>
          <cell r="F4848">
            <v>0</v>
          </cell>
        </row>
        <row r="4849">
          <cell r="A4849">
            <v>96009</v>
          </cell>
          <cell r="B4849" t="str">
            <v>TRATOR DE PNEUS COM POTÊNCIA DE 122 CV, TRAÇÃO 4X4, COM VASSOURA MECÂNICA ACOPLADA - JUROS. AF_02/2017</v>
          </cell>
          <cell r="C4849" t="str">
            <v>H</v>
          </cell>
          <cell r="D4849">
            <v>0</v>
          </cell>
          <cell r="E4849">
            <v>0</v>
          </cell>
          <cell r="F4849">
            <v>0</v>
          </cell>
        </row>
        <row r="4850">
          <cell r="A4850">
            <v>96011</v>
          </cell>
          <cell r="B4850" t="str">
            <v>TRATOR DE PNEUS COM POTÊNCIA DE 122 CV, TRAÇÃO 4X4, COM VASSOURA MECÂNICA ACOPLADA - MANUTENÇÃO. AF_02/2017</v>
          </cell>
          <cell r="C4850" t="str">
            <v>H</v>
          </cell>
          <cell r="D4850">
            <v>0</v>
          </cell>
          <cell r="E4850">
            <v>0</v>
          </cell>
          <cell r="F4850">
            <v>0</v>
          </cell>
        </row>
        <row r="4851">
          <cell r="A4851">
            <v>96012</v>
          </cell>
          <cell r="B4851" t="str">
            <v>TRATOR DE PNEUS COM POTÊNCIA DE 122 CV, TRAÇÃO 4X4, COM VASSOURA MECÂNICA ACOPLADA - MATERIAIS NA OPERAÇÃO. AF_02/2017</v>
          </cell>
          <cell r="C4851" t="str">
            <v>H</v>
          </cell>
          <cell r="D4851">
            <v>0</v>
          </cell>
          <cell r="E4851">
            <v>0</v>
          </cell>
          <cell r="F4851">
            <v>0</v>
          </cell>
        </row>
        <row r="4852">
          <cell r="A4852">
            <v>96015</v>
          </cell>
          <cell r="B4852" t="str">
            <v>TRATOR DE PNEUS COM POTÊNCIA DE 122 CV, TRAÇÃO 4X4, COM GRADE DE DISCOS ACOPLADA - DEPRECIAÇÃO. AF_02/2017</v>
          </cell>
          <cell r="C4852" t="str">
            <v>H</v>
          </cell>
          <cell r="D4852">
            <v>0</v>
          </cell>
          <cell r="E4852">
            <v>0</v>
          </cell>
          <cell r="F4852">
            <v>0</v>
          </cell>
        </row>
        <row r="4853">
          <cell r="A4853">
            <v>96016</v>
          </cell>
          <cell r="B4853" t="str">
            <v>TRATOR DE PNEUS COM POTÊNCIA DE 122 CV, TRAÇÃO 4X4, COM GRADE DE DISCOS ACOPLADA - JUROS. AF_02/2017</v>
          </cell>
          <cell r="C4853" t="str">
            <v>H</v>
          </cell>
          <cell r="D4853">
            <v>0</v>
          </cell>
          <cell r="E4853">
            <v>0</v>
          </cell>
          <cell r="F4853">
            <v>0</v>
          </cell>
        </row>
        <row r="4854">
          <cell r="A4854">
            <v>96018</v>
          </cell>
          <cell r="B4854" t="str">
            <v>TRATOR DE PNEUS COM POTÊNCIA DE 122 CV, TRAÇÃO 4X4, COM GRADE DE DISCOS ACOPLADA - MANUTENÇÃO. AF_02/2017</v>
          </cell>
          <cell r="C4854" t="str">
            <v>H</v>
          </cell>
          <cell r="D4854">
            <v>0</v>
          </cell>
          <cell r="E4854">
            <v>0</v>
          </cell>
          <cell r="F4854">
            <v>0</v>
          </cell>
        </row>
        <row r="4855">
          <cell r="A4855">
            <v>96019</v>
          </cell>
          <cell r="B4855" t="str">
            <v>TRATOR DE PNEUS COM POTÊNCIA DE 122 CV, TRAÇÃO 4X4, COM GRADE DE DISCOS ACOPLADA - MATERIAIS NA OPERAÇÃO. AF_02/2017</v>
          </cell>
          <cell r="C4855" t="str">
            <v>H</v>
          </cell>
          <cell r="D4855">
            <v>0</v>
          </cell>
          <cell r="E4855">
            <v>0</v>
          </cell>
          <cell r="F4855">
            <v>0</v>
          </cell>
        </row>
        <row r="4856">
          <cell r="A4856">
            <v>96023</v>
          </cell>
          <cell r="B4856" t="str">
            <v>TRATOR DE PNEUS COM POTÊNCIA DE 85 CV, TRAÇÃO 4X4, COM GRADE DE DISCOS ACOPLADA - DEPRECIAÇÃO. AF_02/2017</v>
          </cell>
          <cell r="C4856" t="str">
            <v>H</v>
          </cell>
          <cell r="D4856">
            <v>0</v>
          </cell>
          <cell r="E4856">
            <v>0</v>
          </cell>
          <cell r="F4856">
            <v>0</v>
          </cell>
        </row>
        <row r="4857">
          <cell r="A4857">
            <v>96024</v>
          </cell>
          <cell r="B4857" t="str">
            <v>TRATOR DE PNEUS COM POTÊNCIA DE 85 CV, TRAÇÃO 4X4, COM GRADE DE DISCOS ACOPLADA - JUROS. AF_02/2017</v>
          </cell>
          <cell r="C4857" t="str">
            <v>H</v>
          </cell>
          <cell r="D4857">
            <v>0</v>
          </cell>
          <cell r="E4857">
            <v>0</v>
          </cell>
          <cell r="F4857">
            <v>0</v>
          </cell>
        </row>
        <row r="4858">
          <cell r="A4858">
            <v>96026</v>
          </cell>
          <cell r="B4858" t="str">
            <v>TRATOR DE PNEUS COM POTÊNCIA DE 85 CV, TRAÇÃO 4X4, COM GRADE DE DISCOS ACOPLADA - MANUTENÇÃO. AF_02/2017</v>
          </cell>
          <cell r="C4858" t="str">
            <v>H</v>
          </cell>
          <cell r="D4858">
            <v>0</v>
          </cell>
          <cell r="E4858">
            <v>0</v>
          </cell>
          <cell r="F4858">
            <v>0</v>
          </cell>
        </row>
        <row r="4859">
          <cell r="A4859">
            <v>96027</v>
          </cell>
          <cell r="B4859" t="str">
            <v>TRATOR DE PNEUS COM POTÊNCIA DE 85 CV, TRAÇÃO 4X4, COM GRADE DE DISCOS ACOPLADA - MATERIAIS NA OPERAÇÃO. AF_02/2017</v>
          </cell>
          <cell r="C4859" t="str">
            <v>H</v>
          </cell>
          <cell r="D4859">
            <v>0</v>
          </cell>
          <cell r="E4859">
            <v>0</v>
          </cell>
          <cell r="F4859">
            <v>0</v>
          </cell>
        </row>
        <row r="4860">
          <cell r="A4860">
            <v>96030</v>
          </cell>
          <cell r="B4860" t="str">
            <v>CAMINHÃO BASCULANTE 10 M3, TRUCADO, POTÊNCIA 230 CV, INCLUSIVE CAÇAMBA METÁLICA, COM DISTRIBUIDOR DE AGREGADOS ACOPLADO - DEPRECIAÇÃO. AF_02/2017</v>
          </cell>
          <cell r="C4860" t="str">
            <v>H</v>
          </cell>
          <cell r="D4860">
            <v>0</v>
          </cell>
          <cell r="E4860">
            <v>0</v>
          </cell>
          <cell r="F4860">
            <v>0</v>
          </cell>
        </row>
        <row r="4861">
          <cell r="A4861">
            <v>96031</v>
          </cell>
          <cell r="B4861" t="str">
            <v>CAMINHÃO BASCULANTE 10 M3, TRUCADO, POTÊNCIA 230 CV, INCLUSIVE CAÇAMBA METÁLICA, COM DISTRIBUIDOR DE AGREGADOS ACOPLADO - JUROS. AF_02/2017</v>
          </cell>
          <cell r="C4861" t="str">
            <v>H</v>
          </cell>
          <cell r="D4861">
            <v>0</v>
          </cell>
          <cell r="E4861">
            <v>0</v>
          </cell>
          <cell r="F4861">
            <v>0</v>
          </cell>
        </row>
        <row r="4862">
          <cell r="A4862">
            <v>96032</v>
          </cell>
          <cell r="B4862" t="str">
            <v>CAMINHÃO BASCULANTE 10 M3, TRUCADO, POTÊNCIA 230 CV, INCLUSIVE CAÇAMBA METÁLICA, COM DISTRIBUIDOR DE AGREGADOS ACOPLADO - IMPOSTOS E SEGUROS. AF_02/2017</v>
          </cell>
          <cell r="C4862" t="str">
            <v>H</v>
          </cell>
          <cell r="D4862">
            <v>0</v>
          </cell>
          <cell r="E4862">
            <v>0</v>
          </cell>
          <cell r="F4862">
            <v>0</v>
          </cell>
        </row>
        <row r="4863">
          <cell r="A4863">
            <v>96033</v>
          </cell>
          <cell r="B4863" t="str">
            <v>CAMINHÃO BASCULANTE 10 M3, TRUCADO, POTÊNCIA 230 CV, INCLUSIVE CAÇAMBA METÁLICA, COM DISTRIBUIDOR DE AGREGADOS ACOPLADO - MANUTENÇÃO. AF_02/2017</v>
          </cell>
          <cell r="C4863" t="str">
            <v>H</v>
          </cell>
          <cell r="D4863">
            <v>0</v>
          </cell>
          <cell r="E4863">
            <v>0</v>
          </cell>
          <cell r="F4863">
            <v>0</v>
          </cell>
        </row>
        <row r="4864">
          <cell r="A4864">
            <v>96034</v>
          </cell>
          <cell r="B4864" t="str">
            <v>CAMINHÃO BASCULANTE 10 M3, TRUCADO, POTÊNCIA 230 CV, INCLUSIVE CAÇAMBA METÁLICA, COM DISTRIBUIDOR DE AGREGADOS ACOPLADO - MATERIAIS NA OPERAÇÃO. AF_02/2017</v>
          </cell>
          <cell r="C4864" t="str">
            <v>H</v>
          </cell>
          <cell r="D4864">
            <v>0</v>
          </cell>
          <cell r="E4864">
            <v>0</v>
          </cell>
          <cell r="F4864">
            <v>0</v>
          </cell>
        </row>
        <row r="4865">
          <cell r="A4865">
            <v>96053</v>
          </cell>
          <cell r="B4865" t="str">
            <v>TRATOR DE PNEUS COM POTÊNCIA DE 85 CV, TRAÇÃO 4X4, COM VASSOURA MECÂNICA ACOPLADA - DEPRECIAÇÃO. AF_03/2017</v>
          </cell>
          <cell r="C4865" t="str">
            <v>H</v>
          </cell>
          <cell r="D4865">
            <v>0</v>
          </cell>
          <cell r="E4865">
            <v>0</v>
          </cell>
          <cell r="F4865">
            <v>0</v>
          </cell>
        </row>
        <row r="4866">
          <cell r="A4866">
            <v>96054</v>
          </cell>
          <cell r="B4866" t="str">
            <v>MINICARREGADEIRA SOBRE RODAS POTENCIA 47HP CAPACIDADE OPERACAO 646 KG, COM VASSOURA MECÂNICA ACOPLADA - DEPRECIAÇÃO. AF_03/2017</v>
          </cell>
          <cell r="C4866" t="str">
            <v>H</v>
          </cell>
          <cell r="D4866">
            <v>0</v>
          </cell>
          <cell r="E4866">
            <v>0</v>
          </cell>
          <cell r="F4866">
            <v>0</v>
          </cell>
        </row>
        <row r="4867">
          <cell r="A4867">
            <v>96055</v>
          </cell>
          <cell r="B4867" t="str">
            <v>TRATOR DE PNEUS COM POTÊNCIA DE 85 CV, TRAÇÃO 4X4, COM VASSOURA MECÂNICA ACOPLADA - JUROS. AF_03/2017</v>
          </cell>
          <cell r="C4867" t="str">
            <v>H</v>
          </cell>
          <cell r="D4867">
            <v>0</v>
          </cell>
          <cell r="E4867">
            <v>0</v>
          </cell>
          <cell r="F4867">
            <v>0</v>
          </cell>
        </row>
        <row r="4868">
          <cell r="A4868">
            <v>96056</v>
          </cell>
          <cell r="B4868" t="str">
            <v>TRATOR DE PNEUS COM POTÊNCIA DE 85 CV, TRAÇÃO 4X4, COM VASSOURA MECÂNICA ACOPLADA - MANUTENÇÃO. AF_03/2017</v>
          </cell>
          <cell r="C4868" t="str">
            <v>H</v>
          </cell>
          <cell r="D4868">
            <v>0</v>
          </cell>
          <cell r="E4868">
            <v>0</v>
          </cell>
          <cell r="F4868">
            <v>0</v>
          </cell>
        </row>
        <row r="4869">
          <cell r="A4869">
            <v>96057</v>
          </cell>
          <cell r="B4869" t="str">
            <v>TRATOR DE PNEUS COM POTÊNCIA DE 85 CV, TRAÇÃO 4X4, COM VASSOURA MECÂNICA ACOPLADA - MATERIAIS NA OPERAÇÃO. AF_03/2017</v>
          </cell>
          <cell r="C4869" t="str">
            <v>H</v>
          </cell>
          <cell r="D4869">
            <v>0</v>
          </cell>
          <cell r="E4869">
            <v>0</v>
          </cell>
          <cell r="F4869">
            <v>0</v>
          </cell>
        </row>
        <row r="4870">
          <cell r="A4870">
            <v>96060</v>
          </cell>
          <cell r="B4870" t="str">
            <v>MINICARREGADEIRA SOBRE RODAS POTENCIA 47HP CAPACIDADE OPERACAO 646 KG, COM VASSOURA MECÂNICA ACOPLADA - JUROS. AF_03/2017</v>
          </cell>
          <cell r="C4870" t="str">
            <v>H</v>
          </cell>
          <cell r="D4870">
            <v>0</v>
          </cell>
          <cell r="E4870">
            <v>0</v>
          </cell>
          <cell r="F4870">
            <v>0</v>
          </cell>
        </row>
        <row r="4871">
          <cell r="A4871">
            <v>96061</v>
          </cell>
          <cell r="B4871" t="str">
            <v>MINICARREGADEIRA SOBRE RODAS POTENCIA 47HP CAPACIDADE OPERACAO 646 KG, COM VASSOURA MECÂNICA ACOPLADA - MANUTENÇÃO. AF_03/2017</v>
          </cell>
          <cell r="C4871" t="str">
            <v>H</v>
          </cell>
          <cell r="D4871">
            <v>0</v>
          </cell>
          <cell r="E4871">
            <v>0</v>
          </cell>
          <cell r="F4871">
            <v>0</v>
          </cell>
        </row>
        <row r="4872">
          <cell r="A4872">
            <v>96062</v>
          </cell>
          <cell r="B4872" t="str">
            <v>MINICARREGADEIRA SOBRE RODAS POTENCIA 47HP CAPACIDADE OPERACAO 646 KG, COM VASSOURA MECÂNICA ACOPLADA - MATERIAIS NA OPERAÇÃO. AF_03/2017</v>
          </cell>
          <cell r="C4872" t="str">
            <v>H</v>
          </cell>
          <cell r="D4872">
            <v>0</v>
          </cell>
          <cell r="E4872">
            <v>0</v>
          </cell>
          <cell r="F4872">
            <v>0</v>
          </cell>
        </row>
        <row r="4873">
          <cell r="A4873">
            <v>96241</v>
          </cell>
          <cell r="B4873" t="str">
            <v>MINIESCAVADEIRA SOBRE ESTEIRAS, POTENCIA LIQUIDA DE *30* HP, PESO OPERACIONAL DE *3.500* KG - DEPRECIACAO. AF_04/2017</v>
          </cell>
          <cell r="C4873" t="str">
            <v>H</v>
          </cell>
          <cell r="D4873">
            <v>0</v>
          </cell>
          <cell r="E4873">
            <v>0</v>
          </cell>
          <cell r="F4873">
            <v>0</v>
          </cell>
        </row>
        <row r="4874">
          <cell r="A4874">
            <v>96242</v>
          </cell>
          <cell r="B4874" t="str">
            <v>MINIESCAVADEIRA SOBRE ESTEIRAS, POTENCIA LIQUIDA DE *30* HP, PESO OPERACIONAL DE *3.500* KG - JUROS. AF_04/2017</v>
          </cell>
          <cell r="C4874" t="str">
            <v>H</v>
          </cell>
          <cell r="D4874">
            <v>0</v>
          </cell>
          <cell r="E4874">
            <v>0</v>
          </cell>
          <cell r="F4874">
            <v>0</v>
          </cell>
        </row>
        <row r="4875">
          <cell r="A4875">
            <v>96243</v>
          </cell>
          <cell r="B4875" t="str">
            <v>MINIESCAVADEIRA SOBRE ESTEIRAS, POTENCIA LIQUIDA DE *30* HP, PESO OPERACIONAL DE *3.500* KG - MANUTENCAO. AF_04/2017</v>
          </cell>
          <cell r="C4875" t="str">
            <v>H</v>
          </cell>
          <cell r="D4875">
            <v>0</v>
          </cell>
          <cell r="E4875">
            <v>0</v>
          </cell>
          <cell r="F4875">
            <v>0</v>
          </cell>
        </row>
        <row r="4876">
          <cell r="A4876">
            <v>96244</v>
          </cell>
          <cell r="B4876" t="str">
            <v>MINIESCAVADEIRA SOBRE ESTEIRAS, POTENCIA LIQUIDA DE *30* HP, PESO OPERACIONAL DE *3.500* KG - MATERIAIS NA OPERACAO. AF_04/2017</v>
          </cell>
          <cell r="C4876" t="str">
            <v>H</v>
          </cell>
          <cell r="D4876">
            <v>0</v>
          </cell>
          <cell r="E4876">
            <v>0</v>
          </cell>
          <cell r="F4876">
            <v>0</v>
          </cell>
        </row>
        <row r="4877">
          <cell r="A4877">
            <v>96298</v>
          </cell>
          <cell r="B4877" t="str">
            <v>PERFURATRIZ ROTATIVA SOBRE ESTEIRA, TORQUE MAXIMO 2500 KGM, POTENCIA 110 HP, MOTOR DIESEL - DEPRECIAÇÃO. AF_05/2017</v>
          </cell>
          <cell r="C4877" t="str">
            <v>H</v>
          </cell>
          <cell r="D4877">
            <v>0</v>
          </cell>
          <cell r="E4877">
            <v>0</v>
          </cell>
          <cell r="F4877">
            <v>0</v>
          </cell>
        </row>
        <row r="4878">
          <cell r="A4878">
            <v>96299</v>
          </cell>
          <cell r="B4878" t="str">
            <v>PERFURATRIZ ROTATIVA SOBRE ESTEIRA, TORQUE MAXIMO 2500 KGM, POTENCIA 110 HP, MOTOR DIESEL - JUROS. AF_05/2017</v>
          </cell>
          <cell r="C4878" t="str">
            <v>H</v>
          </cell>
          <cell r="D4878">
            <v>0</v>
          </cell>
          <cell r="E4878">
            <v>0</v>
          </cell>
          <cell r="F4878">
            <v>0</v>
          </cell>
        </row>
        <row r="4879">
          <cell r="A4879">
            <v>96300</v>
          </cell>
          <cell r="B4879" t="str">
            <v>PERFURATRIZ ROTATIVA SOBRE ESTEIRA, TORQUE MAXIMO 2500 KGM, POTENCIA 110 HP, MOTOR DIESEL - MANUTENÇÃO. AF_05/2017</v>
          </cell>
          <cell r="C4879" t="str">
            <v>H</v>
          </cell>
          <cell r="D4879">
            <v>0</v>
          </cell>
          <cell r="E4879">
            <v>0</v>
          </cell>
          <cell r="F4879">
            <v>0</v>
          </cell>
        </row>
        <row r="4880">
          <cell r="A4880">
            <v>96301</v>
          </cell>
          <cell r="B4880" t="str">
            <v>PERFURATRIZ ROTATIVA SOBRE ESTEIRA, TORQUE MAXIMO 2500 KGM, POTENCIA 110 HP, MOTOR DIESEL - MATERIAIS NA OPERAÇÃO. AF_05/2017</v>
          </cell>
          <cell r="C4880" t="str">
            <v>H</v>
          </cell>
          <cell r="D4880">
            <v>0</v>
          </cell>
          <cell r="E4880">
            <v>0</v>
          </cell>
          <cell r="F4880">
            <v>0</v>
          </cell>
        </row>
        <row r="4881">
          <cell r="A4881">
            <v>96304</v>
          </cell>
          <cell r="B4881" t="str">
            <v>COMPRESSOR DE AR, VAZAO DE 10 PCM, RESERVATORIO 100 L, PRESSAO DE TRABALHO ENTRE 6,9 E 9,7 BAR,  POTENCIA 2 HP, TENSAO 110/220 V - DEPRECIAÇÃO. AF_05/2017</v>
          </cell>
          <cell r="C4881" t="str">
            <v>H</v>
          </cell>
          <cell r="D4881">
            <v>0</v>
          </cell>
          <cell r="E4881">
            <v>0</v>
          </cell>
          <cell r="F4881">
            <v>0</v>
          </cell>
        </row>
        <row r="4882">
          <cell r="A4882">
            <v>96305</v>
          </cell>
          <cell r="B4882" t="str">
            <v>COMPRESSOR DE AR, VAZAO DE 10 PCM, RESERVATORIO 100 L, PRESSAO DE TRABALHO ENTRE 6,9 E 9,7 BAR,  POTENCIA 2 HP, TENSAO 110/220 V - JUROS. AF_05/2017</v>
          </cell>
          <cell r="C4882" t="str">
            <v>H</v>
          </cell>
          <cell r="D4882">
            <v>0</v>
          </cell>
          <cell r="E4882">
            <v>0</v>
          </cell>
          <cell r="F4882">
            <v>0</v>
          </cell>
        </row>
        <row r="4883">
          <cell r="A4883">
            <v>96306</v>
          </cell>
          <cell r="B4883" t="str">
            <v>COMPRESSOR DE AR, VAZAO DE 10 PCM, RESERVATORIO 100 L, PRESSAO DE TRABALHO ENTRE 6,9 E 9,7 BAR,  POTENCIA 2 HP, TENSAO 110/220 V - MANUTENÇÃO. AF_05/2017</v>
          </cell>
          <cell r="C4883" t="str">
            <v>H</v>
          </cell>
          <cell r="D4883">
            <v>0</v>
          </cell>
          <cell r="E4883">
            <v>0</v>
          </cell>
          <cell r="F4883">
            <v>0</v>
          </cell>
        </row>
        <row r="4884">
          <cell r="A4884">
            <v>96307</v>
          </cell>
          <cell r="B4884" t="str">
            <v>COMPRESSOR DE AR, VAZAO DE 10 PCM, RESERVATORIO 100 L, PRESSAO DE TRABALHO ENTRE 6,9 E 9,7 BAR, POTENCIA 2 HP, TENSAO 110/220 V - MATERIAIS NA OPERAÇÃO. AF_05/2017</v>
          </cell>
          <cell r="C4884" t="str">
            <v>H</v>
          </cell>
          <cell r="D4884">
            <v>0</v>
          </cell>
          <cell r="E4884">
            <v>0</v>
          </cell>
          <cell r="F4884">
            <v>0</v>
          </cell>
        </row>
        <row r="4885">
          <cell r="A4885">
            <v>96457</v>
          </cell>
          <cell r="B4885" t="str">
            <v>ROLO COMPACTADOR DE PNEUS, ESTATICO, PRESSAO VARIAVEL, POTENCIA 110 HP, PESO SEM/COM LASTRO 10,8/27 T, LARGURA DE ROLAGEM 2,30 M - MATERIAIS NA OPERACAO. AF_06/2017</v>
          </cell>
          <cell r="C4885" t="str">
            <v>H</v>
          </cell>
          <cell r="D4885">
            <v>0</v>
          </cell>
          <cell r="E4885">
            <v>0</v>
          </cell>
          <cell r="F4885">
            <v>0</v>
          </cell>
        </row>
        <row r="4886">
          <cell r="A4886">
            <v>96458</v>
          </cell>
          <cell r="B4886" t="str">
            <v>ROLO COMPACTADOR DE PNEUS, ESTATICO, PRESSAO VARIAVEL, POTENCIA 110 HP, PESO SEM/COM LASTRO 10,8/27 T, LARGURA DE ROLAGEM 2,30 M - MANUTENCAO. AF_06/2017</v>
          </cell>
          <cell r="C4886" t="str">
            <v>H</v>
          </cell>
          <cell r="D4886">
            <v>0</v>
          </cell>
          <cell r="E4886">
            <v>0</v>
          </cell>
          <cell r="F4886">
            <v>0</v>
          </cell>
        </row>
        <row r="4887">
          <cell r="A4887">
            <v>96459</v>
          </cell>
          <cell r="B4887" t="str">
            <v>ROLO COMPACTADOR DE PNEUS, ESTATICO, PRESSAO VARIAVEL, POTENCIA 110 HP, PESO SEM/COM LASTRO 10,8/27 T, LARGURA DE ROLAGEM 2,30 M - JUROS. AF_06/2017</v>
          </cell>
          <cell r="C4887" t="str">
            <v>H</v>
          </cell>
          <cell r="D4887">
            <v>0</v>
          </cell>
          <cell r="E4887">
            <v>0</v>
          </cell>
          <cell r="F4887">
            <v>0</v>
          </cell>
        </row>
        <row r="4888">
          <cell r="A4888">
            <v>96460</v>
          </cell>
          <cell r="B4888" t="str">
            <v>ROLO COMPACTADOR DE PNEUS, ESTATICO, PRESSAO VARIAVEL, POTENCIA 110 HP, PESO SEM/COM LASTRO 10,8/27 T, LARGURA DE ROLAGEM 2,30 M - DEPRECIAÇÃO. AF_06/2017</v>
          </cell>
          <cell r="C4888" t="str">
            <v>H</v>
          </cell>
          <cell r="D4888">
            <v>0</v>
          </cell>
          <cell r="E4888">
            <v>0</v>
          </cell>
          <cell r="F4888">
            <v>0</v>
          </cell>
        </row>
        <row r="4889">
          <cell r="A4889">
            <v>98760</v>
          </cell>
          <cell r="B4889" t="str">
            <v>INVERSOR DE SOLDA MONOFÁSICO DE 160 A, POTÊNCIA DE 5400 W, TENSÃO DE 220 V, PARA SOLDA COM ELETRODOS DE 2,0 A 4,0 MM E PROCESSO TIG - DEPRECIAÇÃO. AF_06/2018</v>
          </cell>
          <cell r="C4889" t="str">
            <v>H</v>
          </cell>
          <cell r="D4889">
            <v>0</v>
          </cell>
          <cell r="E4889">
            <v>0</v>
          </cell>
          <cell r="F4889">
            <v>0</v>
          </cell>
        </row>
        <row r="4890">
          <cell r="A4890">
            <v>98761</v>
          </cell>
          <cell r="B4890" t="str">
            <v>INVERSOR DE SOLDA MONOFÁSICO DE 160 A, POTÊNCIA DE 5400 W, TENSÃO DE 220 V, PARA SOLDA COM ELETRODOS DE 2,0 A 4,0 MM E PROCESSO TIG - JUROS. AF_06/2018</v>
          </cell>
          <cell r="C4890" t="str">
            <v>H</v>
          </cell>
          <cell r="D4890">
            <v>0</v>
          </cell>
          <cell r="E4890">
            <v>0</v>
          </cell>
          <cell r="F4890">
            <v>0</v>
          </cell>
        </row>
        <row r="4891">
          <cell r="A4891">
            <v>98762</v>
          </cell>
          <cell r="B4891" t="str">
            <v>INVERSOR DE SOLDA MONOFÁSICO DE 160 A, POTÊNCIA DE 5400 W, TENSÃO DE 220 V, PARA SOLDA COM ELETRODOS DE 2,0 A 4,0 MM E PROCESSO TIG - MANUTENÇÃO. AF_06/2018</v>
          </cell>
          <cell r="C4891" t="str">
            <v>H</v>
          </cell>
          <cell r="D4891">
            <v>0</v>
          </cell>
          <cell r="E4891">
            <v>0</v>
          </cell>
          <cell r="F4891">
            <v>0</v>
          </cell>
        </row>
        <row r="4892">
          <cell r="A4892">
            <v>98763</v>
          </cell>
          <cell r="B4892" t="str">
            <v>INVERSOR DE SOLDA MONOFÁSICO DE 160 A, POTÊNCIA DE 5400 W, TENSÃO DE 220 V, PARA SOLDA COM ELETRODOS DE 2,0 A 4,0 MM E PROCESSO TIG - MATERIAIS NA OPERAÇÃO. AF_06/2018</v>
          </cell>
          <cell r="C4892" t="str">
            <v>H</v>
          </cell>
          <cell r="D4892">
            <v>0</v>
          </cell>
          <cell r="E4892">
            <v>0</v>
          </cell>
          <cell r="F4892">
            <v>0</v>
          </cell>
        </row>
        <row r="4893">
          <cell r="A4893">
            <v>99829</v>
          </cell>
          <cell r="B4893" t="str">
            <v>LAVADORA DE ALTA PRESSAO (LAVA-JATO) PARA AGUA FRIA, PRESSAO DE OPERACAO ENTRE 1400 E 1900 LIB/POL2, VAZAO MAXIMA ENTRE 400 E 700 L/H - DEPRECIAÇÃO. AF_04/2019</v>
          </cell>
          <cell r="C4893" t="str">
            <v>H</v>
          </cell>
          <cell r="D4893">
            <v>0</v>
          </cell>
          <cell r="E4893">
            <v>0</v>
          </cell>
          <cell r="F4893">
            <v>0</v>
          </cell>
        </row>
        <row r="4894">
          <cell r="A4894">
            <v>99830</v>
          </cell>
          <cell r="B4894" t="str">
            <v>LAVADORA DE ALTA PRESSAO (LAVA-JATO) PARA AGUA FRIA, PRESSAO DE OPERACAO ENTRE 1400 E 1900 LIB/POL2, VAZAO MAXIMA ENTRE 400 E 700 L/H - JUROS. AF_04/2019</v>
          </cell>
          <cell r="C4894" t="str">
            <v>H</v>
          </cell>
          <cell r="D4894">
            <v>0</v>
          </cell>
          <cell r="E4894">
            <v>0</v>
          </cell>
          <cell r="F4894">
            <v>0</v>
          </cell>
        </row>
        <row r="4895">
          <cell r="A4895">
            <v>99831</v>
          </cell>
          <cell r="B4895" t="str">
            <v>LAVADORA DE ALTA PRESSAO (LAVA-JATO) PARA AGUA FRIA, PRESSAO DE OPERACAO ENTRE 1400 E 1900 LIB/POL2, VAZAO MAXIMA ENTRE 400 E 700 L/H - MANUTENÇÃO. AF_04/2019</v>
          </cell>
          <cell r="C4895" t="str">
            <v>H</v>
          </cell>
          <cell r="D4895">
            <v>0</v>
          </cell>
          <cell r="E4895">
            <v>0</v>
          </cell>
          <cell r="F4895">
            <v>0</v>
          </cell>
        </row>
        <row r="4896">
          <cell r="A4896">
            <v>99832</v>
          </cell>
          <cell r="B4896" t="str">
            <v>LAVADORA DE ALTA PRESSAO (LAVA-JATO) PARA AGUA FRIA, PRESSAO DE OPERACAO ENTRE 1400 E 1900 LIB/POL2, VAZAO MAXIMA ENTRE 400 E 700 L/H - MATERIAIS NA OPERAÇÃO. AF_04/2019</v>
          </cell>
          <cell r="C4896" t="str">
            <v>H</v>
          </cell>
          <cell r="D4896">
            <v>0</v>
          </cell>
          <cell r="E4896">
            <v>0</v>
          </cell>
          <cell r="F4896">
            <v>0</v>
          </cell>
        </row>
        <row r="4897">
          <cell r="A4897">
            <v>100637</v>
          </cell>
          <cell r="B4897" t="str">
            <v>USINA DE MISTURA ASFÁLTICA À QUENTE, TIPO CONTRA FLUXO, PROD 100 A 140 TON/HORA - DEPRECIAÇÃO. AF_12/2019</v>
          </cell>
          <cell r="C4897" t="str">
            <v>H</v>
          </cell>
          <cell r="D4897">
            <v>0</v>
          </cell>
          <cell r="E4897">
            <v>0</v>
          </cell>
          <cell r="F4897">
            <v>0</v>
          </cell>
        </row>
        <row r="4898">
          <cell r="A4898">
            <v>100638</v>
          </cell>
          <cell r="B4898" t="str">
            <v>USINA DE MISTURA ASFÁLTICA À QUENTE, TIPO CONTRA FLUXO, PROD 100 A 140 TON/HORA - JUROS. AF_12/2019</v>
          </cell>
          <cell r="C4898" t="str">
            <v>H</v>
          </cell>
          <cell r="D4898">
            <v>0</v>
          </cell>
          <cell r="E4898">
            <v>0</v>
          </cell>
          <cell r="F4898">
            <v>0</v>
          </cell>
        </row>
        <row r="4899">
          <cell r="A4899">
            <v>100639</v>
          </cell>
          <cell r="B4899" t="str">
            <v>USINA DE MISTURA ASFÁLTICA À QUENTE, TIPO CONTRA FLUXO, PROD 100 A 140 TON/HORA - MANUTENÇÃO. AF_12/2019</v>
          </cell>
          <cell r="C4899" t="str">
            <v>H</v>
          </cell>
          <cell r="D4899">
            <v>0</v>
          </cell>
          <cell r="E4899">
            <v>0</v>
          </cell>
          <cell r="F4899">
            <v>0</v>
          </cell>
        </row>
        <row r="4900">
          <cell r="A4900">
            <v>100640</v>
          </cell>
          <cell r="B4900" t="str">
            <v>USINA DE MISTURA ASFÁLTICA À QUENTE, TIPO CONTRA FLUXO, PROD 100 A 140 TON/HORA - MATERIAIS NA OPERAÇÃO. AF_12/2019</v>
          </cell>
          <cell r="C4900" t="str">
            <v>H</v>
          </cell>
          <cell r="D4900">
            <v>0</v>
          </cell>
          <cell r="E4900">
            <v>0</v>
          </cell>
          <cell r="F4900">
            <v>0</v>
          </cell>
        </row>
        <row r="4901">
          <cell r="A4901">
            <v>100643</v>
          </cell>
          <cell r="B4901" t="str">
            <v>USINA DE ASFALTO, TIPO GRAVIMÉTRICA, PROD 150 TON/HORA - DEPRECIAÇÃO. AF_12/2019</v>
          </cell>
          <cell r="C4901" t="str">
            <v>H</v>
          </cell>
          <cell r="D4901">
            <v>0</v>
          </cell>
          <cell r="E4901">
            <v>0</v>
          </cell>
          <cell r="F4901">
            <v>0</v>
          </cell>
        </row>
        <row r="4902">
          <cell r="A4902">
            <v>100644</v>
          </cell>
          <cell r="B4902" t="str">
            <v>USINA DE ASFALTO, TIPO GRAVIMÉTRICA, PROD 150 TON/HORA - JUROS. AF_12/2019</v>
          </cell>
          <cell r="C4902" t="str">
            <v>H</v>
          </cell>
          <cell r="D4902">
            <v>0</v>
          </cell>
          <cell r="E4902">
            <v>0</v>
          </cell>
          <cell r="F4902">
            <v>0</v>
          </cell>
        </row>
        <row r="4903">
          <cell r="A4903">
            <v>100645</v>
          </cell>
          <cell r="B4903" t="str">
            <v>USINA DE ASFALTO, TIPO GRAVIMÉTRICA, PROD 150 TON/HORA - MANUTENÇÃO. AF_12/2019</v>
          </cell>
          <cell r="C4903" t="str">
            <v>H</v>
          </cell>
          <cell r="D4903">
            <v>0</v>
          </cell>
          <cell r="E4903">
            <v>0</v>
          </cell>
          <cell r="F4903">
            <v>0</v>
          </cell>
        </row>
        <row r="4904">
          <cell r="A4904">
            <v>100646</v>
          </cell>
          <cell r="B4904" t="str">
            <v>USINA DE ASFALTO, TIPO GRAVIMÉTRICA, PROD 150 TON/HORA - MATERIAIS NA OPERAÇÃO. AF_12/2019</v>
          </cell>
          <cell r="C4904" t="str">
            <v>H</v>
          </cell>
          <cell r="D4904">
            <v>0</v>
          </cell>
          <cell r="E4904">
            <v>0</v>
          </cell>
          <cell r="F4904">
            <v>0</v>
          </cell>
        </row>
        <row r="4905">
          <cell r="A4905">
            <v>55960</v>
          </cell>
          <cell r="B4905" t="str">
            <v>IMUNIZACAO DE MADEIRAMENTO PARA COBERTURA UTILIZANDO CUPINICIDA INCOLOR</v>
          </cell>
          <cell r="C4905" t="str">
            <v>M2</v>
          </cell>
          <cell r="D4905">
            <v>0</v>
          </cell>
          <cell r="E4905">
            <v>0</v>
          </cell>
          <cell r="F4905">
            <v>0</v>
          </cell>
        </row>
        <row r="4906">
          <cell r="A4906">
            <v>92259</v>
          </cell>
          <cell r="B4906" t="str">
            <v>INSTALAÇÃO DE TESOURA (INTEIRA OU MEIA), BIAPOIADA, EM MADEIRA NÃO APARELHADA, PARA VÃOS MAIORES OU IGUAIS A 3,0 M E MENORES QUE 6,0 M, INCLUSO IÇAMENTO. AF_07/2019</v>
          </cell>
          <cell r="C4906" t="str">
            <v>UN</v>
          </cell>
          <cell r="D4906">
            <v>0</v>
          </cell>
          <cell r="E4906">
            <v>0</v>
          </cell>
          <cell r="F4906">
            <v>0</v>
          </cell>
        </row>
        <row r="4907">
          <cell r="A4907">
            <v>92260</v>
          </cell>
          <cell r="B4907" t="str">
            <v>INSTALAÇÃO DE TESOURA (INTEIRA OU MEIA), BIAPOIADA, EM MADEIRA NÃO APARELHADA, PARA VÃOS MAIORES OU IGUAIS A 6,0 M E MENORES QUE 8,0 M, INCLUSO IÇAMENTO. AF_07/2019</v>
          </cell>
          <cell r="C4907" t="str">
            <v>UN</v>
          </cell>
          <cell r="D4907">
            <v>0</v>
          </cell>
          <cell r="E4907">
            <v>0</v>
          </cell>
          <cell r="F4907">
            <v>0</v>
          </cell>
        </row>
        <row r="4908">
          <cell r="A4908">
            <v>92261</v>
          </cell>
          <cell r="B4908" t="str">
            <v>INSTALAÇÃO DE TESOURA (INTEIRA OU MEIA), BIAPOIADA, EM MADEIRA NÃO APARELHADA, PARA VÃOS MAIORES OU IGUAIS A 8,0 M E MENORES QUE 10,0 M, INCLUSO IÇAMENTO. AF_07/2019</v>
          </cell>
          <cell r="C4908" t="str">
            <v>UN</v>
          </cell>
          <cell r="D4908">
            <v>0</v>
          </cell>
          <cell r="E4908">
            <v>0</v>
          </cell>
          <cell r="F4908">
            <v>0</v>
          </cell>
        </row>
        <row r="4909">
          <cell r="A4909">
            <v>92262</v>
          </cell>
          <cell r="B4909" t="str">
            <v>INSTALAÇÃO DE TESOURA (INTEIRA OU MEIA), BIAPOIADA, EM MADEIRA NÃO APARELHADA, PARA VÃOS MAIORES OU IGUAIS A 10,0 M E MENORES QUE 12,0 M, INCLUSO IÇAMENTO. AF_07/2019</v>
          </cell>
          <cell r="C4909" t="str">
            <v>UN</v>
          </cell>
          <cell r="D4909">
            <v>0</v>
          </cell>
          <cell r="E4909">
            <v>0</v>
          </cell>
          <cell r="F4909">
            <v>0</v>
          </cell>
        </row>
        <row r="4910">
          <cell r="A4910">
            <v>92539</v>
          </cell>
          <cell r="B4910" t="str">
            <v>TRAMA DE MADEIRA COMPOSTA POR RIPAS, CAIBROS E TERÇAS PARA TELHADOS DE ATÉ 2 ÁGUAS PARA TELHA DE ENCAIXE DE CERÂMICA OU DE CONCRETO, INCLUSO TRANSPORTE VERTICAL. AF_07/2019</v>
          </cell>
          <cell r="C4910" t="str">
            <v>M2</v>
          </cell>
          <cell r="D4910">
            <v>0</v>
          </cell>
          <cell r="E4910">
            <v>0</v>
          </cell>
          <cell r="F4910">
            <v>0</v>
          </cell>
        </row>
        <row r="4911">
          <cell r="A4911">
            <v>92540</v>
          </cell>
          <cell r="B4911" t="str">
            <v>TRAMA DE MADEIRA COMPOSTA POR RIPAS, CAIBROS E TERÇAS PARA TELHADOS DE MAIS QUE 2 ÁGUAS PARA TELHA DE ENCAIXE DE CERÂMICA OU DE CONCRETO, INCLUSO TRANSPORTE VERTICAL. AF_07/2019</v>
          </cell>
          <cell r="C4911" t="str">
            <v>M2</v>
          </cell>
          <cell r="D4911">
            <v>0</v>
          </cell>
          <cell r="E4911">
            <v>0</v>
          </cell>
          <cell r="F4911">
            <v>0</v>
          </cell>
        </row>
        <row r="4912">
          <cell r="A4912">
            <v>92541</v>
          </cell>
          <cell r="B4912" t="str">
            <v>TRAMA DE MADEIRA COMPOSTA POR RIPAS, CAIBROS E TERÇAS PARA TELHADOS DE ATÉ 2 ÁGUAS PARA TELHA CERÂMICA CAPA-CANAL, INCLUSO TRANSPORTE VERTICAL. AF_07/2019</v>
          </cell>
          <cell r="C4912" t="str">
            <v>M2</v>
          </cell>
          <cell r="D4912">
            <v>0</v>
          </cell>
          <cell r="E4912">
            <v>0</v>
          </cell>
          <cell r="F4912">
            <v>0</v>
          </cell>
        </row>
        <row r="4913">
          <cell r="A4913">
            <v>92542</v>
          </cell>
          <cell r="B4913" t="str">
            <v>TRAMA DE MADEIRA COMPOSTA POR RIPAS, CAIBROS E TERÇAS PARA TELHADOS DE MAIS QUE 2 ÁGUAS PARA TELHA CERÂMICA CAPA-CANAL, INCLUSO TRANSPORTE VERTICAL. AF_07/2019</v>
          </cell>
          <cell r="C4913" t="str">
            <v>M2</v>
          </cell>
          <cell r="D4913">
            <v>0</v>
          </cell>
          <cell r="E4913">
            <v>0</v>
          </cell>
          <cell r="F4913">
            <v>0</v>
          </cell>
        </row>
        <row r="4914">
          <cell r="A4914">
            <v>92543</v>
          </cell>
          <cell r="B4914" t="str">
            <v>TRAMA DE MADEIRA COMPOSTA POR TERÇAS PARA TELHADOS DE ATÉ 2 ÁGUAS PARA TELHA ONDULADA DE FIBROCIMENTO, METÁLICA, PLÁSTICA OU TERMOACÚSTICA, INCLUSO TRANSPORTE VERTICAL. AF_07/2019</v>
          </cell>
          <cell r="C4914" t="str">
            <v>M2</v>
          </cell>
          <cell r="D4914">
            <v>0</v>
          </cell>
          <cell r="E4914">
            <v>0</v>
          </cell>
          <cell r="F4914">
            <v>0</v>
          </cell>
        </row>
        <row r="4915">
          <cell r="A4915">
            <v>92544</v>
          </cell>
          <cell r="B4915" t="str">
            <v>TRAMA DE MADEIRA COMPOSTA POR TERÇAS PARA TELHADOS DE ATÉ 2 ÁGUAS PARA TELHA ESTRUTURAL DE FIBROCIMENTO, INCLUSO TRANSPORTE VERTICAL. AF_07/2019</v>
          </cell>
          <cell r="C4915" t="str">
            <v>M2</v>
          </cell>
          <cell r="D4915">
            <v>0</v>
          </cell>
          <cell r="E4915">
            <v>0</v>
          </cell>
          <cell r="F4915">
            <v>0</v>
          </cell>
        </row>
        <row r="4916">
          <cell r="A4916">
            <v>92545</v>
          </cell>
          <cell r="B4916" t="str">
            <v>FABRICAÇÃO E INSTALAÇÃO DE TESOURA INTEIRA EM MADEIRA NÃO APARELHADA, VÃO DE 3 M, PARA TELHA CERÂMICA OU DE CONCRETO, INCLUSO IÇAMENTO. AF_07/2019</v>
          </cell>
          <cell r="C4916" t="str">
            <v>UN</v>
          </cell>
          <cell r="D4916">
            <v>0</v>
          </cell>
          <cell r="E4916">
            <v>0</v>
          </cell>
          <cell r="F4916">
            <v>0</v>
          </cell>
        </row>
        <row r="4917">
          <cell r="A4917">
            <v>92546</v>
          </cell>
          <cell r="B4917" t="str">
            <v>FABRICAÇÃO E INSTALAÇÃO DE TESOURA INTEIRA EM MADEIRA NÃO APARELHADA, VÃO DE 4 M, PARA TELHA CERÂMICA OU DE CONCRETO, INCLUSO IÇAMENTO. AF_07/2019</v>
          </cell>
          <cell r="C4917" t="str">
            <v>UN</v>
          </cell>
          <cell r="D4917">
            <v>0</v>
          </cell>
          <cell r="E4917">
            <v>0</v>
          </cell>
          <cell r="F4917">
            <v>0</v>
          </cell>
        </row>
        <row r="4918">
          <cell r="A4918">
            <v>92547</v>
          </cell>
          <cell r="B4918" t="str">
            <v>FABRICAÇÃO E INSTALAÇÃO DE TESOURA INTEIRA EM MADEIRA NÃO APARELHADA, VÃO DE 5 M, PARA TELHA CERÂMICA OU DE CONCRETO, INCLUSO IÇAMENTO. AF_07/2019</v>
          </cell>
          <cell r="C4918" t="str">
            <v>UN</v>
          </cell>
          <cell r="D4918">
            <v>0</v>
          </cell>
          <cell r="E4918">
            <v>0</v>
          </cell>
          <cell r="F4918">
            <v>0</v>
          </cell>
        </row>
        <row r="4919">
          <cell r="A4919">
            <v>92548</v>
          </cell>
          <cell r="B4919" t="str">
            <v>FABRICAÇÃO E INSTALAÇÃO DE TESOURA INTEIRA EM MADEIRA NÃO APARELHADA, VÃO DE 6 M, PARA TELHA CERÂMICA OU DE CONCRETO, INCLUSO IÇAMENTO. AF_07/2019</v>
          </cell>
          <cell r="C4919" t="str">
            <v>UN</v>
          </cell>
          <cell r="D4919">
            <v>0</v>
          </cell>
          <cell r="E4919">
            <v>0</v>
          </cell>
          <cell r="F4919">
            <v>0</v>
          </cell>
        </row>
        <row r="4920">
          <cell r="A4920">
            <v>92549</v>
          </cell>
          <cell r="B4920" t="str">
            <v>FABRICAÇÃO E INSTALAÇÃO DE TESOURA INTEIRA EM MADEIRA NÃO APARELHADA, VÃO DE 7 M, PARA TELHA CERÂMICA OU DE CONCRETO, INCLUSO IÇAMENTO. AF_07/2019</v>
          </cell>
          <cell r="C4920" t="str">
            <v>UN</v>
          </cell>
          <cell r="D4920">
            <v>0</v>
          </cell>
          <cell r="E4920">
            <v>0</v>
          </cell>
          <cell r="F4920">
            <v>0</v>
          </cell>
        </row>
        <row r="4921">
          <cell r="A4921">
            <v>92550</v>
          </cell>
          <cell r="B4921" t="str">
            <v>FABRICAÇÃO E INSTALAÇÃO DE TESOURA INTEIRA EM MADEIRA NÃO APARELHADA, VÃO DE 8 M, PARA TELHA CERÂMICA OU DE CONCRETO, INCLUSO IÇAMENTO. AF_07/2019</v>
          </cell>
          <cell r="C4921" t="str">
            <v>UN</v>
          </cell>
          <cell r="D4921">
            <v>0</v>
          </cell>
          <cell r="E4921">
            <v>0</v>
          </cell>
          <cell r="F4921">
            <v>0</v>
          </cell>
        </row>
        <row r="4922">
          <cell r="A4922">
            <v>92551</v>
          </cell>
          <cell r="B4922" t="str">
            <v>FABRICAÇÃO E INSTALAÇÃO DE TESOURA INTEIRA EM MADEIRA NÃO APARELHADA, VÃO DE 9 M, PARA TELHA CERÂMICA OU DE CONCRETO, INCLUSO IÇAMENTO. AF_07/2019</v>
          </cell>
          <cell r="C4922" t="str">
            <v>UN</v>
          </cell>
          <cell r="D4922">
            <v>0</v>
          </cell>
          <cell r="E4922">
            <v>0</v>
          </cell>
          <cell r="F4922">
            <v>0</v>
          </cell>
        </row>
        <row r="4923">
          <cell r="A4923">
            <v>92552</v>
          </cell>
          <cell r="B4923" t="str">
            <v>FABRICAÇÃO E INSTALAÇÃO DE TESOURA INTEIRA EM MADEIRA NÃO APARELHADA, VÃO DE 10 M, PARA TELHA CERÂMICA OU DE CONCRETO, INCLUSO IÇAMENTO. AF_07/2019</v>
          </cell>
          <cell r="C4923" t="str">
            <v>UN</v>
          </cell>
          <cell r="D4923">
            <v>0</v>
          </cell>
          <cell r="E4923">
            <v>0</v>
          </cell>
          <cell r="F4923">
            <v>0</v>
          </cell>
        </row>
        <row r="4924">
          <cell r="A4924">
            <v>92553</v>
          </cell>
          <cell r="B4924" t="str">
            <v>FABRICAÇÃO E INSTALAÇÃO DE TESOURA INTEIRA EM MADEIRA NÃO APARELHADA, VÃO DE 11 M, PARA TELHA CERÂMICA OU DE CONCRETO, INCLUSO IÇAMENTO. AF_07/2019</v>
          </cell>
          <cell r="C4924" t="str">
            <v>UN</v>
          </cell>
          <cell r="D4924">
            <v>0</v>
          </cell>
          <cell r="E4924">
            <v>0</v>
          </cell>
          <cell r="F4924">
            <v>0</v>
          </cell>
        </row>
        <row r="4925">
          <cell r="A4925">
            <v>92554</v>
          </cell>
          <cell r="B4925" t="str">
            <v>FABRICAÇÃO E INSTALAÇÃO DE TESOURA INTEIRA EM MADEIRA NÃO APARELHADA, VÃO DE 12 M, PARA TELHA CERÂMICA OU DE CONCRETO, INCLUSO IÇAMENTO. AF_07/2019</v>
          </cell>
          <cell r="C4925" t="str">
            <v>UN</v>
          </cell>
          <cell r="D4925">
            <v>0</v>
          </cell>
          <cell r="E4925">
            <v>0</v>
          </cell>
          <cell r="F4925">
            <v>0</v>
          </cell>
        </row>
        <row r="4926">
          <cell r="A4926">
            <v>92555</v>
          </cell>
          <cell r="B4926" t="str">
            <v>FABRICAÇÃO E INSTALAÇÃO DE TESOURA INTEIRA EM MADEIRA NÃO APARELHADA, VÃO DE 3 M, PARA TELHA ONDULADA DE FIBROCIMENTO, METÁLICA, PLÁSTICA OU TERMOACÚSTICA, INCLUSO IÇAMENTO. AF_07/2019</v>
          </cell>
          <cell r="C4926" t="str">
            <v>UN</v>
          </cell>
          <cell r="D4926">
            <v>0</v>
          </cell>
          <cell r="E4926">
            <v>0</v>
          </cell>
          <cell r="F4926">
            <v>0</v>
          </cell>
        </row>
        <row r="4927">
          <cell r="A4927">
            <v>92556</v>
          </cell>
          <cell r="B4927" t="str">
            <v>FABRICAÇÃO E INSTALAÇÃO DE TESOURA INTEIRA EM MADEIRA NÃO APARELHADA, VÃO DE 4 M, PARA TELHA ONDULADA DE FIBROCIMENTO, METÁLICA, PLÁSTICA OU TERMOACÚSTICA, INCLUSO IÇAMENTO. AF_07/2019</v>
          </cell>
          <cell r="C4927" t="str">
            <v>UN</v>
          </cell>
          <cell r="D4927">
            <v>0</v>
          </cell>
          <cell r="E4927">
            <v>0</v>
          </cell>
          <cell r="F4927">
            <v>0</v>
          </cell>
        </row>
        <row r="4928">
          <cell r="A4928">
            <v>92557</v>
          </cell>
          <cell r="B4928" t="str">
            <v>FABRICAÇÃO E INSTALAÇÃO DE TESOURA INTEIRA EM MADEIRA NÃO APARELHADA, VÃO DE 5 M, PARA TELHA ONDULADA DE FIBROCIMENTO, METÁLICA, PLÁSTICA OU TERMOACÚSTICA, INCLUSO IÇAMENTO. AF_07/2019</v>
          </cell>
          <cell r="C4928" t="str">
            <v>UN</v>
          </cell>
          <cell r="D4928">
            <v>0</v>
          </cell>
          <cell r="E4928">
            <v>0</v>
          </cell>
          <cell r="F4928">
            <v>0</v>
          </cell>
        </row>
        <row r="4929">
          <cell r="A4929">
            <v>92558</v>
          </cell>
          <cell r="B4929" t="str">
            <v>FABRICAÇÃO E INSTALAÇÃO DE TESOURA INTEIRA EM MADEIRA NÃO APARELHADA, VÃO DE 6 M, PARA TELHA ONDULADA DE FIBROCIMENTO, METÁLICA, PLÁSTICA OU TERMOACÚSTICA, INCLUSO IÇAMENTO. AF_07/2019</v>
          </cell>
          <cell r="C4929" t="str">
            <v>UN</v>
          </cell>
          <cell r="D4929">
            <v>0</v>
          </cell>
          <cell r="E4929">
            <v>0</v>
          </cell>
          <cell r="F4929">
            <v>0</v>
          </cell>
        </row>
        <row r="4930">
          <cell r="A4930">
            <v>92559</v>
          </cell>
          <cell r="B4930" t="str">
            <v>FABRICAÇÃO E INSTALAÇÃO DE TESOURA INTEIRA EM MADEIRA NÃO APARELHADA, VÃO DE 7 M, PARA TELHA ONDULADA DE FIBROCIMENTO, METÁLICA, PLÁSTICA OU TERMOACÚSTICA, INCLUSO IÇAMENTO. AF_07/2019</v>
          </cell>
          <cell r="C4930" t="str">
            <v>UN</v>
          </cell>
          <cell r="D4930">
            <v>0</v>
          </cell>
          <cell r="E4930">
            <v>0</v>
          </cell>
          <cell r="F4930">
            <v>0</v>
          </cell>
        </row>
        <row r="4931">
          <cell r="A4931">
            <v>92560</v>
          </cell>
          <cell r="B4931" t="str">
            <v>FABRICAÇÃO E INSTALAÇÃO DE TESOURA INTEIRA EM MADEIRA NÃO APARELHADA, VÃO DE 8 M, PARA TELHA ONDULADA DE FIBROCIMENTO, METÁLICA, PLÁSTICA OU TERMOACÚSTICA, INCLUSO IÇAMENTO. AF_07/2019</v>
          </cell>
          <cell r="C4931" t="str">
            <v>UN</v>
          </cell>
          <cell r="D4931">
            <v>0</v>
          </cell>
          <cell r="E4931">
            <v>0</v>
          </cell>
          <cell r="F4931">
            <v>0</v>
          </cell>
        </row>
        <row r="4932">
          <cell r="A4932">
            <v>92561</v>
          </cell>
          <cell r="B4932" t="str">
            <v>FABRICAÇÃO E INSTALAÇÃO DE TESOURA INTEIRA EM MADEIRA NÃO APARELHADA, VÃO DE 9 M, PARA TELHA ONDULADA DE FIBROCIMENTO, METÁLICA, PLÁSTICA OU TERMOACÚSTICA, INCLUSO IÇAMENTO. AF_07/2019</v>
          </cell>
          <cell r="C4932" t="str">
            <v>UN</v>
          </cell>
          <cell r="D4932">
            <v>0</v>
          </cell>
          <cell r="E4932">
            <v>0</v>
          </cell>
          <cell r="F4932">
            <v>0</v>
          </cell>
        </row>
        <row r="4933">
          <cell r="A4933">
            <v>92562</v>
          </cell>
          <cell r="B4933" t="str">
            <v>FABRICAÇÃO E INSTALAÇÃO DE TESOURA INTEIRA EM MADEIRA NÃO APARELHADA, VÃO DE 10 M, PARA TELHA ONDULADA DE FIBROCIMENTO, METÁLICA, PLÁSTICA OU TERMOACÚSTICA, INCLUSO IÇAMENTO. AF_07/2019</v>
          </cell>
          <cell r="C4933" t="str">
            <v>UN</v>
          </cell>
          <cell r="D4933">
            <v>0</v>
          </cell>
          <cell r="E4933">
            <v>0</v>
          </cell>
          <cell r="F4933">
            <v>0</v>
          </cell>
        </row>
        <row r="4934">
          <cell r="A4934">
            <v>92563</v>
          </cell>
          <cell r="B4934" t="str">
            <v>FABRICAÇÃO E INSTALAÇÃO DE TESOURA INTEIRA EM MADEIRA NÃO APARELHADA, VÃO DE 11 M, PARA TELHA ONDULADA DE FIBROCIMENTO, METÁLICA, PLÁSTICA OU TERMOACÚSTICA, INCLUSO IÇAMENTO. AF_07/2019</v>
          </cell>
          <cell r="C4934" t="str">
            <v>UN</v>
          </cell>
          <cell r="D4934">
            <v>0</v>
          </cell>
          <cell r="E4934">
            <v>0</v>
          </cell>
          <cell r="F4934">
            <v>0</v>
          </cell>
        </row>
        <row r="4935">
          <cell r="A4935">
            <v>92564</v>
          </cell>
          <cell r="B4935" t="str">
            <v>FABRICAÇÃO E INSTALAÇÃO DE TESOURA INTEIRA EM MADEIRA NÃO APARELHADA, VÃO DE 12 M, PARA TELHA ONDULADA DE FIBROCIMENTO, METÁLICA, PLÁSTICA OU TERMOACÚSTICA, INCLUSO IÇAMENTO. AF_07/2019</v>
          </cell>
          <cell r="C4935" t="str">
            <v>UN</v>
          </cell>
          <cell r="D4935">
            <v>0</v>
          </cell>
          <cell r="E4935">
            <v>0</v>
          </cell>
          <cell r="F4935">
            <v>0</v>
          </cell>
        </row>
        <row r="4936">
          <cell r="A4936">
            <v>92565</v>
          </cell>
          <cell r="B4936" t="str">
            <v>FABRICAÇÃO E INSTALAÇÃO DE ESTRUTURA PONTALETADA DE MADEIRA NÃO APARELHADA PARA TELHADOS COM ATÉ 2 ÁGUAS E PARA TELHA CERÂMICA OU DE CONCRETO, INCLUSO TRANSPORTE VERTICAL. AF_12/2015</v>
          </cell>
          <cell r="C4936" t="str">
            <v>M2</v>
          </cell>
          <cell r="D4936">
            <v>0</v>
          </cell>
          <cell r="E4936">
            <v>0</v>
          </cell>
          <cell r="F4936">
            <v>0</v>
          </cell>
        </row>
        <row r="4937">
          <cell r="A4937">
            <v>92566</v>
          </cell>
          <cell r="B4937" t="str">
            <v>FABRICAÇÃO E INSTALAÇÃO DE ESTRUTURA PONTALETADA DE MADEIRA NÃO APARELHADA PARA TELHADOS COM ATÉ 2 ÁGUAS E PARA TELHA ONDULADA DE FIBROCIMENTO, METÁLICA, PLÁSTICA OU TERMOACÚSTICA, INCLUSO TRANSPORTE VERTICAL. AF_12/2015</v>
          </cell>
          <cell r="C4937" t="str">
            <v>M2</v>
          </cell>
          <cell r="D4937">
            <v>0</v>
          </cell>
          <cell r="E4937">
            <v>0</v>
          </cell>
          <cell r="F4937">
            <v>0</v>
          </cell>
        </row>
        <row r="4938">
          <cell r="A4938">
            <v>92567</v>
          </cell>
          <cell r="B4938" t="str">
            <v>FABRICAÇÃO E INSTALAÇÃO DE ESTRUTURA PONTALETADA DE MADEIRA NÃO APARELHADA PARA TELHADOS COM MAIS QUE 2 ÁGUAS E PARA TELHA CERÂMICA OU DE CONCRETO, INCLUSO TRANSPORTE VERTICAL. AF_12/2015</v>
          </cell>
          <cell r="C4938" t="str">
            <v>M2</v>
          </cell>
          <cell r="D4938">
            <v>0</v>
          </cell>
          <cell r="E4938">
            <v>0</v>
          </cell>
          <cell r="F4938">
            <v>0</v>
          </cell>
        </row>
        <row r="4939">
          <cell r="A4939">
            <v>100379</v>
          </cell>
          <cell r="B4939" t="str">
            <v>FABRICAÇÃO E INSTALAÇÃO DE PONTALETES DE MADEIRA NÃO APARELHADA PARA TELHADOS COM ATÉ 2 ÁGUAS E COM TELHA CERÂMICA OU DE CONCRETO EM EDIFÍCIO RESIDENCIAL TÉRREO, INCLUSO TRANSPORTE VERTICAL. AF_07/2019</v>
          </cell>
          <cell r="C4939" t="str">
            <v>M2</v>
          </cell>
          <cell r="D4939">
            <v>0</v>
          </cell>
          <cell r="E4939">
            <v>0</v>
          </cell>
          <cell r="F4939">
            <v>0</v>
          </cell>
        </row>
        <row r="4940">
          <cell r="A4940">
            <v>100380</v>
          </cell>
          <cell r="B4940" t="str">
            <v>FABRICAÇÃO E INSTALAÇÃO DE PONTALETES DE MADEIRA NÃO APARELHADA PARA TELHADOS COM ATÉ 2 ÁGUAS E COM TELHA CERÂMICA OU DE CONCRETO EM EDIFÍCIO RESIDENCIAL DE MÚLTIPLOS PAVIMENTOS, INCLUSO TRANSPORTE VERTICAL. AF_07/2019</v>
          </cell>
          <cell r="C4940" t="str">
            <v>M2</v>
          </cell>
          <cell r="D4940">
            <v>0</v>
          </cell>
          <cell r="E4940">
            <v>0</v>
          </cell>
          <cell r="F4940">
            <v>0</v>
          </cell>
        </row>
        <row r="4941">
          <cell r="A4941">
            <v>100381</v>
          </cell>
          <cell r="B4941" t="str">
            <v>FABRICAÇÃO E INSTALAÇÃO DE PONTALETES DE MADEIRA NÃO APARELHADA PARA TELHADOS COM ATÉ 2 ÁGUAS E COM TELHA CERÂMICA OU DE CONCRETO EM EDIFÍCIO INSTITUCIONAL TÉRREO, INCLUSO TRANSPORTE VERTICAL. AF_07/2019</v>
          </cell>
          <cell r="C4941" t="str">
            <v>M2</v>
          </cell>
          <cell r="D4941">
            <v>0</v>
          </cell>
          <cell r="E4941">
            <v>0</v>
          </cell>
          <cell r="F4941">
            <v>0</v>
          </cell>
        </row>
        <row r="4942">
          <cell r="A4942">
            <v>100383</v>
          </cell>
          <cell r="B4942" t="str">
            <v>FABRICAÇÃO E INSTALAÇÃO DE PONTALETES DE MADEIRA NÃO APARELHADA PARA TELHADOS COM ATÉ 2 ÁGUAS E COM TELHA ONDULADA DE FIBROCIMENTO, ALUMÍNIO OU PLÁSTICA EM EDIFÍCIO RESIDENCIAL DE MÚLTIPLOS PAVIMENTOS, INCLUSO TRANSPORTE VERTICAL. AF_07/2019</v>
          </cell>
          <cell r="C4942" t="str">
            <v>M2</v>
          </cell>
          <cell r="D4942">
            <v>0</v>
          </cell>
          <cell r="E4942">
            <v>0</v>
          </cell>
          <cell r="F4942">
            <v>0</v>
          </cell>
        </row>
        <row r="4943">
          <cell r="A4943">
            <v>100384</v>
          </cell>
          <cell r="B4943" t="str">
            <v>FABRICAÇÃO E INSTALAÇÃO DE PONTALETES DE MADEIRA NÃO APARELHADA PARA TELHADOS COM ATÉ 2 ÁGUAS E COM TELHA ONDULADA DE FIBROCIMENTO, ALUMÍNIO OU PLÁSTICA EM EDIFÍCIO INSTITUCIONAL TÉRREO, INCLUSO TRANSPORTE VERTICAL. AF_07/2019</v>
          </cell>
          <cell r="C4943" t="str">
            <v>M2</v>
          </cell>
          <cell r="D4943">
            <v>0</v>
          </cell>
          <cell r="E4943">
            <v>0</v>
          </cell>
          <cell r="F4943">
            <v>0</v>
          </cell>
        </row>
        <row r="4944">
          <cell r="A4944">
            <v>100385</v>
          </cell>
          <cell r="B4944" t="str">
            <v>FABRICAÇÃO E INSTALAÇÃO DE PONTALETES DE MADEIRA NÃO APARELHADA PARA TELHADOS COM MAIS QUE 2 ÁGUAS E COM TELHA CERÂMICA OU DE CONCRETO EM EDIFÍCIO RESIDENCIAL TÉRREO, INCLUSO TRANSPORTE VERTICAL. AF_07/2019</v>
          </cell>
          <cell r="C4944" t="str">
            <v>M2</v>
          </cell>
          <cell r="D4944">
            <v>0</v>
          </cell>
          <cell r="E4944">
            <v>0</v>
          </cell>
          <cell r="F4944">
            <v>0</v>
          </cell>
        </row>
        <row r="4945">
          <cell r="A4945">
            <v>100386</v>
          </cell>
          <cell r="B4945" t="str">
            <v>FABRICAÇÃO E INSTALAÇÃO DE PONTALETES DE MADEIRA NÃO APARELHADA PARA TELHADOS COM MAIS QUE 2 ÁGUAS E COM TELHA CERÂMICA OU DE CONCRETO EM EDIFÍCIO RESIDENCIAL DE MÚLTIPLOS PAVIMENTOS. AF_07/2019</v>
          </cell>
          <cell r="C4945" t="str">
            <v>M2</v>
          </cell>
          <cell r="D4945">
            <v>0</v>
          </cell>
          <cell r="E4945">
            <v>0</v>
          </cell>
          <cell r="F4945">
            <v>0</v>
          </cell>
        </row>
        <row r="4946">
          <cell r="A4946">
            <v>100387</v>
          </cell>
          <cell r="B4946" t="str">
            <v>FABRICAÇÃO E INSTALAÇÃO DE PONTALETES DE MADEIRA NÃO APARELHADA PARA TELHADOS COM MAIS QUE 2 ÁGUAS E COM TELHA CERÂMICA OU DE CONCRETO EM EDIFÍCIO INSTITUCIONAL TÉRREO, INCLUSO TRANSPORTE VERTICAL. AF_07/2019</v>
          </cell>
          <cell r="C4946" t="str">
            <v>M2</v>
          </cell>
          <cell r="D4946">
            <v>0</v>
          </cell>
          <cell r="E4946">
            <v>0</v>
          </cell>
          <cell r="F4946">
            <v>0</v>
          </cell>
        </row>
        <row r="4947">
          <cell r="A4947">
            <v>100388</v>
          </cell>
          <cell r="B4947" t="str">
            <v>RETIRADA E RECOLOCAÇÃO DE RIPA EM TELHADOS DE ATÉ 2 ÁGUAS COM TELHA CERÂMICA OU DE CONCRETO DE ENCAIXE, INCLUSO TRANSPORTE VERTICAL. AF_07/2019</v>
          </cell>
          <cell r="C4947" t="str">
            <v>M2</v>
          </cell>
          <cell r="D4947">
            <v>0</v>
          </cell>
          <cell r="E4947">
            <v>0</v>
          </cell>
          <cell r="F4947">
            <v>0</v>
          </cell>
        </row>
        <row r="4948">
          <cell r="A4948">
            <v>100389</v>
          </cell>
          <cell r="B4948" t="str">
            <v>RETIRADA E RECOLOCAÇÃO DE CAIBRO EM TELHADOS DE ATÉ 2 ÁGUAS COM TELHA CERÂMICA OU DE CONCRETO DE ENCAIXE, INCLUSO TRANSPORTE VERTICAL. AF_07/2019</v>
          </cell>
          <cell r="C4948" t="str">
            <v>M2</v>
          </cell>
          <cell r="D4948">
            <v>0</v>
          </cell>
          <cell r="E4948">
            <v>0</v>
          </cell>
          <cell r="F4948">
            <v>0</v>
          </cell>
        </row>
        <row r="4949">
          <cell r="A4949">
            <v>100390</v>
          </cell>
          <cell r="B4949" t="str">
            <v>RETIRADA E RECOLOCAÇÃO DE RIPA EM TELHADOS DE MAIS DE 2 ÁGUAS COM TELHA CERÂMICA OU DE CONCRETO DE ENCAIXE, INCLUSO TRANSPORTE VERTICAL. AF_07/2019</v>
          </cell>
          <cell r="C4949" t="str">
            <v>M2</v>
          </cell>
          <cell r="D4949">
            <v>0</v>
          </cell>
          <cell r="E4949">
            <v>0</v>
          </cell>
          <cell r="F4949">
            <v>0</v>
          </cell>
        </row>
        <row r="4950">
          <cell r="A4950">
            <v>100391</v>
          </cell>
          <cell r="B4950" t="str">
            <v>RETIRADA E RECOLOCAÇÃO DE CAIBRO EM TELHADOS DE MAIS DE 2 ÁGUAS COM TELHA CERÂMICA OU DE CONCRETO DE ENCAIXE, INCLUSO TRANSPORTE VERTICAL. AF_07/2019</v>
          </cell>
          <cell r="C4950" t="str">
            <v>M2</v>
          </cell>
          <cell r="D4950">
            <v>0</v>
          </cell>
          <cell r="E4950">
            <v>0</v>
          </cell>
          <cell r="F4950">
            <v>0</v>
          </cell>
        </row>
        <row r="4951">
          <cell r="A4951">
            <v>100392</v>
          </cell>
          <cell r="B4951" t="str">
            <v>RETIRADA E RECOLOCAÇÃO DE RIPA EM TELHADOS DE ATÉ 2 ÁGUAS COM TELHA CERÂMICA CAPA-CANAL, INCLUSO TRANSPORTE VERTICAL. AF_07/2019</v>
          </cell>
          <cell r="C4951" t="str">
            <v>M2</v>
          </cell>
          <cell r="D4951">
            <v>0</v>
          </cell>
          <cell r="E4951">
            <v>0</v>
          </cell>
          <cell r="F4951">
            <v>0</v>
          </cell>
        </row>
        <row r="4952">
          <cell r="A4952">
            <v>100393</v>
          </cell>
          <cell r="B4952" t="str">
            <v>RETIRADA E RECOLOCAÇÃO DE CAIBRO EM TELHADOS DE ATÉ 2 ÁGUAS COM TELHA CERÂMICA CAPA-CANAL, INCLUSO TRANSPORTE VERTICAL. AF_07/2019</v>
          </cell>
          <cell r="C4952" t="str">
            <v>M2</v>
          </cell>
          <cell r="D4952">
            <v>0</v>
          </cell>
          <cell r="E4952">
            <v>0</v>
          </cell>
          <cell r="F4952">
            <v>0</v>
          </cell>
        </row>
        <row r="4953">
          <cell r="A4953">
            <v>100394</v>
          </cell>
          <cell r="B4953" t="str">
            <v>RETIRADA E RECOLOCAÇÃO DE RIPA EM TELHADOS DE MAIS DE 2 ÁGUAS COM TELHA CERÂMICA CAPA-CANAL, INCLUSO TRANSPORTE VERTICAL. AF_07/2019</v>
          </cell>
          <cell r="C4953" t="str">
            <v>M2</v>
          </cell>
          <cell r="D4953">
            <v>0</v>
          </cell>
          <cell r="E4953">
            <v>0</v>
          </cell>
          <cell r="F4953">
            <v>0</v>
          </cell>
        </row>
        <row r="4954">
          <cell r="A4954">
            <v>100395</v>
          </cell>
          <cell r="B4954" t="str">
            <v>RETIRADA E RECOLOCAÇÃO DE CAIBRO EM TELHADOS DE MAIS DE 2 ÁGUAS COM TELHA CERÂMICA CAPA-CANAL, INCLUSO TRANSPORTE VERTICAL. AF_07/2019</v>
          </cell>
          <cell r="C4954" t="str">
            <v>M2</v>
          </cell>
          <cell r="D4954">
            <v>0</v>
          </cell>
          <cell r="E4954">
            <v>0</v>
          </cell>
          <cell r="F4954">
            <v>0</v>
          </cell>
        </row>
        <row r="4955">
          <cell r="A4955">
            <v>94189</v>
          </cell>
          <cell r="B4955" t="str">
            <v>TELHAMENTO COM TELHA DE CONCRETO DE ENCAIXE, COM ATÉ 2 ÁGUAS, INCLUSO TRANSPORTE VERTICAL. AF_07/2019</v>
          </cell>
          <cell r="C4955" t="str">
            <v>M2</v>
          </cell>
          <cell r="D4955">
            <v>0</v>
          </cell>
          <cell r="E4955">
            <v>0</v>
          </cell>
          <cell r="F4955">
            <v>0</v>
          </cell>
        </row>
        <row r="4956">
          <cell r="A4956">
            <v>94192</v>
          </cell>
          <cell r="B4956" t="str">
            <v>TELHAMENTO COM TELHA DE CONCRETO DE ENCAIXE, COM MAIS DE 2 ÁGUAS, INCLUSO TRANSPORTE VERTICAL. AF_07/2019</v>
          </cell>
          <cell r="C4956" t="str">
            <v>M2</v>
          </cell>
          <cell r="D4956">
            <v>0</v>
          </cell>
          <cell r="E4956">
            <v>0</v>
          </cell>
          <cell r="F4956">
            <v>0</v>
          </cell>
        </row>
        <row r="4957">
          <cell r="A4957">
            <v>94195</v>
          </cell>
          <cell r="B4957" t="str">
            <v>TELHAMENTO COM TELHA CERÂMICA DE ENCAIXE, TIPO PORTUGUESA, COM ATÉ 2 ÁGUAS, INCLUSO TRANSPORTE VERTICAL. AF_07/2019</v>
          </cell>
          <cell r="C4957" t="str">
            <v>M2</v>
          </cell>
          <cell r="D4957">
            <v>0</v>
          </cell>
          <cell r="E4957">
            <v>0</v>
          </cell>
          <cell r="F4957">
            <v>0</v>
          </cell>
        </row>
        <row r="4958">
          <cell r="A4958">
            <v>94198</v>
          </cell>
          <cell r="B4958" t="str">
            <v>TELHAMENTO COM TELHA CERÂMICA DE ENCAIXE, TIPO PORTUGUESA, COM MAIS DE 2 ÁGUAS, INCLUSO TRANSPORTE VERTICAL. AF_07/2019</v>
          </cell>
          <cell r="C4958" t="str">
            <v>M2</v>
          </cell>
          <cell r="D4958">
            <v>0</v>
          </cell>
          <cell r="E4958">
            <v>0</v>
          </cell>
          <cell r="F4958">
            <v>0</v>
          </cell>
        </row>
        <row r="4959">
          <cell r="A4959">
            <v>94201</v>
          </cell>
          <cell r="B4959" t="str">
            <v>TELHAMENTO COM TELHA CERÂMICA CAPA-CANAL, TIPO COLONIAL, COM ATÉ 2 ÁGUAS, INCLUSO TRANSPORTE VERTICAL. AF_07/2019</v>
          </cell>
          <cell r="C4959" t="str">
            <v>M2</v>
          </cell>
          <cell r="D4959">
            <v>0</v>
          </cell>
          <cell r="E4959">
            <v>0</v>
          </cell>
          <cell r="F4959">
            <v>0</v>
          </cell>
        </row>
        <row r="4960">
          <cell r="A4960">
            <v>94204</v>
          </cell>
          <cell r="B4960" t="str">
            <v>TELHAMENTO COM TELHA CERÂMICA CAPA-CANAL, TIPO COLONIAL, COM MAIS DE 2 ÁGUAS, INCLUSO TRANSPORTE VERTICAL. AF_07/2019</v>
          </cell>
          <cell r="C4960" t="str">
            <v>M2</v>
          </cell>
          <cell r="D4960">
            <v>0</v>
          </cell>
          <cell r="E4960">
            <v>0</v>
          </cell>
          <cell r="F4960">
            <v>0</v>
          </cell>
        </row>
        <row r="4961">
          <cell r="A4961">
            <v>94224</v>
          </cell>
          <cell r="B4961" t="str">
            <v>EMBOÇAMENTO COM ARGAMASSA TRAÇO 1:2:9 (CIMENTO, CAL E AREIA). AF_07/2019</v>
          </cell>
          <cell r="C4961" t="str">
            <v>M</v>
          </cell>
          <cell r="D4961">
            <v>0</v>
          </cell>
          <cell r="E4961">
            <v>0</v>
          </cell>
          <cell r="F4961">
            <v>0</v>
          </cell>
        </row>
        <row r="4962">
          <cell r="A4962">
            <v>94225</v>
          </cell>
          <cell r="B4962" t="str">
            <v>ISOLAMENTO TERMOACÚSTICO COM LÃ MINERAL NA SUBCOBERTURA, INCLUSO TRANSPORTE VERTICAL. AF_07/2019</v>
          </cell>
          <cell r="C4962" t="str">
            <v>M2</v>
          </cell>
          <cell r="D4962">
            <v>0</v>
          </cell>
          <cell r="E4962">
            <v>0</v>
          </cell>
          <cell r="F4962">
            <v>0</v>
          </cell>
        </row>
        <row r="4963">
          <cell r="A4963">
            <v>94226</v>
          </cell>
          <cell r="B4963" t="str">
            <v>SUBCOBERTURA COM MANTA PLÁSTICA REVESTIDA POR PELÍCULA DE ALUMÍNO, INCLUSO TRANSPORTE VERTICAL. AF_07/2019</v>
          </cell>
          <cell r="C4963" t="str">
            <v>M2</v>
          </cell>
          <cell r="D4963">
            <v>0</v>
          </cell>
          <cell r="E4963">
            <v>0</v>
          </cell>
          <cell r="F4963">
            <v>0</v>
          </cell>
        </row>
        <row r="4964">
          <cell r="A4964">
            <v>94232</v>
          </cell>
          <cell r="B4964" t="str">
            <v>AMARRAÇÃO DE TELHAS CERÂMICAS OU DE CONCRETO. AF_07/2019</v>
          </cell>
          <cell r="C4964" t="str">
            <v>UN</v>
          </cell>
          <cell r="D4964">
            <v>0</v>
          </cell>
          <cell r="E4964">
            <v>0</v>
          </cell>
          <cell r="F4964">
            <v>0</v>
          </cell>
        </row>
        <row r="4965">
          <cell r="A4965">
            <v>94440</v>
          </cell>
          <cell r="B4965" t="str">
            <v>TELHAMENTO COM TELHA CERÂMICA DE ENCAIXE, TIPO FRANCESA, COM ATÉ 2 ÁGUAS, INCLUSO TRANSPORTE VERTICAL. AF_07/2019</v>
          </cell>
          <cell r="C4965" t="str">
            <v>M2</v>
          </cell>
          <cell r="D4965">
            <v>0</v>
          </cell>
          <cell r="E4965">
            <v>0</v>
          </cell>
          <cell r="F4965">
            <v>0</v>
          </cell>
        </row>
        <row r="4966">
          <cell r="A4966">
            <v>94441</v>
          </cell>
          <cell r="B4966" t="str">
            <v>TELHAMENTO COM TELHA CERÂMICA DE ENCAIXE, TIPO FRANCESA, COM MAIS DE 2 ÁGUAS, INCLUSO TRANSPORTE VERTICAL. AF_07/2019</v>
          </cell>
          <cell r="C4966" t="str">
            <v>M2</v>
          </cell>
          <cell r="D4966">
            <v>0</v>
          </cell>
          <cell r="E4966">
            <v>0</v>
          </cell>
          <cell r="F4966">
            <v>0</v>
          </cell>
        </row>
        <row r="4967">
          <cell r="A4967">
            <v>94442</v>
          </cell>
          <cell r="B4967" t="str">
            <v>TELHAMENTO COM TELHA CERÂMICA DE ENCAIXE, TIPO ROMANA, COM ATÉ 2 ÁGUAS, INCLUSO TRANSPORTE VERTICAL. AF_07/2019</v>
          </cell>
          <cell r="C4967" t="str">
            <v>M2</v>
          </cell>
          <cell r="D4967">
            <v>0</v>
          </cell>
          <cell r="E4967">
            <v>0</v>
          </cell>
          <cell r="F4967">
            <v>0</v>
          </cell>
        </row>
        <row r="4968">
          <cell r="A4968">
            <v>94443</v>
          </cell>
          <cell r="B4968" t="str">
            <v>TELHAMENTO COM TELHA CERÂMICA DE ENCAIXE, TIPO ROMANA, COM MAIS DE 2 ÁGUAS, INCLUSO TRANSPORTE VERTICAL. AF_07/2019</v>
          </cell>
          <cell r="C4968" t="str">
            <v>M2</v>
          </cell>
          <cell r="D4968">
            <v>0</v>
          </cell>
          <cell r="E4968">
            <v>0</v>
          </cell>
          <cell r="F4968">
            <v>0</v>
          </cell>
        </row>
        <row r="4969">
          <cell r="A4969">
            <v>94445</v>
          </cell>
          <cell r="B4969" t="str">
            <v>TELHAMENTO COM TELHA CERÂMICA CAPA-CANAL, TIPO PLAN, COM ATÉ 2 ÁGUAS, INCLUSO TRANSPORTE VERTICAL. AF_07/2019</v>
          </cell>
          <cell r="C4969" t="str">
            <v>M2</v>
          </cell>
          <cell r="D4969">
            <v>0</v>
          </cell>
          <cell r="E4969">
            <v>0</v>
          </cell>
          <cell r="F4969">
            <v>0</v>
          </cell>
        </row>
        <row r="4970">
          <cell r="A4970">
            <v>94446</v>
          </cell>
          <cell r="B4970" t="str">
            <v>TELHAMENTO COM TELHA CERÂMICA CAPA-CANAL, TIPO PLAN, COM MAIS DE 2 ÁGUAS, INCLUSO TRANSPORTE VERTICAL. AF_07/2019</v>
          </cell>
          <cell r="C4970" t="str">
            <v>M2</v>
          </cell>
          <cell r="D4970">
            <v>0</v>
          </cell>
          <cell r="E4970">
            <v>0</v>
          </cell>
          <cell r="F4970">
            <v>0</v>
          </cell>
        </row>
        <row r="4971">
          <cell r="A4971">
            <v>94447</v>
          </cell>
          <cell r="B4971" t="str">
            <v>TELHAMENTO COM TELHA CERÂMICA CAPA-CANAL, TIPO PAULISTA, COM ATÉ 2 ÁGUAS, INCLUSO TRANSPORTE VERTICAL. AF_07/2019</v>
          </cell>
          <cell r="C4971" t="str">
            <v>M2</v>
          </cell>
          <cell r="D4971">
            <v>0</v>
          </cell>
          <cell r="E4971">
            <v>0</v>
          </cell>
          <cell r="F4971">
            <v>0</v>
          </cell>
        </row>
        <row r="4972">
          <cell r="A4972">
            <v>94448</v>
          </cell>
          <cell r="B4972" t="str">
            <v>TELHAMENTO COM TELHA CERÂMICA CAPA-CANAL, TIPO PAULISTA, COM MAIS DE 2 ÁGUAS, INCLUSO TRANSPORTE VERTICAL. AF_07/2019</v>
          </cell>
          <cell r="C4972" t="str">
            <v>M2</v>
          </cell>
          <cell r="D4972">
            <v>0</v>
          </cell>
          <cell r="E4972">
            <v>0</v>
          </cell>
          <cell r="F4972">
            <v>0</v>
          </cell>
        </row>
        <row r="4973">
          <cell r="A4973">
            <v>94207</v>
          </cell>
          <cell r="B4973" t="str">
            <v>TELHAMENTO COM TELHA ONDULADA DE FIBROCIMENTO E = 6 MM, COM RECOBRIMENTO LATERAL DE 1/4 DE ONDA PARA TELHADO COM INCLINAÇÃO MAIOR QUE 10°, COM ATÉ 2 ÁGUAS, INCLUSO IÇAMENTO. AF_07/2019</v>
          </cell>
          <cell r="C4973" t="str">
            <v>M2</v>
          </cell>
          <cell r="D4973">
            <v>0</v>
          </cell>
          <cell r="E4973">
            <v>0</v>
          </cell>
          <cell r="F4973">
            <v>0</v>
          </cell>
        </row>
        <row r="4974">
          <cell r="A4974">
            <v>94210</v>
          </cell>
          <cell r="B4974" t="str">
            <v>TELHAMENTO COM TELHA ONDULADA DE FIBROCIMENTO E = 6 MM, COM RECOBRIMENTO LATERAL DE 1 1/4 DE ONDA PARA TELHADO COM INCLINAÇÃO MÁXIMA DE 10°, COM ATÉ 2 ÁGUAS, INCLUSO IÇAMENTO. AF_07/2019</v>
          </cell>
          <cell r="C4974" t="str">
            <v>M2</v>
          </cell>
          <cell r="D4974">
            <v>0</v>
          </cell>
          <cell r="E4974">
            <v>0</v>
          </cell>
          <cell r="F4974">
            <v>0</v>
          </cell>
        </row>
        <row r="4975">
          <cell r="A4975">
            <v>94218</v>
          </cell>
          <cell r="B4975" t="str">
            <v>TELHAMENTO COM TELHA ESTRUTURAL DE FIBROCIMENTO E= 6 MM, COM ATÉ 2 ÁGUAS, INCLUSO IÇAMENTO. AF_07/2019</v>
          </cell>
          <cell r="C4975" t="str">
            <v>M2</v>
          </cell>
          <cell r="D4975">
            <v>0</v>
          </cell>
          <cell r="E4975">
            <v>0</v>
          </cell>
          <cell r="F4975">
            <v>0</v>
          </cell>
        </row>
        <row r="4976">
          <cell r="A4976">
            <v>94213</v>
          </cell>
          <cell r="B4976" t="str">
            <v>TELHAMENTO COM TELHA DE AÇO/ALUMÍNIO E = 0,5 MM, COM ATÉ 2 ÁGUAS, INCLUSO IÇAMENTO. AF_07/2019</v>
          </cell>
          <cell r="C4976" t="str">
            <v>M2</v>
          </cell>
          <cell r="D4976">
            <v>0</v>
          </cell>
          <cell r="E4976">
            <v>0</v>
          </cell>
          <cell r="F4976">
            <v>0</v>
          </cell>
        </row>
        <row r="4977">
          <cell r="A4977">
            <v>94216</v>
          </cell>
          <cell r="B4977" t="str">
            <v>TELHAMENTO COM TELHA METÁLICA TERMOACÚSTICA E = 30 MM, COM ATÉ 2 ÁGUAS, INCLUSO IÇAMENTO. AF_07/2019</v>
          </cell>
          <cell r="C4977" t="str">
            <v>M2</v>
          </cell>
          <cell r="D4977">
            <v>0</v>
          </cell>
          <cell r="E4977">
            <v>0</v>
          </cell>
          <cell r="F4977">
            <v>0</v>
          </cell>
        </row>
        <row r="4978">
          <cell r="A4978">
            <v>94219</v>
          </cell>
          <cell r="B4978" t="str">
            <v>CUMEEIRA E ESPIGÃO PARA TELHA CERÂMICA EMBOÇADA COM ARGAMASSA TRAÇO 1:2:9 (CIMENTO, CAL E AREIA), PARA TELHADOS COM MAIS DE 2 ÁGUAS, INCLUSO TRANSPORTE VERTICAL. AF_07/2019</v>
          </cell>
          <cell r="C4978" t="str">
            <v>M</v>
          </cell>
          <cell r="D4978">
            <v>0</v>
          </cell>
          <cell r="E4978">
            <v>0</v>
          </cell>
          <cell r="F4978">
            <v>0</v>
          </cell>
        </row>
        <row r="4979">
          <cell r="A4979">
            <v>94220</v>
          </cell>
          <cell r="B4979" t="str">
            <v>CUMEEIRA E ESPIGÃO PARA TELHA DE CONCRETO EMBOÇADA COM ARGAMASSA TRAÇO 1:2:9 (CIMENTO, CAL E AREIA), PARA TELHADOS COM MAIS DE 2 ÁGUAS, INCLUSO TRANSPORTE VERTICAL. AF_07/2019</v>
          </cell>
          <cell r="C4979" t="str">
            <v>M</v>
          </cell>
          <cell r="D4979">
            <v>0</v>
          </cell>
          <cell r="E4979">
            <v>0</v>
          </cell>
          <cell r="F4979">
            <v>0</v>
          </cell>
        </row>
        <row r="4980">
          <cell r="A4980">
            <v>94221</v>
          </cell>
          <cell r="B4980" t="str">
            <v>CUMEEIRA PARA TELHA CERÂMICA EMBOÇADA COM ARGAMASSA TRAÇO 1:2:9 (CIMENTO, CAL E AREIA) PARA TELHADOS COM ATÉ 2 ÁGUAS, INCLUSO TRANSPORTE VERTICAL. AF_07/2019</v>
          </cell>
          <cell r="C4980" t="str">
            <v>M</v>
          </cell>
          <cell r="D4980">
            <v>0</v>
          </cell>
          <cell r="E4980">
            <v>0</v>
          </cell>
          <cell r="F4980">
            <v>0</v>
          </cell>
        </row>
        <row r="4981">
          <cell r="A4981">
            <v>94222</v>
          </cell>
          <cell r="B4981" t="str">
            <v>CUMEEIRA PARA TELHA DE CONCRETO EMBOÇADA COM ARGAMASSA TRAÇO 1:2:9 (CIMENTO, CAL E AREIA) PARA TELHADOS COM ATÉ 2 ÁGUAS, INCLUSO TRANSPORTE VERTICAL. AF_07/2019</v>
          </cell>
          <cell r="C4981" t="str">
            <v>M</v>
          </cell>
          <cell r="D4981">
            <v>0</v>
          </cell>
          <cell r="E4981">
            <v>0</v>
          </cell>
          <cell r="F4981">
            <v>0</v>
          </cell>
        </row>
        <row r="4982">
          <cell r="A4982">
            <v>94223</v>
          </cell>
          <cell r="B4982" t="str">
            <v>CUMEEIRA PARA TELHA DE FIBROCIMENTO ONDULADA E = 6 MM, INCLUSO ACESSÓRIOS DE FIXAÇÃO E IÇAMENTO. AF_07/2019</v>
          </cell>
          <cell r="C4982" t="str">
            <v>M</v>
          </cell>
          <cell r="D4982">
            <v>0</v>
          </cell>
          <cell r="E4982">
            <v>0</v>
          </cell>
          <cell r="F4982">
            <v>0</v>
          </cell>
        </row>
        <row r="4983">
          <cell r="A4983">
            <v>94451</v>
          </cell>
          <cell r="B4983" t="str">
            <v>CUMEEIRA PARA TELHA DE FIBROCIMENTO ESTRUTURAL E = 6 MM, INCLUSO ACESSÓRIOS DE FIXAÇÃO E IÇAMENTO. AF_07/2019</v>
          </cell>
          <cell r="C4983" t="str">
            <v>M</v>
          </cell>
          <cell r="D4983">
            <v>0</v>
          </cell>
          <cell r="E4983">
            <v>0</v>
          </cell>
          <cell r="F4983">
            <v>0</v>
          </cell>
        </row>
        <row r="4984">
          <cell r="A4984">
            <v>100325</v>
          </cell>
          <cell r="B4984" t="str">
            <v>CUMEEIRA SHED PARA TELHA ONDULADA DE FIBROCIMENTO, E = 6 MM, INCLUSO ACESSÓRIOS DE FIXAÇÃO E IÇAMENTO. AF_07/2019</v>
          </cell>
          <cell r="C4984" t="str">
            <v>M</v>
          </cell>
          <cell r="D4984">
            <v>0</v>
          </cell>
          <cell r="E4984">
            <v>0</v>
          </cell>
          <cell r="F4984">
            <v>0</v>
          </cell>
        </row>
        <row r="4985">
          <cell r="A4985">
            <v>100327</v>
          </cell>
          <cell r="B4985" t="str">
            <v>RUFO EXTERNO/INTERNO EM CHAPA DE AÇO GALVANIZADO NÚMERO 26, CORTE DE 33 CM, INCLUSO IÇAMENTO. AF_07/2019</v>
          </cell>
          <cell r="C4985" t="str">
            <v>M</v>
          </cell>
          <cell r="D4985">
            <v>0</v>
          </cell>
          <cell r="E4985">
            <v>0</v>
          </cell>
          <cell r="F4985">
            <v>0</v>
          </cell>
        </row>
        <row r="4986">
          <cell r="A4986">
            <v>100328</v>
          </cell>
          <cell r="B4986" t="str">
            <v>RETIRADA E RECOLOCAÇÃO DE  TELHA CERÂMICA DE ENCAIXE, COM ATÉ DUAS ÁGUAS, INCLUSO IÇAMENTO. AF_07/2019</v>
          </cell>
          <cell r="C4986" t="str">
            <v>M2</v>
          </cell>
          <cell r="D4986">
            <v>0</v>
          </cell>
          <cell r="E4986">
            <v>0</v>
          </cell>
          <cell r="F4986">
            <v>0</v>
          </cell>
        </row>
        <row r="4987">
          <cell r="A4987">
            <v>100329</v>
          </cell>
          <cell r="B4987" t="str">
            <v>RETIRADA E RECOLOCAÇÃO DE  TELHA CERÂMICA DE ENCAIXE, COM MAIS DE DUAS ÁGUAS, INCLUSO IÇAMENTO. AF_07/2019</v>
          </cell>
          <cell r="C4987" t="str">
            <v>M2</v>
          </cell>
          <cell r="D4987">
            <v>0</v>
          </cell>
          <cell r="E4987">
            <v>0</v>
          </cell>
          <cell r="F4987">
            <v>0</v>
          </cell>
        </row>
        <row r="4988">
          <cell r="A4988">
            <v>100330</v>
          </cell>
          <cell r="B4988" t="str">
            <v>RETIRADA E RECOLOCAÇÃO DE  TELHA CERÂMICA CAPA-CANAL, COM ATÉ DUAS ÁGUAS, INCLUSO IÇAMENTO. AF_07/2019</v>
          </cell>
          <cell r="C4988" t="str">
            <v>M2</v>
          </cell>
          <cell r="D4988">
            <v>0</v>
          </cell>
          <cell r="E4988">
            <v>0</v>
          </cell>
          <cell r="F4988">
            <v>0</v>
          </cell>
        </row>
        <row r="4989">
          <cell r="A4989">
            <v>100331</v>
          </cell>
          <cell r="B4989" t="str">
            <v>RETIRADA E RECOLOCAÇÃO DE  TELHA CERÂMICA CAPA-CANAL, COM MAIS DE DUAS ÁGUAS, INCLUSO IÇAMENTO. AF_07/2019</v>
          </cell>
          <cell r="C4989" t="str">
            <v>M2</v>
          </cell>
          <cell r="D4989">
            <v>0</v>
          </cell>
          <cell r="E4989">
            <v>0</v>
          </cell>
          <cell r="F4989">
            <v>0</v>
          </cell>
        </row>
        <row r="4990">
          <cell r="A4990">
            <v>100434</v>
          </cell>
          <cell r="B4990" t="str">
            <v>CALHA DE BEIRAL, SEMICIRCULAR DE PVC, DIAMETRO 125 MM, INCLUINDO CABECEIRAS, EMENDAS, BOCAIS, SUPORTES E VEDAÇÕES, EXCLUINDO CONDUTORES, INCLUSO TRANSPORTE VERTICAL. AF_07/2019</v>
          </cell>
          <cell r="C4990" t="str">
            <v>M</v>
          </cell>
          <cell r="D4990">
            <v>0</v>
          </cell>
          <cell r="E4990">
            <v>0</v>
          </cell>
          <cell r="F4990">
            <v>0</v>
          </cell>
        </row>
        <row r="4991">
          <cell r="A4991">
            <v>100435</v>
          </cell>
          <cell r="B4991" t="str">
            <v>RUFO EM FIBROCIMENTO PARA TELHA ONDULADA E = 6 MM, ABA DE 26 CM, INCLUSO TRANSPORTE VERTICAL, EXCETO CONTRARRUFO. AF_07/2019</v>
          </cell>
          <cell r="C4991" t="str">
            <v>M</v>
          </cell>
          <cell r="D4991">
            <v>0</v>
          </cell>
          <cell r="E4991">
            <v>0</v>
          </cell>
          <cell r="F4991">
            <v>0</v>
          </cell>
        </row>
        <row r="4992">
          <cell r="A4992">
            <v>94227</v>
          </cell>
          <cell r="B4992" t="str">
            <v>CALHA EM CHAPA DE AÇO GALVANIZADO NÚMERO 24, DESENVOLVIMENTO DE 33 CM, INCLUSO TRANSPORTE VERTICAL. AF_07/2019</v>
          </cell>
          <cell r="C4992" t="str">
            <v>M</v>
          </cell>
          <cell r="D4992">
            <v>0</v>
          </cell>
          <cell r="E4992">
            <v>0</v>
          </cell>
          <cell r="F4992">
            <v>0</v>
          </cell>
        </row>
        <row r="4993">
          <cell r="A4993">
            <v>94228</v>
          </cell>
          <cell r="B4993" t="str">
            <v>CALHA EM CHAPA DE AÇO GALVANIZADO NÚMERO 24, DESENVOLVIMENTO DE 50 CM, INCLUSO TRANSPORTE VERTICAL. AF_07/2019</v>
          </cell>
          <cell r="C4993" t="str">
            <v>M</v>
          </cell>
          <cell r="D4993">
            <v>0</v>
          </cell>
          <cell r="E4993">
            <v>0</v>
          </cell>
          <cell r="F4993">
            <v>0</v>
          </cell>
        </row>
        <row r="4994">
          <cell r="A4994">
            <v>94229</v>
          </cell>
          <cell r="B4994" t="str">
            <v>CALHA EM CHAPA DE AÇO GALVANIZADO NÚMERO 24, DESENVOLVIMENTO DE 100 CM, INCLUSO TRANSPORTE VERTICAL. AF_07/2019</v>
          </cell>
          <cell r="C4994" t="str">
            <v>M</v>
          </cell>
          <cell r="D4994">
            <v>0</v>
          </cell>
          <cell r="E4994">
            <v>0</v>
          </cell>
          <cell r="F4994">
            <v>0</v>
          </cell>
        </row>
        <row r="4995">
          <cell r="A4995">
            <v>94231</v>
          </cell>
          <cell r="B4995" t="str">
            <v>RUFO EM CHAPA DE AÇO GALVANIZADO NÚMERO 24, CORTE DE 25 CM, INCLUSO TRANSPORTE VERTICAL. AF_07/2019</v>
          </cell>
          <cell r="C4995" t="str">
            <v>M</v>
          </cell>
          <cell r="D4995">
            <v>0</v>
          </cell>
          <cell r="E4995">
            <v>0</v>
          </cell>
          <cell r="F4995">
            <v>0</v>
          </cell>
        </row>
        <row r="4996">
          <cell r="A4996">
            <v>94449</v>
          </cell>
          <cell r="B4996" t="str">
            <v>TELHAMENTO COM TELHA ONDULADA DE FIBRA DE VIDRO E = 0,6 MM, PARA TELHADO COM INCLINAÇÃO MAIOR QUE 10°, COM ATÉ 2 ÁGUAS, INCLUSO IÇAMENTO. AF_07/2019</v>
          </cell>
          <cell r="C4996" t="str">
            <v>M2</v>
          </cell>
          <cell r="D4996">
            <v>0</v>
          </cell>
          <cell r="E4996">
            <v>0</v>
          </cell>
          <cell r="F4996">
            <v>0</v>
          </cell>
        </row>
        <row r="4997">
          <cell r="A4997">
            <v>92255</v>
          </cell>
          <cell r="B4997" t="str">
            <v>INSTALAÇÃO DE TESOURA (INTEIRA OU MEIA), EM AÇO, PARA VÃOS MAIORES OU IGUAIS A 3,0 M E MENORES QUE 6,0 M, INCLUSO IÇAMENTO. AF_07/2019</v>
          </cell>
          <cell r="C4997" t="str">
            <v>UN</v>
          </cell>
          <cell r="D4997">
            <v>0</v>
          </cell>
          <cell r="E4997">
            <v>0</v>
          </cell>
          <cell r="F4997">
            <v>0</v>
          </cell>
        </row>
        <row r="4998">
          <cell r="A4998">
            <v>92256</v>
          </cell>
          <cell r="B4998" t="str">
            <v>INSTALAÇÃO DE TESOURA (INTEIRA OU MEIA), EM AÇO, PARA VÃOS MAIORES OU IGUAIS A 6,0 M E MENORES QUE 8,0 M, INCLUSO IÇAMENTO. AF_07/2019</v>
          </cell>
          <cell r="C4998" t="str">
            <v>UN</v>
          </cell>
          <cell r="D4998">
            <v>0</v>
          </cell>
          <cell r="E4998">
            <v>0</v>
          </cell>
          <cell r="F4998">
            <v>0</v>
          </cell>
        </row>
        <row r="4999">
          <cell r="A4999">
            <v>92257</v>
          </cell>
          <cell r="B4999" t="str">
            <v>INSTALAÇÃO DE TESOURA (INTEIRA OU MEIA), EM AÇO, PARA VÃOS MAIORES OU IGUAIS A 8,0 M E MENORES QUE 10,0 M, INCLUSO IÇAMENTO. AF_07/2019</v>
          </cell>
          <cell r="C4999" t="str">
            <v>UN</v>
          </cell>
          <cell r="D4999">
            <v>0</v>
          </cell>
          <cell r="E4999">
            <v>0</v>
          </cell>
          <cell r="F4999">
            <v>0</v>
          </cell>
        </row>
        <row r="5000">
          <cell r="A5000">
            <v>92258</v>
          </cell>
          <cell r="B5000" t="str">
            <v>INSTALAÇÃO DE TESOURA (INTEIRA OU MEIA), EM AÇO, PARA VÃOS MAIORES OU IGUAIS A 10,0 M E MENORES QUE 12,0 M, INCLUSO IÇAMENTO. AF_07/2019</v>
          </cell>
          <cell r="C5000" t="str">
            <v>UN</v>
          </cell>
          <cell r="D5000">
            <v>0</v>
          </cell>
          <cell r="E5000">
            <v>0</v>
          </cell>
          <cell r="F5000">
            <v>0</v>
          </cell>
        </row>
        <row r="5001">
          <cell r="A5001">
            <v>92568</v>
          </cell>
          <cell r="B5001" t="str">
            <v>TRAMA DE AÇO COMPOSTA POR RIPAS, CAIBROS E TERÇAS PARA TELHADOS DE ATÉ 2 ÁGUAS PARA TELHA DE ENCAIXE DE CERÂMICA OU DE CONCRETO, INCLUSO TRANSPORTE VERTICAL. AF_07/2019</v>
          </cell>
          <cell r="C5001" t="str">
            <v>M2</v>
          </cell>
          <cell r="D5001">
            <v>0</v>
          </cell>
          <cell r="E5001">
            <v>0</v>
          </cell>
          <cell r="F5001">
            <v>0</v>
          </cell>
        </row>
        <row r="5002">
          <cell r="A5002">
            <v>92569</v>
          </cell>
          <cell r="B5002" t="str">
            <v>TRAMA DE AÇO COMPOSTA POR RIPAS E CAIBROS PARA TELHADOS DE ATÉ 2 ÁGUAS PARA TELHA DE ENCAIXE DE CERÂMICA OU DE CONCRETO, INCLUSO TRANSPORTE VERTICAL. AF_07/2019</v>
          </cell>
          <cell r="C5002" t="str">
            <v>M2</v>
          </cell>
          <cell r="D5002">
            <v>0</v>
          </cell>
          <cell r="E5002">
            <v>0</v>
          </cell>
          <cell r="F5002">
            <v>0</v>
          </cell>
        </row>
        <row r="5003">
          <cell r="A5003">
            <v>92570</v>
          </cell>
          <cell r="B5003" t="str">
            <v>TRAMA DE AÇO COMPOSTA POR RIPAS PARA TELHADOS DE ATÉ 2 ÁGUAS PARA TELHA DE ENCAIXE DE CERÂMICA OU DE CONCRETO, INCLUSO TRANSPORTE VERTICAL. AF_07/2019</v>
          </cell>
          <cell r="C5003" t="str">
            <v>M2</v>
          </cell>
          <cell r="D5003">
            <v>0</v>
          </cell>
          <cell r="E5003">
            <v>0</v>
          </cell>
          <cell r="F5003">
            <v>0</v>
          </cell>
        </row>
        <row r="5004">
          <cell r="A5004">
            <v>92571</v>
          </cell>
          <cell r="B5004" t="str">
            <v>TRAMA DE AÇO COMPOSTA POR RIPAS, CAIBROS E TERÇAS PARA TELHADOS DE MAIS DE 2 ÁGUAS PARA TELHA DE ENCAIXE DE CERÂMICA OU DE CONCRETO, INCLUSO TRANSPORTE VERTICAL. AF_07/2019</v>
          </cell>
          <cell r="C5004" t="str">
            <v>M2</v>
          </cell>
          <cell r="D5004">
            <v>0</v>
          </cell>
          <cell r="E5004">
            <v>0</v>
          </cell>
          <cell r="F5004">
            <v>0</v>
          </cell>
        </row>
        <row r="5005">
          <cell r="A5005">
            <v>92572</v>
          </cell>
          <cell r="B5005" t="str">
            <v>TRAMA DE AÇO COMPOSTA POR RIPAS E CAIBROS PARA TELHADOS DE MAIS DE 2 ÁGUAS PARA TELHA DE ENCAIXE DE CERÂMICA OU DE CONCRETO, INCLUSO TRANSPORTE VERTICAL. AF_07/2019</v>
          </cell>
          <cell r="C5005" t="str">
            <v>M2</v>
          </cell>
          <cell r="D5005">
            <v>0</v>
          </cell>
          <cell r="E5005">
            <v>0</v>
          </cell>
          <cell r="F5005">
            <v>0</v>
          </cell>
        </row>
        <row r="5006">
          <cell r="A5006">
            <v>92573</v>
          </cell>
          <cell r="B5006" t="str">
            <v>TRAMA DE AÇO COMPOSTA POR RIPAS PARA TELHADOS DE MAIS DE 2 ÁGUAS PARA TELHA DE ENCAIXE DE CERÂMICA OU DE CONCRETO, INCLUSO TRANSPORTE VERTICAL, INCLUSO TRANSPORTE VERTICAL. AF_07/2019</v>
          </cell>
          <cell r="C5006" t="str">
            <v>M2</v>
          </cell>
          <cell r="D5006">
            <v>0</v>
          </cell>
          <cell r="E5006">
            <v>0</v>
          </cell>
          <cell r="F5006">
            <v>0</v>
          </cell>
        </row>
        <row r="5007">
          <cell r="A5007">
            <v>92574</v>
          </cell>
          <cell r="B5007" t="str">
            <v>TRAMA DE AÇO COMPOSTA POR RIPAS, CAIBROS E TERÇAS PARA TELHADOS DE ATÉ 2 ÁGUAS PARA TELHA CERÂMICA CAPA-CANAL, INCLUSO TRANSPORTE VERTICAL. AF_07/2019</v>
          </cell>
          <cell r="C5007" t="str">
            <v>M2</v>
          </cell>
          <cell r="D5007">
            <v>0</v>
          </cell>
          <cell r="E5007">
            <v>0</v>
          </cell>
          <cell r="F5007">
            <v>0</v>
          </cell>
        </row>
        <row r="5008">
          <cell r="A5008">
            <v>92575</v>
          </cell>
          <cell r="B5008" t="str">
            <v>TRAMA DE AÇO COMPOSTA POR RIPAS E CAIBROS PARA TELHADOS DE ATÉ 2 ÁGUAS PARA TELHA CERÂMICA CAPA-CANAL, INCLUSO TRANSPORTE VERTICAL. AF_07/2019</v>
          </cell>
          <cell r="C5008" t="str">
            <v>M2</v>
          </cell>
          <cell r="D5008">
            <v>0</v>
          </cell>
          <cell r="E5008">
            <v>0</v>
          </cell>
          <cell r="F5008">
            <v>0</v>
          </cell>
        </row>
        <row r="5009">
          <cell r="A5009">
            <v>92576</v>
          </cell>
          <cell r="B5009" t="str">
            <v>TRAMA DE AÇO COMPOSTA POR RIPAS PARA TELHADOS DE ATÉ 2 ÁGUAS PARA TELHA CERÂMICA CAPA-CANAL, INCLUSO TRANSPORTE VERTICAL. AF_07/2019</v>
          </cell>
          <cell r="C5009" t="str">
            <v>M2</v>
          </cell>
          <cell r="D5009">
            <v>0</v>
          </cell>
          <cell r="E5009">
            <v>0</v>
          </cell>
          <cell r="F5009">
            <v>0</v>
          </cell>
        </row>
        <row r="5010">
          <cell r="A5010">
            <v>92577</v>
          </cell>
          <cell r="B5010" t="str">
            <v>TRAMA DE AÇO COMPOSTA POR RIPAS, CAIBROS E TERÇAS PARA TELHADOS DE MAIS DE 2 ÁGUAS PARA TELHA CERÂMICA CAPA-CANAL, INCLUSO TRANSPORTE VERTICAL. AF_07/2019</v>
          </cell>
          <cell r="C5010" t="str">
            <v>M2</v>
          </cell>
          <cell r="D5010">
            <v>0</v>
          </cell>
          <cell r="E5010">
            <v>0</v>
          </cell>
          <cell r="F5010">
            <v>0</v>
          </cell>
        </row>
        <row r="5011">
          <cell r="A5011">
            <v>92578</v>
          </cell>
          <cell r="B5011" t="str">
            <v>TRAMA DE AÇO COMPOSTA POR RIPAS E CAIBROS PARA TELHADOS DE MAIS DE 2 ÁGUAS PARA TELHA CERÂMICA CAPA-CANAL, INCLUSO TRANSPORTE VERTICAL. AF_07/2019</v>
          </cell>
          <cell r="C5011" t="str">
            <v>M2</v>
          </cell>
          <cell r="D5011">
            <v>0</v>
          </cell>
          <cell r="E5011">
            <v>0</v>
          </cell>
          <cell r="F5011">
            <v>0</v>
          </cell>
        </row>
        <row r="5012">
          <cell r="A5012">
            <v>92579</v>
          </cell>
          <cell r="B5012" t="str">
            <v>TRAMA DE AÇO COMPOSTA POR RIPAS PARA TELHADOS DE MAIS DE 2 ÁGUAS PARA TELHA CERÂMICA CAPA-CANAL, INCLUSO TRANSPORTE VERTICAL. AF_07/2019</v>
          </cell>
          <cell r="C5012" t="str">
            <v>M2</v>
          </cell>
          <cell r="D5012">
            <v>0</v>
          </cell>
          <cell r="E5012">
            <v>0</v>
          </cell>
          <cell r="F5012">
            <v>0</v>
          </cell>
        </row>
        <row r="5013">
          <cell r="A5013">
            <v>92580</v>
          </cell>
          <cell r="B5013" t="str">
            <v>TRAMA DE AÇO COMPOSTA POR TERÇAS PARA TELHADOS DE ATÉ 2 ÁGUAS PARA TELHA ONDULADA DE FIBROCIMENTO, METÁLICA, PLÁSTICA OU TERMOACÚSTICA, INCLUSO TRANSPORTE VERTICAL. AF_07/2019</v>
          </cell>
          <cell r="C5013" t="str">
            <v>M2</v>
          </cell>
          <cell r="D5013">
            <v>0</v>
          </cell>
          <cell r="E5013">
            <v>0</v>
          </cell>
          <cell r="F5013">
            <v>0</v>
          </cell>
        </row>
        <row r="5014">
          <cell r="A5014">
            <v>92581</v>
          </cell>
          <cell r="B5014" t="str">
            <v>TRAMA DE AÇO COMPOSTA POR TERÇAS PARA TELHADOS DE ATÉ 2 ÁGUAS PARA TELHA ESTRUTURAL DE FIBROCIMENTO, INCLUSO TRANSPORTE VERTICAL. AF_07/2019</v>
          </cell>
          <cell r="C5014" t="str">
            <v>M2</v>
          </cell>
          <cell r="D5014">
            <v>0</v>
          </cell>
          <cell r="E5014">
            <v>0</v>
          </cell>
          <cell r="F5014">
            <v>0</v>
          </cell>
        </row>
        <row r="5015">
          <cell r="A5015">
            <v>92582</v>
          </cell>
          <cell r="B5015" t="str">
            <v>FABRICAÇÃO E INSTALAÇÃO DE TESOURA INTEIRA EM AÇO, VÃO DE 3 M, PARA TELHA CERÂMICA OU DE CONCRETO, INCLUSO IÇAMENTO. AF_12/2015</v>
          </cell>
          <cell r="C5015" t="str">
            <v>UN</v>
          </cell>
          <cell r="D5015">
            <v>0</v>
          </cell>
          <cell r="E5015">
            <v>0</v>
          </cell>
          <cell r="F5015">
            <v>0</v>
          </cell>
        </row>
        <row r="5016">
          <cell r="A5016">
            <v>92584</v>
          </cell>
          <cell r="B5016" t="str">
            <v>FABRICAÇÃO E INSTALAÇÃO DE TESOURA INTEIRA EM AÇO, VÃO DE 4 M, PARA TELHA CERÂMICA OU DE CONCRETO, INCLUSO IÇAMENTO. AF_12/2015</v>
          </cell>
          <cell r="C5016" t="str">
            <v>UN</v>
          </cell>
          <cell r="D5016">
            <v>0</v>
          </cell>
          <cell r="E5016">
            <v>0</v>
          </cell>
          <cell r="F5016">
            <v>0</v>
          </cell>
        </row>
        <row r="5017">
          <cell r="A5017">
            <v>92586</v>
          </cell>
          <cell r="B5017" t="str">
            <v>FABRICAÇÃO E INSTALAÇÃO DE TESOURA INTEIRA EM AÇO, VÃO DE 5 M, PARA TELHA CERÂMICA OU DE CONCRETO, INCLUSO IÇAMENTO. AF_12/2015</v>
          </cell>
          <cell r="C5017" t="str">
            <v>UN</v>
          </cell>
          <cell r="D5017">
            <v>0</v>
          </cell>
          <cell r="E5017">
            <v>0</v>
          </cell>
          <cell r="F5017">
            <v>0</v>
          </cell>
        </row>
        <row r="5018">
          <cell r="A5018">
            <v>92588</v>
          </cell>
          <cell r="B5018" t="str">
            <v>FABRICAÇÃO E INSTALAÇÃO DE TESOURA INTEIRA EM AÇO, VÃO DE 6 M, PARA TELHA CERÂMICA OU DE CONCRETO, INCLUSO IÇAMENTO. AF_12/2015</v>
          </cell>
          <cell r="C5018" t="str">
            <v>UN</v>
          </cell>
          <cell r="D5018">
            <v>0</v>
          </cell>
          <cell r="E5018">
            <v>0</v>
          </cell>
          <cell r="F5018">
            <v>0</v>
          </cell>
        </row>
        <row r="5019">
          <cell r="A5019">
            <v>92590</v>
          </cell>
          <cell r="B5019" t="str">
            <v>FABRICAÇÃO E INSTALAÇÃO DE TESOURA INTEIRA EM AÇO, VÃO DE 7 M, PARA TELHA CERÂMICA OU DE CONCRETO, INCLUSO IÇAMENTO. AF_12/2015</v>
          </cell>
          <cell r="C5019" t="str">
            <v>UN</v>
          </cell>
          <cell r="D5019">
            <v>0</v>
          </cell>
          <cell r="E5019">
            <v>0</v>
          </cell>
          <cell r="F5019">
            <v>0</v>
          </cell>
        </row>
        <row r="5020">
          <cell r="A5020">
            <v>92592</v>
          </cell>
          <cell r="B5020" t="str">
            <v>FABRICAÇÃO E INSTALAÇÃO DE TESOURA INTEIRA EM AÇO, VÃO DE 8 M, PARA TELHA CERÂMICA OU DE CONCRETO, INCLUSO IÇAMENTO. AF_12/2015</v>
          </cell>
          <cell r="C5020" t="str">
            <v>UN</v>
          </cell>
          <cell r="D5020">
            <v>0</v>
          </cell>
          <cell r="E5020">
            <v>0</v>
          </cell>
          <cell r="F5020">
            <v>0</v>
          </cell>
        </row>
        <row r="5021">
          <cell r="A5021">
            <v>92593</v>
          </cell>
          <cell r="B5021" t="str">
            <v>(COMPOSIÇÃO REPRESENTATIVA) FABRICAÇÃO E INSTALAÇÃO DE TESOURA INTEIRA EM AÇO, PARA VÃOS DE 3 A 12 M E PARA QUALQUER TIPO DE TELHA, INCLUSO IÇAMENTO. AF_12/2015</v>
          </cell>
          <cell r="C5021" t="str">
            <v>KG</v>
          </cell>
          <cell r="D5021">
            <v>0</v>
          </cell>
          <cell r="E5021">
            <v>0</v>
          </cell>
          <cell r="F5021">
            <v>0</v>
          </cell>
        </row>
        <row r="5022">
          <cell r="A5022">
            <v>92594</v>
          </cell>
          <cell r="B5022" t="str">
            <v>FABRICAÇÃO E INSTALAÇÃO DE TESOURA INTEIRA EM AÇO, VÃO DE 9 M, PARA TELHA CERÂMICA OU DE CONCRETO, INCLUSO IÇAMENTO. AF_12/2015</v>
          </cell>
          <cell r="C5022" t="str">
            <v>UN</v>
          </cell>
          <cell r="D5022">
            <v>0</v>
          </cell>
          <cell r="E5022">
            <v>0</v>
          </cell>
          <cell r="F5022">
            <v>0</v>
          </cell>
        </row>
        <row r="5023">
          <cell r="A5023">
            <v>92596</v>
          </cell>
          <cell r="B5023" t="str">
            <v>FABRICAÇÃO E INSTALAÇÃO DE TESOURA INTEIRA EM AÇO, VÃO DE 10 M, PARA TELHA CERÂMICA OU DE CONCRETO, INCLUSO IÇAMENTO. AF_12/2015</v>
          </cell>
          <cell r="C5023" t="str">
            <v>UN</v>
          </cell>
          <cell r="D5023">
            <v>0</v>
          </cell>
          <cell r="E5023">
            <v>0</v>
          </cell>
          <cell r="F5023">
            <v>0</v>
          </cell>
        </row>
        <row r="5024">
          <cell r="A5024">
            <v>92598</v>
          </cell>
          <cell r="B5024" t="str">
            <v>FABRICAÇÃO E INSTALAÇÃO DE TESOURA INTEIRA EM AÇO, VÃO DE 11 M, PARA TELHA CERÂMICA OU DE CONCRETO, INCLUSO IÇAMENTO. AF_12/2015</v>
          </cell>
          <cell r="C5024" t="str">
            <v>UN</v>
          </cell>
          <cell r="D5024">
            <v>0</v>
          </cell>
          <cell r="E5024">
            <v>0</v>
          </cell>
          <cell r="F5024">
            <v>0</v>
          </cell>
        </row>
        <row r="5025">
          <cell r="A5025">
            <v>92600</v>
          </cell>
          <cell r="B5025" t="str">
            <v>FABRICAÇÃO E INSTALAÇÃO DE TESOURA INTEIRA EM AÇO, VÃO DE 12 M, PARA TELHA CERÂMICA OU DE CONCRETO, INCLUSO IÇAMENTO. AF_12/2015</v>
          </cell>
          <cell r="C5025" t="str">
            <v>UN</v>
          </cell>
          <cell r="D5025">
            <v>0</v>
          </cell>
          <cell r="E5025">
            <v>0</v>
          </cell>
          <cell r="F5025">
            <v>0</v>
          </cell>
        </row>
        <row r="5026">
          <cell r="A5026">
            <v>92602</v>
          </cell>
          <cell r="B5026" t="str">
            <v>FABRICAÇÃO E INSTALAÇÃO DE TESOURA INTEIRA EM AÇO, VÃO DE 3 M, PARA TELHA ONDULADA DE FIBROCIMENTO, METÁLICA, PLÁSTICA OU TERMOACÚSTICA, INCLUSO IÇAMENTO.. AF_12/2015</v>
          </cell>
          <cell r="C5026" t="str">
            <v>UN</v>
          </cell>
          <cell r="D5026">
            <v>0</v>
          </cell>
          <cell r="E5026">
            <v>0</v>
          </cell>
          <cell r="F5026">
            <v>0</v>
          </cell>
        </row>
        <row r="5027">
          <cell r="A5027">
            <v>92604</v>
          </cell>
          <cell r="B5027" t="str">
            <v>FABRICAÇÃO E INSTALAÇÃO DE TESOURA INTEIRA EM AÇO, VÃO DE 4 M, PARA TELHA ONDULADA DE FIBROCIMENTO, METÁLICA, PLÁSTICA OU TERMOACÚSTICA, INCLUSO IÇAMENTO. AF_12/2015</v>
          </cell>
          <cell r="C5027" t="str">
            <v>UN</v>
          </cell>
          <cell r="D5027">
            <v>0</v>
          </cell>
          <cell r="E5027">
            <v>0</v>
          </cell>
          <cell r="F5027">
            <v>0</v>
          </cell>
        </row>
        <row r="5028">
          <cell r="A5028">
            <v>92606</v>
          </cell>
          <cell r="B5028" t="str">
            <v>FABRICAÇÃO E INSTALAÇÃO DE TESOURA INTEIRA EM AÇO, VÃO DE 5 M, PARA TELHA ONDULADA DE FIBROCIMENTO, METÁLICA, PLÁSTICA OU TERMOACÚSTICA, INCLUSO IÇAMENTO. AF_12/2015</v>
          </cell>
          <cell r="C5028" t="str">
            <v>UN</v>
          </cell>
          <cell r="D5028">
            <v>0</v>
          </cell>
          <cell r="E5028">
            <v>0</v>
          </cell>
          <cell r="F5028">
            <v>0</v>
          </cell>
        </row>
        <row r="5029">
          <cell r="A5029">
            <v>92608</v>
          </cell>
          <cell r="B5029" t="str">
            <v>FABRICAÇÃO E INSTALAÇÃO DE TESOURA INTEIRA EM AÇO, VÃO DE 6 M, PARA TELHA ONDULADA DE FIBROCIMENTO, METÁLICA, PLÁSTICA OU TERMOACÚSTICA, INCLUSO IÇAMENTO. AF_12/2015</v>
          </cell>
          <cell r="C5029" t="str">
            <v>UN</v>
          </cell>
          <cell r="D5029">
            <v>0</v>
          </cell>
          <cell r="E5029">
            <v>0</v>
          </cell>
          <cell r="F5029">
            <v>0</v>
          </cell>
        </row>
        <row r="5030">
          <cell r="A5030">
            <v>92610</v>
          </cell>
          <cell r="B5030" t="str">
            <v>FABRICAÇÃO E INSTALAÇÃO DE TESOURA INTEIRA EM AÇO, VÃO DE 7 M, PARA TELHA ONDULADA DE FIBROCIMENTO, METÁLICA, PLÁSTICA OU TERMOACÚSTICA, INCLUSO IÇAMENTO. AF_12/2015</v>
          </cell>
          <cell r="C5030" t="str">
            <v>UN</v>
          </cell>
          <cell r="D5030">
            <v>0</v>
          </cell>
          <cell r="E5030">
            <v>0</v>
          </cell>
          <cell r="F5030">
            <v>0</v>
          </cell>
        </row>
        <row r="5031">
          <cell r="A5031">
            <v>92612</v>
          </cell>
          <cell r="B5031" t="str">
            <v>FABRICAÇÃO E INSTALAÇÃO DE TESOURA INTEIRA EM AÇO, VÃO DE 8 M, PARA TELHA ONDULADA DE FIBROCIMENTO, METÁLICA, PLÁSTICA OU TERMOACÚSTICA, INCLUSO IÇAMENTO, INCLUSO IÇAMENTO. AF_12/2015</v>
          </cell>
          <cell r="C5031" t="str">
            <v>UN</v>
          </cell>
          <cell r="D5031">
            <v>0</v>
          </cell>
          <cell r="E5031">
            <v>0</v>
          </cell>
          <cell r="F5031">
            <v>0</v>
          </cell>
        </row>
        <row r="5032">
          <cell r="A5032">
            <v>92614</v>
          </cell>
          <cell r="B5032" t="str">
            <v>FABRICAÇÃO E INSTALAÇÃO DE TESOURA INTEIRA EM AÇO, VÃO DE 9 M, PARA TELHA ONDULADA DE FIBROCIMENTO, METÁLICA, PLÁSTICA OU TERMOACÚSTICA, INCLUSO IÇAMENTO. AF_12/2015</v>
          </cell>
          <cell r="C5032" t="str">
            <v>UN</v>
          </cell>
          <cell r="D5032">
            <v>0</v>
          </cell>
          <cell r="E5032">
            <v>0</v>
          </cell>
          <cell r="F5032">
            <v>0</v>
          </cell>
        </row>
        <row r="5033">
          <cell r="A5033">
            <v>92616</v>
          </cell>
          <cell r="B5033" t="str">
            <v>FABRICAÇÃO E INSTALAÇÃO DE TESOURA INTEIRA EM AÇO, VÃO DE 10 M, PARA TELHA ONDULADA DE FIBROCIMENTO, METÁLICA, PLÁSTICA OU TERMOACÚSTICA, INCLUSO IÇAMENTO. AF_12/2015</v>
          </cell>
          <cell r="C5033" t="str">
            <v>UN</v>
          </cell>
          <cell r="D5033">
            <v>0</v>
          </cell>
          <cell r="E5033">
            <v>0</v>
          </cell>
          <cell r="F5033">
            <v>0</v>
          </cell>
        </row>
        <row r="5034">
          <cell r="A5034">
            <v>92618</v>
          </cell>
          <cell r="B5034" t="str">
            <v>FABRICAÇÃO E INSTALAÇÃO DE TESOURA INTEIRA EM AÇO, VÃO DE 11 M, PARA TELHA ONDULADA DE FIBROCIMENTO, METÁLICA, PLÁSTICA OU TERMOACÚSTICA, INCLUSO IÇAMENTO. AF_12/2015</v>
          </cell>
          <cell r="C5034" t="str">
            <v>UN</v>
          </cell>
          <cell r="D5034">
            <v>0</v>
          </cell>
          <cell r="E5034">
            <v>0</v>
          </cell>
          <cell r="F5034">
            <v>0</v>
          </cell>
        </row>
        <row r="5035">
          <cell r="A5035">
            <v>92620</v>
          </cell>
          <cell r="B5035" t="str">
            <v>FABRICAÇÃO E INSTALAÇÃO DE TESOURA INTEIRA EM AÇO, VÃO DE 12 M, PARA TELHA ONDULADA DE FIBROCIMENTO, METÁLICA, PLÁSTICA OU TERMOACÚSTICA, INCLUSO IÇAMENTO. AF_12/2015</v>
          </cell>
          <cell r="C5035" t="str">
            <v>UN</v>
          </cell>
          <cell r="D5035">
            <v>0</v>
          </cell>
          <cell r="E5035">
            <v>0</v>
          </cell>
          <cell r="F5035">
            <v>0</v>
          </cell>
        </row>
        <row r="5036">
          <cell r="A5036">
            <v>100357</v>
          </cell>
          <cell r="B5036" t="str">
            <v>FABRICAÇÃO E INSTALAÇÃO DE MEIA TESOURA DE MADEIRA NÃO APARELHADA, COM VÃO DE 3 M, PARA TELHA CERÂMICA OU DE CONCRETO, INCLUSO IÇAMENTO. AF_07/2019</v>
          </cell>
          <cell r="C5036" t="str">
            <v>UN</v>
          </cell>
          <cell r="D5036">
            <v>0</v>
          </cell>
          <cell r="E5036">
            <v>0</v>
          </cell>
          <cell r="F5036">
            <v>0</v>
          </cell>
        </row>
        <row r="5037">
          <cell r="A5037">
            <v>100358</v>
          </cell>
          <cell r="B5037" t="str">
            <v>FABRICAÇÃO E INSTALAÇÃO DE MEIA TESOURA DE MADEIRA NÃO APARELHADA, COM VÃO DE 4 M, PARA TELHA CERÂMICA OU DE CONCRETO, INCLUSO IÇAMENTO. AF_07/2019</v>
          </cell>
          <cell r="C5037" t="str">
            <v>UN</v>
          </cell>
          <cell r="D5037">
            <v>0</v>
          </cell>
          <cell r="E5037">
            <v>0</v>
          </cell>
          <cell r="F5037">
            <v>0</v>
          </cell>
        </row>
        <row r="5038">
          <cell r="A5038">
            <v>100359</v>
          </cell>
          <cell r="B5038" t="str">
            <v>FABRICAÇÃO E INSTALAÇÃO DE MEIA TESOURA DE MADEIRA NÃO APARELHADA, COM VÃO DE 5 M, PARA TELHA CERÂMICA OU DE CONCRETO, INCLUSO IÇAMENTO. AF_07/2019</v>
          </cell>
          <cell r="C5038" t="str">
            <v>UN</v>
          </cell>
          <cell r="D5038">
            <v>0</v>
          </cell>
          <cell r="E5038">
            <v>0</v>
          </cell>
          <cell r="F5038">
            <v>0</v>
          </cell>
        </row>
        <row r="5039">
          <cell r="A5039">
            <v>100360</v>
          </cell>
          <cell r="B5039" t="str">
            <v>FABRICAÇÃO E INSTALAÇÃO DE MEIA TESOURA DE MADEIRA NÃO APARELHADA, COM VÃO DE 6 M, PARA TELHA CERÂMICA OU DE CONCRETO, INCLUSO IÇAMENTO. AF_07/2019</v>
          </cell>
          <cell r="C5039" t="str">
            <v>UN</v>
          </cell>
          <cell r="D5039">
            <v>0</v>
          </cell>
          <cell r="E5039">
            <v>0</v>
          </cell>
          <cell r="F5039">
            <v>0</v>
          </cell>
        </row>
        <row r="5040">
          <cell r="A5040">
            <v>100361</v>
          </cell>
          <cell r="B5040" t="str">
            <v>FABRICAÇÃO E INSTALAÇÃO DE MEIA TESOURA DE MADEIRA NÃO APARELHADA, COM VÃO DE 7 M, PARA TELHA CERÂMICA OU DE CONCRETO, INCLUSO IÇAMENTO. AF_07/2019</v>
          </cell>
          <cell r="C5040" t="str">
            <v>UN</v>
          </cell>
          <cell r="D5040">
            <v>0</v>
          </cell>
          <cell r="E5040">
            <v>0</v>
          </cell>
          <cell r="F5040">
            <v>0</v>
          </cell>
        </row>
        <row r="5041">
          <cell r="A5041">
            <v>100362</v>
          </cell>
          <cell r="B5041" t="str">
            <v>FABRICAÇÃO E INSTALAÇÃO DE MEIA TESOURA DE MADEIRA NÃO APARELHADA, COM VÃO DE 8 M, PARA TELHA CERÂMICA OU DE CONCRETO, INCLUSO IÇAMENTO. AF_07/2019</v>
          </cell>
          <cell r="C5041" t="str">
            <v>UN</v>
          </cell>
          <cell r="D5041">
            <v>0</v>
          </cell>
          <cell r="E5041">
            <v>0</v>
          </cell>
          <cell r="F5041">
            <v>0</v>
          </cell>
        </row>
        <row r="5042">
          <cell r="A5042">
            <v>100363</v>
          </cell>
          <cell r="B5042" t="str">
            <v>FABRICAÇÃO E INSTALAÇÃO DE MEIA TESOURA DE MADEIRA NÃO APARELHADA, COM VÃO DE 9 M, PARA TELHA CERÂMICA OU DE CONCRETO, INCLUSO IÇAMENTO. AF_07/2019</v>
          </cell>
          <cell r="C5042" t="str">
            <v>UN</v>
          </cell>
          <cell r="D5042">
            <v>0</v>
          </cell>
          <cell r="E5042">
            <v>0</v>
          </cell>
          <cell r="F5042">
            <v>0</v>
          </cell>
        </row>
        <row r="5043">
          <cell r="A5043">
            <v>100364</v>
          </cell>
          <cell r="B5043" t="str">
            <v>FABRICAÇÃO E INSTALAÇÃO DE MEIA TESOURA DE MADEIRA NÃO APARELHADA, COM VÃO DE 10 M, PARA TELHA CERÂMICA OU DE CONCRETO, INCLUSO IÇAMENTO. AF_07/2019</v>
          </cell>
          <cell r="C5043" t="str">
            <v>UN</v>
          </cell>
          <cell r="D5043">
            <v>0</v>
          </cell>
          <cell r="E5043">
            <v>0</v>
          </cell>
          <cell r="F5043">
            <v>0</v>
          </cell>
        </row>
        <row r="5044">
          <cell r="A5044">
            <v>100365</v>
          </cell>
          <cell r="B5044" t="str">
            <v>FABRICAÇÃO E INSTALAÇÃO DE MEIA TESOURA DE MADEIRA NÃO APARELHADA, COM VÃO DE 11 M, PARA TELHA CERÂMICA OU DE CONCRETO, INCLUSO IÇAMENTO. AF_07/2019</v>
          </cell>
          <cell r="C5044" t="str">
            <v>UN</v>
          </cell>
          <cell r="D5044">
            <v>0</v>
          </cell>
          <cell r="E5044">
            <v>0</v>
          </cell>
          <cell r="F5044">
            <v>0</v>
          </cell>
        </row>
        <row r="5045">
          <cell r="A5045">
            <v>100366</v>
          </cell>
          <cell r="B5045" t="str">
            <v>FABRICAÇÃO E INSTALAÇÃO DE MEIA TESOURA DE MADEIRA NÃO APARELHADA, COM VÃO DE 12 M, PARA TELHA CERÂMICA OU DE CONCRETO, INCLUSO IÇAMENTO. AF_07/2019</v>
          </cell>
          <cell r="C5045" t="str">
            <v>UN</v>
          </cell>
          <cell r="D5045">
            <v>0</v>
          </cell>
          <cell r="E5045">
            <v>0</v>
          </cell>
          <cell r="F5045">
            <v>0</v>
          </cell>
        </row>
        <row r="5046">
          <cell r="A5046">
            <v>100367</v>
          </cell>
          <cell r="B5046" t="str">
            <v>FABRICAÇÃO E INSTALAÇÃO DE MEIA TESOURA DE MADEIRA NÃO APARELHADA, COM VÃO DE 3 M, PARA TELHA ONDULADA DE FIBROCIMENTO, ALUMÍNIO, PLÁSTICA OU TERMOACÚSTICA, INCLUSO IÇAMENTO. AF_07/2019</v>
          </cell>
          <cell r="C5046" t="str">
            <v>UN</v>
          </cell>
          <cell r="D5046">
            <v>0</v>
          </cell>
          <cell r="E5046">
            <v>0</v>
          </cell>
          <cell r="F5046">
            <v>0</v>
          </cell>
        </row>
        <row r="5047">
          <cell r="A5047">
            <v>100368</v>
          </cell>
          <cell r="B5047" t="str">
            <v>FABRICAÇÃO E INSTALAÇÃO DE MEIA TESOURA DE MADEIRA NÃO APARELHADA, COM VÃO DE 4 M, PARA TELHA ONDULADA DE FIBROCIMENTO, ALUMÍNIO, PLÁSTICA OU TERMOACÚSTICA, INCLUSO IÇAMENTO. AF_07/2019</v>
          </cell>
          <cell r="C5047" t="str">
            <v>UN</v>
          </cell>
          <cell r="D5047">
            <v>0</v>
          </cell>
          <cell r="E5047">
            <v>0</v>
          </cell>
          <cell r="F5047">
            <v>0</v>
          </cell>
        </row>
        <row r="5048">
          <cell r="A5048">
            <v>100369</v>
          </cell>
          <cell r="B5048" t="str">
            <v>FABRICAÇÃO E INSTALAÇÃO DE MEIA TESOURA DE MADEIRA NÃO APARELHADA, COM VÃO DE 5 M, PARA TELHA ONDULADA DE FIBROCIMENTO, ALUMÍNIO, PLÁSTICA OU TERMOACÚSTICA, INCLUSO IÇAMENTO. AF_07/2019</v>
          </cell>
          <cell r="C5048" t="str">
            <v>UN</v>
          </cell>
          <cell r="D5048">
            <v>0</v>
          </cell>
          <cell r="E5048">
            <v>0</v>
          </cell>
          <cell r="F5048">
            <v>0</v>
          </cell>
        </row>
        <row r="5049">
          <cell r="A5049">
            <v>100370</v>
          </cell>
          <cell r="B5049" t="str">
            <v>FABRICAÇÃO E INSTALAÇÃO DE MEIA TESOURA DE MADEIRA NÃO APARELHADA, COM VÃO DE 6 M, PARA TELHA ONDULADA DE FIBROCIMENTO, ALUMÍNIO, PLÁSTICA OU TERMOACÚSTICA, INCLUSO IÇAMENTO. AF_07/2019</v>
          </cell>
          <cell r="C5049" t="str">
            <v>UN</v>
          </cell>
          <cell r="D5049">
            <v>0</v>
          </cell>
          <cell r="E5049">
            <v>0</v>
          </cell>
          <cell r="F5049">
            <v>0</v>
          </cell>
        </row>
        <row r="5050">
          <cell r="A5050">
            <v>100371</v>
          </cell>
          <cell r="B5050" t="str">
            <v>FABRICAÇÃO E INSTALAÇÃO DE MEIA TESOURA DE MADEIRA NÃO APARELHADA, COM VÃO DE 7 M, PARA TELHA ONDULADA DE FIBROCIMENTO, ALUMÍNIO, PLÁSTICA OU TERMOACÚSTICA, INCLUSO IÇAMENTO. AF_07/2019</v>
          </cell>
          <cell r="C5050" t="str">
            <v>UN</v>
          </cell>
          <cell r="D5050">
            <v>0</v>
          </cell>
          <cell r="E5050">
            <v>0</v>
          </cell>
          <cell r="F5050">
            <v>0</v>
          </cell>
        </row>
        <row r="5051">
          <cell r="A5051">
            <v>100372</v>
          </cell>
          <cell r="B5051" t="str">
            <v>FABRICAÇÃO E INSTALAÇÃO DE MEIA TESOURA DE MADEIRA NÃO APARELHADA, COM VÃO DE 8 M, PARA TELHA ONDULADA DE FIBROCIMENTO, ALUMÍNIO, PLÁSTICA OU TERMOACÚSTICA, INCLUSO IÇAMENTO. AF_07/2019</v>
          </cell>
          <cell r="C5051" t="str">
            <v>UN</v>
          </cell>
          <cell r="D5051">
            <v>0</v>
          </cell>
          <cell r="E5051">
            <v>0</v>
          </cell>
          <cell r="F5051">
            <v>0</v>
          </cell>
        </row>
        <row r="5052">
          <cell r="A5052">
            <v>100373</v>
          </cell>
          <cell r="B5052" t="str">
            <v>FABRICAÇÃO E INSTALAÇÃO DE MEIA TESOURA DE MADEIRA NÃO APARELHADA, COM VÃO DE 9 M, PARA TELHA ONDULADA DE FIBROCIMENTO, ALUMÍNIO, PLÁSTICA OU TERMOACÚSTICA, INCLUSO IÇAMENTO. AF_07/2019</v>
          </cell>
          <cell r="C5052" t="str">
            <v>UN</v>
          </cell>
          <cell r="D5052">
            <v>0</v>
          </cell>
          <cell r="E5052">
            <v>0</v>
          </cell>
          <cell r="F5052">
            <v>0</v>
          </cell>
        </row>
        <row r="5053">
          <cell r="A5053">
            <v>100374</v>
          </cell>
          <cell r="B5053" t="str">
            <v>FABRICAÇÃO E INSTALAÇÃO DE MEIA TESOURA DE MADEIRA NÃO APARELHADA, COM VÃO DE 10 M, PARA TELHA ONDULADA DE FIBROCIMENTO, ALUMÍNIO, PLÁSTICA OU TERMOACÚSTICA, INCLUSO IÇAMENTO. AF_07/2019</v>
          </cell>
          <cell r="C5053" t="str">
            <v>UN</v>
          </cell>
          <cell r="D5053">
            <v>0</v>
          </cell>
          <cell r="E5053">
            <v>0</v>
          </cell>
          <cell r="F5053">
            <v>0</v>
          </cell>
        </row>
        <row r="5054">
          <cell r="A5054">
            <v>100375</v>
          </cell>
          <cell r="B5054" t="str">
            <v>FABRICAÇÃO E INSTALAÇÃO DE MEIA TESOURA DE MADEIRA NÃO APARELHADA, COM VÃO DE 11 M, PARA TELHA ONDULADA DE FIBROCIMENTO, ALUMÍNIO, PLÁSTICA OU TERMOACÚSTICA, INCLUSO IÇAMENTO. AF_07/2019</v>
          </cell>
          <cell r="C5054" t="str">
            <v>UN</v>
          </cell>
          <cell r="D5054">
            <v>0</v>
          </cell>
          <cell r="E5054">
            <v>0</v>
          </cell>
          <cell r="F5054">
            <v>0</v>
          </cell>
        </row>
        <row r="5055">
          <cell r="A5055">
            <v>100376</v>
          </cell>
          <cell r="B5055" t="str">
            <v>FABRICAÇÃO E INSTALAÇÃO DE MEIA TESOURA DE MADEIRA NÃO APARELHADA, COM VÃO DE 12 M, PARA TELHA ONDULADA DE FIBROCIMENTO, ALUMÍNIO, PLÁSTICA OU TERMOACÚSTICA, INCLUSO IÇAMENTO. AF_07/2019</v>
          </cell>
          <cell r="C5055" t="str">
            <v>UN</v>
          </cell>
          <cell r="D5055">
            <v>0</v>
          </cell>
          <cell r="E5055">
            <v>0</v>
          </cell>
          <cell r="F5055">
            <v>0</v>
          </cell>
        </row>
        <row r="5056">
          <cell r="A5056">
            <v>100377</v>
          </cell>
          <cell r="B5056" t="str">
            <v>FABRICAÇÃO E INSTALAÇÃO DE TESOURA (INTEIRA OU MEIA) EM AÇO, VÃOS MAIORES OU IGUAIS A 3,0 M E MENORES OU IGUAL A 6,0 M, INCLUSO IÇAMENTO. AF_07/2019</v>
          </cell>
          <cell r="C5056" t="str">
            <v>KG</v>
          </cell>
          <cell r="D5056">
            <v>0</v>
          </cell>
          <cell r="E5056">
            <v>0</v>
          </cell>
          <cell r="F5056">
            <v>0</v>
          </cell>
        </row>
        <row r="5057">
          <cell r="A5057">
            <v>100378</v>
          </cell>
          <cell r="B5057" t="str">
            <v>FABRICAÇÃO E INSTALAÇÃO DE TESOURA (INTEIRA OU MEIA) EM AÇO, VÃOS MAIORES QUE 6,0 M E MENORES QUE 12,0 M, INCLUSO IÇAMENTO. AF_07/2019</v>
          </cell>
          <cell r="C5057" t="str">
            <v>KG</v>
          </cell>
          <cell r="D5057">
            <v>0</v>
          </cell>
          <cell r="E5057">
            <v>0</v>
          </cell>
          <cell r="F5057">
            <v>0</v>
          </cell>
        </row>
        <row r="5058">
          <cell r="A5058">
            <v>100382</v>
          </cell>
          <cell r="B5058" t="str">
            <v>FABRICAÇÃO E INSTALAÇÃO DE PONTALETES DE MADEIRA NÃO APARELHADA PARA TELHADOS COM ATÉ 2 ÁGUAS E COM TELHA ONDULADA DE FIBROCIMENTO, ALUMÍNIO OU PLÁSTICA EM EDIFÍCIO RESIDENCIAL TÉRREO, INCLUSO TRANSPORTE VERTICAL. AF_07/2019</v>
          </cell>
          <cell r="C5058" t="str">
            <v>M2</v>
          </cell>
          <cell r="D5058">
            <v>0</v>
          </cell>
          <cell r="E5058">
            <v>0</v>
          </cell>
          <cell r="F5058">
            <v>0</v>
          </cell>
        </row>
        <row r="5059">
          <cell r="A5059">
            <v>94444</v>
          </cell>
          <cell r="B5059" t="str">
            <v>TELHAMENTO COM TELHA DE ENCAIXE, TIPO FRANCESA DE VIDRO, COM ATÉ 2 ÁGUAS, INCLUSO TRANSPORTE VERTICAL. AF_07/2019</v>
          </cell>
          <cell r="C5059" t="str">
            <v>M2</v>
          </cell>
          <cell r="D5059">
            <v>0</v>
          </cell>
          <cell r="E5059">
            <v>0</v>
          </cell>
          <cell r="F5059">
            <v>0</v>
          </cell>
        </row>
        <row r="5060">
          <cell r="A5060" t="str">
            <v>73816/1</v>
          </cell>
          <cell r="B5060" t="str">
            <v>EXECUCAO DE DRENO COM TUBOS DE PVC CORRUGADO FLEXIVEL PERFURADO - DN 100</v>
          </cell>
          <cell r="C5060" t="str">
            <v>M</v>
          </cell>
          <cell r="D5060">
            <v>0</v>
          </cell>
          <cell r="E5060">
            <v>0</v>
          </cell>
          <cell r="F5060">
            <v>0</v>
          </cell>
        </row>
        <row r="5061">
          <cell r="A5061" t="str">
            <v>73881/1</v>
          </cell>
          <cell r="B5061" t="str">
            <v>EXECUCAO DE DRENO COM MANTA GEOTEXTIL 200 G/M2</v>
          </cell>
          <cell r="C5061" t="str">
            <v>M2</v>
          </cell>
          <cell r="D5061">
            <v>0</v>
          </cell>
          <cell r="E5061">
            <v>0</v>
          </cell>
          <cell r="F5061">
            <v>0</v>
          </cell>
        </row>
        <row r="5062">
          <cell r="A5062" t="str">
            <v>73881/3</v>
          </cell>
          <cell r="B5062" t="str">
            <v>EXECUCAO DE DRENO COM MANTA GEOTEXTIL 400 G/M2</v>
          </cell>
          <cell r="C5062" t="str">
            <v>M2</v>
          </cell>
          <cell r="D5062">
            <v>0</v>
          </cell>
          <cell r="E5062">
            <v>0</v>
          </cell>
          <cell r="F5062">
            <v>0</v>
          </cell>
        </row>
        <row r="5063">
          <cell r="A5063" t="str">
            <v>73883/1</v>
          </cell>
          <cell r="B5063" t="str">
            <v>EXECUCAO DE DRENO FRANCES COM AREIA MEDIA</v>
          </cell>
          <cell r="C5063" t="str">
            <v>M3</v>
          </cell>
          <cell r="D5063">
            <v>0</v>
          </cell>
          <cell r="E5063">
            <v>0</v>
          </cell>
          <cell r="F5063">
            <v>0</v>
          </cell>
        </row>
        <row r="5064">
          <cell r="A5064" t="str">
            <v>73883/2</v>
          </cell>
          <cell r="B5064" t="str">
            <v>EXECUCAO DE DRENO FRANCES COM BRITA NUM 2</v>
          </cell>
          <cell r="C5064" t="str">
            <v>M3</v>
          </cell>
          <cell r="D5064">
            <v>0</v>
          </cell>
          <cell r="E5064">
            <v>0</v>
          </cell>
          <cell r="F5064">
            <v>0</v>
          </cell>
        </row>
        <row r="5065">
          <cell r="A5065" t="str">
            <v>73883/3</v>
          </cell>
          <cell r="B5065" t="str">
            <v>EXECUCAO DE DRENO FRANCES COM CASCALHO</v>
          </cell>
          <cell r="C5065" t="str">
            <v>M3</v>
          </cell>
          <cell r="D5065">
            <v>0</v>
          </cell>
          <cell r="E5065">
            <v>0</v>
          </cell>
          <cell r="F5065">
            <v>0</v>
          </cell>
        </row>
        <row r="5066">
          <cell r="A5066" t="str">
            <v>73969/1</v>
          </cell>
          <cell r="B5066" t="str">
            <v>EXECUCAO DE DRENOS DE CHORUME EM TUBOS DRENANTES DE CONCRETO, DIAM=200MM, ENVOLTOS EM BRITA E GEOTEXTIL</v>
          </cell>
          <cell r="C5066" t="str">
            <v>M</v>
          </cell>
          <cell r="D5066">
            <v>0</v>
          </cell>
          <cell r="E5066">
            <v>0</v>
          </cell>
          <cell r="F5066">
            <v>0</v>
          </cell>
        </row>
        <row r="5067">
          <cell r="A5067" t="str">
            <v>74017/1</v>
          </cell>
          <cell r="B5067" t="str">
            <v>EXECUCAO DE DRENOS DE CHORUME EM TUBOS DRENANTES, PVC, DIAM=100 MM, ENVOLTOS EM BRITA E GEOTEXTIL</v>
          </cell>
          <cell r="C5067" t="str">
            <v>M</v>
          </cell>
          <cell r="D5067">
            <v>0</v>
          </cell>
          <cell r="E5067">
            <v>0</v>
          </cell>
          <cell r="F5067">
            <v>0</v>
          </cell>
        </row>
        <row r="5068">
          <cell r="A5068" t="str">
            <v>74017/2</v>
          </cell>
          <cell r="B5068" t="str">
            <v>EXECUCAO DE DRENOS DE CHORUME EM TUBOS DRENANTES, PVC, DIAM=150 MM, ENVOLTOS EM BRITA E GEOTEXTIL</v>
          </cell>
          <cell r="C5068" t="str">
            <v>M</v>
          </cell>
          <cell r="D5068">
            <v>0</v>
          </cell>
          <cell r="E5068">
            <v>0</v>
          </cell>
          <cell r="F5068">
            <v>0</v>
          </cell>
        </row>
        <row r="5069">
          <cell r="A5069" t="str">
            <v>75029/1</v>
          </cell>
          <cell r="B5069" t="str">
            <v>TUBO PVC CORRUGADO RIGIDO PERFURADO DN 150 PARA DRENAGEM - FORNECIMENTO E INSTALACAO</v>
          </cell>
          <cell r="C5069" t="str">
            <v>M</v>
          </cell>
          <cell r="D5069">
            <v>0</v>
          </cell>
          <cell r="E5069">
            <v>0</v>
          </cell>
          <cell r="F5069">
            <v>0</v>
          </cell>
        </row>
        <row r="5070">
          <cell r="A5070">
            <v>83651</v>
          </cell>
          <cell r="B5070" t="str">
            <v>TUBO PVC CORRUGADO PERFURADO 100 MM C/ JUNTA ELASTICA PARA DRENAGEM.</v>
          </cell>
          <cell r="C5070" t="str">
            <v>M</v>
          </cell>
          <cell r="D5070">
            <v>0</v>
          </cell>
          <cell r="E5070">
            <v>0</v>
          </cell>
          <cell r="F5070">
            <v>0</v>
          </cell>
        </row>
        <row r="5071">
          <cell r="A5071">
            <v>83658</v>
          </cell>
          <cell r="B5071" t="str">
            <v>EXECUCAO DRENO PROFUNDO, COM CORTE TRAPEZOIDAL EM SOLO, DE 70X80X150CM EXCL TUBO INCL MATERIAL EXECUCAO, COM SELO ENCHIMENTO MATERIAL DRENANTE E ESCAVACAO</v>
          </cell>
          <cell r="C5071" t="str">
            <v>M</v>
          </cell>
          <cell r="D5071">
            <v>0</v>
          </cell>
          <cell r="E5071">
            <v>0</v>
          </cell>
          <cell r="F5071">
            <v>0</v>
          </cell>
        </row>
        <row r="5072">
          <cell r="A5072">
            <v>83661</v>
          </cell>
          <cell r="B5072" t="str">
            <v>EXECUCAO DE DRENO PROFUNDO, CORTE EM SOLO, COM TUBO POROSO D=0,20M</v>
          </cell>
          <cell r="C5072" t="str">
            <v>M</v>
          </cell>
          <cell r="D5072">
            <v>0</v>
          </cell>
          <cell r="E5072">
            <v>0</v>
          </cell>
          <cell r="F5072">
            <v>0</v>
          </cell>
        </row>
        <row r="5073">
          <cell r="A5073">
            <v>83662</v>
          </cell>
          <cell r="B5073" t="str">
            <v>EXECUCAO DE DRENO CEGO</v>
          </cell>
          <cell r="C5073" t="str">
            <v>M3</v>
          </cell>
          <cell r="D5073">
            <v>0</v>
          </cell>
          <cell r="E5073">
            <v>0</v>
          </cell>
          <cell r="F5073">
            <v>0</v>
          </cell>
        </row>
        <row r="5074">
          <cell r="A5074">
            <v>83664</v>
          </cell>
          <cell r="B5074" t="str">
            <v>EXECUCAO DE DRENO DE TUBO DE CONRETO SIMPLES POROSO D=0,20 M (0,5MX0,5M) PARA GALERIAS DE AGUAS PLUVIAIS</v>
          </cell>
          <cell r="C5074" t="str">
            <v>M</v>
          </cell>
          <cell r="D5074">
            <v>0</v>
          </cell>
          <cell r="E5074">
            <v>0</v>
          </cell>
          <cell r="F5074">
            <v>0</v>
          </cell>
        </row>
        <row r="5075">
          <cell r="A5075">
            <v>83670</v>
          </cell>
          <cell r="B5075" t="str">
            <v>TUBO PVC DN 75 MM PARA DRENAGEM - FORNECIMENTO E INSTALACAO</v>
          </cell>
          <cell r="C5075" t="str">
            <v>M</v>
          </cell>
          <cell r="D5075">
            <v>0</v>
          </cell>
          <cell r="E5075">
            <v>0</v>
          </cell>
          <cell r="F5075">
            <v>0</v>
          </cell>
        </row>
        <row r="5076">
          <cell r="A5076">
            <v>83671</v>
          </cell>
          <cell r="B5076" t="str">
            <v>TUBO PVC DN 100 MM PARA DRENAGEM - FORNECIMENTO E INSTALACAO</v>
          </cell>
          <cell r="C5076" t="str">
            <v>M</v>
          </cell>
          <cell r="D5076">
            <v>0</v>
          </cell>
          <cell r="E5076">
            <v>0</v>
          </cell>
          <cell r="F5076">
            <v>0</v>
          </cell>
        </row>
        <row r="5077">
          <cell r="A5077">
            <v>83679</v>
          </cell>
          <cell r="B5077" t="str">
            <v>TUBO PVC D=2 COM MATERIAL DRENANTE PARA DRENO/BARBACA - FORNECIMENTO E INSTALACAO</v>
          </cell>
          <cell r="C5077" t="str">
            <v>M</v>
          </cell>
          <cell r="D5077">
            <v>0</v>
          </cell>
          <cell r="E5077">
            <v>0</v>
          </cell>
          <cell r="F5077">
            <v>0</v>
          </cell>
        </row>
        <row r="5078">
          <cell r="A5078">
            <v>83680</v>
          </cell>
          <cell r="B5078" t="str">
            <v>TUBO PVC D=3" COM MATERIAL DRENANTE PARA DRENO/BARBACA - FORNECIMENTO E INSTALACAO</v>
          </cell>
          <cell r="C5078" t="str">
            <v>M</v>
          </cell>
          <cell r="D5078">
            <v>0</v>
          </cell>
          <cell r="E5078">
            <v>0</v>
          </cell>
          <cell r="F5078">
            <v>0</v>
          </cell>
        </row>
        <row r="5079">
          <cell r="A5079">
            <v>83681</v>
          </cell>
          <cell r="B5079" t="str">
            <v>TUBO PVC D=4" COM MATERIAL DRENANTE PARA DRENO/BARBACA - FORNECIMENTO E INSTALACAO</v>
          </cell>
          <cell r="C5079" t="str">
            <v>M</v>
          </cell>
          <cell r="D5079">
            <v>0</v>
          </cell>
          <cell r="E5079">
            <v>0</v>
          </cell>
          <cell r="F5079">
            <v>0</v>
          </cell>
        </row>
        <row r="5080">
          <cell r="A5080">
            <v>92743</v>
          </cell>
          <cell r="B5080" t="str">
            <v>MURO DE GABIÃO, ENCHIMENTO COM PEDRA DE MÃO TIPO RACHÃO, DE GRAVIDADE, COM GAIOLAS DE COMPRIMENTO IGUAL A 2 M, PARA MUROS COM ALTURA MENOR OU IGUAL A 4 M  FORNECIMENTO E EXECUÇÃO. AF_12/2015</v>
          </cell>
          <cell r="C5080" t="str">
            <v>M3</v>
          </cell>
          <cell r="D5080">
            <v>0</v>
          </cell>
          <cell r="E5080">
            <v>0</v>
          </cell>
          <cell r="F5080">
            <v>0</v>
          </cell>
        </row>
        <row r="5081">
          <cell r="A5081">
            <v>92744</v>
          </cell>
          <cell r="B5081" t="str">
            <v>MURO DE GABIÃO, ENCHIMENTO COM PEDRA DE MÃO TIPO RACHÃO, DE GRAVIDADE, COM GAIOLAS DE COMPRIMENTO IGUAL A 5 M, PARA MUROS COM ALTURA MENOR OU IGUAL A 4 M  FORNECIMENTO E EXECUÇÃO. AF_12/2015</v>
          </cell>
          <cell r="C5081" t="str">
            <v>M3</v>
          </cell>
          <cell r="D5081">
            <v>0</v>
          </cell>
          <cell r="E5081">
            <v>0</v>
          </cell>
          <cell r="F5081">
            <v>0</v>
          </cell>
        </row>
        <row r="5082">
          <cell r="A5082">
            <v>92745</v>
          </cell>
          <cell r="B5082" t="str">
            <v>MURO DE GABIÃO, ENCHIMENTO COM PEDRA DE MÃO TIPO RACHÃO, DE GRAVIDADE, COM GAIOLAS DE COMPRIMENTO IGUAL A 2 M, PARA MUROS COM ALTURA MAIOR QUE 4 M E MENOR OU IGUAL A 6 M  FORNECIMENTO E EXECUÇÃO. AF_12/2015</v>
          </cell>
          <cell r="C5082" t="str">
            <v>M3</v>
          </cell>
          <cell r="D5082">
            <v>0</v>
          </cell>
          <cell r="E5082">
            <v>0</v>
          </cell>
          <cell r="F5082">
            <v>0</v>
          </cell>
        </row>
        <row r="5083">
          <cell r="A5083">
            <v>92746</v>
          </cell>
          <cell r="B5083" t="str">
            <v>MURO DE GABIÃO, ENCHIMENTO COM PEDRA DE MÃO TIPO RACHÃO, DE GRAVIDADE, COM GAIOLAS DE COMPRIMENTO IGUAL A 5 M, PARA MUROS COM ALTURA MAIOR QUE 4 M E MENOR OU IGUAL A 6 M   FORNECIMENTO E EXECUÇÃO. AF_12/2015</v>
          </cell>
          <cell r="C5083" t="str">
            <v>M3</v>
          </cell>
          <cell r="D5083">
            <v>0</v>
          </cell>
          <cell r="E5083">
            <v>0</v>
          </cell>
          <cell r="F5083">
            <v>0</v>
          </cell>
        </row>
        <row r="5084">
          <cell r="A5084">
            <v>92747</v>
          </cell>
          <cell r="B5084" t="str">
            <v>MURO DE GABIÃO, ENCHIMENTO COM PEDRA DE MÃO TIPO RACHÃO, DE GRAVIDADE, COM GAIOLAS DE COMPRIMENTO IGUAL A 2 M, PARA MUROS COM ALTURA MAIOR QUE 6 M E MENOR OU IGUAL A 10 M   FORNECIMENTO E EXECUÇÃO. AF_12/2015</v>
          </cell>
          <cell r="C5084" t="str">
            <v>M3</v>
          </cell>
          <cell r="D5084">
            <v>0</v>
          </cell>
          <cell r="E5084">
            <v>0</v>
          </cell>
          <cell r="F5084">
            <v>0</v>
          </cell>
        </row>
        <row r="5085">
          <cell r="A5085">
            <v>92748</v>
          </cell>
          <cell r="B5085" t="str">
            <v>MURO DE GABIÃO, ENCHIMENTO COM PEDRA DE MÃO TIPO RACHÃO, DE GRAVIDADE, COM GAIOLAS DE COMPRIMENTO IGUAL A 5 M, PARA MUROS COM ALTURA MAIOR QUE 6 M E MENOR OU IGUAL A 10 M FORNECIMENTO E EXECUÇÃO. AF_12/2015</v>
          </cell>
          <cell r="C5085" t="str">
            <v>M3</v>
          </cell>
          <cell r="D5085">
            <v>0</v>
          </cell>
          <cell r="E5085">
            <v>0</v>
          </cell>
          <cell r="F5085">
            <v>0</v>
          </cell>
        </row>
        <row r="5086">
          <cell r="A5086">
            <v>92749</v>
          </cell>
          <cell r="B5086" t="str">
            <v>MURO DE GABIÃO, ENCHIMENTO COM PEDRA DE MÃO TIPO RACHÃO, COM SOLO REFORÇADO, PARA MUROS COM ALTURA MENOR OU IGUAL A 4 M   FORNECIMENTO E EXECUÇÃO. AF_12/2015</v>
          </cell>
          <cell r="C5086" t="str">
            <v>M3</v>
          </cell>
          <cell r="D5086">
            <v>0</v>
          </cell>
          <cell r="E5086">
            <v>0</v>
          </cell>
          <cell r="F5086">
            <v>0</v>
          </cell>
        </row>
        <row r="5087">
          <cell r="A5087">
            <v>92750</v>
          </cell>
          <cell r="B5087" t="str">
            <v>MURO DE GABIÃO, ENCHIMENTO COM PEDRA DE MÃO TIPO RACHÃO, COM SOLO REFORÇADO, PARA MUROS COM ALTURA MAIOR QUE 4 M E MENOR OU IGUAL A 12 M   FORNECIMENTO E EXECUÇÃO. AF_12/2015</v>
          </cell>
          <cell r="C5087" t="str">
            <v>M3</v>
          </cell>
          <cell r="D5087">
            <v>0</v>
          </cell>
          <cell r="E5087">
            <v>0</v>
          </cell>
          <cell r="F5087">
            <v>0</v>
          </cell>
        </row>
        <row r="5088">
          <cell r="A5088">
            <v>92751</v>
          </cell>
          <cell r="B5088" t="str">
            <v>MURO DE GABIÃO, ENCHIMENTO COM PEDRA DE MÃO TIPO RACHÃO, COM SOLO REFORÇADO, PARA MUROS COM ALTURA MAIOR QUE 12 M E MENOR OU IGUAL A 20 M    FORNECIMENTO E EXECUÇÃO. AF_12/2015</v>
          </cell>
          <cell r="C5088" t="str">
            <v>M3</v>
          </cell>
          <cell r="D5088">
            <v>0</v>
          </cell>
          <cell r="E5088">
            <v>0</v>
          </cell>
          <cell r="F5088">
            <v>0</v>
          </cell>
        </row>
        <row r="5089">
          <cell r="A5089">
            <v>92752</v>
          </cell>
          <cell r="B5089" t="str">
            <v>MURO DE GABIÃO, ENCHIMENTO COM PEDRA DE MÃO TIPO RACHÃO, COM SOLO REFORÇADO, PARA MUROS COM ALTURA MAIOR QUE 20 M E MENOR OU IGUAL A 28 M   FORNECIMENTO E EXECUÇÃO. AF_12/2015</v>
          </cell>
          <cell r="C5089" t="str">
            <v>M3</v>
          </cell>
          <cell r="D5089">
            <v>0</v>
          </cell>
          <cell r="E5089">
            <v>0</v>
          </cell>
          <cell r="F5089">
            <v>0</v>
          </cell>
        </row>
        <row r="5090">
          <cell r="A5090">
            <v>92753</v>
          </cell>
          <cell r="B5090" t="str">
            <v>MURO DE GABIÃO, ENCHIMENTO COM RESÍDUO DE CONSTRUÇÃO E DEMOLIÇÃO, DE GRAVIDADE, COM GAIOLA TRAPEZOIDAL DE COMPRIMENTO IGUAL A 2 M, PARA MUROS COM ALTURA MENOR OU IGUAL A 2 M   FORNECIMENTO E EXECUÇÃO. AF_12/2015</v>
          </cell>
          <cell r="C5090" t="str">
            <v>M3</v>
          </cell>
          <cell r="D5090">
            <v>0</v>
          </cell>
          <cell r="E5090">
            <v>0</v>
          </cell>
          <cell r="F5090">
            <v>0</v>
          </cell>
        </row>
        <row r="5091">
          <cell r="A5091">
            <v>92754</v>
          </cell>
          <cell r="B5091" t="str">
            <v>MURO DE GABIÃO, ENCHIMENTO COM RESÍDUO DE CONSTRUÇÃO E DEMOLIÇÃO, DE GRAVIDADE, COM GAIOLA TRAPEZOIDAL DE COMPRIMENTO IGUAL A 2 M, PARA MUROS COM ALTURA MAIOR QUE 2 M E MENOR OU IGUAL A 4 M    FORNECIMENTO E EXECUÇÃO. AF_12/2015</v>
          </cell>
          <cell r="C5091" t="str">
            <v>M3</v>
          </cell>
          <cell r="D5091">
            <v>0</v>
          </cell>
          <cell r="E5091">
            <v>0</v>
          </cell>
          <cell r="F5091">
            <v>0</v>
          </cell>
        </row>
        <row r="5092">
          <cell r="A5092">
            <v>92755</v>
          </cell>
          <cell r="B5092" t="str">
            <v>PROTEÇÃO SUPERFICIAL DE CANAL EM GABIÃO TIPO COLCHÃO, ALTURA DE 17 CENTÍMETROS, ENCHIMENTO COM PEDRA DE MÃO TIPO RACHÃO - FORNECIMENTO E EXECUÇÃO. AF_12/2015</v>
          </cell>
          <cell r="C5092" t="str">
            <v>M2</v>
          </cell>
          <cell r="D5092">
            <v>0</v>
          </cell>
          <cell r="E5092">
            <v>0</v>
          </cell>
          <cell r="F5092">
            <v>0</v>
          </cell>
        </row>
        <row r="5093">
          <cell r="A5093">
            <v>92756</v>
          </cell>
          <cell r="B5093" t="str">
            <v>PROTEÇÃO SUPERFICIAL DE CANAL EM GABIÃO TIPO COLCHÃO, ALTURA DE 23 CENTÍMETROS, ENCHIMENTO COM PEDRA DE MÃO TIPO RACHÃO - FORNECIMENTO E EXECUÇÃO. AF_12/2015</v>
          </cell>
          <cell r="C5093" t="str">
            <v>M2</v>
          </cell>
          <cell r="D5093">
            <v>0</v>
          </cell>
          <cell r="E5093">
            <v>0</v>
          </cell>
          <cell r="F5093">
            <v>0</v>
          </cell>
        </row>
        <row r="5094">
          <cell r="A5094">
            <v>92757</v>
          </cell>
          <cell r="B5094" t="str">
            <v>PROTEÇÃO SUPERFICIAL DE CANAL EM GABIÃO TIPO COLCHÃO, ALTURA DE 30 CENTÍMETROS, ENCHIMENTO COM PEDRA DE MÃO TIPO RACHÃO - FORNECIMENTO E EXECUÇÃO. AF_12/2015</v>
          </cell>
          <cell r="C5094" t="str">
            <v>M2</v>
          </cell>
          <cell r="D5094">
            <v>0</v>
          </cell>
          <cell r="E5094">
            <v>0</v>
          </cell>
          <cell r="F5094">
            <v>0</v>
          </cell>
        </row>
        <row r="5095">
          <cell r="A5095">
            <v>92758</v>
          </cell>
          <cell r="B5095" t="str">
            <v>PROTEÇÃO SUPERFICIAL DE CANAL EM GABIÃO TIPO SACO, DIÂMETRO DE 65 CENTÍMETROS, ENCHIMENTO MANUAL COM PEDRA DE MÃO TIPO RACHÃO - FORNECIMENTO E EXECUÇÃO. AF_12/2015</v>
          </cell>
          <cell r="C5095" t="str">
            <v>M3</v>
          </cell>
          <cell r="D5095">
            <v>0</v>
          </cell>
          <cell r="E5095">
            <v>0</v>
          </cell>
          <cell r="F5095">
            <v>0</v>
          </cell>
        </row>
        <row r="5096">
          <cell r="A5096">
            <v>91069</v>
          </cell>
          <cell r="B5096" t="str">
            <v>EXECUÇÃO DE REVESTIMENTO DE CONCRETO PROJETADO COM ESPESSURA DE 7 CM, ARMADO COM TELA, INCLINAÇÃO MENOR QUE 90°, APLICAÇÃO CONTÍNUA, UTILIZANDO EQUIPAMENTO DE PROJEÇÃO COM 6 M³/H DE CAPACIDADE. AF_01/2016</v>
          </cell>
          <cell r="C5096" t="str">
            <v>M2</v>
          </cell>
          <cell r="D5096">
            <v>0</v>
          </cell>
          <cell r="E5096">
            <v>0</v>
          </cell>
          <cell r="F5096">
            <v>0</v>
          </cell>
        </row>
        <row r="5097">
          <cell r="A5097">
            <v>91070</v>
          </cell>
          <cell r="B5097" t="str">
            <v>EXECUÇÃO DE REVESTIMENTO DE CONCRETO PROJETADO COM ESPESSURA DE 10 CM, ARMADO COM TELA, INCLINAÇÃO MENOR QUE 90°, APLICAÇÃO CONTÍNUA, UTILIZANDO EQUIPAMENTO DE PROJEÇÃO COM 6 M³/H DE CAPACIDADE. AF_01/2016</v>
          </cell>
          <cell r="C5097" t="str">
            <v>M2</v>
          </cell>
          <cell r="D5097">
            <v>0</v>
          </cell>
          <cell r="E5097">
            <v>0</v>
          </cell>
          <cell r="F5097">
            <v>0</v>
          </cell>
        </row>
        <row r="5098">
          <cell r="A5098">
            <v>91071</v>
          </cell>
          <cell r="B5098" t="str">
            <v>EXECUÇÃO DE REVESTIMENTO DE CONCRETO PROJETADO COM ESPESSURA DE 7 CM, ARMADO COM TELA, INCLINAÇÃO DE 90°, APLICAÇÃO CONTÍNUA, UTILIZANDO EQUIPAMENTO DE PROJEÇÃO COM 6 M³/H DE CAPACIDADE. AF_01/2016</v>
          </cell>
          <cell r="C5098" t="str">
            <v>M2</v>
          </cell>
          <cell r="D5098">
            <v>0</v>
          </cell>
          <cell r="E5098">
            <v>0</v>
          </cell>
          <cell r="F5098">
            <v>0</v>
          </cell>
        </row>
        <row r="5099">
          <cell r="A5099">
            <v>91072</v>
          </cell>
          <cell r="B5099" t="str">
            <v>EXECUÇÃO DE REVESTIMENTO DE CONCRETO PROJETADO COM ESPESSURA DE 10 CM, ARMADO COM TELA, INCLINAÇÃO DE 90°, APLICAÇÃO CONTÍNUA, UTILIZANDO EQUIPAMENTO DE PROJEÇÃO COM 6 M³/H DE CAPACIDADE. AF_01/2016</v>
          </cell>
          <cell r="C5099" t="str">
            <v>M2</v>
          </cell>
          <cell r="D5099">
            <v>0</v>
          </cell>
          <cell r="E5099">
            <v>0</v>
          </cell>
          <cell r="F5099">
            <v>0</v>
          </cell>
        </row>
        <row r="5100">
          <cell r="A5100">
            <v>91073</v>
          </cell>
          <cell r="B5100" t="str">
            <v>EXECUÇÃO DE REVESTIMENTO DE CONCRETO PROJETADO COM ESPESSURA DE 7 CM, ARMADO COM TELA, INCLINAÇÃO MENOR QUE 90°, APLICAÇÃO CONTÍNUA, UTILIZANDO EQUIPAMENTO DE PROJEÇÃO COM 3 M³/H DE CAPACIDADE. AF_01/2016</v>
          </cell>
          <cell r="C5100" t="str">
            <v>M2</v>
          </cell>
          <cell r="D5100">
            <v>0</v>
          </cell>
          <cell r="E5100">
            <v>0</v>
          </cell>
          <cell r="F5100">
            <v>0</v>
          </cell>
        </row>
        <row r="5101">
          <cell r="A5101">
            <v>91074</v>
          </cell>
          <cell r="B5101" t="str">
            <v>EXECUÇÃO DE REVESTIMENTO DE CONCRETO PROJETADO COM ESPESSURA DE 10 CM, ARMADO COM TELA, INCLINAÇÃO MENOR QUE 90°, APLICAÇÃO CONTÍNUA, UTILIZANDO EQUIPAMENTO DE PROJEÇÃO COM 3 M³/H DE CAPACIDADE. AF_01/2016</v>
          </cell>
          <cell r="C5101" t="str">
            <v>M2</v>
          </cell>
          <cell r="D5101">
            <v>0</v>
          </cell>
          <cell r="E5101">
            <v>0</v>
          </cell>
          <cell r="F5101">
            <v>0</v>
          </cell>
        </row>
        <row r="5102">
          <cell r="A5102">
            <v>91075</v>
          </cell>
          <cell r="B5102" t="str">
            <v>EXECUÇÃO DE REVESTIMENTO DE CONCRETO PROJETADO COM ESPESSURA DE 7 CM, ARMADO COM TELA, INCLINAÇÃO DE 90°, APLICAÇÃO CONTÍNUA, UTILIZANDO EQUIPAMENTO DE PROJEÇÃO COM 3 M³/H DE CAPACIDADE. AF_01/2016</v>
          </cell>
          <cell r="C5102" t="str">
            <v>M2</v>
          </cell>
          <cell r="D5102">
            <v>0</v>
          </cell>
          <cell r="E5102">
            <v>0</v>
          </cell>
          <cell r="F5102">
            <v>0</v>
          </cell>
        </row>
        <row r="5103">
          <cell r="A5103">
            <v>91076</v>
          </cell>
          <cell r="B5103" t="str">
            <v>EXECUÇÃO DE REVESTIMENTO DE CONCRETO PROJETADO COM ESPESSURA DE 10 CM, ARMADO COM TELA, INCLINAÇÃO DE 90°, APLICAÇÃO CONTÍNUA, UTILIZANDO EQUIPAMENTO DE PROJEÇÃO COM 3 M³/H DE CAPACIDADE. AF_01/2016</v>
          </cell>
          <cell r="C5103" t="str">
            <v>M2</v>
          </cell>
          <cell r="D5103">
            <v>0</v>
          </cell>
          <cell r="E5103">
            <v>0</v>
          </cell>
          <cell r="F5103">
            <v>0</v>
          </cell>
        </row>
        <row r="5104">
          <cell r="A5104">
            <v>91077</v>
          </cell>
          <cell r="B5104" t="str">
            <v>EXECUÇÃO DE REVESTIMENTO DE CONCRETO PROJETADO COM ESPESSURA DE 7 CM, ARMADO COM FIBRAS DE AÇO, INCLINAÇÃO MENOR QUE 90°, APLICAÇÃO CONTÍNUA, UTILIZANDO EQUIPAMENTO DE PROJEÇÃO COM 6 M³/H DE CAPACIDADE. AF_01/2016</v>
          </cell>
          <cell r="C5104" t="str">
            <v>M2</v>
          </cell>
          <cell r="D5104">
            <v>0</v>
          </cell>
          <cell r="E5104">
            <v>0</v>
          </cell>
          <cell r="F5104">
            <v>0</v>
          </cell>
        </row>
        <row r="5105">
          <cell r="A5105">
            <v>91078</v>
          </cell>
          <cell r="B5105" t="str">
            <v>EXECUÇÃO DE REVESTIMENTO DE CONCRETO PROJETADO COM ESPESSURA DE 10 CM, ARMADO COM FIBRAS DE AÇO, INCLINAÇÃO MENOR QUE 90°, APLICAÇÃO CONTÍNUA, UTILIZANDO EQUIPAMENTO DE PROJEÇÃO COM 6 M³/H DE CAPACIDADE. AF_01/2016</v>
          </cell>
          <cell r="C5105" t="str">
            <v>M2</v>
          </cell>
          <cell r="D5105">
            <v>0</v>
          </cell>
          <cell r="E5105">
            <v>0</v>
          </cell>
          <cell r="F5105">
            <v>0</v>
          </cell>
        </row>
        <row r="5106">
          <cell r="A5106">
            <v>91079</v>
          </cell>
          <cell r="B5106" t="str">
            <v>EXECUÇÃO DE REVESTIMENTO DE CONCRETO PROJETADO COM ESPESSURA DE 7 CM, ARMADO COM FIBRAS DE AÇO, INCLINAÇÃO DE 90°, APLICAÇÃO CONTÍNUA, UTILIZANDO EQUIPAMENTO DE PROJEÇÃO COM 6 M³/H DE CAPACIDADE. AF_01/2016</v>
          </cell>
          <cell r="C5106" t="str">
            <v>M2</v>
          </cell>
          <cell r="D5106">
            <v>0</v>
          </cell>
          <cell r="E5106">
            <v>0</v>
          </cell>
          <cell r="F5106">
            <v>0</v>
          </cell>
        </row>
        <row r="5107">
          <cell r="A5107">
            <v>91080</v>
          </cell>
          <cell r="B5107" t="str">
            <v>EXECUÇÃO DE REVESTIMENTO DE CONCRETO PROJETADO COM ESPESSURA DE 10 CM, ARMADO COM FIBRAS DE AÇO, INCLINAÇÃO DE 90°, APLICAÇÃO CONTÍNUA, UTILIZANDO EQUIPAMENTO DE PROJEÇÃO COM 6 M³/H DE CAPACIDADE. AF_01/2016</v>
          </cell>
          <cell r="C5107" t="str">
            <v>M2</v>
          </cell>
          <cell r="D5107">
            <v>0</v>
          </cell>
          <cell r="E5107">
            <v>0</v>
          </cell>
          <cell r="F5107">
            <v>0</v>
          </cell>
        </row>
        <row r="5108">
          <cell r="A5108">
            <v>91081</v>
          </cell>
          <cell r="B5108" t="str">
            <v>EXECUÇÃO DE REVESTIMENTO DE CONCRETO PROJETADO COM ESPESSURA DE 7 CM, ARMADO COM FIBRAS DE AÇO, INCLINAÇÃO MENOR QUE 90°, APLICAÇÃO CONTÍNUA, UTILIZANDO EQUIPAMENTO DE PROJEÇÃO COM 3 M³/H DE CAPACIDADE. AF_01/2016</v>
          </cell>
          <cell r="C5108" t="str">
            <v>M2</v>
          </cell>
          <cell r="D5108">
            <v>0</v>
          </cell>
          <cell r="E5108">
            <v>0</v>
          </cell>
          <cell r="F5108">
            <v>0</v>
          </cell>
        </row>
        <row r="5109">
          <cell r="A5109">
            <v>91082</v>
          </cell>
          <cell r="B5109" t="str">
            <v>EXECUÇÃO DE REVESTIMENTO DE CONCRETO PROJETADO COM ESPESSURA DE 10 CM, ARMADO COM FIBRAS DE AÇO, INCLINAÇÃO MENOR QUE 90°, APLICAÇÃO CONTÍNUA, UTILIZANDO EQUIPAMENTO DE PROJEÇÃO COM 3 M³/H DE CAPACIDADE. AF_01/2016</v>
          </cell>
          <cell r="C5109" t="str">
            <v>M2</v>
          </cell>
          <cell r="D5109">
            <v>0</v>
          </cell>
          <cell r="E5109">
            <v>0</v>
          </cell>
          <cell r="F5109">
            <v>0</v>
          </cell>
        </row>
        <row r="5110">
          <cell r="A5110">
            <v>91083</v>
          </cell>
          <cell r="B5110" t="str">
            <v>EXECUÇÃO DE REVESTIMENTO DE CONCRETO PROJETADO COM ESPESSURA DE 7 CM, ARMADO COM FIBRAS DE AÇO, INCLINAÇÃO DE 90°, APLICAÇÃO CONTÍNUA, UTILIZANDO EQUIPAMENTO DE PROJEÇÃO COM 3 M³/H DE CAPACIDADE. AF_01/2016</v>
          </cell>
          <cell r="C5110" t="str">
            <v>M2</v>
          </cell>
          <cell r="D5110">
            <v>0</v>
          </cell>
          <cell r="E5110">
            <v>0</v>
          </cell>
          <cell r="F5110">
            <v>0</v>
          </cell>
        </row>
        <row r="5111">
          <cell r="A5111">
            <v>91084</v>
          </cell>
          <cell r="B5111" t="str">
            <v>EXECUÇÃO DE REVESTIMENTO DE CONCRETO PROJETADO COM ESPESSURA DE 10 CM, ARMADO COM FIBRAS DE AÇO, INCLINAÇÃO DE 90°, APLICAÇÃO CONTÍNUA, UTILIZANDO EQUIPAMENTO DE PROJEÇÃO COM 3 M³/H DE CAPACIDADE. AF_01/2016</v>
          </cell>
          <cell r="C5111" t="str">
            <v>M2</v>
          </cell>
          <cell r="D5111">
            <v>0</v>
          </cell>
          <cell r="E5111">
            <v>0</v>
          </cell>
          <cell r="F5111">
            <v>0</v>
          </cell>
        </row>
        <row r="5112">
          <cell r="A5112">
            <v>91086</v>
          </cell>
          <cell r="B5112" t="str">
            <v>EXECUÇÃO DE REVESTIMENTO DE CONCRETO PROJETADO COM ESPESSURA DE 7 CM, ARMADO COM TELA, INCLINAÇÃO MENOR QUE 90°, APLICAÇÃO DESCONTÍNUA, UTILIZANDO EQUIPAMENTO DE PROJEÇÃO COM 6 M³/H DE CAPACIDADE. AF_01/2016</v>
          </cell>
          <cell r="C5112" t="str">
            <v>M2</v>
          </cell>
          <cell r="D5112">
            <v>0</v>
          </cell>
          <cell r="E5112">
            <v>0</v>
          </cell>
          <cell r="F5112">
            <v>0</v>
          </cell>
        </row>
        <row r="5113">
          <cell r="A5113">
            <v>91087</v>
          </cell>
          <cell r="B5113" t="str">
            <v>EXECUÇÃO DE REVESTIMENTO DE CONCRETO PROJETADO COM ESPESSURA DE 10 CM, ARMADO COM TELA, INCLINAÇÃO MENOR QUE 90°, APLICAÇÃO DESCONTÍNUA, UTILIZANDO EQUIPAMENTO DE PROJEÇÃO COM 6 M³/H DE CAPACIDADE. AF_01/2016</v>
          </cell>
          <cell r="C5113" t="str">
            <v>M2</v>
          </cell>
          <cell r="D5113">
            <v>0</v>
          </cell>
          <cell r="E5113">
            <v>0</v>
          </cell>
          <cell r="F5113">
            <v>0</v>
          </cell>
        </row>
        <row r="5114">
          <cell r="A5114">
            <v>91088</v>
          </cell>
          <cell r="B5114" t="str">
            <v>EXECUÇÃO DE REVESTIMENTO DE CONCRETO PROJETADO COM ESPESSURA DE 7 CM, ARMADO COM TELA, INCLINAÇÃO DE 90°, APLICAÇÃO DESCONTÍNUA, UTILIZANDO EQUIPAMENTO DE PROJEÇÃO COM 6 M³/H DE CAPACIDADE. AF_01/2016</v>
          </cell>
          <cell r="C5114" t="str">
            <v>M2</v>
          </cell>
          <cell r="D5114">
            <v>0</v>
          </cell>
          <cell r="E5114">
            <v>0</v>
          </cell>
          <cell r="F5114">
            <v>0</v>
          </cell>
        </row>
        <row r="5115">
          <cell r="A5115">
            <v>91089</v>
          </cell>
          <cell r="B5115" t="str">
            <v>EXECUÇÃO DE REVESTIMENTO DE CONCRETO PROJETADO COM ESPESSURA DE 10 CM, ARMADO COM TELA, INCLINAÇÃO DE 90°, APLICAÇÃO DESCONTÍNUA, UTILIZANDO EQUIPAMENTO DE PROJEÇÃO COM 6 M³/H DE CAPACIDADE. AF_01/2016</v>
          </cell>
          <cell r="C5115" t="str">
            <v>M2</v>
          </cell>
          <cell r="D5115">
            <v>0</v>
          </cell>
          <cell r="E5115">
            <v>0</v>
          </cell>
          <cell r="F5115">
            <v>0</v>
          </cell>
        </row>
        <row r="5116">
          <cell r="A5116">
            <v>91090</v>
          </cell>
          <cell r="B5116" t="str">
            <v>EXECUÇÃO DE REVESTIMENTO DE CONCRETO PROJETADO COM ESPESSURA DE 7 CM, ARMADO COM TELA, INCLINAÇÃO MENOR QUE 90°, APLICAÇÃO DESCONTÍNUA, UTILIZANDO EQUIPAMENTO DE PROJEÇÃO COM 3 M³/H DE CAPACIDADE. AF_01/2016</v>
          </cell>
          <cell r="C5116" t="str">
            <v>M2</v>
          </cell>
          <cell r="D5116">
            <v>0</v>
          </cell>
          <cell r="E5116">
            <v>0</v>
          </cell>
          <cell r="F5116">
            <v>0</v>
          </cell>
        </row>
        <row r="5117">
          <cell r="A5117">
            <v>91091</v>
          </cell>
          <cell r="B5117" t="str">
            <v>EXECUÇÃO DE REVESTIMENTO DE CONCRETO PROJETADO COM ESPESSURA DE 10 CM, ARMADO COM TELA, INCLINAÇÃO MENOR QUE 90°, APLICAÇÃO DESCONTÍNUA, UTILIZANDO EQUIPAMENTO DE PROJEÇÃO COM 3 M³/H DE CAPACIDADE. AF_01/2016</v>
          </cell>
          <cell r="C5117" t="str">
            <v>M2</v>
          </cell>
          <cell r="D5117">
            <v>0</v>
          </cell>
          <cell r="E5117">
            <v>0</v>
          </cell>
          <cell r="F5117">
            <v>0</v>
          </cell>
        </row>
        <row r="5118">
          <cell r="A5118">
            <v>91092</v>
          </cell>
          <cell r="B5118" t="str">
            <v>EXECUÇÃO DE REVESTIMENTO DE CONCRETO PROJETADO COM ESPESSURA DE 7 CM, ARMADO COM TELA, INCLINAÇÃO DE 90°, APLICAÇÃO DESCONTÍNUA, UTILIZANDO EQUIPAMENTO DE PROJEÇÃO COM 3 M³/H DE CAPACIDADE. AF_01/2016</v>
          </cell>
          <cell r="C5118" t="str">
            <v>M2</v>
          </cell>
          <cell r="D5118">
            <v>0</v>
          </cell>
          <cell r="E5118">
            <v>0</v>
          </cell>
          <cell r="F5118">
            <v>0</v>
          </cell>
        </row>
        <row r="5119">
          <cell r="A5119">
            <v>91093</v>
          </cell>
          <cell r="B5119" t="str">
            <v>EXECUÇÃO DE REVESTIMENTO DE CONCRETO PROJETADO COM ESPESSURA DE 10 CM, ARMADO COM TELA, INCLINAÇÃO DE 90°, APLICAÇÃO DESCONTÍNUA, UTILIZANDO EQUIPAMENTO DE PROJEÇÃO COM 3 M³/H DE CAPACIDADE. AF_01/2016</v>
          </cell>
          <cell r="C5119" t="str">
            <v>M2</v>
          </cell>
          <cell r="D5119">
            <v>0</v>
          </cell>
          <cell r="E5119">
            <v>0</v>
          </cell>
          <cell r="F5119">
            <v>0</v>
          </cell>
        </row>
        <row r="5120">
          <cell r="A5120">
            <v>91094</v>
          </cell>
          <cell r="B5120" t="str">
            <v>EXECUÇÃO DE REVESTIMENTO DE CONCRETO PROJETADO COM ESPESSURA DE 7 CM, ARMADO COM FIBRAS DE AÇO, INCLINAÇÃO MENOR QUE 90°, APLICAÇÃO DESCONTÍNUA, UTILIZANDO EQUIPAMENTO DE PROJEÇÃO COM 6 M³/H DE CAPACIDADE. AF_01/2016</v>
          </cell>
          <cell r="C5120" t="str">
            <v>M2</v>
          </cell>
          <cell r="D5120">
            <v>0</v>
          </cell>
          <cell r="E5120">
            <v>0</v>
          </cell>
          <cell r="F5120">
            <v>0</v>
          </cell>
        </row>
        <row r="5121">
          <cell r="A5121">
            <v>91095</v>
          </cell>
          <cell r="B5121" t="str">
            <v>EXECUÇÃO DE REVESTIMENTO DE CONCRETO PROJETADO COM ESPESSURA DE 10 CM, ARMADO COM FIBRAS DE AÇO, INCLINAÇÃO MENOR QUE 90°, APLICAÇÃO DESCONTÍNUA, UTILIZANDO EQUIPAMENTO DE PROJEÇÃO COM 6 M³/H DE CAPACIDADE. AF_01/2016</v>
          </cell>
          <cell r="C5121" t="str">
            <v>M2</v>
          </cell>
          <cell r="D5121">
            <v>0</v>
          </cell>
          <cell r="E5121">
            <v>0</v>
          </cell>
          <cell r="F5121">
            <v>0</v>
          </cell>
        </row>
        <row r="5122">
          <cell r="A5122">
            <v>91096</v>
          </cell>
          <cell r="B5122" t="str">
            <v>EXECUÇÃO DE REVESTIMENTO DE CONCRETO PROJETADO COM ESPESSURA DE 7 CM, ARMADO COM FIBRAS DE AÇO, INCLINAÇÃO DE 90°, APLICAÇÃO DESCONTÍNUA, UTILIZANDO EQUIPAMENTO DE PROJEÇÃO COM 6 M³/H DE CAPACIDADE. AF_01/2016</v>
          </cell>
          <cell r="C5122" t="str">
            <v>M2</v>
          </cell>
          <cell r="D5122">
            <v>0</v>
          </cell>
          <cell r="E5122">
            <v>0</v>
          </cell>
          <cell r="F5122">
            <v>0</v>
          </cell>
        </row>
        <row r="5123">
          <cell r="A5123">
            <v>91097</v>
          </cell>
          <cell r="B5123" t="str">
            <v>EXECUÇÃO DE REVESTIMENTO DE CONCRETO PROJETADO COM ESPESSURA DE 10 CM, ARMADO COM FIBRAS DE AÇO, INCLINAÇÃO DE 90°, APLICAÇÃO DESCONTÍNUA, UTILIZANDO EQUIPAMENTO DE PROJEÇÃO COM 6 M³/H DE CAPACIDADE. AF_01/2016</v>
          </cell>
          <cell r="C5123" t="str">
            <v>M2</v>
          </cell>
          <cell r="D5123">
            <v>0</v>
          </cell>
          <cell r="E5123">
            <v>0</v>
          </cell>
          <cell r="F5123">
            <v>0</v>
          </cell>
        </row>
        <row r="5124">
          <cell r="A5124">
            <v>91098</v>
          </cell>
          <cell r="B5124" t="str">
            <v>EXECUÇÃO DE REVESTIMENTO DE CONCRETO PROJETADO COM ESPESSURA DE 7 CM, ARMADO COM FIBRAS DE AÇO, INCLINAÇÃO MENOR QUE 90°, APLICAÇÃO DESCONTÍNUA, UTILIZANDO EQUIPAMENTO DE PROJEÇÃO COM 3 M³/H DE CAPACIDADE. AF_01/2016</v>
          </cell>
          <cell r="C5124" t="str">
            <v>M2</v>
          </cell>
          <cell r="D5124">
            <v>0</v>
          </cell>
          <cell r="E5124">
            <v>0</v>
          </cell>
          <cell r="F5124">
            <v>0</v>
          </cell>
        </row>
        <row r="5125">
          <cell r="A5125">
            <v>91099</v>
          </cell>
          <cell r="B5125" t="str">
            <v>EXECUÇÃO DE REVESTIMENTO DE CONCRETO PROJETADO COM ESPESSURA DE 10 CM, ARMADO COM FIBRAS DE AÇO, INCLINAÇÃO MENOR QUE 90°, APLICAÇÃO DESCONTÍNUA, UTILIZANDO EQUIPAMENTO DE PROJEÇÃO COM 3 M³/H DE CAPACIDADE. AF_01/2016</v>
          </cell>
          <cell r="C5125" t="str">
            <v>M2</v>
          </cell>
          <cell r="D5125">
            <v>0</v>
          </cell>
          <cell r="E5125">
            <v>0</v>
          </cell>
          <cell r="F5125">
            <v>0</v>
          </cell>
        </row>
        <row r="5126">
          <cell r="A5126">
            <v>91100</v>
          </cell>
          <cell r="B5126" t="str">
            <v>EXECUÇÃO DE REVESTIMENTO DE CONCRETO PROJETADO COM ESPESSURA DE 7 CM, ARMADO COM FIBRAS DE AÇO, INCLINAÇÃO DE 90°, APLICAÇÃO DESCONTÍNUA, UTILIZANDO EQUIPAMENTO DE PROJEÇÃO COM 3 M³/H DE CAPACIDADE. AF_01/2016</v>
          </cell>
          <cell r="C5126" t="str">
            <v>M2</v>
          </cell>
          <cell r="D5126">
            <v>0</v>
          </cell>
          <cell r="E5126">
            <v>0</v>
          </cell>
          <cell r="F5126">
            <v>0</v>
          </cell>
        </row>
        <row r="5127">
          <cell r="A5127">
            <v>91101</v>
          </cell>
          <cell r="B5127" t="str">
            <v>EXECUÇÃO DE REVESTIMENTO DE CONCRETO PROJETADO COM ESPESSURA DE 10 CM, ARMADO COM FIBRAS DE AÇO, INCLINAÇÃO DE 90°, APLICAÇÃO DESCONTÍNUA, UTILIZANDO EQUIPAMENTO DE PROJEÇÃO COM 3 M³/H DE CAPACIDADE. AF_01/2016</v>
          </cell>
          <cell r="C5127" t="str">
            <v>M2</v>
          </cell>
          <cell r="D5127">
            <v>0</v>
          </cell>
          <cell r="E5127">
            <v>0</v>
          </cell>
          <cell r="F5127">
            <v>0</v>
          </cell>
        </row>
        <row r="5128">
          <cell r="A5128">
            <v>93952</v>
          </cell>
          <cell r="B5128" t="str">
            <v>EXECUÇÃO DE GRAMPO PARA SOLO GRAMPEADO COM COMPRIMENTO MENOR OU IGUAL A 4 M, DIÂMETRO DE 10 CM, PERFURAÇÃO COM EQUIPAMENTO MANUAL E ARMADURA COM DIÂMETRO DE 16 MM. AF_05/2016</v>
          </cell>
          <cell r="C5128" t="str">
            <v>M</v>
          </cell>
          <cell r="D5128">
            <v>0</v>
          </cell>
          <cell r="E5128">
            <v>0</v>
          </cell>
          <cell r="F5128">
            <v>0</v>
          </cell>
        </row>
        <row r="5129">
          <cell r="A5129">
            <v>93953</v>
          </cell>
          <cell r="B5129" t="str">
            <v>EXECUÇÃO DE GRAMPO PARA SOLO GRAMPEADO COM COMPRIMENTO MAIOR QUE 4 M E MENOR OU IGUAL A 6 M, DIÂMETRO DE 10 CM, PERFURAÇÃO COM EQUIPAMENTO MANUAL E ARMADURA COM DIÂMETRO DE 16 MM. AF_05/2016</v>
          </cell>
          <cell r="C5129" t="str">
            <v>M</v>
          </cell>
          <cell r="D5129">
            <v>0</v>
          </cell>
          <cell r="E5129">
            <v>0</v>
          </cell>
          <cell r="F5129">
            <v>0</v>
          </cell>
        </row>
        <row r="5130">
          <cell r="A5130">
            <v>93954</v>
          </cell>
          <cell r="B5130" t="str">
            <v>EXECUÇÃO DE GRAMPO PARA SOLO GRAMPEADO COM COMPRIMENTO MAIOR QUE 6 M E MENOR OU IGUAL A 8 M, DIÂMETRO DE 10 CM, PERFURAÇÃO COM EQUIPAMENTO MANUAL E ARMADURA COM DIÂMETRO DE 16 MM. AF_05/2016</v>
          </cell>
          <cell r="C5130" t="str">
            <v>M</v>
          </cell>
          <cell r="D5130">
            <v>0</v>
          </cell>
          <cell r="E5130">
            <v>0</v>
          </cell>
          <cell r="F5130">
            <v>0</v>
          </cell>
        </row>
        <row r="5131">
          <cell r="A5131">
            <v>93955</v>
          </cell>
          <cell r="B5131" t="str">
            <v>EXECUÇÃO DE GRAMPO PARA SOLO GRAMPEADO COM COMPRIMENTO MAIOR QUE 8 M E MENOR OU IGUAL A 10 M, DIÂMETRO DE 10 CM, PERFURAÇÃO COM EQUIPAMENTO MANUAL E ARMADURA COM DIÂMETRO DE 16 MM. AF_05/2016</v>
          </cell>
          <cell r="C5131" t="str">
            <v>M</v>
          </cell>
          <cell r="D5131">
            <v>0</v>
          </cell>
          <cell r="E5131">
            <v>0</v>
          </cell>
          <cell r="F5131">
            <v>0</v>
          </cell>
        </row>
        <row r="5132">
          <cell r="A5132">
            <v>93956</v>
          </cell>
          <cell r="B5132" t="str">
            <v>EXECUÇÃO DE GRAMPO PARA SOLO GRAMPEADO COM COMPRIMENTO MAIOR QUE 10 M, DIÂMETRO DE 10 CM, PERFURAÇÃO COM EQUIPAMENTO MANUAL E ARMADURA COM DIÂMETRO DE 16 MM. AF_05/2016</v>
          </cell>
          <cell r="C5132" t="str">
            <v>M</v>
          </cell>
          <cell r="D5132">
            <v>0</v>
          </cell>
          <cell r="E5132">
            <v>0</v>
          </cell>
          <cell r="F5132">
            <v>0</v>
          </cell>
        </row>
        <row r="5133">
          <cell r="A5133">
            <v>93957</v>
          </cell>
          <cell r="B5133" t="str">
            <v>EXECUÇÃO DE GRAMPO PARA SOLO GRAMPEADO COM COMPRIMENTO MENOR OU IGUAL A 4 M, DIÂMETRO DE 10 CM, PERFURAÇÃO COM EQUIPAMENTO MANUAL E ARMADURA COM DIÂMETRO DE 20 MM. AF_05/2016</v>
          </cell>
          <cell r="C5133" t="str">
            <v>M</v>
          </cell>
          <cell r="D5133">
            <v>0</v>
          </cell>
          <cell r="E5133">
            <v>0</v>
          </cell>
          <cell r="F5133">
            <v>0</v>
          </cell>
        </row>
        <row r="5134">
          <cell r="A5134">
            <v>93958</v>
          </cell>
          <cell r="B5134" t="str">
            <v>EXECUÇÃO DE GRAMPO PARA SOLO GRAMPEADO COM COMPRIMENTO MAIOR QUE 4 M E MENOR OU IGUAL A 6 M, DIÂMETRO DE 10 CM, PERFURAÇÃO COM EQUIPAMENTO MANUAL E ARMADURA COM DIÂMETRO DE 20 MM. AF_05/2016</v>
          </cell>
          <cell r="C5134" t="str">
            <v>M</v>
          </cell>
          <cell r="D5134">
            <v>0</v>
          </cell>
          <cell r="E5134">
            <v>0</v>
          </cell>
          <cell r="F5134">
            <v>0</v>
          </cell>
        </row>
        <row r="5135">
          <cell r="A5135">
            <v>93959</v>
          </cell>
          <cell r="B5135" t="str">
            <v>EXECUÇÃO DE GRAMPO PARA SOLO GRAMPEADO COM COMPRIMENTO MAIOR QUE 6 M E MENOR OU IGUAL A 8 M, DIÂMETRO DE 10 CM, PERFURAÇÃO COM EQUIPAMENTO MANUAL E ARMADURA COM DIÂMETRO DE 20 MM. AF_05/2016</v>
          </cell>
          <cell r="C5135" t="str">
            <v>M</v>
          </cell>
          <cell r="D5135">
            <v>0</v>
          </cell>
          <cell r="E5135">
            <v>0</v>
          </cell>
          <cell r="F5135">
            <v>0</v>
          </cell>
        </row>
        <row r="5136">
          <cell r="A5136">
            <v>93960</v>
          </cell>
          <cell r="B5136" t="str">
            <v>EXECUÇÃO DE GRAMPO PARA SOLO GRAMPEADO COM COMPRIMENTO MAIOR QUE 8 M E MENOR OU IGUAL A 10 M, DIÂMETRO DE 10 CM, PERFURAÇÃO COM EQUIPAMENTO MANUAL E ARMADURA COM DIÂMETRO DE 20 MM. AF_05/2016</v>
          </cell>
          <cell r="C5136" t="str">
            <v>M</v>
          </cell>
          <cell r="D5136">
            <v>0</v>
          </cell>
          <cell r="E5136">
            <v>0</v>
          </cell>
          <cell r="F5136">
            <v>0</v>
          </cell>
        </row>
        <row r="5137">
          <cell r="A5137">
            <v>93961</v>
          </cell>
          <cell r="B5137" t="str">
            <v>EXECUÇÃO DE GRAMPO PARA SOLO GRAMPEADO COM COMPRIMENTO MAIOR QUE 10 M, DIÂMETRO DE 10 CM, PERFURAÇÃO COM EQUIPAMENTO MANUAL E ARMADURA COM DIÂMETRO DE 20 MM. AF_05/2016</v>
          </cell>
          <cell r="C5137" t="str">
            <v>M</v>
          </cell>
          <cell r="D5137">
            <v>0</v>
          </cell>
          <cell r="E5137">
            <v>0</v>
          </cell>
          <cell r="F5137">
            <v>0</v>
          </cell>
        </row>
        <row r="5138">
          <cell r="A5138">
            <v>93962</v>
          </cell>
          <cell r="B5138" t="str">
            <v>EXECUÇÃO DE GRAMPO PARA SOLO GRAMPEADO COM COMPRIMENTO MENOR OU IGUAL A 4 M, DIÂMETRO DE 7 CM, PERFURAÇÃO COM EQUIPAMENTO MANUAL E ARMADURA COM DIÂMETRO DE 16 MM. AF_05/2016</v>
          </cell>
          <cell r="C5138" t="str">
            <v>M</v>
          </cell>
          <cell r="D5138">
            <v>0</v>
          </cell>
          <cell r="E5138">
            <v>0</v>
          </cell>
          <cell r="F5138">
            <v>0</v>
          </cell>
        </row>
        <row r="5139">
          <cell r="A5139">
            <v>93963</v>
          </cell>
          <cell r="B5139" t="str">
            <v>EXECUÇÃO DE GRAMPO PARA SOLO GRAMPEADO COM COMPRIMENTO MAIOR QUE 4 E MENOR OU IGUAL A 6 M, DIÂMETRO DE 7 CM, PERFURAÇÃO COM EQUIPAMENTO MANUAL E ARMADURA COM DIÂMETRO DE 16 MM. AF_05/2016</v>
          </cell>
          <cell r="C5139" t="str">
            <v>M</v>
          </cell>
          <cell r="D5139">
            <v>0</v>
          </cell>
          <cell r="E5139">
            <v>0</v>
          </cell>
          <cell r="F5139">
            <v>0</v>
          </cell>
        </row>
        <row r="5140">
          <cell r="A5140">
            <v>93964</v>
          </cell>
          <cell r="B5140" t="str">
            <v>EXECUÇÃO DE GRAMPO PARA SOLO GRAMPEADO COM COMPRIMENTO MAIOR QUE 6 M E MENOR OU IGUAL A 8 M, DIÂMETRO DE 7 CM, PERFURAÇÃO COM EQUIPAMENTO MANUAL E ARMADURA COM DIÂMETRO DE 16 MM. AF_05/2016</v>
          </cell>
          <cell r="C5140" t="str">
            <v>M</v>
          </cell>
          <cell r="D5140">
            <v>0</v>
          </cell>
          <cell r="E5140">
            <v>0</v>
          </cell>
          <cell r="F5140">
            <v>0</v>
          </cell>
        </row>
        <row r="5141">
          <cell r="A5141">
            <v>93965</v>
          </cell>
          <cell r="B5141" t="str">
            <v>EXECUÇÃO DE GRAMPO PARA SOLO GRAMPEADO COM COMPRIMENTO MAIOR QUE 8 M E MENOR OU IGUAL A 10 M, DIÂMETRO DE 7 CM, PERFURAÇÃO COM EQUIPAMENTO MANUAL E ARMADURA COM DIÂMETRO DE 16 MM. AF_05/2016</v>
          </cell>
          <cell r="C5141" t="str">
            <v>M</v>
          </cell>
          <cell r="D5141">
            <v>0</v>
          </cell>
          <cell r="E5141">
            <v>0</v>
          </cell>
          <cell r="F5141">
            <v>0</v>
          </cell>
        </row>
        <row r="5142">
          <cell r="A5142">
            <v>93966</v>
          </cell>
          <cell r="B5142" t="str">
            <v>EXECUÇÃO DE GRAMPO PARA SOLO GRAMPEADO COM COMPRIMENTO MAIOR QUE 10 M, DIÂMETRO DE 7 CM, PERFURAÇÃO COM EQUIPAMENTO MANUAL E ARMADURA COM DIÂMETRO DE 16 MM. AF_05/2016</v>
          </cell>
          <cell r="C5142" t="str">
            <v>M</v>
          </cell>
          <cell r="D5142">
            <v>0</v>
          </cell>
          <cell r="E5142">
            <v>0</v>
          </cell>
          <cell r="F5142">
            <v>0</v>
          </cell>
        </row>
        <row r="5143">
          <cell r="A5143">
            <v>93967</v>
          </cell>
          <cell r="B5143" t="str">
            <v>EXECUÇÃO DE GRAMPO PARA SOLO GRAMPEADO COM COMPRIMENTO MENOR OU IGUAL A 4 M, DIÂMETRO DE 7 CM, PERFURAÇÃO COM EQUIPAMENTO MANUAL E ARMADURA COM DIÂMETRO DE 20 MM. AF_05/2016</v>
          </cell>
          <cell r="C5143" t="str">
            <v>M</v>
          </cell>
          <cell r="D5143">
            <v>0</v>
          </cell>
          <cell r="E5143">
            <v>0</v>
          </cell>
          <cell r="F5143">
            <v>0</v>
          </cell>
        </row>
        <row r="5144">
          <cell r="A5144">
            <v>93968</v>
          </cell>
          <cell r="B5144" t="str">
            <v>EXECUÇÃO DE GRAMPO PARA SOLO GRAMPEADO COM COMPRIMENTO MAIOR QUE 4 E MENOR OU IGUAL A 6 M, DIÂMETRO DE 7 CM, PERFURAÇÃO COM EQUIPAMENTO MANUAL E ARMADURA COM DIÂMETRO DE 20 MM. AF_05/2016</v>
          </cell>
          <cell r="C5144" t="str">
            <v>M</v>
          </cell>
          <cell r="D5144">
            <v>0</v>
          </cell>
          <cell r="E5144">
            <v>0</v>
          </cell>
          <cell r="F5144">
            <v>0</v>
          </cell>
        </row>
        <row r="5145">
          <cell r="A5145">
            <v>93969</v>
          </cell>
          <cell r="B5145" t="str">
            <v>EXECUÇÃO DE GRAMPO PARA SOLO GRAMPEADO COM COMPRIMENTO MAIOR QUE 6 M E MENOR OU IGUAL A 8 M, DIÂMETRO DE 7 CM, PERFURAÇÃO COM EQUIPAMENTO MANUAL E ARMADURA COM DIÂMETRO DE 20 MM. AF_05/2016</v>
          </cell>
          <cell r="C5145" t="str">
            <v>M</v>
          </cell>
          <cell r="D5145">
            <v>0</v>
          </cell>
          <cell r="E5145">
            <v>0</v>
          </cell>
          <cell r="F5145">
            <v>0</v>
          </cell>
        </row>
        <row r="5146">
          <cell r="A5146">
            <v>93970</v>
          </cell>
          <cell r="B5146" t="str">
            <v>EXECUÇÃO DE GRAMPO PARA SOLO GRAMPEADO COM COMPRIMENTO MAIOR QUE 8 MENOR OU IGUAL A 10 M, DIÂMETRO DE 7 CM, PERFURAÇÃO COM EQUIPAMENTO MANUAL E ARMADURA COM DIÂMETRO DE 20 MM. AF_05/2016</v>
          </cell>
          <cell r="C5146" t="str">
            <v>M</v>
          </cell>
          <cell r="D5146">
            <v>0</v>
          </cell>
          <cell r="E5146">
            <v>0</v>
          </cell>
          <cell r="F5146">
            <v>0</v>
          </cell>
        </row>
        <row r="5147">
          <cell r="A5147">
            <v>93971</v>
          </cell>
          <cell r="B5147" t="str">
            <v>EXECUÇÃO DE GRAMPO PARA SOLO GRAMPEADO COM COMPRIMENTO MAIOR QUE 10 M, DIÂMETRO DE 7 CM, PERFURAÇÃO COM EQUIPAMENTO MANUAL E ARMADURA COM DIÂMETRO DE 20 MM. AF_05/2016</v>
          </cell>
          <cell r="C5147" t="str">
            <v>M</v>
          </cell>
          <cell r="D5147">
            <v>0</v>
          </cell>
          <cell r="E5147">
            <v>0</v>
          </cell>
          <cell r="F5147">
            <v>0</v>
          </cell>
        </row>
        <row r="5148">
          <cell r="A5148">
            <v>95108</v>
          </cell>
          <cell r="B5148" t="str">
            <v>EXECUÇÃO DE PROTEÇÃO DA CABEÇA DO TIRANTE COM USO DE FÔRMAS EM CHAPA COMPENSADA PLASTIFICADA DE MADEIRA E CONCRETO FCK =15 MPA. AF_07/2016</v>
          </cell>
          <cell r="C5148" t="str">
            <v>UN</v>
          </cell>
          <cell r="D5148">
            <v>0</v>
          </cell>
          <cell r="E5148">
            <v>0</v>
          </cell>
          <cell r="F5148">
            <v>0</v>
          </cell>
        </row>
        <row r="5149">
          <cell r="A5149">
            <v>100332</v>
          </cell>
          <cell r="B5149" t="str">
            <v>CONTENÇÃO EM PERFIL PRANCHADO COM PRANCHÃO DE MADEIRA, PERFIS ESPAÇADOS A 1,5 M PARA 1 SUBSOLO. AF_07/2019</v>
          </cell>
          <cell r="C5149" t="str">
            <v>M2</v>
          </cell>
          <cell r="D5149">
            <v>0</v>
          </cell>
          <cell r="E5149">
            <v>0</v>
          </cell>
          <cell r="F5149">
            <v>0</v>
          </cell>
        </row>
        <row r="5150">
          <cell r="A5150">
            <v>100333</v>
          </cell>
          <cell r="B5150" t="str">
            <v>CONTENÇÃO EM PERFIL PRANCHADO COM PRANCHÃO DE MADEIRA, PERFIS ESPAÇADOS A 1,5 M PARA 2 OU MAIS SUBSOLOS. AF_07/2019</v>
          </cell>
          <cell r="C5150" t="str">
            <v>M2</v>
          </cell>
          <cell r="D5150">
            <v>0</v>
          </cell>
          <cell r="E5150">
            <v>0</v>
          </cell>
          <cell r="F5150">
            <v>0</v>
          </cell>
        </row>
        <row r="5151">
          <cell r="A5151">
            <v>100334</v>
          </cell>
          <cell r="B5151" t="str">
            <v>CONTENÇÃO EM PERFIL PRANCHADO COM PRANCHÃO DE MADEIRA, PERFIS ESPAÇADOS A 2 M PARA 1 SUBSOLO. AF_07/2019</v>
          </cell>
          <cell r="C5151" t="str">
            <v>M2</v>
          </cell>
          <cell r="D5151">
            <v>0</v>
          </cell>
          <cell r="E5151">
            <v>0</v>
          </cell>
          <cell r="F5151">
            <v>0</v>
          </cell>
        </row>
        <row r="5152">
          <cell r="A5152">
            <v>100335</v>
          </cell>
          <cell r="B5152" t="str">
            <v>CONTENÇÃO EM PERFIL PRANCHADO COM PRANCHÃO DE MADEIRA, PERFIS ESPAÇADOS A 2 M PARA 2 OU MAIS SUBSOLOS. AF_07/2019</v>
          </cell>
          <cell r="C5152" t="str">
            <v>M2</v>
          </cell>
          <cell r="D5152">
            <v>0</v>
          </cell>
          <cell r="E5152">
            <v>0</v>
          </cell>
          <cell r="F5152">
            <v>0</v>
          </cell>
        </row>
        <row r="5153">
          <cell r="A5153">
            <v>100341</v>
          </cell>
          <cell r="B5153" t="str">
            <v>FABRICAÇÃO, MONTAGEM E DESMONTAGEM DE FÔRMA PARA CORTINA DE CONTENÇÃO, EM CHAPA DE MADEIRA COMPENSADA PLASTIFICADA, E = 18 MM, 10 UTILIZAÇÕES. AF_07/2019</v>
          </cell>
          <cell r="C5153" t="str">
            <v>M2</v>
          </cell>
          <cell r="D5153">
            <v>0</v>
          </cell>
          <cell r="E5153">
            <v>0</v>
          </cell>
          <cell r="F5153">
            <v>0</v>
          </cell>
        </row>
        <row r="5154">
          <cell r="A5154">
            <v>100342</v>
          </cell>
          <cell r="B5154" t="str">
            <v>ARMAÇÃO DE CORTINA DE CONTENÇÃO EM CONCRETO ARMADO, COM AÇO CA-50 DE 6,3 MM - MONTAGEM. AF_07/2019</v>
          </cell>
          <cell r="C5154" t="str">
            <v>KG</v>
          </cell>
          <cell r="D5154">
            <v>0</v>
          </cell>
          <cell r="E5154">
            <v>0</v>
          </cell>
          <cell r="F5154">
            <v>0</v>
          </cell>
        </row>
        <row r="5155">
          <cell r="A5155">
            <v>100343</v>
          </cell>
          <cell r="B5155" t="str">
            <v>ARMAÇÃO DE CORTINA DE CONTENÇÃO EM CONCRETO ARMADO, COM AÇO CA-50 DE 8 MM - MONTAGEM. AF_07/2019</v>
          </cell>
          <cell r="C5155" t="str">
            <v>KG</v>
          </cell>
          <cell r="D5155">
            <v>0</v>
          </cell>
          <cell r="E5155">
            <v>0</v>
          </cell>
          <cell r="F5155">
            <v>0</v>
          </cell>
        </row>
        <row r="5156">
          <cell r="A5156">
            <v>100344</v>
          </cell>
          <cell r="B5156" t="str">
            <v>ARMAÇÃO DE CORTINA DE CONTENÇÃO EM CONCRETO ARMADO, COM AÇO CA-50 DE 10 MM - MONTAGEM. AF_07/2019</v>
          </cell>
          <cell r="C5156" t="str">
            <v>KG</v>
          </cell>
          <cell r="D5156">
            <v>0</v>
          </cell>
          <cell r="E5156">
            <v>0</v>
          </cell>
          <cell r="F5156">
            <v>0</v>
          </cell>
        </row>
        <row r="5157">
          <cell r="A5157">
            <v>100345</v>
          </cell>
          <cell r="B5157" t="str">
            <v>ARMAÇÃO DE CORTINA DE CONTENÇÃO EM CONCRETO ARMADO, COM AÇO CA-50 DE 12,5 MM - MONTAGEM. AF_07/2019</v>
          </cell>
          <cell r="C5157" t="str">
            <v>KG</v>
          </cell>
          <cell r="D5157">
            <v>0</v>
          </cell>
          <cell r="E5157">
            <v>0</v>
          </cell>
          <cell r="F5157">
            <v>0</v>
          </cell>
        </row>
        <row r="5158">
          <cell r="A5158">
            <v>100346</v>
          </cell>
          <cell r="B5158" t="str">
            <v>ARMAÇÃO DE CORTINA DE CONTENÇÃO EM CONCRETO ARMADO, COM AÇO CA-50 DE 16 MM - MONTAGEM. AF_07/2019</v>
          </cell>
          <cell r="C5158" t="str">
            <v>KG</v>
          </cell>
          <cell r="D5158">
            <v>0</v>
          </cell>
          <cell r="E5158">
            <v>0</v>
          </cell>
          <cell r="F5158">
            <v>0</v>
          </cell>
        </row>
        <row r="5159">
          <cell r="A5159">
            <v>100347</v>
          </cell>
          <cell r="B5159" t="str">
            <v>ARMAÇÃO DE CORTINA DE CONTENÇÃO EM CONCRETO ARMADO, COM AÇO CA-50 DE 20 MM - MONTAGEM. AF_07/2019</v>
          </cell>
          <cell r="C5159" t="str">
            <v>KG</v>
          </cell>
          <cell r="D5159">
            <v>0</v>
          </cell>
          <cell r="E5159">
            <v>0</v>
          </cell>
          <cell r="F5159">
            <v>0</v>
          </cell>
        </row>
        <row r="5160">
          <cell r="A5160">
            <v>100348</v>
          </cell>
          <cell r="B5160" t="str">
            <v>ARMAÇÃO DE CORTINA DE CONTENÇÃO EM CONCRETO ARMADO, COM AÇO CA-50 DE 25 MM - MONTAGEM. AF_07/2019</v>
          </cell>
          <cell r="C5160" t="str">
            <v>KG</v>
          </cell>
          <cell r="D5160">
            <v>0</v>
          </cell>
          <cell r="E5160">
            <v>0</v>
          </cell>
          <cell r="F5160">
            <v>0</v>
          </cell>
        </row>
        <row r="5161">
          <cell r="A5161">
            <v>100349</v>
          </cell>
          <cell r="B5161" t="str">
            <v>CONCRETAGEM DE CORTINA DE CONTENÇÃO, ATRAVÉS DE BOMBA   LANÇAMENTO, ADENSAMENTO E ACABAMENTO. AF_07/2019</v>
          </cell>
          <cell r="C5161" t="str">
            <v>M3</v>
          </cell>
          <cell r="D5161">
            <v>0</v>
          </cell>
          <cell r="E5161">
            <v>0</v>
          </cell>
          <cell r="F5161">
            <v>0</v>
          </cell>
        </row>
        <row r="5162">
          <cell r="A5162" t="str">
            <v>73799/1</v>
          </cell>
          <cell r="B5162" t="str">
            <v>GRELHA EM FERRO FUNDIDO SIMPLES COM REQUADRO, CARGA MÁXIMA 12,5 T,  300 X 1000 MM, E = 15 MM, FORNECIDA E ASSENTADA COM ARGAMASSA 1:4 CIMENTO:AREIA.</v>
          </cell>
          <cell r="C5162" t="str">
            <v>UN</v>
          </cell>
          <cell r="D5162">
            <v>0</v>
          </cell>
          <cell r="E5162">
            <v>0</v>
          </cell>
          <cell r="F5162">
            <v>0</v>
          </cell>
        </row>
        <row r="5163">
          <cell r="A5163" t="str">
            <v>73856/1</v>
          </cell>
          <cell r="B5163" t="str">
            <v>BOCA P/BUEIRO SIMPLES TUBULAR D=0,40M EM CONCRETO CICLOPICO, INCLINDO FORMAS, ESCAVACAO, REATERRO E MATERIAIS, EXCLUINDO MATERIAL REATERRO JAZIDA E TRANSPORTE</v>
          </cell>
          <cell r="C5163" t="str">
            <v>UN</v>
          </cell>
          <cell r="D5163">
            <v>0</v>
          </cell>
          <cell r="E5163">
            <v>0</v>
          </cell>
          <cell r="F5163">
            <v>0</v>
          </cell>
        </row>
        <row r="5164">
          <cell r="A5164" t="str">
            <v>73856/2</v>
          </cell>
          <cell r="B5164" t="str">
            <v>BOCA PARA BUEIRO SIMPLES TUBULAR, DIAMETRO =0,60M, EM CONCRETO CICLOPICO, INCLUINDO FORMAS, ESCAVACAO, REATERRO E MATERIAIS, EXCLUINDO MATERIAL REATERRO JAZIDA E TRANSPORTE.</v>
          </cell>
          <cell r="C5164" t="str">
            <v>UN</v>
          </cell>
          <cell r="D5164">
            <v>0</v>
          </cell>
          <cell r="E5164">
            <v>0</v>
          </cell>
          <cell r="F5164">
            <v>0</v>
          </cell>
        </row>
        <row r="5165">
          <cell r="A5165" t="str">
            <v>73856/3</v>
          </cell>
          <cell r="B5165" t="str">
            <v>BOCA PARA BUEIRO SIMPLES TUBULAR, DIAMETRO =0,80M, EM CONCRETO CICLOPICO, INCLUINDO FORMAS, ESCAVACAO, REATERRO E MATERIAIS, EXCLUINDO MATERIAL REATERRO JAZIDA E TRANSPORTE.</v>
          </cell>
          <cell r="C5165" t="str">
            <v>UN</v>
          </cell>
          <cell r="D5165">
            <v>0</v>
          </cell>
          <cell r="E5165">
            <v>0</v>
          </cell>
          <cell r="F5165">
            <v>0</v>
          </cell>
        </row>
        <row r="5166">
          <cell r="A5166" t="str">
            <v>73856/4</v>
          </cell>
          <cell r="B5166" t="str">
            <v>BOCA PARA BUEIRO SIMPLES TUBULAR, DIAMETRO =1,00M, EM CONCRETO CICLOPICO, INCLUINDO FORMAS, ESCAVACAO, REATERRO E MATERIAIS, EXCLUINDO MATERIAL REATERRO JAZIDA E TRANSPORTE.</v>
          </cell>
          <cell r="C5166" t="str">
            <v>UN</v>
          </cell>
          <cell r="D5166">
            <v>0</v>
          </cell>
          <cell r="E5166">
            <v>0</v>
          </cell>
          <cell r="F5166">
            <v>0</v>
          </cell>
        </row>
        <row r="5167">
          <cell r="A5167" t="str">
            <v>73856/5</v>
          </cell>
          <cell r="B5167" t="str">
            <v>BOCA PARA BUEIRO SIMPLES TUBULAR, DIAMETRO =1,20M, EM CONCRETO CICLOPICO, INCLUINDO FORMAS, ESCAVACAO, REATERRO E MATERIAIS, EXCLUINDO MATERIAL REATERRO JAZIDA E TRANSPORTE.</v>
          </cell>
          <cell r="C5167" t="str">
            <v>UN</v>
          </cell>
          <cell r="D5167">
            <v>0</v>
          </cell>
          <cell r="E5167">
            <v>0</v>
          </cell>
          <cell r="F5167">
            <v>0</v>
          </cell>
        </row>
        <row r="5168">
          <cell r="A5168" t="str">
            <v>73856/6</v>
          </cell>
          <cell r="B5168" t="str">
            <v>BOCA PARA BUEIRO DUPLO TUBULAR, DIAMETRO =0,40M, EM CONCRETO CICLOPICO, INCLUINDO FORMAS, ESCAVACAO, REATERRO E MATERIAIS, EXCLUINDO MATERIAL REATERRO JAZIDA E TRANSPORTE.</v>
          </cell>
          <cell r="C5168" t="str">
            <v>UN</v>
          </cell>
          <cell r="D5168">
            <v>0</v>
          </cell>
          <cell r="E5168">
            <v>0</v>
          </cell>
          <cell r="F5168">
            <v>0</v>
          </cell>
        </row>
        <row r="5169">
          <cell r="A5169" t="str">
            <v>73856/7</v>
          </cell>
          <cell r="B5169" t="str">
            <v>BOCA PARA BUEIRO DUPLO TUBULAR, DIAMETRO =0,60M, EM CONCRETO CICLOPICO, INCLUINDO FORMAS, ESCAVACAO, REATERRO E MATERIAIS, EXCLUINDO MATERIAL REATERRO JAZIDA E TRANSPORTE.</v>
          </cell>
          <cell r="C5169" t="str">
            <v>UN</v>
          </cell>
          <cell r="D5169">
            <v>0</v>
          </cell>
          <cell r="E5169">
            <v>0</v>
          </cell>
          <cell r="F5169">
            <v>0</v>
          </cell>
        </row>
        <row r="5170">
          <cell r="A5170" t="str">
            <v>73856/8</v>
          </cell>
          <cell r="B5170" t="str">
            <v>BOCA PARA BUEIRO DUPLO TUBULAR, DIAMETRO =0,80M, EM CONCRETO CICLOPICO, INCLUINDO FORMAS, ESCAVACAO, REATERRO E MATERIAIS, EXCLUINDO MATERIAL REATERRO JAZIDA E TRANSPORTE.</v>
          </cell>
          <cell r="C5170" t="str">
            <v>UN</v>
          </cell>
          <cell r="D5170">
            <v>0</v>
          </cell>
          <cell r="E5170">
            <v>0</v>
          </cell>
          <cell r="F5170">
            <v>0</v>
          </cell>
        </row>
        <row r="5171">
          <cell r="A5171" t="str">
            <v>73856/9</v>
          </cell>
          <cell r="B5171" t="str">
            <v>BOCA PARA BUEIRO DUPLO TUBULAR, DIAMETRO =1,00M, EM CONCRETO CICLOPICO, INCLUINDO FORMAS, ESCAVACAO, REATERRO E MATERIAIS, EXCLUINDO MATERIAL REATERRO JAZIDA E TRANSPORTE.</v>
          </cell>
          <cell r="C5171" t="str">
            <v>UN</v>
          </cell>
          <cell r="D5171">
            <v>0</v>
          </cell>
          <cell r="E5171">
            <v>0</v>
          </cell>
          <cell r="F5171">
            <v>0</v>
          </cell>
        </row>
        <row r="5172">
          <cell r="A5172" t="str">
            <v>73856/10</v>
          </cell>
          <cell r="B5172" t="str">
            <v>BOCA PARA BUEIRO DUPLOTUBULAR, DIAMETRO =1,20M, EM CONCRETO CICLOPICO, INCLUINDO FORMAS, ESCAVACAO, REATERRO E MATERIAIS, EXCLUINDO MATERIAL REATERRO JAZIDA E TRANSPORTE.</v>
          </cell>
          <cell r="C5172" t="str">
            <v>UN</v>
          </cell>
          <cell r="D5172">
            <v>0</v>
          </cell>
          <cell r="E5172">
            <v>0</v>
          </cell>
          <cell r="F5172">
            <v>0</v>
          </cell>
        </row>
        <row r="5173">
          <cell r="A5173" t="str">
            <v>73856/11</v>
          </cell>
          <cell r="B5173" t="str">
            <v>BOCA PARA BUEIRO TRIPLO TUBULAR, DIAMETRO =0,40M, EM CONCRETO CICLOPICO, INCLUINDO FORMAS, ESCAVACAO, REATERRO E MATERIAIS, EXCLUINDO MATERIAL REATERRO JAZIDA E TRANSPORTE.</v>
          </cell>
          <cell r="C5173" t="str">
            <v>UN</v>
          </cell>
          <cell r="D5173">
            <v>0</v>
          </cell>
          <cell r="E5173">
            <v>0</v>
          </cell>
          <cell r="F5173">
            <v>0</v>
          </cell>
        </row>
        <row r="5174">
          <cell r="A5174" t="str">
            <v>73856/12</v>
          </cell>
          <cell r="B5174" t="str">
            <v>BOCA PARA BUEIRO TRIPLO TUBULAR, DIAMETRO =0,60M, EM CONCRETO CICLOPICO, INCLUINDO FORMAS, ESCAVACAO, REATERRO E MATERIAIS, EXCLUINDO MATERIAL REATERRO JAZIDA E TRANSPORTE.</v>
          </cell>
          <cell r="C5174" t="str">
            <v>UN</v>
          </cell>
          <cell r="D5174">
            <v>0</v>
          </cell>
          <cell r="E5174">
            <v>0</v>
          </cell>
          <cell r="F5174">
            <v>0</v>
          </cell>
        </row>
        <row r="5175">
          <cell r="A5175" t="str">
            <v>73856/13</v>
          </cell>
          <cell r="B5175" t="str">
            <v>BOCA PARA BUEIRO TRIPLO TUBULAR, DIAMETRO =0,80M, EM CONCRETO CICLOPICO, INCLUINDO FORMAS, ESCAVACAO, REATERRO E MATERIAIS, EXCLUINDO MATERIAL REATERRO JAZIDA E TRANSPORTE.</v>
          </cell>
          <cell r="C5175" t="str">
            <v>UN</v>
          </cell>
          <cell r="D5175">
            <v>0</v>
          </cell>
          <cell r="E5175">
            <v>0</v>
          </cell>
          <cell r="F5175">
            <v>0</v>
          </cell>
        </row>
        <row r="5176">
          <cell r="A5176" t="str">
            <v>73856/14</v>
          </cell>
          <cell r="B5176" t="str">
            <v>BOCA PARA BUEIRO TRIPLO TUBULAR, DIAMETRO =1,00M, EM CONCRETO CICLOPICO, INCLUINDO FORMAS, ESCAVACAO, REATERRO E MATERIAIS, EXCLUINDO MATERIAL REATERRO JAZIDA E TRANSPORTE.</v>
          </cell>
          <cell r="C5176" t="str">
            <v>UN</v>
          </cell>
          <cell r="D5176">
            <v>0</v>
          </cell>
          <cell r="E5176">
            <v>0</v>
          </cell>
          <cell r="F5176">
            <v>0</v>
          </cell>
        </row>
        <row r="5177">
          <cell r="A5177" t="str">
            <v>73856/15</v>
          </cell>
          <cell r="B5177" t="str">
            <v>BOCA PARA BUEIRO TRIPLO TUBULAR, DIAMETRO =1,20M, EM CONCRETO CICLOPICO, INCLUINDO FORMAS, ESCAVACAO, REATERRO E MATERIAIS, EXCLUINDO MATERIAL REATERRO JAZIDA E TRANSPORTE.</v>
          </cell>
          <cell r="C5177" t="str">
            <v>UN</v>
          </cell>
          <cell r="D5177">
            <v>0</v>
          </cell>
          <cell r="E5177">
            <v>0</v>
          </cell>
          <cell r="F5177">
            <v>0</v>
          </cell>
        </row>
        <row r="5178">
          <cell r="A5178" t="str">
            <v>74224/1</v>
          </cell>
          <cell r="B5178" t="str">
            <v>POCO DE VISITA PARA DRENAGEM PLUVIAL, EM CONCRETO ESTRUTURAL, DIMENSOES INTERNAS DE 90X150X80CM (LARGXCOMPXALT), PARA REDE DE 600 MM, EXCLUSOS TAMPAO E CHAMINE.</v>
          </cell>
          <cell r="C5178" t="str">
            <v>UN</v>
          </cell>
          <cell r="D5178">
            <v>0</v>
          </cell>
          <cell r="E5178">
            <v>0</v>
          </cell>
          <cell r="F5178">
            <v>0</v>
          </cell>
        </row>
        <row r="5179">
          <cell r="A5179">
            <v>83659</v>
          </cell>
          <cell r="B5179" t="str">
            <v>BOCA DE LOBO EM ALVENARIA TIJOLO MACICO, REVESTIDA C/ ARGAMASSA DE CIMENTO E AREIA 1:3, SOBRE LASTRO DE CONCRETO 10CM E TAMPA DE CONCRETO ARMADO</v>
          </cell>
          <cell r="C5179" t="str">
            <v>UN</v>
          </cell>
          <cell r="D5179">
            <v>0</v>
          </cell>
          <cell r="E5179">
            <v>0</v>
          </cell>
          <cell r="F5179">
            <v>0</v>
          </cell>
        </row>
        <row r="5180">
          <cell r="A5180">
            <v>83716</v>
          </cell>
          <cell r="B5180" t="str">
            <v>GRELHA FF 30X90CM, 135KG, P/ CX RALO COM ASSENTAMENTO DE ARGAMASSA CIMENTO/AREIA 1:4 - FORNECIMENTO E INSTALAÇÃO</v>
          </cell>
          <cell r="C5180" t="str">
            <v>UN</v>
          </cell>
          <cell r="D5180">
            <v>0</v>
          </cell>
          <cell r="E5180">
            <v>0</v>
          </cell>
          <cell r="F5180">
            <v>0</v>
          </cell>
        </row>
        <row r="5181">
          <cell r="A5181">
            <v>97976</v>
          </cell>
          <cell r="B5181" t="str">
            <v>POÇO DE INSPEÇÃO CIRCULAR PARA ESGOTO, EM ALVENARIA COM TIJOLOS CERÂMICOS MACIÇOS, DIÂMETRO INTERNO = 0,6 M, PROFUNDIDADE = 1 M, EXCLUINDO TAMPÃO. AF_05/2018</v>
          </cell>
          <cell r="C5181" t="str">
            <v>UN</v>
          </cell>
          <cell r="D5181">
            <v>0</v>
          </cell>
          <cell r="E5181">
            <v>0</v>
          </cell>
          <cell r="F5181">
            <v>0</v>
          </cell>
        </row>
        <row r="5182">
          <cell r="A5182">
            <v>97977</v>
          </cell>
          <cell r="B5182" t="str">
            <v>POÇO DE INSPEÇÃO CIRCULAR PARA ESGOTO, EM ALVENARIA COM TIJOLOS CERÂMICOS MACIÇOS, DIÂMETRO INTERNO = 0,6 M, PROFUNDIDADE = 1,5 M, EXCLUINDO TAMPÃO. AF_05/2018</v>
          </cell>
          <cell r="C5182" t="str">
            <v>UN</v>
          </cell>
          <cell r="D5182">
            <v>0</v>
          </cell>
          <cell r="E5182">
            <v>0</v>
          </cell>
          <cell r="F5182">
            <v>0</v>
          </cell>
        </row>
        <row r="5183">
          <cell r="A5183">
            <v>97980</v>
          </cell>
          <cell r="B5183" t="str">
            <v>BASE PARA POÇO DE VISITA CIRCULAR PARA  ESGOTO, EM ALVENARIA COM TIJOLOS CERÂMICOS MACIÇOS, DIÂMETRO INTERNO = 0,8 M, PROFUNDIDADE = 1,45 M, EXCLUINDO TAMPÃO. AF_05/2018</v>
          </cell>
          <cell r="C5183" t="str">
            <v>UN</v>
          </cell>
          <cell r="D5183">
            <v>0</v>
          </cell>
          <cell r="E5183">
            <v>0</v>
          </cell>
          <cell r="F5183">
            <v>0</v>
          </cell>
        </row>
        <row r="5184">
          <cell r="A5184">
            <v>97981</v>
          </cell>
          <cell r="B5184" t="str">
            <v>ACRÉSCIMO PARA POÇO DE VISITA CIRCULAR PARA ESGOTO, EM ALVENARIA COM TIJOLOS CERÂMICOS MACIÇOS, DIÂMETRO INTERNO = 0,8 M. AF_05/2018</v>
          </cell>
          <cell r="C5184" t="str">
            <v>M</v>
          </cell>
          <cell r="D5184">
            <v>0</v>
          </cell>
          <cell r="E5184">
            <v>0</v>
          </cell>
          <cell r="F5184">
            <v>0</v>
          </cell>
        </row>
        <row r="5185">
          <cell r="A5185">
            <v>97983</v>
          </cell>
          <cell r="B5185" t="str">
            <v>ACRÉSCIMO PARA POÇO DE VISITA CIRCULAR PARA ESGOTO, EM CONCRETO PRÉ-MOLDADO, DIÂMETRO INTERNO = 1 M. AF_05/2018</v>
          </cell>
          <cell r="C5185" t="str">
            <v>M</v>
          </cell>
          <cell r="D5185">
            <v>0</v>
          </cell>
          <cell r="E5185">
            <v>0</v>
          </cell>
          <cell r="F5185">
            <v>0</v>
          </cell>
        </row>
        <row r="5186">
          <cell r="A5186">
            <v>97985</v>
          </cell>
          <cell r="B5186" t="str">
            <v>ACRÉSCIMO PARA POÇO DE VISITA CIRCULAR PARA  ESGOTO, EM ALVENARIA COM TIJOLOS CERÂMICOS MACIÇOS, DIÂMETRO INTERNO = 1 M. AF_05/2018</v>
          </cell>
          <cell r="C5186" t="str">
            <v>M</v>
          </cell>
          <cell r="D5186">
            <v>0</v>
          </cell>
          <cell r="E5186">
            <v>0</v>
          </cell>
          <cell r="F5186">
            <v>0</v>
          </cell>
        </row>
        <row r="5187">
          <cell r="A5187">
            <v>97987</v>
          </cell>
          <cell r="B5187" t="str">
            <v>ACRÉSCIMO PARA POÇO DE VISITA CIRCULAR PARA ESGOTO, EM CONCRETO PRÉ-MOLDADO, DIÂMETRO INTERNO = 1,2 M. AF_05/2018</v>
          </cell>
          <cell r="C5187" t="str">
            <v>M</v>
          </cell>
          <cell r="D5187">
            <v>0</v>
          </cell>
          <cell r="E5187">
            <v>0</v>
          </cell>
          <cell r="F5187">
            <v>0</v>
          </cell>
        </row>
        <row r="5188">
          <cell r="A5188">
            <v>97988</v>
          </cell>
          <cell r="B5188" t="str">
            <v>BASE PARA POÇO DE VISITA CIRCULAR PARA  ESGOTO, EM ALVENARIA COM TIJOLOS CERÂMICOS MACIÇOS, DIÂMETRO INTERNO = 1,2 M, PROFUNDIDADE = 1,45 M, EXCLUINDO TAMPÃO. AF_05/2018</v>
          </cell>
          <cell r="C5188" t="str">
            <v>UN</v>
          </cell>
          <cell r="D5188">
            <v>0</v>
          </cell>
          <cell r="E5188">
            <v>0</v>
          </cell>
          <cell r="F5188">
            <v>0</v>
          </cell>
        </row>
        <row r="5189">
          <cell r="A5189">
            <v>97989</v>
          </cell>
          <cell r="B5189" t="str">
            <v>ACRÉSCIMO PARA POÇO DE VISITA CIRCULAR PARA ESGOTO, EM ALVENARIA COM TIJOLOS CERÂMICOS MACIÇOS, DIÂMETRO INTERNO = 1,2 M. AF_05/2018</v>
          </cell>
          <cell r="C5189" t="str">
            <v>M</v>
          </cell>
          <cell r="D5189">
            <v>0</v>
          </cell>
          <cell r="E5189">
            <v>0</v>
          </cell>
          <cell r="F5189">
            <v>0</v>
          </cell>
        </row>
        <row r="5190">
          <cell r="A5190">
            <v>97991</v>
          </cell>
          <cell r="B5190" t="str">
            <v>ACRÉSCIMO PARA POÇO DE VISITA CIRCULAR PARA  ESGOTO, EM CONCRETO PRÉ-MOLDADO, DIÂMETRO INTERNO = 1,5 M. AF_05/2018</v>
          </cell>
          <cell r="C5190" t="str">
            <v>M</v>
          </cell>
          <cell r="D5190">
            <v>0</v>
          </cell>
          <cell r="E5190">
            <v>0</v>
          </cell>
          <cell r="F5190">
            <v>0</v>
          </cell>
        </row>
        <row r="5191">
          <cell r="A5191">
            <v>97992</v>
          </cell>
          <cell r="B5191" t="str">
            <v>BASE PARA POÇO DE VISITA CIRCULAR PARA  ESGOTO, EM ALVENARIA COM TIJOLOS CERÂMICOS MACIÇOS, DIÂMETRO INTERNO = 1,5 M, PROFUNDIDADE = 1,45 M, EXCLUINDO TAMPÃO. AF_05/2018</v>
          </cell>
          <cell r="C5191" t="str">
            <v>UN</v>
          </cell>
          <cell r="D5191">
            <v>0</v>
          </cell>
          <cell r="E5191">
            <v>0</v>
          </cell>
          <cell r="F5191">
            <v>0</v>
          </cell>
        </row>
        <row r="5192">
          <cell r="A5192">
            <v>97993</v>
          </cell>
          <cell r="B5192" t="str">
            <v>ACRÉSCIMO PARA POÇO DE VISITA CIRCULAR PARA  ESGOTO, EM ALVENARIA COM TIJOLOS CERÂMICOS MACIÇOS, DIÂMETRO INTERNO = 1,5 M. AF_05/2018</v>
          </cell>
          <cell r="C5192" t="str">
            <v>M</v>
          </cell>
          <cell r="D5192">
            <v>0</v>
          </cell>
          <cell r="E5192">
            <v>0</v>
          </cell>
          <cell r="F5192">
            <v>0</v>
          </cell>
        </row>
        <row r="5193">
          <cell r="A5193">
            <v>97994</v>
          </cell>
          <cell r="B5193" t="str">
            <v>BASE PARA POÇO DE VISITA RETANGULAR PARA  ESGOTO, EM ALVENARIA COM BLOCOS DE CONCRETO, DIMENSÕES INTERNAS = 1X1 M, PROFUNDIDADE = 1,45 M, EXCLUINDO TAMPÃO. AF_05/2018</v>
          </cell>
          <cell r="C5193" t="str">
            <v>UN</v>
          </cell>
          <cell r="D5193">
            <v>0</v>
          </cell>
          <cell r="E5193">
            <v>0</v>
          </cell>
          <cell r="F5193">
            <v>0</v>
          </cell>
        </row>
        <row r="5194">
          <cell r="A5194">
            <v>97995</v>
          </cell>
          <cell r="B5194" t="str">
            <v>ACRÉSCIMO PARA POÇO DE VISITA RETANGULAR PARA ESGOTO, EM ALVENARIA COM BLOCOS DE CONCRETO, DIMENSÕES INTERNAS = 1X1 M. AF_05/2018</v>
          </cell>
          <cell r="C5194" t="str">
            <v>M</v>
          </cell>
          <cell r="D5194">
            <v>0</v>
          </cell>
          <cell r="E5194">
            <v>0</v>
          </cell>
          <cell r="F5194">
            <v>0</v>
          </cell>
        </row>
        <row r="5195">
          <cell r="A5195">
            <v>97996</v>
          </cell>
          <cell r="B5195" t="str">
            <v>BASE PARA POÇO DE VISITA RETANGULAR PARA ESGOTO, EM ALVENARIA COM BLOCOS DE CONCRETO, DIMENSÕES INTERNAS = 1X1,5 M, PROFUNDIDADE = 1,45 M, EXCLUINDO TAMPÃO. AF_05/2018</v>
          </cell>
          <cell r="C5195" t="str">
            <v>UN</v>
          </cell>
          <cell r="D5195">
            <v>0</v>
          </cell>
          <cell r="E5195">
            <v>0</v>
          </cell>
          <cell r="F5195">
            <v>0</v>
          </cell>
        </row>
        <row r="5196">
          <cell r="A5196">
            <v>97997</v>
          </cell>
          <cell r="B5196" t="str">
            <v>ACRÉSCIMO PARA POÇO DE VISITA RETANGULAR PARA ESGOTO, EM ALVENARIA COM BLOCOS DE CONCRETO, DIMENSÕES INTERNAS = 1X1,5 M. AF_05/2018</v>
          </cell>
          <cell r="C5196" t="str">
            <v>M</v>
          </cell>
          <cell r="D5196">
            <v>0</v>
          </cell>
          <cell r="E5196">
            <v>0</v>
          </cell>
          <cell r="F5196">
            <v>0</v>
          </cell>
        </row>
        <row r="5197">
          <cell r="A5197">
            <v>97999</v>
          </cell>
          <cell r="B5197" t="str">
            <v>ACRÉSCIMO PARA POÇO DE VISITA RETANGULAR PARA ESGOTO, EM ALVENARIA COM BLOCOS DE CONCRETO, DIMENSÕES INTERNAS = 1X2 M. AF_05/2018</v>
          </cell>
          <cell r="C5197" t="str">
            <v>M</v>
          </cell>
          <cell r="D5197">
            <v>0</v>
          </cell>
          <cell r="E5197">
            <v>0</v>
          </cell>
          <cell r="F5197">
            <v>0</v>
          </cell>
        </row>
        <row r="5198">
          <cell r="A5198">
            <v>98001</v>
          </cell>
          <cell r="B5198" t="str">
            <v>ACRÉSCIMO PARA POÇO DE VISITA RETANGULAR PARA ESGOTO, EM ALVENARIA COM BLOCOS DE CONCRETO, DIMENSÕES INTERNAS = 1X2,5 M. AF_05/2018</v>
          </cell>
          <cell r="C5198" t="str">
            <v>M</v>
          </cell>
          <cell r="D5198">
            <v>0</v>
          </cell>
          <cell r="E5198">
            <v>0</v>
          </cell>
          <cell r="F5198">
            <v>0</v>
          </cell>
        </row>
        <row r="5199">
          <cell r="A5199">
            <v>98002</v>
          </cell>
          <cell r="B5199" t="str">
            <v>BASE PARA POÇO DE VISITA RETANGULAR PARA ESGOTO, EM ALVENARIA COM BLOCOS DE CONCRETO, DIMENSÕES INTERNAS = 1X3 M, PROFUNDIDADE = 1,45 M, EXCLUINDO TAMPÃO. AF_05/2018</v>
          </cell>
          <cell r="C5199" t="str">
            <v>UN</v>
          </cell>
          <cell r="D5199">
            <v>0</v>
          </cell>
          <cell r="E5199">
            <v>0</v>
          </cell>
          <cell r="F5199">
            <v>0</v>
          </cell>
        </row>
        <row r="5200">
          <cell r="A5200">
            <v>98003</v>
          </cell>
          <cell r="B5200" t="str">
            <v>ACRÉSCIMO PARA POÇO DE VISITA RETANGULAR PARA ESGOTO, EM ALVENARIA COM BLOCOS DE CONCRETO, DIMENSÕES INTERNAS = 1X3 M. AF_05/2018</v>
          </cell>
          <cell r="C5200" t="str">
            <v>M</v>
          </cell>
          <cell r="D5200">
            <v>0</v>
          </cell>
          <cell r="E5200">
            <v>0</v>
          </cell>
          <cell r="F5200">
            <v>0</v>
          </cell>
        </row>
        <row r="5201">
          <cell r="A5201">
            <v>98005</v>
          </cell>
          <cell r="B5201" t="str">
            <v>ACRÉSCIMO PARA POÇO DE VISITA RETANGULAR PARA ESGOTO, EM ALVENARIA COM BLOCOS DE CONCRETO, DIMENSÕES INTERNAS = 1X3,5 M. AF_05/2018</v>
          </cell>
          <cell r="C5201" t="str">
            <v>M</v>
          </cell>
          <cell r="D5201">
            <v>0</v>
          </cell>
          <cell r="E5201">
            <v>0</v>
          </cell>
          <cell r="F5201">
            <v>0</v>
          </cell>
        </row>
        <row r="5202">
          <cell r="A5202">
            <v>98006</v>
          </cell>
          <cell r="B5202" t="str">
            <v>BASE PARA POÇO DE VISITA RETANGULAR PARA ESGOTO, EM ALVENARIA COM BLOCOS DE CONCRETO, DIMENSÕES INTERNAS = 1X4 M, PROFUNDIDADE = 1,45 M, EXCLUINDO TAMPÃO. AF_05/2018</v>
          </cell>
          <cell r="C5202" t="str">
            <v>UN</v>
          </cell>
          <cell r="D5202">
            <v>0</v>
          </cell>
          <cell r="E5202">
            <v>0</v>
          </cell>
          <cell r="F5202">
            <v>0</v>
          </cell>
        </row>
        <row r="5203">
          <cell r="A5203">
            <v>98007</v>
          </cell>
          <cell r="B5203" t="str">
            <v>ACRÉSCIMO PARA POÇO DE VISITA RETANGULAR PARA ESGOTO, EM ALVENARIA COM BLOCOS DE CONCRETO, DIMENSÕES INTERNAS = 1X4 M. AF_05/2018</v>
          </cell>
          <cell r="C5203" t="str">
            <v>M</v>
          </cell>
          <cell r="D5203">
            <v>0</v>
          </cell>
          <cell r="E5203">
            <v>0</v>
          </cell>
          <cell r="F5203">
            <v>0</v>
          </cell>
        </row>
        <row r="5204">
          <cell r="A5204">
            <v>98008</v>
          </cell>
          <cell r="B5204" t="str">
            <v>BASE PARA POÇO DE VISITA RETANGULAR PARA ESGOTO, EM ALVENARIA COM BLOCOS DE CONCRETO, DIMENSÕES INTERNAS = 1,5X1,5 M, PROFUNDIDADE = 1,45 M, EXCLUINDO TAMPÃO . AF_05/2018</v>
          </cell>
          <cell r="C5204" t="str">
            <v>UN</v>
          </cell>
          <cell r="D5204">
            <v>0</v>
          </cell>
          <cell r="E5204">
            <v>0</v>
          </cell>
          <cell r="F5204">
            <v>0</v>
          </cell>
        </row>
        <row r="5205">
          <cell r="A5205">
            <v>98009</v>
          </cell>
          <cell r="B5205" t="str">
            <v>ACRÉSCIMO PARA POÇO DE VISITA RETANGULAR PARA ESGOTO, EM ALVENARIA COM BLOCOS DE CONCRETO, DIMENSÕES INTERNAS = 1,5X1,5 M. AF_05/2018</v>
          </cell>
          <cell r="C5205" t="str">
            <v>M</v>
          </cell>
          <cell r="D5205">
            <v>0</v>
          </cell>
          <cell r="E5205">
            <v>0</v>
          </cell>
          <cell r="F5205">
            <v>0</v>
          </cell>
        </row>
        <row r="5206">
          <cell r="A5206">
            <v>98010</v>
          </cell>
          <cell r="B5206" t="str">
            <v>BASE PARA POÇO DE VISITA RETANGULAR PARA ESGOTO, EM ALVENARIA COM BLOCOS DE CONCRETO, DIMENSÕES INTERNAS = 1,5X2 M, PROFUNDIDADE = 1,45 M, EXCLUINDO TAMPÃO. AF_05/2018</v>
          </cell>
          <cell r="C5206" t="str">
            <v>UN</v>
          </cell>
          <cell r="D5206">
            <v>0</v>
          </cell>
          <cell r="E5206">
            <v>0</v>
          </cell>
          <cell r="F5206">
            <v>0</v>
          </cell>
        </row>
        <row r="5207">
          <cell r="A5207">
            <v>98011</v>
          </cell>
          <cell r="B5207" t="str">
            <v>ACRÉSCIMO PARA POÇO DE VISITA RETANGULAR PARA ESGOTO, EM ALVENARIA COM BLOCOS DE CONCRETO, DIMENSÕES INTERNAS = 1,5X2 M. AF_05/2018</v>
          </cell>
          <cell r="C5207" t="str">
            <v>M</v>
          </cell>
          <cell r="D5207">
            <v>0</v>
          </cell>
          <cell r="E5207">
            <v>0</v>
          </cell>
          <cell r="F5207">
            <v>0</v>
          </cell>
        </row>
        <row r="5208">
          <cell r="A5208">
            <v>98012</v>
          </cell>
          <cell r="B5208" t="str">
            <v>BASE PARA POÇO DE VISITA RETANGULAR PARA ESGOTO, EM ALVENARIA COM BLOCOS DE CONCRETO, DIMENSÕES INTERNAS = 1,5X2,5 M, PROFUNDIDADE = 1,45 M, EXCLUINDO TAMPÃO. AF_05/2018</v>
          </cell>
          <cell r="C5208" t="str">
            <v>UN</v>
          </cell>
          <cell r="D5208">
            <v>0</v>
          </cell>
          <cell r="E5208">
            <v>0</v>
          </cell>
          <cell r="F5208">
            <v>0</v>
          </cell>
        </row>
        <row r="5209">
          <cell r="A5209">
            <v>98013</v>
          </cell>
          <cell r="B5209" t="str">
            <v>ACRÉSCIMO PARA POÇO DE VISITA RETANGULAR PARA ESGOTO, EM ALVENARIA COM BLOCOS DE CONCRETO, DIMENSÕES INTERNAS = 1,5X2,5 M. AF_05/2018</v>
          </cell>
          <cell r="C5209" t="str">
            <v>M</v>
          </cell>
          <cell r="D5209">
            <v>0</v>
          </cell>
          <cell r="E5209">
            <v>0</v>
          </cell>
          <cell r="F5209">
            <v>0</v>
          </cell>
        </row>
        <row r="5210">
          <cell r="A5210">
            <v>98014</v>
          </cell>
          <cell r="B5210" t="str">
            <v>BASE PARA POÇO DE VISITA RETANGULAR PARA ESGOTO, EM ALVENARIA COM BLOCOS DE CONCRETO, DIMENSÕES INTERNAS = 1,5X3 M, PROFUNDIDADE = 1,45 M, EXCLUINDO TAMPÃO. AF_05/2018</v>
          </cell>
          <cell r="C5210" t="str">
            <v>UN</v>
          </cell>
          <cell r="D5210">
            <v>0</v>
          </cell>
          <cell r="E5210">
            <v>0</v>
          </cell>
          <cell r="F5210">
            <v>0</v>
          </cell>
        </row>
        <row r="5211">
          <cell r="A5211">
            <v>98015</v>
          </cell>
          <cell r="B5211" t="str">
            <v>ACRÉSCIMO PARA POÇO DE VISITA RETANGULAR PARA ESGOTO, EM ALVENARIA COM BLOCOS DE CONCRETO, DIMENSÕES INTERNAS = 1,5X3 M. AF_05/2018</v>
          </cell>
          <cell r="C5211" t="str">
            <v>M</v>
          </cell>
          <cell r="D5211">
            <v>0</v>
          </cell>
          <cell r="E5211">
            <v>0</v>
          </cell>
          <cell r="F5211">
            <v>0</v>
          </cell>
        </row>
        <row r="5212">
          <cell r="A5212">
            <v>98016</v>
          </cell>
          <cell r="B5212" t="str">
            <v>BASE PARA POÇO DE VISITA RETANGULAR PARA ESGOTO, EM ALVENARIA COM BLOCOS DE CONCRETO, DIMENSÕES INTERNAS = 1,5X3,5 M, PROFUNDIDADE = 1,45 M, EXCLUINDO TAMPÃO. AF_05/2018</v>
          </cell>
          <cell r="C5212" t="str">
            <v>UN</v>
          </cell>
          <cell r="D5212">
            <v>0</v>
          </cell>
          <cell r="E5212">
            <v>0</v>
          </cell>
          <cell r="F5212">
            <v>0</v>
          </cell>
        </row>
        <row r="5213">
          <cell r="A5213">
            <v>98017</v>
          </cell>
          <cell r="B5213" t="str">
            <v>ACRÉSCIMO PARA POÇO DE VISITA RETANGULAR PARA ESGOTO, EM ALVENARIA COM BLOCOS DE CONCRETO, DIMENSÕES INTERNAS = 1,5X3,5 M. AF_05/2018</v>
          </cell>
          <cell r="C5213" t="str">
            <v>M</v>
          </cell>
          <cell r="D5213">
            <v>0</v>
          </cell>
          <cell r="E5213">
            <v>0</v>
          </cell>
          <cell r="F5213">
            <v>0</v>
          </cell>
        </row>
        <row r="5214">
          <cell r="A5214">
            <v>98018</v>
          </cell>
          <cell r="B5214" t="str">
            <v>BASE PARA POÇO DE VISITA RETANGULAR PARA ESGOTO, EM ALVENARIA COM BLOCOS DE CONCRETO, DIMENSÕES INTERNAS = 1,5X4 M, PROFUNDIDADE = 1,45 M, EXCLUINDO TAMPÃO. AF_05/2018</v>
          </cell>
          <cell r="C5214" t="str">
            <v>UN</v>
          </cell>
          <cell r="D5214">
            <v>0</v>
          </cell>
          <cell r="E5214">
            <v>0</v>
          </cell>
          <cell r="F5214">
            <v>0</v>
          </cell>
        </row>
        <row r="5215">
          <cell r="A5215">
            <v>98019</v>
          </cell>
          <cell r="B5215" t="str">
            <v>ACRÉSCIMO PARA POÇO DE VISITA RETANGULAR PARA ESGOTO, EM ALVENARIA COM BLOCOS DE CONCRETO, DIMENSÕES INTERNAS = 1,5X4 M. AF_05/2018</v>
          </cell>
          <cell r="C5215" t="str">
            <v>M</v>
          </cell>
          <cell r="D5215">
            <v>0</v>
          </cell>
          <cell r="E5215">
            <v>0</v>
          </cell>
          <cell r="F5215">
            <v>0</v>
          </cell>
        </row>
        <row r="5216">
          <cell r="A5216">
            <v>98020</v>
          </cell>
          <cell r="B5216" t="str">
            <v>BASE PARA POÇO DE VISITA RETANGULAR PARA ESGOTO, EM ALVENARIA COM BLOCOS DE CONCRETO, DIMENSÕES INTERNAS = 2X2 M, PROFUNDIDADE = 1,45 M, EXCLUINDO TAMPÃO. AF_05/2018</v>
          </cell>
          <cell r="C5216" t="str">
            <v>UN</v>
          </cell>
          <cell r="D5216">
            <v>0</v>
          </cell>
          <cell r="E5216">
            <v>0</v>
          </cell>
          <cell r="F5216">
            <v>0</v>
          </cell>
        </row>
        <row r="5217">
          <cell r="A5217">
            <v>98021</v>
          </cell>
          <cell r="B5217" t="str">
            <v>ACRÉSCIMO PARA POÇO DE VISITA RETANGULAR PARA ESGOTO, EM ALVENARIA COM BLOCOS DE CONCRETO, DIMENSÕES INTERNAS = 2X2 M. AF_05/2018</v>
          </cell>
          <cell r="C5217" t="str">
            <v>M</v>
          </cell>
          <cell r="D5217">
            <v>0</v>
          </cell>
          <cell r="E5217">
            <v>0</v>
          </cell>
          <cell r="F5217">
            <v>0</v>
          </cell>
        </row>
        <row r="5218">
          <cell r="A5218">
            <v>98022</v>
          </cell>
          <cell r="B5218" t="str">
            <v>BASE PARA POÇO DE VISITA RETANGULAR PARA ESGOTO, EM ALVENARIA COM BLOCOS DE CONCRETO, DIMENSÕES INTERNAS = 2X2,5 M, PROFUNDIDADE = 1,45 M, EXCLUINDO TAMPÃO. AF_05/2018</v>
          </cell>
          <cell r="C5218" t="str">
            <v>UN</v>
          </cell>
          <cell r="D5218">
            <v>0</v>
          </cell>
          <cell r="E5218">
            <v>0</v>
          </cell>
          <cell r="F5218">
            <v>0</v>
          </cell>
        </row>
        <row r="5219">
          <cell r="A5219">
            <v>98023</v>
          </cell>
          <cell r="B5219" t="str">
            <v>ACRÉSCIMO PARA POÇO DE VISITA RETANGULAR PARA ESGOTO, EM ALVENARIA COM BLOCOS DE CONCRETO, DIMENSÕES INTERNAS = 2X2,5 M. AF_05/2018</v>
          </cell>
          <cell r="C5219" t="str">
            <v>M</v>
          </cell>
          <cell r="D5219">
            <v>0</v>
          </cell>
          <cell r="E5219">
            <v>0</v>
          </cell>
          <cell r="F5219">
            <v>0</v>
          </cell>
        </row>
        <row r="5220">
          <cell r="A5220">
            <v>98024</v>
          </cell>
          <cell r="B5220" t="str">
            <v>BASE PARA POÇO DE VISITA RETANGULAR PARA ESGOTO, EM ALVENARIA COM BLOCOS DE CONCRETO, DIMENSÕES INTERNAS = 2X3 M, PROFUNDIDADE = 1,45 M, EXCLUINDO TAMPÃO. AF_05/2018</v>
          </cell>
          <cell r="C5220" t="str">
            <v>UN</v>
          </cell>
          <cell r="D5220">
            <v>0</v>
          </cell>
          <cell r="E5220">
            <v>0</v>
          </cell>
          <cell r="F5220">
            <v>0</v>
          </cell>
        </row>
        <row r="5221">
          <cell r="A5221">
            <v>98025</v>
          </cell>
          <cell r="B5221" t="str">
            <v>ACRÉSCIMO PARA POÇO DE VISITA RETANGULAR PARA ESGOTO, EM ALVENARIA COM BLOCOS DE CONCRETO, DIMENSÕES INTERNAS = 2X3 M. AF_05/2018</v>
          </cell>
          <cell r="C5221" t="str">
            <v>M</v>
          </cell>
          <cell r="D5221">
            <v>0</v>
          </cell>
          <cell r="E5221">
            <v>0</v>
          </cell>
          <cell r="F5221">
            <v>0</v>
          </cell>
        </row>
        <row r="5222">
          <cell r="A5222">
            <v>98026</v>
          </cell>
          <cell r="B5222" t="str">
            <v>BASE PARA POÇO DE VISITA RETANGULAR PARA ESGOTO, EM ALVENARIA COM BLOCOS DE CONCRETO, DIMENSÕES INTERNAS = 2X3,5 M, PROFUNDIDADE = 1,45 M, EXCLUINDO TAMPÃO. AF_05/2018</v>
          </cell>
          <cell r="C5222" t="str">
            <v>UN</v>
          </cell>
          <cell r="D5222">
            <v>0</v>
          </cell>
          <cell r="E5222">
            <v>0</v>
          </cell>
          <cell r="F5222">
            <v>0</v>
          </cell>
        </row>
        <row r="5223">
          <cell r="A5223">
            <v>98027</v>
          </cell>
          <cell r="B5223" t="str">
            <v>ACRÉSCIMO PARA POÇO DE VISITA RETANGULAR PARA ESGOTO, EM ALVENARIA COM BLOCOS DE CONCRETO, DIMENSÕES INTERNAS = 2X3,5 M. AF_05/2018</v>
          </cell>
          <cell r="C5223" t="str">
            <v>M</v>
          </cell>
          <cell r="D5223">
            <v>0</v>
          </cell>
          <cell r="E5223">
            <v>0</v>
          </cell>
          <cell r="F5223">
            <v>0</v>
          </cell>
        </row>
        <row r="5224">
          <cell r="A5224">
            <v>98028</v>
          </cell>
          <cell r="B5224" t="str">
            <v>BASE PARA POÇO DE VISITA RETANGULAR PARA ESGOTO, EM ALVENARIA COM BLOCOS DE CONCRETO, DIMENSÕES INTERNAS = 2X4 M, PROFUNDIDADE = 1,45 M, EXCLUINDO TAMPÃO. AF_05/2018</v>
          </cell>
          <cell r="C5224" t="str">
            <v>UN</v>
          </cell>
          <cell r="D5224">
            <v>0</v>
          </cell>
          <cell r="E5224">
            <v>0</v>
          </cell>
          <cell r="F5224">
            <v>0</v>
          </cell>
        </row>
        <row r="5225">
          <cell r="A5225">
            <v>98029</v>
          </cell>
          <cell r="B5225" t="str">
            <v>ACRÉSCIMO PARA POÇO DE VISITA RETANGULAR PARA ESGOTO, EM ALVENARIA COM BLOCOS DE CONCRETO, DIMENSÕES INTERNAS = 2X4 M. AF_05/2018</v>
          </cell>
          <cell r="C5225" t="str">
            <v>M</v>
          </cell>
          <cell r="D5225">
            <v>0</v>
          </cell>
          <cell r="E5225">
            <v>0</v>
          </cell>
          <cell r="F5225">
            <v>0</v>
          </cell>
        </row>
        <row r="5226">
          <cell r="A5226">
            <v>98030</v>
          </cell>
          <cell r="B5226" t="str">
            <v>BASE PARA POÇO DE VISITA RETANGULAR PARA ESGOTO, EM ALVENARIA COM BLOCOS DE CONCRETO, DIMENSÕES INTERNAS = 2,5X2,5 M, PROFUNDIDADE = 1,45 M, EXCLUINDO TAMPÃO. AF_05/2018</v>
          </cell>
          <cell r="C5226" t="str">
            <v>UN</v>
          </cell>
          <cell r="D5226">
            <v>0</v>
          </cell>
          <cell r="E5226">
            <v>0</v>
          </cell>
          <cell r="F5226">
            <v>0</v>
          </cell>
        </row>
        <row r="5227">
          <cell r="A5227">
            <v>98031</v>
          </cell>
          <cell r="B5227" t="str">
            <v>ACRÉSCIMO PARA POÇO DE VISITA RETANGULAR PARA ESGOTO, EM ALVENARIA COM BLOCOS DE CONCRETO, DIMENSÕES INTERNAS = 2,5X2,5 M. AF_05/2018</v>
          </cell>
          <cell r="C5227" t="str">
            <v>M</v>
          </cell>
          <cell r="D5227">
            <v>0</v>
          </cell>
          <cell r="E5227">
            <v>0</v>
          </cell>
          <cell r="F5227">
            <v>0</v>
          </cell>
        </row>
        <row r="5228">
          <cell r="A5228">
            <v>98032</v>
          </cell>
          <cell r="B5228" t="str">
            <v>BASE PARA POÇO DE VISITA RETANGULAR PARA ESGOTO, EM ALVENARIA COM BLOCOS DE CONCRETO, DIMENSÕES INTERNAS = 2,5X3 M, PROFUNDIDADE = 1,45 M, EXCLUINDO TAMPÃO. AF_05/2018</v>
          </cell>
          <cell r="C5228" t="str">
            <v>UN</v>
          </cell>
          <cell r="D5228">
            <v>0</v>
          </cell>
          <cell r="E5228">
            <v>0</v>
          </cell>
          <cell r="F5228">
            <v>0</v>
          </cell>
        </row>
        <row r="5229">
          <cell r="A5229">
            <v>98033</v>
          </cell>
          <cell r="B5229" t="str">
            <v>ACRÉSCIMO PARA POÇO DE VISITA RETANGULAR PARA ESGOTO, EM ALVENARIA COM BLOCOS DE CONCRETO, DIMENSÕES INTERNAS = 2,5X3 M. AF_05/2018</v>
          </cell>
          <cell r="C5229" t="str">
            <v>M</v>
          </cell>
          <cell r="D5229">
            <v>0</v>
          </cell>
          <cell r="E5229">
            <v>0</v>
          </cell>
          <cell r="F5229">
            <v>0</v>
          </cell>
        </row>
        <row r="5230">
          <cell r="A5230">
            <v>98034</v>
          </cell>
          <cell r="B5230" t="str">
            <v>BASE PARA POÇO DE VISITA RETANGULAR PARA ESGOTO, EM ALVENARIA COM BLOCOS DE CONCRETO, DIMENSÕES INTERNAS = 2,5X3,5 M, PROFUNDIDADE = 1,45 M, EXCLUINDO TAMPÃO. AF_05/2018</v>
          </cell>
          <cell r="C5230" t="str">
            <v>UN</v>
          </cell>
          <cell r="D5230">
            <v>0</v>
          </cell>
          <cell r="E5230">
            <v>0</v>
          </cell>
          <cell r="F5230">
            <v>0</v>
          </cell>
        </row>
        <row r="5231">
          <cell r="A5231">
            <v>98035</v>
          </cell>
          <cell r="B5231" t="str">
            <v>ACRÉSCIMO PARA POÇO DE VISITA RETANGULAR PARA ESGOTO, EM ALVENARIA COM BLOCOS DE CONCRETO, DIMENSÕES INTERNAS = 2,5X3,5 M. AF_05/2018</v>
          </cell>
          <cell r="C5231" t="str">
            <v>M</v>
          </cell>
          <cell r="D5231">
            <v>0</v>
          </cell>
          <cell r="E5231">
            <v>0</v>
          </cell>
          <cell r="F5231">
            <v>0</v>
          </cell>
        </row>
        <row r="5232">
          <cell r="A5232">
            <v>98036</v>
          </cell>
          <cell r="B5232" t="str">
            <v>BASE PARA POÇO DE VISITA RETANGULAR PARA ESGOTO, EM ALVENARIA COM BLOCOS DE CONCRETO, DIMENSÕES INTERNAS = 2,5X4 M, PROFUNDIDADE = 1,45 M, EXCLUINDO TAMPÃO. AF_05/2018</v>
          </cell>
          <cell r="C5232" t="str">
            <v>UN</v>
          </cell>
          <cell r="D5232">
            <v>0</v>
          </cell>
          <cell r="E5232">
            <v>0</v>
          </cell>
          <cell r="F5232">
            <v>0</v>
          </cell>
        </row>
        <row r="5233">
          <cell r="A5233">
            <v>98037</v>
          </cell>
          <cell r="B5233" t="str">
            <v>ACRÉSCIMO PARA POÇO DE VISITA RETANGULAR PARA ESGOTO, EM ALVENARIA COM BLOCOS DE CONCRETO, DIMENSÕES INTERNAS = 2,5X4 M. AF_05/2018</v>
          </cell>
          <cell r="C5233" t="str">
            <v>M</v>
          </cell>
          <cell r="D5233">
            <v>0</v>
          </cell>
          <cell r="E5233">
            <v>0</v>
          </cell>
          <cell r="F5233">
            <v>0</v>
          </cell>
        </row>
        <row r="5234">
          <cell r="A5234">
            <v>98038</v>
          </cell>
          <cell r="B5234" t="str">
            <v>BASE PARA POÇO DE VISITA RETANGULAR PARA ESGOTO, EM ALVENARIA COM BLOCOS DE CONCRETO, DIMENSÕES INTERNAS = 3X3 M, PROFUNDIDADE = 1,45 M, EXCLUINDO TAMPÃO. AF_05/2018</v>
          </cell>
          <cell r="C5234" t="str">
            <v>UN</v>
          </cell>
          <cell r="D5234">
            <v>0</v>
          </cell>
          <cell r="E5234">
            <v>0</v>
          </cell>
          <cell r="F5234">
            <v>0</v>
          </cell>
        </row>
        <row r="5235">
          <cell r="A5235">
            <v>98039</v>
          </cell>
          <cell r="B5235" t="str">
            <v>ACRÉSCIMO PARA POÇO DE VISITA RETANGULAR PARA ESGOTO, EM ALVENARIA COM BLOCOS DE CONCRETO, DIMENSÕES INTERNAS = 3X3 M. AF_05/2018</v>
          </cell>
          <cell r="C5235" t="str">
            <v>M</v>
          </cell>
          <cell r="D5235">
            <v>0</v>
          </cell>
          <cell r="E5235">
            <v>0</v>
          </cell>
          <cell r="F5235">
            <v>0</v>
          </cell>
        </row>
        <row r="5236">
          <cell r="A5236">
            <v>98040</v>
          </cell>
          <cell r="B5236" t="str">
            <v>BASE PARA POÇO DE VISITA RETANGULAR PARA ESGOTO, EM ALVENARIA COM BLOCOS DE CONCRETO, DIMENSÕES INTERNAS = 3X3,5 M, PROFUNDIDADE = 1,45 M, EXCLUINDO TAMPÃO. AF_05/2018</v>
          </cell>
          <cell r="C5236" t="str">
            <v>UN</v>
          </cell>
          <cell r="D5236">
            <v>0</v>
          </cell>
          <cell r="E5236">
            <v>0</v>
          </cell>
          <cell r="F5236">
            <v>0</v>
          </cell>
        </row>
        <row r="5237">
          <cell r="A5237">
            <v>98041</v>
          </cell>
          <cell r="B5237" t="str">
            <v>ACRÉSCIMO PARA POÇO DE VISITA RETANGULAR PARA ESGOTO, EM ALVENARIA COM BLOCOS DE CONCRETO, DIMENSÕES INTERNAS = 3X3,5 M. AF_05/2018</v>
          </cell>
          <cell r="C5237" t="str">
            <v>M</v>
          </cell>
          <cell r="D5237">
            <v>0</v>
          </cell>
          <cell r="E5237">
            <v>0</v>
          </cell>
          <cell r="F5237">
            <v>0</v>
          </cell>
        </row>
        <row r="5238">
          <cell r="A5238">
            <v>98042</v>
          </cell>
          <cell r="B5238" t="str">
            <v>BASE PARA POÇO DE VISITA RETANGULAR PARA ESGOTO, EM ALVENARIA COM BLOCOS DE CONCRETO, DIMENSÕES INTERNAS = 3X4 M, PROFUNDIDADE = 1,45 M, EXCLUINDO TAMPÃO. AF_05/2018</v>
          </cell>
          <cell r="C5238" t="str">
            <v>UN</v>
          </cell>
          <cell r="D5238">
            <v>0</v>
          </cell>
          <cell r="E5238">
            <v>0</v>
          </cell>
          <cell r="F5238">
            <v>0</v>
          </cell>
        </row>
        <row r="5239">
          <cell r="A5239">
            <v>98043</v>
          </cell>
          <cell r="B5239" t="str">
            <v>ACRÉSCIMO PARA POÇO DE VISITA RETANGULAR PARA ESGOTO, EM ALVENARIA COM BLOCOS DE CONCRETO, DIMENSÕES INTERNAS = 3X4 M. AF_05/2018</v>
          </cell>
          <cell r="C5239" t="str">
            <v>M</v>
          </cell>
          <cell r="D5239">
            <v>0</v>
          </cell>
          <cell r="E5239">
            <v>0</v>
          </cell>
          <cell r="F5239">
            <v>0</v>
          </cell>
        </row>
        <row r="5240">
          <cell r="A5240">
            <v>98044</v>
          </cell>
          <cell r="B5240" t="str">
            <v>BASE PARA POÇO DE VISITA RETANGULAR PARA ESGOTO, EM ALVENARIA COM BLOCOS DE CONCRETO, DIMENSÕES INTERNAS = 3,5X3,5 M, PROFUNDIDADE = 1,45 M, EXCLUINDO TAMPÃO. AF_05/2018</v>
          </cell>
          <cell r="C5240" t="str">
            <v>UN</v>
          </cell>
          <cell r="D5240">
            <v>0</v>
          </cell>
          <cell r="E5240">
            <v>0</v>
          </cell>
          <cell r="F5240">
            <v>0</v>
          </cell>
        </row>
        <row r="5241">
          <cell r="A5241">
            <v>98045</v>
          </cell>
          <cell r="B5241" t="str">
            <v>ACRÉSCIMO PARA POÇO DE VISITA RETANGULAR PARA ESGOTO, EM ALVENARIA COM BLOCOS DE CONCRETO, DIMENSÕES INTERNAS = 3,5X3,5 M. AF_05/2018</v>
          </cell>
          <cell r="C5241" t="str">
            <v>M</v>
          </cell>
          <cell r="D5241">
            <v>0</v>
          </cell>
          <cell r="E5241">
            <v>0</v>
          </cell>
          <cell r="F5241">
            <v>0</v>
          </cell>
        </row>
        <row r="5242">
          <cell r="A5242">
            <v>98046</v>
          </cell>
          <cell r="B5242" t="str">
            <v>BASE PARA POÇO DE VISITA RETANGULAR PARA ESGOTO, EM ALVENARIA COM BLOCOS DE CONCRETO, DIMENSÕES INTERNAS = 3,5X4 M, PROFUNDIDADE = 1,45 M, EXCLUINDO TAMPÃO. AF_05/2018</v>
          </cell>
          <cell r="C5242" t="str">
            <v>UN</v>
          </cell>
          <cell r="D5242">
            <v>0</v>
          </cell>
          <cell r="E5242">
            <v>0</v>
          </cell>
          <cell r="F5242">
            <v>0</v>
          </cell>
        </row>
        <row r="5243">
          <cell r="A5243">
            <v>98047</v>
          </cell>
          <cell r="B5243" t="str">
            <v>ACRÉSCIMO PARA POÇO DE VISITA RETANGULAR PARA ESGOTO, EM ALVENARIA COM BLOCOS DE CONCRETO, DIMENSÕES INTERNAS = 3,5X4 M. AF_05/2018</v>
          </cell>
          <cell r="C5243" t="str">
            <v>M</v>
          </cell>
          <cell r="D5243">
            <v>0</v>
          </cell>
          <cell r="E5243">
            <v>0</v>
          </cell>
          <cell r="F5243">
            <v>0</v>
          </cell>
        </row>
        <row r="5244">
          <cell r="A5244">
            <v>98048</v>
          </cell>
          <cell r="B5244" t="str">
            <v>BASE PARA POÇO DE VISITA RETANGULAR PARA ESGOTO, EM ALVENARIA COM BLOCOS DE CONCRETO, DIMENSÕES INTERNAS = 4X4 M, PROFUNDIDADE = 1,45 M, EXCLUINDO TAMPÃO. AF_05/2018</v>
          </cell>
          <cell r="C5244" t="str">
            <v>UN</v>
          </cell>
          <cell r="D5244">
            <v>0</v>
          </cell>
          <cell r="E5244">
            <v>0</v>
          </cell>
          <cell r="F5244">
            <v>0</v>
          </cell>
        </row>
        <row r="5245">
          <cell r="A5245">
            <v>98049</v>
          </cell>
          <cell r="B5245" t="str">
            <v>ACRÉSCIMO PARA POÇO DE VISITA RETANGULAR PARA ESGOTO, EM ALVENARIA COM BLOCOS DE CONCRETO, DIMENSÕES INTERNAS = 4X4 M. AF_05/2018</v>
          </cell>
          <cell r="C5245" t="str">
            <v>M</v>
          </cell>
          <cell r="D5245">
            <v>0</v>
          </cell>
          <cell r="E5245">
            <v>0</v>
          </cell>
          <cell r="F5245">
            <v>0</v>
          </cell>
        </row>
        <row r="5246">
          <cell r="A5246">
            <v>98050</v>
          </cell>
          <cell r="B5246" t="str">
            <v>CHAMINÉ CIRCULAR PARA POÇO DE VISITA PARA ESGOTO, EM CONCRETO PRÉ-MOLDADO, DIÂMETRO INTERNO = 0,6 M. AF_05/2018</v>
          </cell>
          <cell r="C5246" t="str">
            <v>M</v>
          </cell>
          <cell r="D5246">
            <v>0</v>
          </cell>
          <cell r="E5246">
            <v>0</v>
          </cell>
          <cell r="F5246">
            <v>0</v>
          </cell>
        </row>
        <row r="5247">
          <cell r="A5247">
            <v>98051</v>
          </cell>
          <cell r="B5247" t="str">
            <v>CHAMINÉ CIRCULAR PARA POÇO DE VISITA PARA ESGOTO, EM ALVENARIA COM TIJOLOS CERÂMICOS MACIÇOS, DIÂMETRO INTERNO = 0,6 M. AF_05/2018</v>
          </cell>
          <cell r="C5247" t="str">
            <v>M</v>
          </cell>
          <cell r="D5247">
            <v>0</v>
          </cell>
          <cell r="E5247">
            <v>0</v>
          </cell>
          <cell r="F5247">
            <v>0</v>
          </cell>
        </row>
        <row r="5248">
          <cell r="A5248">
            <v>98405</v>
          </cell>
          <cell r="B5248" t="str">
            <v>BASE PARA POÇO DE VISITA CIRCULAR PARA  ESGOTO, EM ALVENARIA COM TIJOLOS CERÂMICOS MACIÇOS, DIÂMETRO INTERNO = 1 M, PROFUNDIDADE = 1,45 M, EXCLUINDO TAMPÃO. AF_05/2018</v>
          </cell>
          <cell r="C5248" t="str">
            <v>UN</v>
          </cell>
          <cell r="D5248">
            <v>0</v>
          </cell>
          <cell r="E5248">
            <v>0</v>
          </cell>
          <cell r="F5248">
            <v>0</v>
          </cell>
        </row>
        <row r="5249">
          <cell r="A5249">
            <v>98406</v>
          </cell>
          <cell r="B5249" t="str">
            <v>BASE PARA POÇO DE VISITA RETANGULAR PARA ESGOTO, EM ALVENARIA COM BLOCOS DE CONCRETO, DIMENSÕES INTERNAS = 1X3,5 M, PROFUNDIDADE = 1,45 M, EXCLUINDO TAMPÃO. AF_05/2018</v>
          </cell>
          <cell r="C5249" t="str">
            <v>UN</v>
          </cell>
          <cell r="D5249">
            <v>0</v>
          </cell>
          <cell r="E5249">
            <v>0</v>
          </cell>
          <cell r="F5249">
            <v>0</v>
          </cell>
        </row>
        <row r="5250">
          <cell r="A5250">
            <v>98407</v>
          </cell>
          <cell r="B5250" t="str">
            <v>BASE PARA POÇO DE VISITA RETANGULAR PARA ESGOTO, EM ALVENARIA COM BLOCOS DE CONCRETO, DIMENSÕES INTERNAS = 1X2 M, PROFUNDIDADE = 1,45 M, EXCLUINDO TAMPÃO. AF_05/2018</v>
          </cell>
          <cell r="C5250" t="str">
            <v>UN</v>
          </cell>
          <cell r="D5250">
            <v>0</v>
          </cell>
          <cell r="E5250">
            <v>0</v>
          </cell>
          <cell r="F5250">
            <v>0</v>
          </cell>
        </row>
        <row r="5251">
          <cell r="A5251">
            <v>98408</v>
          </cell>
          <cell r="B5251" t="str">
            <v>BASE PARA POÇO DE VISITA RETANGULAR PARA ESGOTO, EM ALVENARIA COM BLOCOS DE CONCRETO, DIMENSÕES INTERNAS = 1X2,5 M, PROFUNDIDADE = 1,45 M, EXCLUINDO TAMPÃO. AF_05/2018</v>
          </cell>
          <cell r="C5251" t="str">
            <v>UN</v>
          </cell>
          <cell r="D5251">
            <v>0</v>
          </cell>
          <cell r="E5251">
            <v>0</v>
          </cell>
          <cell r="F5251">
            <v>0</v>
          </cell>
        </row>
        <row r="5252">
          <cell r="A5252">
            <v>98409</v>
          </cell>
          <cell r="B5252" t="str">
            <v>ACRÉSCIMO PARA POÇO DE VISITA CIRCULAR PARA ESGOTO, EM CONCRETO PRÉ-MOLDADO, DIÂMETRO INTERNO = 0,8 M. AF_05/2018</v>
          </cell>
          <cell r="C5252" t="str">
            <v>M</v>
          </cell>
          <cell r="D5252">
            <v>0</v>
          </cell>
          <cell r="E5252">
            <v>0</v>
          </cell>
          <cell r="F5252">
            <v>0</v>
          </cell>
        </row>
        <row r="5253">
          <cell r="A5253">
            <v>98414</v>
          </cell>
          <cell r="B5253" t="str">
            <v>BASE PARA POÇO DE VISITA CIRCULAR PARA  ESGOTO, EM CONCRETO PRÉ-MOLDADO, DIÂMETRO INTERNO = 1 M, PROFUNDIDADE = 1,45 M, EXCLUINDO TAMPÃO. AF_05/2018_P</v>
          </cell>
          <cell r="C5253" t="str">
            <v>UN</v>
          </cell>
          <cell r="D5253">
            <v>0</v>
          </cell>
          <cell r="E5253">
            <v>0</v>
          </cell>
          <cell r="F5253">
            <v>0</v>
          </cell>
        </row>
        <row r="5254">
          <cell r="A5254">
            <v>98415</v>
          </cell>
          <cell r="B5254" t="str">
            <v>(COMPOSIÇÃO REPRESENTATIVA) POÇO DE VISITA CIRCULAR PARA ESGOTO, EM CONCRETO PRÉ-MOLDADO, DIÂMETRO INTERNO = 1,0 M, PROFUNDIDADE ATÉ 1,50 M, EXCLUINDO TAMPÃO. AF_04/2018</v>
          </cell>
          <cell r="C5254" t="str">
            <v>UN</v>
          </cell>
          <cell r="D5254">
            <v>0</v>
          </cell>
          <cell r="E5254">
            <v>0</v>
          </cell>
          <cell r="F5254">
            <v>0</v>
          </cell>
        </row>
        <row r="5255">
          <cell r="A5255">
            <v>98416</v>
          </cell>
          <cell r="B5255" t="str">
            <v>(COMPOSIÇÃO REPRESENTATIVA) POÇO DE VISITA CIRCULAR PARA ESGOTO, EM CONCRETO PRÉ-MOLDADO, DIÂMETRO INTERNO = 1,0 M, PROFUNDIDADE DE 1,50 A 2,00 M, EXCLUINDO TAMPÃO. AF_04/2018</v>
          </cell>
          <cell r="C5255" t="str">
            <v>UN</v>
          </cell>
          <cell r="D5255">
            <v>0</v>
          </cell>
          <cell r="E5255">
            <v>0</v>
          </cell>
          <cell r="F5255">
            <v>0</v>
          </cell>
        </row>
        <row r="5256">
          <cell r="A5256">
            <v>98417</v>
          </cell>
          <cell r="B5256" t="str">
            <v>(COMPOSIÇÃO REPRESENTATIVA) POÇO DE VISITA CIRCULAR PARA ESGOTO, EM CONCRETO PRÉ-MOLDADO, DIÂMETRO INTERNO = 1,0 M, PROFUNDIDADE DE 2,00 A 2,50 M, EXCLUINDO TAMPÃO. AF_04/2018</v>
          </cell>
          <cell r="C5256" t="str">
            <v>UN</v>
          </cell>
          <cell r="D5256">
            <v>0</v>
          </cell>
          <cell r="E5256">
            <v>0</v>
          </cell>
          <cell r="F5256">
            <v>0</v>
          </cell>
        </row>
        <row r="5257">
          <cell r="A5257">
            <v>98418</v>
          </cell>
          <cell r="B5257" t="str">
            <v>(COMPOSIÇÃO REPRESENTATIVA) POÇO DE VISITA CIRCULAR PARA ESGOTO, EM CONCRETO PRÉ-MOLDADO, DIÂMETRO INTERNO = 1,0 M, PROFUNDIDADE DE 2,50 A 3,00 M, EXCLUINDO TAMPÃO. AF_04/2018</v>
          </cell>
          <cell r="C5257" t="str">
            <v>UN</v>
          </cell>
          <cell r="D5257">
            <v>0</v>
          </cell>
          <cell r="E5257">
            <v>0</v>
          </cell>
          <cell r="F5257">
            <v>0</v>
          </cell>
        </row>
        <row r="5258">
          <cell r="A5258">
            <v>98419</v>
          </cell>
          <cell r="B5258" t="str">
            <v>(COMPOSIÇÃO REPRESENTATIVA) POÇO DE VISITA CIRCULAR PARA ESGOTO, EM CONCRETO PRÉ-MOLDADO, DIÂMETRO INTERNO = 1,0 M, PROFUNDIDADE DE 3,00 A 3,50 M, EXCLUINDO TAMPÃO. AF_04/2018</v>
          </cell>
          <cell r="C5258" t="str">
            <v>UN</v>
          </cell>
          <cell r="D5258">
            <v>0</v>
          </cell>
          <cell r="E5258">
            <v>0</v>
          </cell>
          <cell r="F5258">
            <v>0</v>
          </cell>
        </row>
        <row r="5259">
          <cell r="A5259">
            <v>98420</v>
          </cell>
          <cell r="B5259" t="str">
            <v>(COMPOSIÇÃO REPRESENTATIVA) POÇO DE VISITA CIRCULAR PARA ESGOTO, EM CONCRETO PRÉ-MOLDADO, DIÂMETRO INTERNO = 1,0 M, PROFUNDIDADE ATÉ 1,50 M, INCLUINDO TAMPÃO DE FERRO FUNDIDO, DIÂMETRO DE 60 CM. AF_04/2018</v>
          </cell>
          <cell r="C5259" t="str">
            <v>UN</v>
          </cell>
          <cell r="D5259">
            <v>0</v>
          </cell>
          <cell r="E5259">
            <v>0</v>
          </cell>
          <cell r="F5259">
            <v>0</v>
          </cell>
        </row>
        <row r="5260">
          <cell r="A5260">
            <v>98421</v>
          </cell>
          <cell r="B5260" t="str">
            <v>(COMPOSIÇÃO REPRESENTATIVA) POÇO DE VISITA CIRCULAR PARA ESGOTO, EM CONCRETO PRÉ-MOLDADO, DIÂMETRO INTERNO = 1,0 M, PROFUNDIDADE DE 1,50 A 2,00 M, INCLUINDO TAMPÃO DE FERRO FUNDIDO, DIÂMETRO DE 60 CM. AF_04/2018</v>
          </cell>
          <cell r="C5260" t="str">
            <v>UN</v>
          </cell>
          <cell r="D5260">
            <v>0</v>
          </cell>
          <cell r="E5260">
            <v>0</v>
          </cell>
          <cell r="F5260">
            <v>0</v>
          </cell>
        </row>
        <row r="5261">
          <cell r="A5261">
            <v>98422</v>
          </cell>
          <cell r="B5261" t="str">
            <v>(COMPOSIÇÃO REPRESENTATIVA) POÇO DE VISITA CIRCULAR PARA ESGOTO, EM CONCRETO PRÉ-MOLDADO, DIÂMETRO INTERNO = 1,0 M, PROFUNDIDADE DE 2,00 A 2,50 M, INCLUINDO TAMPÃO DE FERRO FUNDIDO, DIÂMETRO DE 60 CM. AF_04/2018</v>
          </cell>
          <cell r="C5261" t="str">
            <v>UN</v>
          </cell>
          <cell r="D5261">
            <v>0</v>
          </cell>
          <cell r="E5261">
            <v>0</v>
          </cell>
          <cell r="F5261">
            <v>0</v>
          </cell>
        </row>
        <row r="5262">
          <cell r="A5262">
            <v>98423</v>
          </cell>
          <cell r="B5262" t="str">
            <v>(COMPOSIÇÃO REPRESENTATIVA) POÇO DE VISITA CIRCULAR PARA ESGOTO, EM CONCRETO PRÉ-MOLDADO, DIÂMETRO INTERNO = 1,0 M, PROFUNDIDADE DE 2,50 A 3,00 M, INCLUINDO TAMPÃO DE FERRO FUNDIDO, DIÂMETRO DE 60 CM. AF_04/2018</v>
          </cell>
          <cell r="C5262" t="str">
            <v>UN</v>
          </cell>
          <cell r="D5262">
            <v>0</v>
          </cell>
          <cell r="E5262">
            <v>0</v>
          </cell>
          <cell r="F5262">
            <v>0</v>
          </cell>
        </row>
        <row r="5263">
          <cell r="A5263">
            <v>98424</v>
          </cell>
          <cell r="B5263" t="str">
            <v>(COMPOSIÇÃO REPRESENTATIVA) POÇO DE VISITA CIRCULAR PARA ESGOTO, EM CONCRETO PRÉ-MOLDADO, DIÂMETRO INTERNO = 1,0 M, PROFUNDIDADE DE 3,00 A 3,50 M, INCLUINDO TAMPÃO DE FERRO FUNDIDO, DIÂMETRO DE 60 CM. AF_04/2018</v>
          </cell>
          <cell r="C5263" t="str">
            <v>UN</v>
          </cell>
          <cell r="D5263">
            <v>0</v>
          </cell>
          <cell r="E5263">
            <v>0</v>
          </cell>
          <cell r="F5263">
            <v>0</v>
          </cell>
        </row>
        <row r="5264">
          <cell r="A5264">
            <v>98425</v>
          </cell>
          <cell r="B5264" t="str">
            <v>(COMPOSIÇÃO REPRESENTATIVA) POÇO DE VISITA CIRCULAR PARA ESGOTO, EM ALVENARIA COM TIJOLOS CERÂMICOS MACIÇOS, DIÂMETRO INTERNO = 1,2 M, PROFUNDIDADE ATÉ 1,50 M, EXCLUINDO TAMPÃO. AF_04/2018</v>
          </cell>
          <cell r="C5264" t="str">
            <v>UN</v>
          </cell>
          <cell r="D5264">
            <v>0</v>
          </cell>
          <cell r="E5264">
            <v>0</v>
          </cell>
          <cell r="F5264">
            <v>0</v>
          </cell>
        </row>
        <row r="5265">
          <cell r="A5265">
            <v>98426</v>
          </cell>
          <cell r="B5265" t="str">
            <v>(COMPOSIÇÃO REPRESENTATIVA) POÇO DE VISITA CIRCULAR PARA ESGOTO, EM ALVENARIA COM TIJOLOS CERÂMICOS MACIÇOS, DIÂMETRO INTERNO = 1,2 M, PROFUNDIDADE DE 1,50 A 2,00 M, EXCLUINDO TAMPÃO. AF_04/2018</v>
          </cell>
          <cell r="C5265" t="str">
            <v>UN</v>
          </cell>
          <cell r="D5265">
            <v>0</v>
          </cell>
          <cell r="E5265">
            <v>0</v>
          </cell>
          <cell r="F5265">
            <v>0</v>
          </cell>
        </row>
        <row r="5266">
          <cell r="A5266">
            <v>98427</v>
          </cell>
          <cell r="B5266" t="str">
            <v>(COMPOSIÇÃO REPRESENTATIVA) POÇO DE VISITA CIRCULAR PARA ESGOTO, EM ALVENARIA COM TIJOLOS CERÂMICOS MACIÇOS, DIÂMETRO INTERNO = 1,2 M, PROFUNDIDADE DE 2,00 A 2,50 M, EXCLUINDO TAMPÃO. AF_04/2018</v>
          </cell>
          <cell r="C5266" t="str">
            <v>UN</v>
          </cell>
          <cell r="D5266">
            <v>0</v>
          </cell>
          <cell r="E5266">
            <v>0</v>
          </cell>
          <cell r="F5266">
            <v>0</v>
          </cell>
        </row>
        <row r="5267">
          <cell r="A5267">
            <v>98428</v>
          </cell>
          <cell r="B5267" t="str">
            <v>(COMPOSIÇÃO REPRESENTATIVA) POÇO DE VISITA CIRCULAR PARA ESGOTO, EM ALVENARIA COM TIJOLOS CERÂMICOS MACIÇOS, DIÂMETRO INTERNO = 1,2 M, PROFUNDIDADE DE 2,50 A 3,00 M, EXCLUINDO TAMPÃO. AF_04/2018</v>
          </cell>
          <cell r="C5267" t="str">
            <v>UN</v>
          </cell>
          <cell r="D5267">
            <v>0</v>
          </cell>
          <cell r="E5267">
            <v>0</v>
          </cell>
          <cell r="F5267">
            <v>0</v>
          </cell>
        </row>
        <row r="5268">
          <cell r="A5268">
            <v>98429</v>
          </cell>
          <cell r="B5268" t="str">
            <v>(COMPOSIÇÃO REPRESENTATIVA) POÇO DE VISITA CIRCULAR PARA ESGOTO, EM ALVENARIA COM TIJOLOS CERÂMICOS MACIÇOS, DIÂMETRO INTERNO = 1,2 M, PROFUNDIDADE DE 3,00 A 3,50 M, EXCLUINDO TAMPÃO. AF_04/2018</v>
          </cell>
          <cell r="C5268" t="str">
            <v>UN</v>
          </cell>
          <cell r="D5268">
            <v>0</v>
          </cell>
          <cell r="E5268">
            <v>0</v>
          </cell>
          <cell r="F5268">
            <v>0</v>
          </cell>
        </row>
        <row r="5269">
          <cell r="A5269">
            <v>98430</v>
          </cell>
          <cell r="B5269" t="str">
            <v>(COMPOSIÇÃO REPRESENTATIVA) POÇO DE VISITA CIRCULAR PARA ESGOTO, EM ALVENARIA COM TIJOLOS CERÂMICOS MACIÇOS, DIÂMETRO INTERNO = 1,2 M, PROFUNDIDADE ATÉ 1,50 M, INCLUINDO TAMPÃO DE FERRO FUNDIDO, DIÂMETRO DE 60 CM. AF_04/2018</v>
          </cell>
          <cell r="C5269" t="str">
            <v>UN</v>
          </cell>
          <cell r="D5269">
            <v>0</v>
          </cell>
          <cell r="E5269">
            <v>0</v>
          </cell>
          <cell r="F5269">
            <v>0</v>
          </cell>
        </row>
        <row r="5270">
          <cell r="A5270">
            <v>98431</v>
          </cell>
          <cell r="B5270" t="str">
            <v>(COMPOSIÇÃO REPRESENTATIVA) POÇO DE VISITA CIRCULAR PARA ESGOTO, EM ALVENARIA COM TIJOLOS CERÂMICOS MACIÇOS, DIÂMETRO INTERNO = 1,2 M, PROFUNDIDADE DE 1,50 A 2,00 M, INCLUINDO TAMPÃO DE FERRO FUNDIDO, DIÂMETRO DE 60 CM. AF_04/2018</v>
          </cell>
          <cell r="C5270" t="str">
            <v>UN</v>
          </cell>
          <cell r="D5270">
            <v>0</v>
          </cell>
          <cell r="E5270">
            <v>0</v>
          </cell>
          <cell r="F5270">
            <v>0</v>
          </cell>
        </row>
        <row r="5271">
          <cell r="A5271">
            <v>98432</v>
          </cell>
          <cell r="B5271" t="str">
            <v>(COMPOSIÇÃO REPRESENTATIVA) POÇO DE VISITA CIRCULAR PARA ESGOTO, EM ALVENARIA COM TIJOLOS CERÂMICOS MACIÇOS, DIÂMETRO INTERNO = 1,2 M, PROFUNDIDADE DE 2,00 A 2,50 M, INCLUINDO TAMPÃO DE FERRO FUNDIDO, DIÂMETRO DE 60 CM. AF_04/2018</v>
          </cell>
          <cell r="C5271" t="str">
            <v>UN</v>
          </cell>
          <cell r="D5271">
            <v>0</v>
          </cell>
          <cell r="E5271">
            <v>0</v>
          </cell>
          <cell r="F5271">
            <v>0</v>
          </cell>
        </row>
        <row r="5272">
          <cell r="A5272">
            <v>98433</v>
          </cell>
          <cell r="B5272" t="str">
            <v>(COMPOSIÇÃO REPRESENTATIVA) POÇO DE VISITA CIRCULAR PARA ESGOTO, EM ALVENARIA COM TIJOLOS CERÂMICOS MACIÇOS, DIÂMETRO INTERNO = 1,2 M, PROFUNDIDADE DE 2,50 A 3,00 M, INCLUINDO TAMPÃO DE FERRO FUNDIDO, DIÂMETRO DE 60 CM. AF_04/2018</v>
          </cell>
          <cell r="C5272" t="str">
            <v>UN</v>
          </cell>
          <cell r="D5272">
            <v>0</v>
          </cell>
          <cell r="E5272">
            <v>0</v>
          </cell>
          <cell r="F5272">
            <v>0</v>
          </cell>
        </row>
        <row r="5273">
          <cell r="A5273">
            <v>98434</v>
          </cell>
          <cell r="B5273" t="str">
            <v>(COMPOSIÇÃO REPRESENTATIVA) POÇO DE VISITA CIRCULAR PARA ESGOTO, EM ALVENARIA COM TIJOLOS CERÂMICOS MACIÇOS, DIÂMETRO INTERNO = 1,2 M, PROFUNDIDADE DE 3,00 A 3,50 M, INCLUINDO TAMPÃO DE FERRO FUNDIDO, DIÂMETRO DE 60 CM. AF_04/2018</v>
          </cell>
          <cell r="C5273" t="str">
            <v>UN</v>
          </cell>
          <cell r="D5273">
            <v>0</v>
          </cell>
          <cell r="E5273">
            <v>0</v>
          </cell>
          <cell r="F5273">
            <v>0</v>
          </cell>
        </row>
        <row r="5274">
          <cell r="A5274">
            <v>99240</v>
          </cell>
          <cell r="B5274" t="str">
            <v>ACRÉSCIMO PARA POÇO DE VISITA CIRCULAR PARA DRENAGEM, EM CONCRETO PRÉ-MOLDADO, DIÂMETRO INTERNO = 1,2 M. AF_05/2018</v>
          </cell>
          <cell r="C5274" t="str">
            <v>M</v>
          </cell>
          <cell r="D5274">
            <v>0</v>
          </cell>
          <cell r="E5274">
            <v>0</v>
          </cell>
          <cell r="F5274">
            <v>0</v>
          </cell>
        </row>
        <row r="5275">
          <cell r="A5275">
            <v>99241</v>
          </cell>
          <cell r="B5275" t="str">
            <v>ACRÉSCIMO PARA POÇO DE VISITA RETANGULAR PARA DRENAGEM, EM ALVENARIA COM BLOCOS DE CONCRETO, DIMENSÕES INTERNAS = 1,5X1,5 M. AF_05/2018</v>
          </cell>
          <cell r="C5275" t="str">
            <v>M</v>
          </cell>
          <cell r="D5275">
            <v>0</v>
          </cell>
          <cell r="E5275">
            <v>0</v>
          </cell>
          <cell r="F5275">
            <v>0</v>
          </cell>
        </row>
        <row r="5276">
          <cell r="A5276">
            <v>99242</v>
          </cell>
          <cell r="B5276" t="str">
            <v>BASE PARA POÇO DE VISITA CIRCULAR PARA DRENAGEM, EM ALVENARIA COM TIJOLOS CERÂMICOS MACIÇOS, DIÂMETRO INTERNO = 1,2 M, PROFUNDIDADE = 1,45 M, EXCLUINDO TAMPÃO. AF_05/2018</v>
          </cell>
          <cell r="C5276" t="str">
            <v>UN</v>
          </cell>
          <cell r="D5276">
            <v>0</v>
          </cell>
          <cell r="E5276">
            <v>0</v>
          </cell>
          <cell r="F5276">
            <v>0</v>
          </cell>
        </row>
        <row r="5277">
          <cell r="A5277">
            <v>99243</v>
          </cell>
          <cell r="B5277" t="str">
            <v>ACRÉSCIMO PARA POÇO DE VISITA CIRCULAR PARA DRENAGEM, EM ALVENARIA COM TIJOLOS CERÂMICOS MACIÇOS, DIÂMETRO INTERNO = 1,2 M. AF_05/2018</v>
          </cell>
          <cell r="C5277" t="str">
            <v>M</v>
          </cell>
          <cell r="D5277">
            <v>0</v>
          </cell>
          <cell r="E5277">
            <v>0</v>
          </cell>
          <cell r="F5277">
            <v>0</v>
          </cell>
        </row>
        <row r="5278">
          <cell r="A5278">
            <v>99244</v>
          </cell>
          <cell r="B5278" t="str">
            <v>BASE PARA POÇO DE VISITA RETANGULAR PARA DRENAGEM, EM ALVENARIA COM BLOCOS DE CONCRETO, DIMENSÕES INTERNAS = 1,5X2 M, PROFUNDIDADE = 1,45 M, EXCLUINDO TAMPÃO. AF_05/2018</v>
          </cell>
          <cell r="C5278" t="str">
            <v>UN</v>
          </cell>
          <cell r="D5278">
            <v>0</v>
          </cell>
          <cell r="E5278">
            <v>0</v>
          </cell>
          <cell r="F5278">
            <v>0</v>
          </cell>
        </row>
        <row r="5279">
          <cell r="A5279">
            <v>99246</v>
          </cell>
          <cell r="B5279" t="str">
            <v>ACRÉSCIMO PARA POÇO DE VISITA CIRCULAR PARA DRENAGEM, EM CONCRETO PRÉ-MOLDADO, DIÂMETRO INTERNO = 1,5 M. AF_05/2018</v>
          </cell>
          <cell r="C5279" t="str">
            <v>M</v>
          </cell>
          <cell r="D5279">
            <v>0</v>
          </cell>
          <cell r="E5279">
            <v>0</v>
          </cell>
          <cell r="F5279">
            <v>0</v>
          </cell>
        </row>
        <row r="5280">
          <cell r="A5280">
            <v>99247</v>
          </cell>
          <cell r="B5280" t="str">
            <v>ACRÉSCIMO PARA POÇO DE VISITA RETANGULAR PARA DRENAGEM, EM ALVENARIA COM BLOCOS DE CONCRETO, DIMENSÕES INTERNAS = 1,5X2 M. AF_05/2018</v>
          </cell>
          <cell r="C5280" t="str">
            <v>M</v>
          </cell>
          <cell r="D5280">
            <v>0</v>
          </cell>
          <cell r="E5280">
            <v>0</v>
          </cell>
          <cell r="F5280">
            <v>0</v>
          </cell>
        </row>
        <row r="5281">
          <cell r="A5281">
            <v>99248</v>
          </cell>
          <cell r="B5281" t="str">
            <v>BASE PARA POÇO DE VISITA CIRCULAR PARA DRENAGEM, EM ALVENARIA COM TIJOLOS CERÂMICOS MACIÇOS, DIÂMETRO INTERNO = 1,5 M, PROFUNDIDADE = 1,45 M, EXCLUINDO TAMPÃO. AF_05/2018</v>
          </cell>
          <cell r="C5281" t="str">
            <v>UN</v>
          </cell>
          <cell r="D5281">
            <v>0</v>
          </cell>
          <cell r="E5281">
            <v>0</v>
          </cell>
          <cell r="F5281">
            <v>0</v>
          </cell>
        </row>
        <row r="5282">
          <cell r="A5282">
            <v>99249</v>
          </cell>
          <cell r="B5282" t="str">
            <v>ACRÉSCIMO PARA POÇO DE VISITA CIRCULAR PARA DRENAGEM, EM ALVENARIA COM TIJOLOS CERÂMICOS MACIÇOS, DIÂMETRO INTERNO = 1,5 M. AF_05/2018</v>
          </cell>
          <cell r="C5282" t="str">
            <v>M</v>
          </cell>
          <cell r="D5282">
            <v>0</v>
          </cell>
          <cell r="E5282">
            <v>0</v>
          </cell>
          <cell r="F5282">
            <v>0</v>
          </cell>
        </row>
        <row r="5283">
          <cell r="A5283">
            <v>99252</v>
          </cell>
          <cell r="B5283" t="str">
            <v>BASE PARA POÇO DE VISITA RETANGULAR PARA DRENAGEM, EM ALVENARIA COM BLOCOS DE CONCRETO, DIMENSÕES INTERNAS = 1X1 M, PROFUNDIDADE = 1,45 M, EXCLUINDO TAMPÃO. AF_05/2018</v>
          </cell>
          <cell r="C5283" t="str">
            <v>UN</v>
          </cell>
          <cell r="D5283">
            <v>0</v>
          </cell>
          <cell r="E5283">
            <v>0</v>
          </cell>
          <cell r="F5283">
            <v>0</v>
          </cell>
        </row>
        <row r="5284">
          <cell r="A5284">
            <v>99254</v>
          </cell>
          <cell r="B5284" t="str">
            <v>ACRÉSCIMO PARA POÇO DE VISITA RETANGULAR PARA DRENAGEM, EM ALVENARIA COM BLOCOS DE CONCRETO, DIMENSÕES INTERNAS = 1X1 M. AF_05/2018</v>
          </cell>
          <cell r="C5284" t="str">
            <v>M</v>
          </cell>
          <cell r="D5284">
            <v>0</v>
          </cell>
          <cell r="E5284">
            <v>0</v>
          </cell>
          <cell r="F5284">
            <v>0</v>
          </cell>
        </row>
        <row r="5285">
          <cell r="A5285">
            <v>99256</v>
          </cell>
          <cell r="B5285" t="str">
            <v>BASE PARA POÇO DE VISITA RETANGULAR PARA DRENAGEM, EM ALVENARIA COM BLOCOS DE CONCRETO, DIMENSÕES INTERNAS = 1,5X2,5 M, PROFUNDIDADE = 1,45 M, EXCLUINDO TAMPÃO. AF_05/2018</v>
          </cell>
          <cell r="C5285" t="str">
            <v>UN</v>
          </cell>
          <cell r="D5285">
            <v>0</v>
          </cell>
          <cell r="E5285">
            <v>0</v>
          </cell>
          <cell r="F5285">
            <v>0</v>
          </cell>
        </row>
        <row r="5286">
          <cell r="A5286">
            <v>99259</v>
          </cell>
          <cell r="B5286" t="str">
            <v>BASE PARA POÇO DE VISITA RETANGULAR PARA DRENAGEM, EM ALVENARIA COM BLOCOS DE CONCRETO, DIMENSÕES INTERNAS = 1X1,5 M, PROFUNDIDADE = 1,45 M, EXCLUINDO TAMPÃO. AF_05/2018</v>
          </cell>
          <cell r="C5286" t="str">
            <v>UN</v>
          </cell>
          <cell r="D5286">
            <v>0</v>
          </cell>
          <cell r="E5286">
            <v>0</v>
          </cell>
          <cell r="F5286">
            <v>0</v>
          </cell>
        </row>
        <row r="5287">
          <cell r="A5287">
            <v>99261</v>
          </cell>
          <cell r="B5287" t="str">
            <v>ACRÉSCIMO PARA POÇO DE VISITA RETANGULAR PARA DRENAGEM, EM ALVENARIA COM BLOCOS DE CONCRETO, DIMENSÕES INTERNAS = 1X1,5 M. AF_05/2018</v>
          </cell>
          <cell r="C5287" t="str">
            <v>M</v>
          </cell>
          <cell r="D5287">
            <v>0</v>
          </cell>
          <cell r="E5287">
            <v>0</v>
          </cell>
          <cell r="F5287">
            <v>0</v>
          </cell>
        </row>
        <row r="5288">
          <cell r="A5288">
            <v>99263</v>
          </cell>
          <cell r="B5288" t="str">
            <v>ACRÉSCIMO PARA POÇO DE VISITA RETANGULAR PARA DRENAGEM, EM ALVENARIA COM BLOCOS DE CONCRETO, DIMENSÕES INTERNAS = 1,5X2,5 M. AF_05/2018</v>
          </cell>
          <cell r="C5288" t="str">
            <v>M</v>
          </cell>
          <cell r="D5288">
            <v>0</v>
          </cell>
          <cell r="E5288">
            <v>0</v>
          </cell>
          <cell r="F5288">
            <v>0</v>
          </cell>
        </row>
        <row r="5289">
          <cell r="A5289">
            <v>99265</v>
          </cell>
          <cell r="B5289" t="str">
            <v>BASE PARA POÇO DE VISITA RETANGULAR PARA DRENAGEM, EM ALVENARIA COM BLOCOS DE CONCRETO, DIMENSÕES INTERNAS = 1X2 M, PROFUNDIDADE = 1,45 M, EXCLUINDO TAMPÃO. AF_05/2018</v>
          </cell>
          <cell r="C5289" t="str">
            <v>UN</v>
          </cell>
          <cell r="D5289">
            <v>0</v>
          </cell>
          <cell r="E5289">
            <v>0</v>
          </cell>
          <cell r="F5289">
            <v>0</v>
          </cell>
        </row>
        <row r="5290">
          <cell r="A5290">
            <v>99266</v>
          </cell>
          <cell r="B5290" t="str">
            <v>ACRÉSCIMO PARA POÇO DE VISITA RETANGULAR PARA DRENAGEM, EM ALVENARIA COM BLOCOS DE CONCRETO, DIMENSÕES INTERNAS = 1X2 M. AF_05/2018</v>
          </cell>
          <cell r="C5290" t="str">
            <v>M</v>
          </cell>
          <cell r="D5290">
            <v>0</v>
          </cell>
          <cell r="E5290">
            <v>0</v>
          </cell>
          <cell r="F5290">
            <v>0</v>
          </cell>
        </row>
        <row r="5291">
          <cell r="A5291">
            <v>99267</v>
          </cell>
          <cell r="B5291" t="str">
            <v>BASE PARA POÇO DE VISITA RETANGULAR PARA DRENAGEM, EM ALVENARIA COM BLOCOS DE CONCRETO, DIMENSÕES INTERNAS = 1X2,5 M, PROFUNDIDADE = 1,45 M, EXCLUINDO TAMPÃO. AF_05/2018</v>
          </cell>
          <cell r="C5291" t="str">
            <v>UN</v>
          </cell>
          <cell r="D5291">
            <v>0</v>
          </cell>
          <cell r="E5291">
            <v>0</v>
          </cell>
          <cell r="F5291">
            <v>0</v>
          </cell>
        </row>
        <row r="5292">
          <cell r="A5292">
            <v>99269</v>
          </cell>
          <cell r="B5292" t="str">
            <v>ACRÉSCIMO PARA POÇO DE VISITA RETANGULAR PARA DRENAGEM, EM ALVENARIA COM BLOCOS DE CONCRETO, DIMENSÕES INTERNAS = 1X2,5 M. AF_05/2018</v>
          </cell>
          <cell r="C5292" t="str">
            <v>M</v>
          </cell>
          <cell r="D5292">
            <v>0</v>
          </cell>
          <cell r="E5292">
            <v>0</v>
          </cell>
          <cell r="F5292">
            <v>0</v>
          </cell>
        </row>
        <row r="5293">
          <cell r="A5293">
            <v>99271</v>
          </cell>
          <cell r="B5293" t="str">
            <v>BASE PARA POÇO DE VISITA RETANGULAR PARA DRENAGEM, EM ALVENARIA COM BLOCOS DE CONCRETO, DIMENSÕES INTERNAS = 1,5X3 M, PROFUNDIDADE = 1,45 M, EXCLUINDO TAMPÃO. AF_05/2018</v>
          </cell>
          <cell r="C5293" t="str">
            <v>UN</v>
          </cell>
          <cell r="D5293">
            <v>0</v>
          </cell>
          <cell r="E5293">
            <v>0</v>
          </cell>
          <cell r="F5293">
            <v>0</v>
          </cell>
        </row>
        <row r="5294">
          <cell r="A5294">
            <v>99272</v>
          </cell>
          <cell r="B5294" t="str">
            <v>POÇO DE INSPEÇÃO CIRCULAR PARA DRENAGEM, EM ALVENARIA COM TIJOLOS CERÂMICOS MACIÇOS, DIÂMETRO INTERNO = 0,6 M, PROFUNDIDADE = 1 M, EXCLUINDO TAMPÃO. AF_05/2018</v>
          </cell>
          <cell r="C5294" t="str">
            <v>UN</v>
          </cell>
          <cell r="D5294">
            <v>0</v>
          </cell>
          <cell r="E5294">
            <v>0</v>
          </cell>
          <cell r="F5294">
            <v>0</v>
          </cell>
        </row>
        <row r="5295">
          <cell r="A5295">
            <v>99273</v>
          </cell>
          <cell r="B5295" t="str">
            <v>POÇO DE INSPEÇÃO CIRCULAR PARA DRENAGEM, EM ALVENARIA COM TIJOLOS CERÂMICOS MACIÇOS, DIÂMETRO INTERNO = 0,6 M, PROFUNDIDADE = 1,5 M, EXCLUINDO TAMPÃO. AF_05/2018</v>
          </cell>
          <cell r="C5295" t="str">
            <v>UN</v>
          </cell>
          <cell r="D5295">
            <v>0</v>
          </cell>
          <cell r="E5295">
            <v>0</v>
          </cell>
          <cell r="F5295">
            <v>0</v>
          </cell>
        </row>
        <row r="5296">
          <cell r="A5296">
            <v>99274</v>
          </cell>
          <cell r="B5296" t="str">
            <v>BASE PARA POÇO DE VISITA RETANGULAR PARA DRENAGEM, EM ALVENARIA COM BLOCOS DE CONCRETO, DIMENSÕES INTERNAS = 1X3 M, PROFUNDIDADE = 1,45 M, EXCLUINDO TAMPÃO. AF_05/2018</v>
          </cell>
          <cell r="C5296" t="str">
            <v>UN</v>
          </cell>
          <cell r="D5296">
            <v>0</v>
          </cell>
          <cell r="E5296">
            <v>0</v>
          </cell>
          <cell r="F5296">
            <v>0</v>
          </cell>
        </row>
        <row r="5297">
          <cell r="A5297">
            <v>99276</v>
          </cell>
          <cell r="B5297" t="str">
            <v>ACRÉSCIMO PARA POÇO DE VISITA RETANGULAR PARA DRENAGEM, EM ALVENARIA COM BLOCOS DE CONCRETO, DIMENSÕES INTERNAS = 1,5X3 M. AF_05/2018</v>
          </cell>
          <cell r="C5297" t="str">
            <v>M</v>
          </cell>
          <cell r="D5297">
            <v>0</v>
          </cell>
          <cell r="E5297">
            <v>0</v>
          </cell>
          <cell r="F5297">
            <v>0</v>
          </cell>
        </row>
        <row r="5298">
          <cell r="A5298">
            <v>99277</v>
          </cell>
          <cell r="B5298" t="str">
            <v>ACRÉSCIMO PARA POÇO DE VISITA RETANGULAR PARA DRENAGEM, EM ALVENARIA COM BLOCOS DE CONCRETO, DIMENSÕES INTERNAS = 1X3 M. AF_05/2018</v>
          </cell>
          <cell r="C5298" t="str">
            <v>M</v>
          </cell>
          <cell r="D5298">
            <v>0</v>
          </cell>
          <cell r="E5298">
            <v>0</v>
          </cell>
          <cell r="F5298">
            <v>0</v>
          </cell>
        </row>
        <row r="5299">
          <cell r="A5299">
            <v>99278</v>
          </cell>
          <cell r="B5299" t="str">
            <v>ACRÉSCIMO PARA POÇO DE VISITA CIRCULAR PARA DRENAGEM, EM CONCRETO PRÉ-MOLDADO, DIÂMETRO INTERNO = 0,8 M. AF_05/2018</v>
          </cell>
          <cell r="C5299" t="str">
            <v>M</v>
          </cell>
          <cell r="D5299">
            <v>0</v>
          </cell>
          <cell r="E5299">
            <v>0</v>
          </cell>
          <cell r="F5299">
            <v>0</v>
          </cell>
        </row>
        <row r="5300">
          <cell r="A5300">
            <v>99279</v>
          </cell>
          <cell r="B5300" t="str">
            <v>BASE PARA POÇO DE VISITA RETANGULAR PARA DRENAGEM, EM ALVENARIA COM BLOCOS DE CONCRETO, DIMENSÕES INTERNAS = 1X3,5 M, PROFUNDIDADE = 1,45 M, EXCLUINDO TAMPÃO. AF_05/2018</v>
          </cell>
          <cell r="C5300" t="str">
            <v>UN</v>
          </cell>
          <cell r="D5300">
            <v>0</v>
          </cell>
          <cell r="E5300">
            <v>0</v>
          </cell>
          <cell r="F5300">
            <v>0</v>
          </cell>
        </row>
        <row r="5301">
          <cell r="A5301">
            <v>99280</v>
          </cell>
          <cell r="B5301" t="str">
            <v>BASE PARA POÇO DE VISITA CIRCULAR PARA DRENAGEM, EM ALVENARIA COM TIJOLOS CERÂMICOS MACIÇOS, DIÂMETRO INTERNO = 0,8 M, PROFUNDIDADE = 1,45 M, EXCLUINDO TAMPÃO. AF_05/2018</v>
          </cell>
          <cell r="C5301" t="str">
            <v>UN</v>
          </cell>
          <cell r="D5301">
            <v>0</v>
          </cell>
          <cell r="E5301">
            <v>0</v>
          </cell>
          <cell r="F5301">
            <v>0</v>
          </cell>
        </row>
        <row r="5302">
          <cell r="A5302">
            <v>99281</v>
          </cell>
          <cell r="B5302" t="str">
            <v>ACRÉSCIMO PARA POÇO DE VISITA RETANGULAR PARA DRENAGEM, EM ALVENARIA COM BLOCOS DE CONCRETO, DIMENSÕES INTERNAS = 1X3,5 M. AF_05/2018</v>
          </cell>
          <cell r="C5302" t="str">
            <v>M</v>
          </cell>
          <cell r="D5302">
            <v>0</v>
          </cell>
          <cell r="E5302">
            <v>0</v>
          </cell>
          <cell r="F5302">
            <v>0</v>
          </cell>
        </row>
        <row r="5303">
          <cell r="A5303">
            <v>99282</v>
          </cell>
          <cell r="B5303" t="str">
            <v>ACRÉSCIMO PARA POÇO DE VISITA RETANGULAR PARA DRENAGEM, EM ALVENARIA COM BLOCOS DE CONCRETO, DIMENSÕES INTERNAS = 2,5X2,5 M. AF_05/2018</v>
          </cell>
          <cell r="C5303" t="str">
            <v>M</v>
          </cell>
          <cell r="D5303">
            <v>0</v>
          </cell>
          <cell r="E5303">
            <v>0</v>
          </cell>
          <cell r="F5303">
            <v>0</v>
          </cell>
        </row>
        <row r="5304">
          <cell r="A5304">
            <v>99283</v>
          </cell>
          <cell r="B5304" t="str">
            <v>ACRÉSCIMO PARA POÇO DE VISITA CIRCULAR PARA DRENAGEM, EM ALVENARIA COM TIJOLOS CERÂMICOS MACIÇOS, DIÂMETRO INTERNO = 0,8 M. AF_05/2018</v>
          </cell>
          <cell r="C5304" t="str">
            <v>M</v>
          </cell>
          <cell r="D5304">
            <v>0</v>
          </cell>
          <cell r="E5304">
            <v>0</v>
          </cell>
          <cell r="F5304">
            <v>0</v>
          </cell>
        </row>
        <row r="5305">
          <cell r="A5305">
            <v>99284</v>
          </cell>
          <cell r="B5305" t="str">
            <v>BASE PARA POÇO DE VISITA RETANGULAR PARA DRENAGEM, EM ALVENARIA COM BLOCOS DE CONCRETO, DIMENSÕES INTERNAS = 1,5X3,5 M, PROFUNDIDADE = 1,45 M, EXCLUINDO TAMPÃO. AF_05/2018</v>
          </cell>
          <cell r="C5305" t="str">
            <v>UN</v>
          </cell>
          <cell r="D5305">
            <v>0</v>
          </cell>
          <cell r="E5305">
            <v>0</v>
          </cell>
          <cell r="F5305">
            <v>0</v>
          </cell>
        </row>
        <row r="5306">
          <cell r="A5306">
            <v>99286</v>
          </cell>
          <cell r="B5306" t="str">
            <v>BASE PARA POÇO DE VISITA RETANGULAR PARA DRENAGEM, EM ALVENARIA COM BLOCOS DE CONCRETO, DIMENSÕES INTERNAS = 1X4 M, PROFUNDIDADE = 1,45 M, EXCLUINDO TAMPÃO. AF_05/2018</v>
          </cell>
          <cell r="C5306" t="str">
            <v>UN</v>
          </cell>
          <cell r="D5306">
            <v>0</v>
          </cell>
          <cell r="E5306">
            <v>0</v>
          </cell>
          <cell r="F5306">
            <v>0</v>
          </cell>
        </row>
        <row r="5307">
          <cell r="A5307">
            <v>99287</v>
          </cell>
          <cell r="B5307" t="str">
            <v>BASE PARA POÇO DE VISITA RETANGULAR PARA DRENAGEM, EM ALVENARIA COM BLOCOS DE CONCRETO, DIMENSÕES INTERNAS = 2,5X3 M, PROFUNDIDADE = 1,45 M, EXCLUINDO TAMPÃO. AF_05/2018</v>
          </cell>
          <cell r="C5307" t="str">
            <v>UN</v>
          </cell>
          <cell r="D5307">
            <v>0</v>
          </cell>
          <cell r="E5307">
            <v>0</v>
          </cell>
          <cell r="F5307">
            <v>0</v>
          </cell>
        </row>
        <row r="5308">
          <cell r="A5308">
            <v>99288</v>
          </cell>
          <cell r="B5308" t="str">
            <v>ACRÉSCIMO PARA POÇO DE VISITA CIRCULAR PARA DRENAGEM, EM CONCRETO PRÉ-MOLDADO, DIÂMETRO INTERNO = 1 M. AF_05/2018</v>
          </cell>
          <cell r="C5308" t="str">
            <v>M</v>
          </cell>
          <cell r="D5308">
            <v>0</v>
          </cell>
          <cell r="E5308">
            <v>0</v>
          </cell>
          <cell r="F5308">
            <v>0</v>
          </cell>
        </row>
        <row r="5309">
          <cell r="A5309">
            <v>99289</v>
          </cell>
          <cell r="B5309" t="str">
            <v>ACRÉSCIMO PARA POÇO DE VISITA RETANGULAR PARA DRENAGEM, EM ALVENARIA COM BLOCOS DE CONCRETO, DIMENSÕES INTERNAS = 1X4 M. AF_05/2018</v>
          </cell>
          <cell r="C5309" t="str">
            <v>M</v>
          </cell>
          <cell r="D5309">
            <v>0</v>
          </cell>
          <cell r="E5309">
            <v>0</v>
          </cell>
          <cell r="F5309">
            <v>0</v>
          </cell>
        </row>
        <row r="5310">
          <cell r="A5310">
            <v>99290</v>
          </cell>
          <cell r="B5310" t="str">
            <v>BASE PARA POÇO DE VISITA RETANGULAR PARA DRENAGEM, EM ALVENARIA COM BLOCOS DE CONCRETO, DIMENSÕES INTERNAS = 1,5X1,5 M, PROFUNDIDADE = 1,45 M, EXCLUINDO TAMPÃO. AF_05/2018</v>
          </cell>
          <cell r="C5310" t="str">
            <v>UN</v>
          </cell>
          <cell r="D5310">
            <v>0</v>
          </cell>
          <cell r="E5310">
            <v>0</v>
          </cell>
          <cell r="F5310">
            <v>0</v>
          </cell>
        </row>
        <row r="5311">
          <cell r="A5311">
            <v>99291</v>
          </cell>
          <cell r="B5311" t="str">
            <v>ACRÉSCIMO PARA POÇO DE VISITA RETANGULAR PARA DRENAGEM, EM ALVENARIA COM BLOCOS DE CONCRETO, DIMENSÕES INTERNAS = 1,5X3,5 M. AF_05/2018</v>
          </cell>
          <cell r="C5311" t="str">
            <v>M</v>
          </cell>
          <cell r="D5311">
            <v>0</v>
          </cell>
          <cell r="E5311">
            <v>0</v>
          </cell>
          <cell r="F5311">
            <v>0</v>
          </cell>
        </row>
        <row r="5312">
          <cell r="A5312">
            <v>99292</v>
          </cell>
          <cell r="B5312" t="str">
            <v>BASE PARA POÇO DE VISITA CIRCULAR PARA DRENAGEM, EM ALVENARIA COM TIJOLOS CERÂMICOS MACIÇOS, DIÂMETRO INTERNO = 1 M, PROFUNDIDADE = 1,45 M, EXCLUINDO TAMPÃO. AF_05/2018</v>
          </cell>
          <cell r="C5312" t="str">
            <v>UN</v>
          </cell>
          <cell r="D5312">
            <v>0</v>
          </cell>
          <cell r="E5312">
            <v>0</v>
          </cell>
          <cell r="F5312">
            <v>0</v>
          </cell>
        </row>
        <row r="5313">
          <cell r="A5313">
            <v>99293</v>
          </cell>
          <cell r="B5313" t="str">
            <v>ACRÉSCIMO PARA POÇO DE VISITA CIRCULAR PARA DRENAGEM, EM ALVENARIA COM TIJOLOS CERÂMICOS MACIÇOS, DIÂMETRO INTERNO = 1 M. AF_05/2018</v>
          </cell>
          <cell r="C5313" t="str">
            <v>M</v>
          </cell>
          <cell r="D5313">
            <v>0</v>
          </cell>
          <cell r="E5313">
            <v>0</v>
          </cell>
          <cell r="F5313">
            <v>0</v>
          </cell>
        </row>
        <row r="5314">
          <cell r="A5314">
            <v>99294</v>
          </cell>
          <cell r="B5314" t="str">
            <v>BASE PARA POÇO DE VISITA RETANGULAR PARA DRENAGEM, EM ALVENARIA COM BLOCOS DE CONCRETO, DIMENSÕES INTERNAS = 1,5X4 M, PROFUNDIDADE = 1,45 M, EXCLUINDO TAMPÃO. AF_05/2018</v>
          </cell>
          <cell r="C5314" t="str">
            <v>UN</v>
          </cell>
          <cell r="D5314">
            <v>0</v>
          </cell>
          <cell r="E5314">
            <v>0</v>
          </cell>
          <cell r="F5314">
            <v>0</v>
          </cell>
        </row>
        <row r="5315">
          <cell r="A5315">
            <v>99296</v>
          </cell>
          <cell r="B5315" t="str">
            <v>ACRÉSCIMO PARA POÇO DE VISITA RETANGULAR PARA DRENAGEM, EM ALVENARIA COM BLOCOS DE CONCRETO, DIMENSÕES INTERNAS = 2,5X3 M. AF_05/2018</v>
          </cell>
          <cell r="C5315" t="str">
            <v>M</v>
          </cell>
          <cell r="D5315">
            <v>0</v>
          </cell>
          <cell r="E5315">
            <v>0</v>
          </cell>
          <cell r="F5315">
            <v>0</v>
          </cell>
        </row>
        <row r="5316">
          <cell r="A5316">
            <v>99297</v>
          </cell>
          <cell r="B5316" t="str">
            <v>ACRÉSCIMO PARA POÇO DE VISITA RETANGULAR PARA DRENAGEM, EM ALVENARIA COM BLOCOS DE CONCRETO, DIMENSÕES INTERNAS = 1,5X4 M. AF_05/2018</v>
          </cell>
          <cell r="C5316" t="str">
            <v>M</v>
          </cell>
          <cell r="D5316">
            <v>0</v>
          </cell>
          <cell r="E5316">
            <v>0</v>
          </cell>
          <cell r="F5316">
            <v>0</v>
          </cell>
        </row>
        <row r="5317">
          <cell r="A5317">
            <v>99298</v>
          </cell>
          <cell r="B5317" t="str">
            <v>BASE PARA POÇO DE VISITA RETANGULAR PARA DRENAGEM, EM ALVENARIA COM BLOCOS DE CONCRETO, DIMENSÕES INTERNAS = 2,5X3,5 M, PROFUNDIDADE = 1,45 M, EXCLUINDO TAMPÃO. AF_05/2018</v>
          </cell>
          <cell r="C5317" t="str">
            <v>UN</v>
          </cell>
          <cell r="D5317">
            <v>0</v>
          </cell>
          <cell r="E5317">
            <v>0</v>
          </cell>
          <cell r="F5317">
            <v>0</v>
          </cell>
        </row>
        <row r="5318">
          <cell r="A5318">
            <v>99299</v>
          </cell>
          <cell r="B5318" t="str">
            <v>ACRÉSCIMO PARA POÇO DE VISITA RETANGULAR PARA DRENAGEM, EM ALVENARIA COM BLOCOS DE CONCRETO, DIMENSÕES INTERNAS = 2,5X3,5 M. AF_05/2018</v>
          </cell>
          <cell r="C5318" t="str">
            <v>M</v>
          </cell>
          <cell r="D5318">
            <v>0</v>
          </cell>
          <cell r="E5318">
            <v>0</v>
          </cell>
          <cell r="F5318">
            <v>0</v>
          </cell>
        </row>
        <row r="5319">
          <cell r="A5319">
            <v>99300</v>
          </cell>
          <cell r="B5319" t="str">
            <v>BASE PARA POÇO DE VISITA RETANGULAR PARA DRENAGEM, EM ALVENARIA COM BLOCOS DE CONCRETO, DIMENSÕES INTERNAS = 2,5X4 M, PROFUNDIDADE = 1,45 M, EXCLUINDO TAMPÃO. AF_05/2018</v>
          </cell>
          <cell r="C5319" t="str">
            <v>UN</v>
          </cell>
          <cell r="D5319">
            <v>0</v>
          </cell>
          <cell r="E5319">
            <v>0</v>
          </cell>
          <cell r="F5319">
            <v>0</v>
          </cell>
        </row>
        <row r="5320">
          <cell r="A5320">
            <v>99301</v>
          </cell>
          <cell r="B5320" t="str">
            <v>BASE PARA POÇO DE VISITA RETANGULAR PARA DRENAGEM, EM ALVENARIA COM BLOCOS DE CONCRETO, DIMENSÕES INTERNAS = 2X2 M, PROFUNDIDADE = 1,45 M, EXCLUINDO TAMPÃO. AF_05/2018</v>
          </cell>
          <cell r="C5320" t="str">
            <v>UN</v>
          </cell>
          <cell r="D5320">
            <v>0</v>
          </cell>
          <cell r="E5320">
            <v>0</v>
          </cell>
          <cell r="F5320">
            <v>0</v>
          </cell>
        </row>
        <row r="5321">
          <cell r="A5321">
            <v>99302</v>
          </cell>
          <cell r="B5321" t="str">
            <v>ACRÉSCIMO PARA POÇO DE VISITA RETANGULAR PARA DRENAGEM, EM ALVENARIA COM BLOCOS DE CONCRETO, DIMENSÕES INTERNAS = 2,5X4 M. AF_05/2018</v>
          </cell>
          <cell r="C5321" t="str">
            <v>M</v>
          </cell>
          <cell r="D5321">
            <v>0</v>
          </cell>
          <cell r="E5321">
            <v>0</v>
          </cell>
          <cell r="F5321">
            <v>0</v>
          </cell>
        </row>
        <row r="5322">
          <cell r="A5322">
            <v>99303</v>
          </cell>
          <cell r="B5322" t="str">
            <v>BASE PARA POÇO DE VISITA RETANGULAR PARA DRENAGEM, EM ALVENARIA COM BLOCOS DE CONCRETO, DIMENSÕES INTERNAS = 3X3 M, PROFUNDIDADE = 1,45 M, EXCLUINDO TAMPÃO. AF_05/2018</v>
          </cell>
          <cell r="C5322" t="str">
            <v>UN</v>
          </cell>
          <cell r="D5322">
            <v>0</v>
          </cell>
          <cell r="E5322">
            <v>0</v>
          </cell>
          <cell r="F5322">
            <v>0</v>
          </cell>
        </row>
        <row r="5323">
          <cell r="A5323">
            <v>99304</v>
          </cell>
          <cell r="B5323" t="str">
            <v>ACRÉSCIMO PARA POÇO DE VISITA RETANGULAR PARA DRENAGEM, EM ALVENARIA COM BLOCOS DE CONCRETO, DIMENSÕES INTERNAS = 3X3 M. AF_05/2018</v>
          </cell>
          <cell r="C5323" t="str">
            <v>M</v>
          </cell>
          <cell r="D5323">
            <v>0</v>
          </cell>
          <cell r="E5323">
            <v>0</v>
          </cell>
          <cell r="F5323">
            <v>0</v>
          </cell>
        </row>
        <row r="5324">
          <cell r="A5324">
            <v>99305</v>
          </cell>
          <cell r="B5324" t="str">
            <v>BASE PARA POÇO DE VISITA RETANGULAR PARA DRENAGEM, EM ALVENARIA COM BLOCOS DE CONCRETO, DIMENSÕES INTERNAS = 3X3,5 M, PROFUNDIDADE = 1,45 M, EXCLUINDO TAMPÃO. AF_05/2018</v>
          </cell>
          <cell r="C5324" t="str">
            <v>UN</v>
          </cell>
          <cell r="D5324">
            <v>0</v>
          </cell>
          <cell r="E5324">
            <v>0</v>
          </cell>
          <cell r="F5324">
            <v>0</v>
          </cell>
        </row>
        <row r="5325">
          <cell r="A5325">
            <v>99306</v>
          </cell>
          <cell r="B5325" t="str">
            <v>ACRÉSCIMO PARA POÇO DE VISITA RETANGULAR PARA DRENAGEM, EM ALVENARIA COM BLOCOS DE CONCRETO, DIMENSÕES INTERNAS = 3X3,5 M. AF_05/2018</v>
          </cell>
          <cell r="C5325" t="str">
            <v>M</v>
          </cell>
          <cell r="D5325">
            <v>0</v>
          </cell>
          <cell r="E5325">
            <v>0</v>
          </cell>
          <cell r="F5325">
            <v>0</v>
          </cell>
        </row>
        <row r="5326">
          <cell r="A5326">
            <v>99307</v>
          </cell>
          <cell r="B5326" t="str">
            <v>ACRÉSCIMO PARA POÇO DE VISITA RETANGULAR PARA DRENAGEM, EM ALVENARIA COM BLOCOS DE CONCRETO, DIMENSÕES INTERNAS = 2X2 M. AF_05/2018</v>
          </cell>
          <cell r="C5326" t="str">
            <v>M</v>
          </cell>
          <cell r="D5326">
            <v>0</v>
          </cell>
          <cell r="E5326">
            <v>0</v>
          </cell>
          <cell r="F5326">
            <v>0</v>
          </cell>
        </row>
        <row r="5327">
          <cell r="A5327">
            <v>99308</v>
          </cell>
          <cell r="B5327" t="str">
            <v>BASE PARA POÇO DE VISITA RETANGULAR PARA DRENAGEM, EM ALVENARIA COM BLOCOS DE CONCRETO, DIMENSÕES INTERNAS = 3X4 M, PROFUNDIDADE = 1,45 M, EXCLUINDO TAMPÃO. AF_05/2018</v>
          </cell>
          <cell r="C5327" t="str">
            <v>UN</v>
          </cell>
          <cell r="D5327">
            <v>0</v>
          </cell>
          <cell r="E5327">
            <v>0</v>
          </cell>
          <cell r="F5327">
            <v>0</v>
          </cell>
        </row>
        <row r="5328">
          <cell r="A5328">
            <v>99309</v>
          </cell>
          <cell r="B5328" t="str">
            <v>ACRÉSCIMO PARA POÇO DE VISITA RETANGULAR PARA DRENAGEM, EM ALVENARIA COM BLOCOS DE CONCRETO, DIMENSÕES INTERNAS = 3X4 M. AF_05/2018</v>
          </cell>
          <cell r="C5328" t="str">
            <v>M</v>
          </cell>
          <cell r="D5328">
            <v>0</v>
          </cell>
          <cell r="E5328">
            <v>0</v>
          </cell>
          <cell r="F5328">
            <v>0</v>
          </cell>
        </row>
        <row r="5329">
          <cell r="A5329">
            <v>99310</v>
          </cell>
          <cell r="B5329" t="str">
            <v>BASE PARA POÇO DE VISITA RETANGULAR PARA DRENAGEM, EM ALVENARIA COM BLOCOS DE CONCRETO, DIMENSÕES INTERNAS = 3,5X3,5 M, PROFUNDIDADE = 1,45 M, EXCLUINDO TAMPÃO. AF_05/2018</v>
          </cell>
          <cell r="C5329" t="str">
            <v>UN</v>
          </cell>
          <cell r="D5329">
            <v>0</v>
          </cell>
          <cell r="E5329">
            <v>0</v>
          </cell>
          <cell r="F5329">
            <v>0</v>
          </cell>
        </row>
        <row r="5330">
          <cell r="A5330">
            <v>99311</v>
          </cell>
          <cell r="B5330" t="str">
            <v>ACRÉSCIMO PARA POÇO DE VISITA RETANGULAR PARA DRENAGEM, EM ALVENARIA COM BLOCOS DE CONCRETO, DIMENSÕES INTERNAS = 3,5X3,5 M. AF_05/2018</v>
          </cell>
          <cell r="C5330" t="str">
            <v>M</v>
          </cell>
          <cell r="D5330">
            <v>0</v>
          </cell>
          <cell r="E5330">
            <v>0</v>
          </cell>
          <cell r="F5330">
            <v>0</v>
          </cell>
        </row>
        <row r="5331">
          <cell r="A5331">
            <v>99312</v>
          </cell>
          <cell r="B5331" t="str">
            <v>BASE PARA POÇO DE VISITA RETANGULAR PARA DRENAGEM, EM ALVENARIA COM BLOCOS DE CONCRETO, DIMENSÕES INTERNAS = 2X2,5 M, PROFUNDIDADE = 1,45 M, EXCLUINDO TAMPÃO. AF_05/2018</v>
          </cell>
          <cell r="C5331" t="str">
            <v>UN</v>
          </cell>
          <cell r="D5331">
            <v>0</v>
          </cell>
          <cell r="E5331">
            <v>0</v>
          </cell>
          <cell r="F5331">
            <v>0</v>
          </cell>
        </row>
        <row r="5332">
          <cell r="A5332">
            <v>99313</v>
          </cell>
          <cell r="B5332" t="str">
            <v>BASE PARA POÇO DE VISITA RETANGULAR PARA DRENAGEM, EM ALVENARIA COM BLOCOS DE CONCRETO, DIMENSÕES INTERNAS = 3,5X4 M, PROFUNDIDADE = 1,45 M, EXCLUINDO TAMPÃO. AF_05/2018</v>
          </cell>
          <cell r="C5332" t="str">
            <v>UN</v>
          </cell>
          <cell r="D5332">
            <v>0</v>
          </cell>
          <cell r="E5332">
            <v>0</v>
          </cell>
          <cell r="F5332">
            <v>0</v>
          </cell>
        </row>
        <row r="5333">
          <cell r="A5333">
            <v>99314</v>
          </cell>
          <cell r="B5333" t="str">
            <v>ACRÉSCIMO PARA POÇO DE VISITA RETANGULAR PARA DRENAGEM, EM ALVENARIA COM BLOCOS DE CONCRETO, DIMENSÕES INTERNAS = 3,5X4 M. AF_05/2018</v>
          </cell>
          <cell r="C5333" t="str">
            <v>M</v>
          </cell>
          <cell r="D5333">
            <v>0</v>
          </cell>
          <cell r="E5333">
            <v>0</v>
          </cell>
          <cell r="F5333">
            <v>0</v>
          </cell>
        </row>
        <row r="5334">
          <cell r="A5334">
            <v>99315</v>
          </cell>
          <cell r="B5334" t="str">
            <v>BASE PARA POÇO DE VISITA RETANGULAR PARA DRENAGEM, EM ALVENARIA COM BLOCOS DE CONCRETO, DIMENSÕES INTERNAS = 4X4 M, PROFUNDIDADE = 1,45 M, EXCLUINDO TAMPÃO. AF_05/2018</v>
          </cell>
          <cell r="C5334" t="str">
            <v>UN</v>
          </cell>
          <cell r="D5334">
            <v>0</v>
          </cell>
          <cell r="E5334">
            <v>0</v>
          </cell>
          <cell r="F5334">
            <v>0</v>
          </cell>
        </row>
        <row r="5335">
          <cell r="A5335">
            <v>99317</v>
          </cell>
          <cell r="B5335" t="str">
            <v>ACRÉSCIMO PARA POÇO DE VISITA RETANGULAR PARA DRENAGEM, EM ALVENARIA COM BLOCOS DE CONCRETO, DIMENSÕES INTERNAS = 2X2,5 M. AF_05/2018</v>
          </cell>
          <cell r="C5335" t="str">
            <v>M</v>
          </cell>
          <cell r="D5335">
            <v>0</v>
          </cell>
          <cell r="E5335">
            <v>0</v>
          </cell>
          <cell r="F5335">
            <v>0</v>
          </cell>
        </row>
        <row r="5336">
          <cell r="A5336">
            <v>99318</v>
          </cell>
          <cell r="B5336" t="str">
            <v>CHAMINÉ CIRCULAR PARA POÇO DE VISITA PARA DRENAGEM, EM CONCRETO PRÉ-MOLDADO, DIÂMETRO INTERNO = 0,6 M. AF_05/2018</v>
          </cell>
          <cell r="C5336" t="str">
            <v>M</v>
          </cell>
          <cell r="D5336">
            <v>0</v>
          </cell>
          <cell r="E5336">
            <v>0</v>
          </cell>
          <cell r="F5336">
            <v>0</v>
          </cell>
        </row>
        <row r="5337">
          <cell r="A5337">
            <v>99319</v>
          </cell>
          <cell r="B5337" t="str">
            <v>CHAMINÉ CIRCULAR PARA POÇO DE VISITA PARA DRENAGEM, EM ALVENARIA COM TIJOLOS CERÂMICOS MACIÇOS, DIÂMETRO INTERNO = 0,6 M. AF_05/2018</v>
          </cell>
          <cell r="C5337" t="str">
            <v>M</v>
          </cell>
          <cell r="D5337">
            <v>0</v>
          </cell>
          <cell r="E5337">
            <v>0</v>
          </cell>
          <cell r="F5337">
            <v>0</v>
          </cell>
        </row>
        <row r="5338">
          <cell r="A5338">
            <v>99320</v>
          </cell>
          <cell r="B5338" t="str">
            <v>BASE PARA POÇO DE VISITA RETANGULAR PARA DRENAGEM, EM ALVENARIA COM BLOCOS DE CONCRETO, DIMENSÕES INTERNAS = 2X3 M, PROFUNDIDADE = 1,45 M, EXCLUINDO TAMPÃO. AF_05/2018</v>
          </cell>
          <cell r="C5338" t="str">
            <v>UN</v>
          </cell>
          <cell r="D5338">
            <v>0</v>
          </cell>
          <cell r="E5338">
            <v>0</v>
          </cell>
          <cell r="F5338">
            <v>0</v>
          </cell>
        </row>
        <row r="5339">
          <cell r="A5339">
            <v>99321</v>
          </cell>
          <cell r="B5339" t="str">
            <v>ACRÉSCIMO PARA POÇO DE VISITA RETANGULAR PARA DRENAGEM, EM ALVENARIA COM BLOCOS DE CONCRETO, DIMENSÕES INTERNAS = 2X3 M. AF_05/2018</v>
          </cell>
          <cell r="C5339" t="str">
            <v>M</v>
          </cell>
          <cell r="D5339">
            <v>0</v>
          </cell>
          <cell r="E5339">
            <v>0</v>
          </cell>
          <cell r="F5339">
            <v>0</v>
          </cell>
        </row>
        <row r="5340">
          <cell r="A5340">
            <v>99322</v>
          </cell>
          <cell r="B5340" t="str">
            <v>BASE PARA POÇO DE VISITA RETANGULAR PARA DRENAGEM, EM ALVENARIA COM BLOCOS DE CONCRETO, DIMENSÕES INTERNAS = 2X3,5 M, PROFUNDIDADE = 1,45 M, EXCLUINDO TAMPÃO. AF_05/2018</v>
          </cell>
          <cell r="C5340" t="str">
            <v>UN</v>
          </cell>
          <cell r="D5340">
            <v>0</v>
          </cell>
          <cell r="E5340">
            <v>0</v>
          </cell>
          <cell r="F5340">
            <v>0</v>
          </cell>
        </row>
        <row r="5341">
          <cell r="A5341">
            <v>99323</v>
          </cell>
          <cell r="B5341" t="str">
            <v>ACRÉSCIMO PARA POÇO DE VISITA RETANGULAR PARA DRENAGEM, EM ALVENARIA COM BLOCOS DE CONCRETO, DIMENSÕES INTERNAS = 2X3,5 M. AF_05/2018</v>
          </cell>
          <cell r="C5341" t="str">
            <v>M</v>
          </cell>
          <cell r="D5341">
            <v>0</v>
          </cell>
          <cell r="E5341">
            <v>0</v>
          </cell>
          <cell r="F5341">
            <v>0</v>
          </cell>
        </row>
        <row r="5342">
          <cell r="A5342">
            <v>99324</v>
          </cell>
          <cell r="B5342" t="str">
            <v>BASE PARA POÇO DE VISITA RETANGULAR PARA DRENAGEM, EM ALVENARIA COM BLOCOS DE CONCRETO, DIMENSÕES INTERNAS = 2X4 M, PROFUNDIDADE = 1,45 M, EXCLUINDO TAMPÃO. AF_05/2018</v>
          </cell>
          <cell r="C5342" t="str">
            <v>UN</v>
          </cell>
          <cell r="D5342">
            <v>0</v>
          </cell>
          <cell r="E5342">
            <v>0</v>
          </cell>
          <cell r="F5342">
            <v>0</v>
          </cell>
        </row>
        <row r="5343">
          <cell r="A5343">
            <v>99325</v>
          </cell>
          <cell r="B5343" t="str">
            <v>ACRÉSCIMO PARA POÇO DE VISITA RETANGULAR PARA DRENAGEM, EM ALVENARIA COM BLOCOS DE CONCRETO, DIMENSÕES INTERNAS = 2X4 M. AF_05/2018</v>
          </cell>
          <cell r="C5343" t="str">
            <v>M</v>
          </cell>
          <cell r="D5343">
            <v>0</v>
          </cell>
          <cell r="E5343">
            <v>0</v>
          </cell>
          <cell r="F5343">
            <v>0</v>
          </cell>
        </row>
        <row r="5344">
          <cell r="A5344">
            <v>99326</v>
          </cell>
          <cell r="B5344" t="str">
            <v>BASE PARA POÇO DE VISITA RETANGULAR PARA DRENAGEM, EM ALVENARIA COM BLOCOS DE CONCRETO, DIMENSÕES INTERNAS = 2,5X2,5 M, PROFUNDIDADE = 1,45 M, EXCLUINDO TAMPÃO. AF_05/2018</v>
          </cell>
          <cell r="C5344" t="str">
            <v>UN</v>
          </cell>
          <cell r="D5344">
            <v>0</v>
          </cell>
          <cell r="E5344">
            <v>0</v>
          </cell>
          <cell r="F5344">
            <v>0</v>
          </cell>
        </row>
        <row r="5345">
          <cell r="A5345">
            <v>99327</v>
          </cell>
          <cell r="B5345" t="str">
            <v>ACRÉSCIMO PARA POÇO DE VISITA RETANGULAR PARA DRENAGEM, EM ALVENARIA COM BLOCOS DE CONCRETO, DIMENSÕES INTERNAS = 4X4 M. AF_05/2018</v>
          </cell>
          <cell r="C5345" t="str">
            <v>M</v>
          </cell>
          <cell r="D5345">
            <v>0</v>
          </cell>
          <cell r="E5345">
            <v>0</v>
          </cell>
          <cell r="F5345">
            <v>0</v>
          </cell>
        </row>
        <row r="5346">
          <cell r="A5346">
            <v>94263</v>
          </cell>
          <cell r="B5346" t="str">
            <v>GUIA (MEIO-FIO) CONCRETO, MOLDADA  IN LOCO  EM TRECHO RETO COM EXTRUSORA, 13 CM BASE X 22 CM ALTURA. AF_06/2016</v>
          </cell>
          <cell r="C5346" t="str">
            <v>M</v>
          </cell>
          <cell r="D5346">
            <v>0</v>
          </cell>
          <cell r="E5346">
            <v>0</v>
          </cell>
          <cell r="F5346">
            <v>0</v>
          </cell>
        </row>
        <row r="5347">
          <cell r="A5347">
            <v>94264</v>
          </cell>
          <cell r="B5347" t="str">
            <v>GUIA (MEIO-FIO) CONCRETO, MOLDADA  IN LOCO  EM TRECHO CURVO COM EXTRUSORA, 13 CM BASE X 22 CM ALTURA. AF_06/2016</v>
          </cell>
          <cell r="C5347" t="str">
            <v>M</v>
          </cell>
          <cell r="D5347">
            <v>0</v>
          </cell>
          <cell r="E5347">
            <v>0</v>
          </cell>
          <cell r="F5347">
            <v>0</v>
          </cell>
        </row>
        <row r="5348">
          <cell r="A5348">
            <v>94265</v>
          </cell>
          <cell r="B5348" t="str">
            <v>GUIA (MEIO-FIO) CONCRETO, MOLDADA  IN LOCO  EM TRECHO RETO COM EXTRUSORA, 15 CM BASE X 30 CM ALTURA. AF_06/2016</v>
          </cell>
          <cell r="C5348" t="str">
            <v>M</v>
          </cell>
          <cell r="D5348">
            <v>0</v>
          </cell>
          <cell r="E5348">
            <v>0</v>
          </cell>
          <cell r="F5348">
            <v>0</v>
          </cell>
        </row>
        <row r="5349">
          <cell r="A5349">
            <v>94266</v>
          </cell>
          <cell r="B5349" t="str">
            <v>GUIA (MEIO-FIO) CONCRETO, MOLDADA  IN LOCO  EM TRECHO CURVO COM EXTRUSORA, 15 CM BASE X 30 CM ALTURA. AF_06/2016</v>
          </cell>
          <cell r="C5349" t="str">
            <v>M</v>
          </cell>
          <cell r="D5349">
            <v>0</v>
          </cell>
          <cell r="E5349">
            <v>0</v>
          </cell>
          <cell r="F5349">
            <v>0</v>
          </cell>
        </row>
        <row r="5350">
          <cell r="A5350">
            <v>94267</v>
          </cell>
          <cell r="B5350" t="str">
            <v>GUIA (MEIO-FIO) E SARJETA CONJUGADOS DE CONCRETO, MOLDADA  IN LOCO  EM TRECHO RETO COM EXTRUSORA, 45 CM BASE (15 CM BASE DA GUIA + 30 CM BASE DA SARJETA) X 22 CM ALTURA. AF_06/2016</v>
          </cell>
          <cell r="C5350" t="str">
            <v>M</v>
          </cell>
          <cell r="D5350">
            <v>0</v>
          </cell>
          <cell r="E5350">
            <v>0</v>
          </cell>
          <cell r="F5350">
            <v>0</v>
          </cell>
        </row>
        <row r="5351">
          <cell r="A5351">
            <v>94268</v>
          </cell>
          <cell r="B5351" t="str">
            <v>GUIA (MEIO-FIO) E SARJETA CONJUGADOS DE CONCRETO, MOLDADA  IN LOCO  EM TRECHO CURVO COM EXTRUSORA, 45 CM BASE (15 CM BASE DA GUIA + 30 CM BASE DA SARJETA) X 22 CM ALTURA. AF_06/2016</v>
          </cell>
          <cell r="C5351" t="str">
            <v>M</v>
          </cell>
          <cell r="D5351">
            <v>0</v>
          </cell>
          <cell r="E5351">
            <v>0</v>
          </cell>
          <cell r="F5351">
            <v>0</v>
          </cell>
        </row>
        <row r="5352">
          <cell r="A5352">
            <v>94269</v>
          </cell>
          <cell r="B5352" t="str">
            <v>GUIA (MEIO-FIO) E SARJETA CONJUGADOS DE CONCRETO, MOLDADA  IN LOCO  EM TRECHO RETO COM EXTRUSORA, 60 CM BASE (15 CM BASE DA GUIA + 45 CM BASE DA SARJETA) X 26 CM ALTURA. AF_06/2016</v>
          </cell>
          <cell r="C5352" t="str">
            <v>M</v>
          </cell>
          <cell r="D5352">
            <v>0</v>
          </cell>
          <cell r="E5352">
            <v>0</v>
          </cell>
          <cell r="F5352">
            <v>0</v>
          </cell>
        </row>
        <row r="5353">
          <cell r="A5353">
            <v>94270</v>
          </cell>
          <cell r="B5353" t="str">
            <v>GUIA (MEIO-FIO) E SARJETA CONJUGADOS DE CONCRETO, MOLDADA IN LOCO  EM TRECHO CURVO COM EXTRUSORA, 60 CM BASE (15 CM BASE DA GUIA + 45 CM BASE DA SARJETA) X 26 CM ALTURA. AF_06/2016</v>
          </cell>
          <cell r="C5353" t="str">
            <v>M</v>
          </cell>
          <cell r="D5353">
            <v>0</v>
          </cell>
          <cell r="E5353">
            <v>0</v>
          </cell>
          <cell r="F5353">
            <v>0</v>
          </cell>
        </row>
        <row r="5354">
          <cell r="A5354">
            <v>94271</v>
          </cell>
          <cell r="B5354" t="str">
            <v>GUIA (MEIO-FIO) E SARJETA CONJUGADOS DE CONCRETO, MOLDADA  IN LOCO  EM TRECHO RETO COM EXTRUSORA, 65 CM BASE (15 CM BASE DA GUIA + 50 CM BASE DA SARJETA) X 26 CM ALTURA. AF_06/2016</v>
          </cell>
          <cell r="C5354" t="str">
            <v>M</v>
          </cell>
          <cell r="D5354">
            <v>0</v>
          </cell>
          <cell r="E5354">
            <v>0</v>
          </cell>
          <cell r="F5354">
            <v>0</v>
          </cell>
        </row>
        <row r="5355">
          <cell r="A5355">
            <v>94272</v>
          </cell>
          <cell r="B5355" t="str">
            <v>GUIA (MEIO-FIO) E SARJETA CONJUGADOS DE CONCRETO, MOLDADA  IN LOCO  EM TRECHO CURVO COM EXTRUSORA, 65 CM BASE (15 CM BASE DA GUIA + 50 CM BASE DA SARJETA) X 26 CM ALTURA. AF_06/2016</v>
          </cell>
          <cell r="C5355" t="str">
            <v>M</v>
          </cell>
          <cell r="D5355">
            <v>0</v>
          </cell>
          <cell r="E5355">
            <v>0</v>
          </cell>
          <cell r="F5355">
            <v>0</v>
          </cell>
        </row>
        <row r="5356">
          <cell r="A5356">
            <v>94273</v>
          </cell>
          <cell r="B5356" t="str">
            <v>ASSENTAMENTO DE GUIA (MEIO-FIO) EM TRECHO RETO, CONFECCIONADA EM CONCRETO PRÉ-FABRICADO, DIMENSÕES 100X15X13X30 CM (COMPRIMENTO X BASE INFERIOR X BASE SUPERIOR X ALTURA), PARA VIAS URBANAS (USO VIÁRIO). AF_06/2016</v>
          </cell>
          <cell r="C5356" t="str">
            <v>M</v>
          </cell>
          <cell r="D5356">
            <v>0</v>
          </cell>
          <cell r="E5356">
            <v>0</v>
          </cell>
          <cell r="F5356">
            <v>0</v>
          </cell>
        </row>
        <row r="5357">
          <cell r="A5357">
            <v>94274</v>
          </cell>
          <cell r="B5357" t="str">
            <v>ASSENTAMENTO DE GUIA (MEIO-FIO) EM TRECHO CURVO, CONFECCIONADA EM CONCRETO PRÉ-FABRICADO, DIMENSÕES 100X15X13X30 CM (COMPRIMENTO X BASE INFERIOR X BASE SUPERIOR X ALTURA), PARA VIAS URBANAS (USO VIÁRIO). AF_06/2016</v>
          </cell>
          <cell r="C5357" t="str">
            <v>M</v>
          </cell>
          <cell r="D5357">
            <v>0</v>
          </cell>
          <cell r="E5357">
            <v>0</v>
          </cell>
          <cell r="F5357">
            <v>0</v>
          </cell>
        </row>
        <row r="5358">
          <cell r="A5358">
            <v>94275</v>
          </cell>
          <cell r="B5358" t="str">
            <v>ASSENTAMENTO DE GUIA (MEIO-FIO) EM TRECHO RETO, CONFECCIONADA EM CONCRETO PRÉ-FABRICADO, DIMENSÕES 100X15X13X20 CM (COMPRIMENTO X BASE INFERIOR X BASE SUPERIOR X ALTURA), PARA URBANIZAÇÃO INTERNA DE EMPREENDIMENTOS. AF_06/2016_P</v>
          </cell>
          <cell r="C5358" t="str">
            <v>M</v>
          </cell>
          <cell r="D5358">
            <v>0</v>
          </cell>
          <cell r="E5358">
            <v>0</v>
          </cell>
          <cell r="F5358">
            <v>0</v>
          </cell>
        </row>
        <row r="5359">
          <cell r="A5359">
            <v>94276</v>
          </cell>
          <cell r="B5359" t="str">
            <v>ASSENTAMENTO DE GUIA (MEIO-FIO) EM TRECHO CURVO, CONFECCIONADA EM CONCRETO PRÉ-FABRICADO, DIMENSÕES 100X15X13X20 CM (COMPRIMENTO X BASE INFERIOR X BASE SUPERIOR X ALTURA), PARA URBANIZAÇÃO INTERNA DE EMPREENDIMENTOS. AF_06/2016_P</v>
          </cell>
          <cell r="C5359" t="str">
            <v>M</v>
          </cell>
          <cell r="D5359">
            <v>0</v>
          </cell>
          <cell r="E5359">
            <v>0</v>
          </cell>
          <cell r="F5359">
            <v>0</v>
          </cell>
        </row>
        <row r="5360">
          <cell r="A5360">
            <v>94281</v>
          </cell>
          <cell r="B5360" t="str">
            <v>EXECUÇÃO DE SARJETA DE CONCRETO USINADO, MOLDADA  IN LOCO  EM TRECHO RETO, 30 CM BASE X 15 CM ALTURA. AF_06/2016</v>
          </cell>
          <cell r="C5360" t="str">
            <v>M</v>
          </cell>
          <cell r="D5360">
            <v>0</v>
          </cell>
          <cell r="E5360">
            <v>0</v>
          </cell>
          <cell r="F5360">
            <v>0</v>
          </cell>
        </row>
        <row r="5361">
          <cell r="A5361">
            <v>94282</v>
          </cell>
          <cell r="B5361" t="str">
            <v>EXECUÇÃO DE SARJETA DE CONCRETO USINADO, MOLDADA  IN LOCO  EM TRECHO CURVO, 30 CM BASE X 15 CM ALTURA. AF_06/2016</v>
          </cell>
          <cell r="C5361" t="str">
            <v>M</v>
          </cell>
          <cell r="D5361">
            <v>0</v>
          </cell>
          <cell r="E5361">
            <v>0</v>
          </cell>
          <cell r="F5361">
            <v>0</v>
          </cell>
        </row>
        <row r="5362">
          <cell r="A5362">
            <v>94283</v>
          </cell>
          <cell r="B5362" t="str">
            <v>EXECUÇÃO DE SARJETA DE CONCRETO USINADO, MOLDADA  IN LOCO  EM TRECHO RETO, 45 CM BASE X 15 CM ALTURA. AF_06/2016</v>
          </cell>
          <cell r="C5362" t="str">
            <v>M</v>
          </cell>
          <cell r="D5362">
            <v>0</v>
          </cell>
          <cell r="E5362">
            <v>0</v>
          </cell>
          <cell r="F5362">
            <v>0</v>
          </cell>
        </row>
        <row r="5363">
          <cell r="A5363">
            <v>94284</v>
          </cell>
          <cell r="B5363" t="str">
            <v>EXECUÇÃO DE SARJETA DE CONCRETO USINADO, MOLDADA  IN LOCO  EM TRECHO CURVO, 45 CM BASE X 15 CM ALTURA. AF_06/2016</v>
          </cell>
          <cell r="C5363" t="str">
            <v>M</v>
          </cell>
          <cell r="D5363">
            <v>0</v>
          </cell>
          <cell r="E5363">
            <v>0</v>
          </cell>
          <cell r="F5363">
            <v>0</v>
          </cell>
        </row>
        <row r="5364">
          <cell r="A5364">
            <v>94285</v>
          </cell>
          <cell r="B5364" t="str">
            <v>EXECUÇÃO DE SARJETA DE CONCRETO USINADO, MOLDADA  IN LOCO  EM TRECHO RETO, 60 CM BASE X 15 CM ALTURA. AF_06/2016</v>
          </cell>
          <cell r="C5364" t="str">
            <v>M</v>
          </cell>
          <cell r="D5364">
            <v>0</v>
          </cell>
          <cell r="E5364">
            <v>0</v>
          </cell>
          <cell r="F5364">
            <v>0</v>
          </cell>
        </row>
        <row r="5365">
          <cell r="A5365">
            <v>94286</v>
          </cell>
          <cell r="B5365" t="str">
            <v>EXECUÇÃO DE SARJETA DE CONCRETO USINADO, MOLDADA  IN LOCO  EM TRECHO CURVO, 60 CM BASE X 15 CM ALTURA. AF_06/2016</v>
          </cell>
          <cell r="C5365" t="str">
            <v>M</v>
          </cell>
          <cell r="D5365">
            <v>0</v>
          </cell>
          <cell r="E5365">
            <v>0</v>
          </cell>
          <cell r="F5365">
            <v>0</v>
          </cell>
        </row>
        <row r="5366">
          <cell r="A5366">
            <v>94287</v>
          </cell>
          <cell r="B5366" t="str">
            <v>EXECUÇÃO DE SARJETA DE CONCRETO USINADO, MOLDADA  IN LOCO  EM TRECHO RETO, 30 CM BASE X 10 CM ALTURA. AF_06/2016</v>
          </cell>
          <cell r="C5366" t="str">
            <v>M</v>
          </cell>
          <cell r="D5366">
            <v>0</v>
          </cell>
          <cell r="E5366">
            <v>0</v>
          </cell>
          <cell r="F5366">
            <v>0</v>
          </cell>
        </row>
        <row r="5367">
          <cell r="A5367">
            <v>94288</v>
          </cell>
          <cell r="B5367" t="str">
            <v>EXECUÇÃO DE SARJETA DE CONCRETO USINADO, MOLDADA  IN LOCO  EM TRECHO CURVO, 30 CM BASE X 10 CM ALTURA. AF_06/2016</v>
          </cell>
          <cell r="C5367" t="str">
            <v>M</v>
          </cell>
          <cell r="D5367">
            <v>0</v>
          </cell>
          <cell r="E5367">
            <v>0</v>
          </cell>
          <cell r="F5367">
            <v>0</v>
          </cell>
        </row>
        <row r="5368">
          <cell r="A5368">
            <v>94289</v>
          </cell>
          <cell r="B5368" t="str">
            <v>EXECUÇÃO DE SARJETA DE CONCRETO USINADO, MOLDADA  IN LOCO  EM TRECHO RETO, 45 CM BASE X 10 CM ALTURA. AF_06/2016</v>
          </cell>
          <cell r="C5368" t="str">
            <v>M</v>
          </cell>
          <cell r="D5368">
            <v>0</v>
          </cell>
          <cell r="E5368">
            <v>0</v>
          </cell>
          <cell r="F5368">
            <v>0</v>
          </cell>
        </row>
        <row r="5369">
          <cell r="A5369">
            <v>94290</v>
          </cell>
          <cell r="B5369" t="str">
            <v>EXECUÇÃO DE SARJETA DE CONCRETO USINADO, MOLDADA  IN LOCO  EM TRECHO CURVO, 45 CM BASE X 10 CM ALTURA. AF_06/2016</v>
          </cell>
          <cell r="C5369" t="str">
            <v>M</v>
          </cell>
          <cell r="D5369">
            <v>0</v>
          </cell>
          <cell r="E5369">
            <v>0</v>
          </cell>
          <cell r="F5369">
            <v>0</v>
          </cell>
        </row>
        <row r="5370">
          <cell r="A5370">
            <v>94291</v>
          </cell>
          <cell r="B5370" t="str">
            <v>EXECUÇÃO DE SARJETA DE CONCRETO USINADO, MOLDADA  IN LOCO  EM TRECHO RETO, 60 CM BASE X 10 CM ALTURA. AF_06/2016</v>
          </cell>
          <cell r="C5370" t="str">
            <v>M</v>
          </cell>
          <cell r="D5370">
            <v>0</v>
          </cell>
          <cell r="E5370">
            <v>0</v>
          </cell>
          <cell r="F5370">
            <v>0</v>
          </cell>
        </row>
        <row r="5371">
          <cell r="A5371">
            <v>94292</v>
          </cell>
          <cell r="B5371" t="str">
            <v>EXECUÇÃO DE SARJETA DE CONCRETO USINADO, MOLDADA  IN LOCO  EM TRECHO CURVO, 60 CM BASE X 10 CM ALTURA. AF_06/2016</v>
          </cell>
          <cell r="C5371" t="str">
            <v>M</v>
          </cell>
          <cell r="D5371">
            <v>0</v>
          </cell>
          <cell r="E5371">
            <v>0</v>
          </cell>
          <cell r="F5371">
            <v>0</v>
          </cell>
        </row>
        <row r="5372">
          <cell r="A5372">
            <v>94293</v>
          </cell>
          <cell r="B5372" t="str">
            <v>EXECUÇÃO DE SARJETÃO DE CONCRETO USINADO, MOLDADA  IN LOCO  EM TRECHO RETO, 100 CM BASE X 20 CM ALTURA. AF_06/2016</v>
          </cell>
          <cell r="C5372" t="str">
            <v>M</v>
          </cell>
          <cell r="D5372">
            <v>0</v>
          </cell>
          <cell r="E5372">
            <v>0</v>
          </cell>
          <cell r="F5372">
            <v>0</v>
          </cell>
        </row>
        <row r="5373">
          <cell r="A5373">
            <v>94294</v>
          </cell>
          <cell r="B5373" t="str">
            <v>EXECUÇÃO DE ESCORAS DE CONCRETO PARA CONTENÇÃO DE GUIAS PRÉ-FABRICADAS. AF_06/2016</v>
          </cell>
          <cell r="C5373" t="str">
            <v>M</v>
          </cell>
          <cell r="D5373">
            <v>0</v>
          </cell>
          <cell r="E5373">
            <v>0</v>
          </cell>
          <cell r="F5373">
            <v>0</v>
          </cell>
        </row>
        <row r="5374">
          <cell r="A5374">
            <v>94037</v>
          </cell>
          <cell r="B5374" t="str">
            <v>ESCORAMENTO DE VALA, TIPO PONTALETEAMENTO, COM PROFUNDIDADE DE 0 A 1,5 M, LARGURA MENOR QUE 1,5 M, EM LOCAL COM NÍVEL ALTO DE INTERFERÊNCIA. AF_06/2016</v>
          </cell>
          <cell r="C5374" t="str">
            <v>M2</v>
          </cell>
          <cell r="D5374">
            <v>0</v>
          </cell>
          <cell r="E5374">
            <v>0</v>
          </cell>
          <cell r="F5374">
            <v>0</v>
          </cell>
        </row>
        <row r="5375">
          <cell r="A5375">
            <v>94038</v>
          </cell>
          <cell r="B5375" t="str">
            <v>ESCORAMENTO DE VALA, TIPO PONTALETEAMENTO, COM PROFUNDIDADE DE 0 A 1,5 M, LARGURA MAIOR OU IGUAL A 1,5 M E MENOR QUE 2,5 M, EM LOCAL COM NÍVEL ALTO DE INTERFERÊNCIA. AF_06/2016</v>
          </cell>
          <cell r="C5375" t="str">
            <v>M2</v>
          </cell>
          <cell r="D5375">
            <v>0</v>
          </cell>
          <cell r="E5375">
            <v>0</v>
          </cell>
          <cell r="F5375">
            <v>0</v>
          </cell>
        </row>
        <row r="5376">
          <cell r="A5376">
            <v>94039</v>
          </cell>
          <cell r="B5376" t="str">
            <v>ESCORAMENTO DE VALA, TIPO PONTALETEAMENTO, COM PROFUNDIDADE DE 1,5 A 3,0 M, LARGURA MENOR QUE 1,5 M, EM LOCAL COM NÍVEL ALTO DE INTERFERÊNCIA. AF_06/2016</v>
          </cell>
          <cell r="C5376" t="str">
            <v>M2</v>
          </cell>
          <cell r="D5376">
            <v>0</v>
          </cell>
          <cell r="E5376">
            <v>0</v>
          </cell>
          <cell r="F5376">
            <v>0</v>
          </cell>
        </row>
        <row r="5377">
          <cell r="A5377">
            <v>94040</v>
          </cell>
          <cell r="B5377" t="str">
            <v>ESCORAMENTO DE VALA, TIPO PONTALETEAMENTO, COM PROFUNDIDADE DE 1,5 A 3,0 M, LARGURA MAIOR OU IGUAL A 1,5 M E MENOR QUE 2,5 M, EM LOCAL COM NÍVEL ALTO DE INTERFERÊNCIA. AF_06/2016</v>
          </cell>
          <cell r="C5377" t="str">
            <v>M2</v>
          </cell>
          <cell r="D5377">
            <v>0</v>
          </cell>
          <cell r="E5377">
            <v>0</v>
          </cell>
          <cell r="F5377">
            <v>0</v>
          </cell>
        </row>
        <row r="5378">
          <cell r="A5378">
            <v>94041</v>
          </cell>
          <cell r="B5378" t="str">
            <v>ESCORAMENTO DE VALA, TIPO PONTALETEAMENTO, COM PROFUNDIDADE DE 3,0 A 4,5 M, LARGURA MENOR QUE 1,5 M EM LOCAL COM NÍVEL ALTO DE INTERFERÊNCIA. AF_06/2016</v>
          </cell>
          <cell r="C5378" t="str">
            <v>M2</v>
          </cell>
          <cell r="D5378">
            <v>0</v>
          </cell>
          <cell r="E5378">
            <v>0</v>
          </cell>
          <cell r="F5378">
            <v>0</v>
          </cell>
        </row>
        <row r="5379">
          <cell r="A5379">
            <v>94042</v>
          </cell>
          <cell r="B5379" t="str">
            <v>ESCORAMENTO DE VALA, TIPO PONTALETEAMENTO, COM PROFUNDIDADE DE 3,0 A 4,5 M, LARGURA MAIOR OU IGUAL A 1,5 M E MENOR QUE 2,5 M, EM LOCAL COM NÍVEL ALTO DE INTERFERÊNCIA. AF_06/2016</v>
          </cell>
          <cell r="C5379" t="str">
            <v>M2</v>
          </cell>
          <cell r="D5379">
            <v>0</v>
          </cell>
          <cell r="E5379">
            <v>0</v>
          </cell>
          <cell r="F5379">
            <v>0</v>
          </cell>
        </row>
        <row r="5380">
          <cell r="A5380">
            <v>94043</v>
          </cell>
          <cell r="B5380" t="str">
            <v>ESCORAMENTO DE VALA, TIPO PONTALETEAMENTO, COM PROFUNDIDADE DE 0 A 1,5 M, LARGURA MENOR QUE 1,5 M, EM LOCAL COM NÍVEL BAIXO DE INTERFERÊNCIA. AF_06/2016</v>
          </cell>
          <cell r="C5380" t="str">
            <v>M2</v>
          </cell>
          <cell r="D5380">
            <v>0</v>
          </cell>
          <cell r="E5380">
            <v>0</v>
          </cell>
          <cell r="F5380">
            <v>0</v>
          </cell>
        </row>
        <row r="5381">
          <cell r="A5381">
            <v>94044</v>
          </cell>
          <cell r="B5381" t="str">
            <v>ESCORAMENTO DE VALA, TIPO PONTALETEAMENTO, COM PROFUNDIDADE DE 0 A 1,5 M, LARGURA MAIOR OU IGUAL A 1,5 M E MENOR QUE 2,5 M, EM LOCAL COM NÍVEL BAIXO DE INTERFERÊNCIA. AF_06/2016</v>
          </cell>
          <cell r="C5381" t="str">
            <v>M2</v>
          </cell>
          <cell r="D5381">
            <v>0</v>
          </cell>
          <cell r="E5381">
            <v>0</v>
          </cell>
          <cell r="F5381">
            <v>0</v>
          </cell>
        </row>
        <row r="5382">
          <cell r="A5382">
            <v>94045</v>
          </cell>
          <cell r="B5382" t="str">
            <v>ESCORAMENTO DE VALA, TIPO PONTALETEAMENTO, COM PROFUNDIDADE DE 1,5 A 3,0 M, LARGURA MENOR QUE 1,5 M, EM LOCAL COM NÍVEL BAIXO DE INTERFERÊNCIA. AF_06/2016</v>
          </cell>
          <cell r="C5382" t="str">
            <v>M2</v>
          </cell>
          <cell r="D5382">
            <v>0</v>
          </cell>
          <cell r="E5382">
            <v>0</v>
          </cell>
          <cell r="F5382">
            <v>0</v>
          </cell>
        </row>
        <row r="5383">
          <cell r="A5383">
            <v>94046</v>
          </cell>
          <cell r="B5383" t="str">
            <v>ESCORAMENTO DE VALA, TIPO PONTALETEAMENTO, COM PROFUNDIDADE DE 1,5 A 3,0 M, LARGURA MAIOR OU IGUAL A 1,5 M E MENOR QUE 2,5 M, EM LOCAL COM NÍVEL BAIXO DE INTERFERÊNCIA. AF_06/2016</v>
          </cell>
          <cell r="C5383" t="str">
            <v>M2</v>
          </cell>
          <cell r="D5383">
            <v>0</v>
          </cell>
          <cell r="E5383">
            <v>0</v>
          </cell>
          <cell r="F5383">
            <v>0</v>
          </cell>
        </row>
        <row r="5384">
          <cell r="A5384">
            <v>94047</v>
          </cell>
          <cell r="B5384" t="str">
            <v>ESCORAMENTO DE VALA, TIPO PONTALETEAMENTO, COM PROFUNDIDADE DE 3,0 A 4,5 M, LARGURA MENOR QUE 1,5 M EM LOCAL COM NÍVEL BAIXO DE INTERFERÊNCIA. AF_06/2016</v>
          </cell>
          <cell r="C5384" t="str">
            <v>M2</v>
          </cell>
          <cell r="D5384">
            <v>0</v>
          </cell>
          <cell r="E5384">
            <v>0</v>
          </cell>
          <cell r="F5384">
            <v>0</v>
          </cell>
        </row>
        <row r="5385">
          <cell r="A5385">
            <v>94048</v>
          </cell>
          <cell r="B5385" t="str">
            <v>ESCORAMENTO DE VALA, TIPO PONTALETEAMENTO, COM PROFUNDIDADE DE 3,0 A 4,5 M, LARGURA MAIOR OU IGUAL A 1,5 M E MENOR QUE 2,5 M, EM LOCAL COM NÍVEL BAIXO DE INTERFERÊNCIA. AF_06/2016</v>
          </cell>
          <cell r="C5385" t="str">
            <v>M2</v>
          </cell>
          <cell r="D5385">
            <v>0</v>
          </cell>
          <cell r="E5385">
            <v>0</v>
          </cell>
          <cell r="F5385">
            <v>0</v>
          </cell>
        </row>
        <row r="5386">
          <cell r="A5386">
            <v>94049</v>
          </cell>
          <cell r="B5386" t="str">
            <v>ESCORAMENTO DE VALA, TIPO DESCONTÍNUO, COM PROFUNDIDADE DE 0 A 1,5 M, LARGURA MENOR QUE 1,5 M, EM LOCAL COM NÍVEL ALTO DE INTERFERÊNCIA. AF_06/2016</v>
          </cell>
          <cell r="C5386" t="str">
            <v>M2</v>
          </cell>
          <cell r="D5386">
            <v>0</v>
          </cell>
          <cell r="E5386">
            <v>0</v>
          </cell>
          <cell r="F5386">
            <v>0</v>
          </cell>
        </row>
        <row r="5387">
          <cell r="A5387">
            <v>94050</v>
          </cell>
          <cell r="B5387" t="str">
            <v>ESCORAMENTO DE VALA, TIPO DESCONTÍNUO, COM PROFUNDIDADE DE 0 A 1,5 M, LARGURA MAIOR OU IGUAL A 1,5 M E MENOR QUE 2,5 M, EM LOCAL COM NÍVEL ALTO DE INTERFERÊNCIA. AF_06/2016</v>
          </cell>
          <cell r="C5387" t="str">
            <v>M2</v>
          </cell>
          <cell r="D5387">
            <v>0</v>
          </cell>
          <cell r="E5387">
            <v>0</v>
          </cell>
          <cell r="F5387">
            <v>0</v>
          </cell>
        </row>
        <row r="5388">
          <cell r="A5388">
            <v>94051</v>
          </cell>
          <cell r="B5388" t="str">
            <v>ESCORAMENTO DE VALA, TIPO DESCONTÍNUO, COM PROFUNDIDADE DE 1,5 M A 3,0 M, LARGURA MENOR QUE 1,5 M, EM LOCAL COM NÍVEL ALTO DE INTERFERÊNCIA. AF_06/2016</v>
          </cell>
          <cell r="C5388" t="str">
            <v>M2</v>
          </cell>
          <cell r="D5388">
            <v>0</v>
          </cell>
          <cell r="E5388">
            <v>0</v>
          </cell>
          <cell r="F5388">
            <v>0</v>
          </cell>
        </row>
        <row r="5389">
          <cell r="A5389">
            <v>94052</v>
          </cell>
          <cell r="B5389" t="str">
            <v>ESCORAMENTO DE VALA, TIPO DESCONTÍNUO, COM PROFUNDIDADE DE 1,5 A 3,0 M, LARGURA MAIOR OU IGUAL A 1,5 M E MENOR QUE 2,5 M, EM LOCAL COM NÍVEL ALTO DE INTERFERÊNCIA. AF_06/2016</v>
          </cell>
          <cell r="C5389" t="str">
            <v>M2</v>
          </cell>
          <cell r="D5389">
            <v>0</v>
          </cell>
          <cell r="E5389">
            <v>0</v>
          </cell>
          <cell r="F5389">
            <v>0</v>
          </cell>
        </row>
        <row r="5390">
          <cell r="A5390">
            <v>94053</v>
          </cell>
          <cell r="B5390" t="str">
            <v>ESCORAMENTO DE VALA, TIPO DESCONTÍNUO, COM PROFUNDIDADE DE 3,0 A 4,5 M, LARGURA MENOR QUE 1,5 M, EM LOCAL COM NÍVEL ALTO DE INTERFERÊNCIA. AF_06/2016</v>
          </cell>
          <cell r="C5390" t="str">
            <v>M2</v>
          </cell>
          <cell r="D5390">
            <v>0</v>
          </cell>
          <cell r="E5390">
            <v>0</v>
          </cell>
          <cell r="F5390">
            <v>0</v>
          </cell>
        </row>
        <row r="5391">
          <cell r="A5391">
            <v>94054</v>
          </cell>
          <cell r="B5391" t="str">
            <v>ESCORAMENTO DE VALA, TIPO DESCONTÍNUO, COM PROFUNDIDADE DE 3,0 A 4,5 M, LARGURA MAIOR OU IGUAL A 1,5 E MENOR QUE 2,5 M, EM LOCAL COM NÍVEL ALTO DE INTERFERÊNCIA. AF_06/2016</v>
          </cell>
          <cell r="C5391" t="str">
            <v>M2</v>
          </cell>
          <cell r="D5391">
            <v>0</v>
          </cell>
          <cell r="E5391">
            <v>0</v>
          </cell>
          <cell r="F5391">
            <v>0</v>
          </cell>
        </row>
        <row r="5392">
          <cell r="A5392">
            <v>94055</v>
          </cell>
          <cell r="B5392" t="str">
            <v>ESCORAMENTO DE VALA, TIPO DESCONTÍNUO, COM PROFUNDIDADE DE 0 A 1,5 M, LARGURA MENOR QUE 1,5 M, EM LOCAL COM NÍVEL BAIXO DE INTERFERÊNCIA. AF_06/2016</v>
          </cell>
          <cell r="C5392" t="str">
            <v>M2</v>
          </cell>
          <cell r="D5392">
            <v>0</v>
          </cell>
          <cell r="E5392">
            <v>0</v>
          </cell>
          <cell r="F5392">
            <v>0</v>
          </cell>
        </row>
        <row r="5393">
          <cell r="A5393">
            <v>94056</v>
          </cell>
          <cell r="B5393" t="str">
            <v>ESCORAMENTO DE VALA, TIPO DESCONTÍNUO, COM PROFUNDIDADE DE 0 A 1,5 M, LARGURA MAIOR OU IGUAL A 1,5 M E MENOR QUE 2,5 M, EM LOCAL COM NÍVEL BAIXO DE INTERFERÊNCIA. AF_06/2016</v>
          </cell>
          <cell r="C5393" t="str">
            <v>M2</v>
          </cell>
          <cell r="D5393">
            <v>0</v>
          </cell>
          <cell r="E5393">
            <v>0</v>
          </cell>
          <cell r="F5393">
            <v>0</v>
          </cell>
        </row>
        <row r="5394">
          <cell r="A5394">
            <v>94057</v>
          </cell>
          <cell r="B5394" t="str">
            <v>ESCORAMENTO DE VALA, TIPO DESCONTÍNUO, COM PROFUNDIDADE DE 1,5 M A 3,0 M, LARGURA MENOR QUE 1,5 M, EM LOCAL COM NÍVEL BAIXO DE INTERFERÊNCIA. AF_06/2016</v>
          </cell>
          <cell r="C5394" t="str">
            <v>M2</v>
          </cell>
          <cell r="D5394">
            <v>0</v>
          </cell>
          <cell r="E5394">
            <v>0</v>
          </cell>
          <cell r="F5394">
            <v>0</v>
          </cell>
        </row>
        <row r="5395">
          <cell r="A5395">
            <v>94058</v>
          </cell>
          <cell r="B5395" t="str">
            <v>ESCORAMENTO DE VALA, TIPO DESCONTÍNUO, COM PROFUNDIDADE DE 1,5 A 3,0 M, LARGURA MAIOR OU IGUAL A 1,5 M E MENOR QUE 2,5 M, EM LOCAL COM NÍVEL BAIXO DE INTERFERÊNCIA. AF_06/2016</v>
          </cell>
          <cell r="C5395" t="str">
            <v>M2</v>
          </cell>
          <cell r="D5395">
            <v>0</v>
          </cell>
          <cell r="E5395">
            <v>0</v>
          </cell>
          <cell r="F5395">
            <v>0</v>
          </cell>
        </row>
        <row r="5396">
          <cell r="A5396">
            <v>94059</v>
          </cell>
          <cell r="B5396" t="str">
            <v>ESCORAMENTO DE VALA, TIPO DESCONTÍNUO, COM PROFUNDIDADE DE 3,0 A 4,5 M, LARGURA MENOR QUE 1,5 M, EM LOCAL COM NÍVEL BAIXO DE INTERFERÊNCIA. AF_06/2016</v>
          </cell>
          <cell r="C5396" t="str">
            <v>M2</v>
          </cell>
          <cell r="D5396">
            <v>0</v>
          </cell>
          <cell r="E5396">
            <v>0</v>
          </cell>
          <cell r="F5396">
            <v>0</v>
          </cell>
        </row>
        <row r="5397">
          <cell r="A5397">
            <v>94060</v>
          </cell>
          <cell r="B5397" t="str">
            <v>ESCORAMENTO DE VALA, TIPO DESCONTÍNUO, COM PROFUNDIDADE DE 3,0 A 4,5 M, LARGURA MAIOR OU IGUAL A 1,5 E MENOR QUE 2,5 M, EM LOCAL COM NÍVEL BAIXO DE INTERFERÊNCIA. AF_06/2016</v>
          </cell>
          <cell r="C5397" t="str">
            <v>M2</v>
          </cell>
          <cell r="D5397">
            <v>0</v>
          </cell>
          <cell r="E5397">
            <v>0</v>
          </cell>
          <cell r="F5397">
            <v>0</v>
          </cell>
        </row>
        <row r="5398">
          <cell r="A5398">
            <v>73301</v>
          </cell>
          <cell r="B5398" t="str">
            <v>ESCORAMENTO FORMAS ATE H = 3,30M, COM MADEIRA DE 3A QUALIDADE, NAO APARELHADA, APROVEITAMENTO TABUAS 3X E PRUMOS 4X.</v>
          </cell>
          <cell r="C5398" t="str">
            <v>M3</v>
          </cell>
          <cell r="D5398">
            <v>0</v>
          </cell>
          <cell r="E5398">
            <v>0</v>
          </cell>
          <cell r="F5398">
            <v>0</v>
          </cell>
        </row>
        <row r="5399">
          <cell r="A5399">
            <v>83515</v>
          </cell>
          <cell r="B5399" t="str">
            <v>ESCORAMENTO FORMAS DE H=3,30 A 3,50 M, COM MADEIRA 3A QUALIDADE, NAO APARELHADA, APROVEITAMENTO TABUAS 3X E PRUMOS 4X</v>
          </cell>
          <cell r="C5399" t="str">
            <v>M3</v>
          </cell>
          <cell r="D5399">
            <v>0</v>
          </cell>
          <cell r="E5399">
            <v>0</v>
          </cell>
          <cell r="F5399">
            <v>0</v>
          </cell>
        </row>
        <row r="5400">
          <cell r="A5400">
            <v>83516</v>
          </cell>
          <cell r="B5400" t="str">
            <v>ESCORAMENTO FORMAS H=3,50 A 4,00 M, COM MADEIRA DE 3A QUALIDADE, NAO APARELHADA, APROVEITAMENTO TABUAS 3X E PRUMOS 4X.</v>
          </cell>
          <cell r="C5400" t="str">
            <v>M3</v>
          </cell>
          <cell r="D5400">
            <v>0</v>
          </cell>
          <cell r="E5400">
            <v>0</v>
          </cell>
          <cell r="F5400">
            <v>0</v>
          </cell>
        </row>
        <row r="5401">
          <cell r="A5401">
            <v>90788</v>
          </cell>
          <cell r="B5401" t="str">
            <v>KIT DE PORTA-PRONTA DE MADEIRA EM ACABAMENTO MELAMÍNICO BRANCO, FOLHA LEVE OU MÉDIA, 60X210CM, EXCLUSIVE FECHADURA, FIXAÇÃO COM PREENCHIMENTO PARCIAL DE ESPUMA EXPANSIVA - FORNECIMENTO E INSTALAÇÃO. AF_12/2019</v>
          </cell>
          <cell r="C5401" t="str">
            <v>UN</v>
          </cell>
          <cell r="D5401">
            <v>0</v>
          </cell>
          <cell r="E5401">
            <v>0</v>
          </cell>
          <cell r="F5401">
            <v>0</v>
          </cell>
        </row>
        <row r="5402">
          <cell r="A5402">
            <v>90789</v>
          </cell>
          <cell r="B5402" t="str">
            <v>KIT DE PORTA-PRONTA DE MADEIRA EM ACABAMENTO MELAMÍNICO BRANCO, FOLHA LEVE OU MÉDIA, 70X210CM, EXCLUSIVE FECHADURA, FIXAÇÃO COM PREENCHIMENTO PARCIAL DE ESPUMA EXPANSIVA - FORNECIMENTO E INSTALAÇÃO. AF_12/2019</v>
          </cell>
          <cell r="C5402" t="str">
            <v>UN</v>
          </cell>
          <cell r="D5402">
            <v>0</v>
          </cell>
          <cell r="E5402">
            <v>0</v>
          </cell>
          <cell r="F5402">
            <v>0</v>
          </cell>
        </row>
        <row r="5403">
          <cell r="A5403">
            <v>90790</v>
          </cell>
          <cell r="B5403" t="str">
            <v>KIT DE PORTA-PRONTA DE MADEIRA EM ACABAMENTO MELAMÍNICO BRANCO, FOLHA LEVE OU MÉDIA, 80X210CM, EXCLUSIVE FECHADURA, FIXAÇÃO COM PREENCHIMENTO PARCIAL DE ESPUMA EXPANSIVA - FORNECIMENTO E INSTALAÇÃO. AF_12/2019</v>
          </cell>
          <cell r="C5403" t="str">
            <v>UN</v>
          </cell>
          <cell r="D5403">
            <v>0</v>
          </cell>
          <cell r="E5403">
            <v>0</v>
          </cell>
          <cell r="F5403">
            <v>0</v>
          </cell>
        </row>
        <row r="5404">
          <cell r="A5404">
            <v>90791</v>
          </cell>
          <cell r="B5404" t="str">
            <v>KIT DE PORTA-PRONTA DE MADEIRA EM ACABAMENTO MELAMÍNICO BRANCO, FOLHA PESADA OU SUPERPESADA, 80X210CM, EXCLUSIVE FECHADURA, FIXAÇÃO COM PREENCHIMENTO PARCIAL DE ESPUMA EXPANSIVA - FORNECIMENTO E INSTALAÇÃO. AF_12/2019</v>
          </cell>
          <cell r="C5404" t="str">
            <v>UN</v>
          </cell>
          <cell r="D5404">
            <v>0</v>
          </cell>
          <cell r="E5404">
            <v>0</v>
          </cell>
          <cell r="F5404">
            <v>0</v>
          </cell>
        </row>
        <row r="5405">
          <cell r="A5405">
            <v>90793</v>
          </cell>
          <cell r="B5405" t="str">
            <v>KIT DE PORTA-PRONTA DE MADEIRA EM ACABAMENTO MELAMÍNICO BRANCO, FOLHA PESADA OU SUPERPESADA, 90X210CM, EXCLUSIVE FECHADURA, FIXAÇÃO COM PREENCHIMENTO TOTAL DE ESPUMA EXPANSIVA - FORNECIMENTO E INSTALAÇÃO. AF_12/2019</v>
          </cell>
          <cell r="C5405" t="str">
            <v>UN</v>
          </cell>
          <cell r="D5405">
            <v>0</v>
          </cell>
          <cell r="E5405">
            <v>0</v>
          </cell>
          <cell r="F5405">
            <v>0</v>
          </cell>
        </row>
        <row r="5406">
          <cell r="A5406">
            <v>90794</v>
          </cell>
          <cell r="B5406" t="str">
            <v>KIT DE PORTA-PRONTA DE MADEIRA EM ACABAMENTO MELAMÍNICO BRANCO, FOLHA LEVE OU MÉDIA, E BATENTE METÁLICO, 60X210CM, EXCLUSIVE FECHADURA, FIXAÇÃO COM ARGAMASSA - FORNECIMENTO E INSTALAÇÃO. AF_12/2019</v>
          </cell>
          <cell r="C5406" t="str">
            <v>UN</v>
          </cell>
          <cell r="D5406">
            <v>0</v>
          </cell>
          <cell r="E5406">
            <v>0</v>
          </cell>
          <cell r="F5406">
            <v>0</v>
          </cell>
        </row>
        <row r="5407">
          <cell r="A5407">
            <v>90795</v>
          </cell>
          <cell r="B5407" t="str">
            <v>KIT DE PORTA-PRONTA DE MADEIRA EM ACABAMENTO MELAMÍNICO BRANCO, FOLHA LEVE OU MÉDIA, E BATENTE METÁLICO, 70X210CM,  EXCLUSIVE FECHADURA, FIXAÇÃO COM ARGAMASSA - FORNECIMENTO E INSTALAÇÃO. AF_12/2019</v>
          </cell>
          <cell r="C5407" t="str">
            <v>UN</v>
          </cell>
          <cell r="D5407">
            <v>0</v>
          </cell>
          <cell r="E5407">
            <v>0</v>
          </cell>
          <cell r="F5407">
            <v>0</v>
          </cell>
        </row>
        <row r="5408">
          <cell r="A5408">
            <v>90796</v>
          </cell>
          <cell r="B5408" t="str">
            <v>KIT DE PORTA-PRONTA DE MADEIRA EM ACABAMENTO MELAMÍNICO BRANCO, FOLHA LEVE OU MÉDIA, E BATENTE METÁLICO, 80X210CM, EXCLUSIVE FECHADURA, FIXAÇÃO COM ARGAMASSA - FORNECIMENTO E INSTALAÇÃO. AF_12/2019</v>
          </cell>
          <cell r="C5408" t="str">
            <v>UN</v>
          </cell>
          <cell r="D5408">
            <v>0</v>
          </cell>
          <cell r="E5408">
            <v>0</v>
          </cell>
          <cell r="F5408">
            <v>0</v>
          </cell>
        </row>
        <row r="5409">
          <cell r="A5409">
            <v>90797</v>
          </cell>
          <cell r="B5409" t="str">
            <v>KIT DE PORTA-PRONTA DE MADEIRA EM ACABAMENTO MELAMÍNICO BRANCO, FOLHA LEVE OU MÉDIA, E BATENTE METÁLICO, 90X210CM,  EXCLUSIVE FECHADURA, FIXAÇÃO COM ARGAMASSA - FORNECIMENTO E INSTALAÇÃO. AF_12/2019</v>
          </cell>
          <cell r="C5409" t="str">
            <v>UN</v>
          </cell>
          <cell r="D5409">
            <v>0</v>
          </cell>
          <cell r="E5409">
            <v>0</v>
          </cell>
          <cell r="F5409">
            <v>0</v>
          </cell>
        </row>
        <row r="5410">
          <cell r="A5410">
            <v>90798</v>
          </cell>
          <cell r="B5410" t="str">
            <v>KIT DE PORTA-PRONTA DE MADEIRA EM ACABAMENTO MELAMÍNICO BRANCO, FOLHA PESADA OU SUPERPESADA, E BATENTE METÁLICO, 80X210CM, EXCLUSIVE FECHADURA, FIXAÇÃO COM ARGAMASSA - FORNECIMENTO E INSTALAÇÃO. AF_12/2019</v>
          </cell>
          <cell r="C5410" t="str">
            <v>UN</v>
          </cell>
          <cell r="D5410">
            <v>0</v>
          </cell>
          <cell r="E5410">
            <v>0</v>
          </cell>
          <cell r="F5410">
            <v>0</v>
          </cell>
        </row>
        <row r="5411">
          <cell r="A5411">
            <v>90799</v>
          </cell>
          <cell r="B5411" t="str">
            <v>KIT DE PORTA-PRONTA DE MADEIRA EM ACABAMENTO MELAMÍNICO BRANCO, FOLHA PESADA OU SUPERPESADA, E BATENTE METÁLICO, 90X210CM, EXCLUSIVE FECHADURA, FIXAÇÃO COM ARGAMASSA - FORNECIMENTO E INSTALAÇÃO. AF_12/2019</v>
          </cell>
          <cell r="C5411" t="str">
            <v>UN</v>
          </cell>
          <cell r="D5411">
            <v>0</v>
          </cell>
          <cell r="E5411">
            <v>0</v>
          </cell>
          <cell r="F5411">
            <v>0</v>
          </cell>
        </row>
        <row r="5412">
          <cell r="A5412">
            <v>90801</v>
          </cell>
          <cell r="B5412" t="str">
            <v>BATENTE PARA PORTA DE MADEIRA, PADRÃO MÉDIO - FORNECIMENTO E MONTAGEM. AF_12/2019</v>
          </cell>
          <cell r="C5412" t="str">
            <v>UN</v>
          </cell>
          <cell r="D5412">
            <v>0</v>
          </cell>
          <cell r="E5412">
            <v>0</v>
          </cell>
          <cell r="F5412">
            <v>0</v>
          </cell>
        </row>
        <row r="5413">
          <cell r="A5413">
            <v>90806</v>
          </cell>
          <cell r="B5413" t="str">
            <v>BATENTE PARA PORTA DE MADEIRA, FIXAÇÃO COM ARGAMASSA, PADRÃO MÉDIO - FORNECIMENTO E INSTALAÇÃO. AF_12/2019_P</v>
          </cell>
          <cell r="C5413" t="str">
            <v>UN</v>
          </cell>
          <cell r="D5413">
            <v>0</v>
          </cell>
          <cell r="E5413">
            <v>0</v>
          </cell>
          <cell r="F5413">
            <v>0</v>
          </cell>
        </row>
        <row r="5414">
          <cell r="A5414">
            <v>90820</v>
          </cell>
          <cell r="B5414" t="str">
            <v>PORTA DE MADEIRA PARA PINTURA, SEMI-OCA (LEVE OU MÉDIA), 60X210CM, ESPESSURA DE 3,5CM, INCLUSO DOBRADIÇAS - FORNECIMENTO E INSTALAÇÃO. AF_12/2019</v>
          </cell>
          <cell r="C5414" t="str">
            <v>UN</v>
          </cell>
          <cell r="D5414">
            <v>0</v>
          </cell>
          <cell r="E5414">
            <v>0</v>
          </cell>
          <cell r="F5414">
            <v>0</v>
          </cell>
        </row>
        <row r="5415">
          <cell r="A5415">
            <v>90821</v>
          </cell>
          <cell r="B5415" t="str">
            <v>PORTA DE MADEIRA PARA PINTURA, SEMI-OCA (LEVE OU MÉDIA), 70X210CM, ESPESSURA DE 3,5CM, INCLUSO DOBRADIÇAS - FORNECIMENTO E INSTALAÇÃO. AF_12/2019</v>
          </cell>
          <cell r="C5415" t="str">
            <v>UN</v>
          </cell>
          <cell r="D5415">
            <v>0</v>
          </cell>
          <cell r="E5415">
            <v>0</v>
          </cell>
          <cell r="F5415">
            <v>0</v>
          </cell>
        </row>
        <row r="5416">
          <cell r="A5416">
            <v>90822</v>
          </cell>
          <cell r="B5416" t="str">
            <v>PORTA DE MADEIRA PARA PINTURA, SEMI-OCA (LEVE OU MÉDIA), 80X210CM, ESPESSURA DE 3,5CM, INCLUSO DOBRADIÇAS - FORNECIMENTO E INSTALAÇÃO. AF_12/2019</v>
          </cell>
          <cell r="C5416" t="str">
            <v>UN</v>
          </cell>
          <cell r="D5416">
            <v>0</v>
          </cell>
          <cell r="E5416">
            <v>0</v>
          </cell>
          <cell r="F5416">
            <v>0</v>
          </cell>
        </row>
        <row r="5417">
          <cell r="A5417">
            <v>90823</v>
          </cell>
          <cell r="B5417" t="str">
            <v>PORTA DE MADEIRA PARA PINTURA, SEMI-OCA (LEVE OU MÉDIA), 90X210CM, ESPESSURA DE 3,5CM, INCLUSO DOBRADIÇAS - FORNECIMENTO E INSTALAÇÃO. AF_12/2019</v>
          </cell>
          <cell r="C5417" t="str">
            <v>UN</v>
          </cell>
          <cell r="D5417">
            <v>0</v>
          </cell>
          <cell r="E5417">
            <v>0</v>
          </cell>
          <cell r="F5417">
            <v>0</v>
          </cell>
        </row>
        <row r="5418">
          <cell r="A5418">
            <v>90824</v>
          </cell>
          <cell r="B5418" t="str">
            <v>PORTA DE MADEIRA PARA PINTURA, SEMI-OCA (PESADA OU SUPERPESADA), 80X210CM, ESPESSURA DE 3,5CM, INCLUSO DOBRADIÇAS - FORNECIMENTO E INSTALAÇÃO. AF_12/2019</v>
          </cell>
          <cell r="C5418" t="str">
            <v>UN</v>
          </cell>
          <cell r="D5418">
            <v>0</v>
          </cell>
          <cell r="E5418">
            <v>0</v>
          </cell>
          <cell r="F5418">
            <v>0</v>
          </cell>
        </row>
        <row r="5419">
          <cell r="A5419">
            <v>90825</v>
          </cell>
          <cell r="B5419" t="str">
            <v>PORTA DE MADEIRA, MACIÇA (PESADA OU SUPERPESADA), 90X210CM, ESPESSURA DE 3,5CM, INCLUSO DOBRADIÇAS - FORNECIMENTO E INSTALAÇÃO. AF_12/2019</v>
          </cell>
          <cell r="C5419" t="str">
            <v>UN</v>
          </cell>
          <cell r="D5419">
            <v>0</v>
          </cell>
          <cell r="E5419">
            <v>0</v>
          </cell>
          <cell r="F5419">
            <v>0</v>
          </cell>
        </row>
        <row r="5420">
          <cell r="A5420">
            <v>90830</v>
          </cell>
          <cell r="B5420" t="str">
            <v>FECHADURA DE EMBUTIR COM CILINDRO, EXTERNA, COMPLETA, ACABAMENTO PADRÃO MÉDIO, INCLUSO EXECUÇÃO DE FURO - FORNECIMENTO E INSTALAÇÃO. AF_12/2019</v>
          </cell>
          <cell r="C5420" t="str">
            <v>UN</v>
          </cell>
          <cell r="D5420">
            <v>0</v>
          </cell>
          <cell r="E5420">
            <v>0</v>
          </cell>
          <cell r="F5420">
            <v>0</v>
          </cell>
        </row>
        <row r="5421">
          <cell r="A5421">
            <v>90831</v>
          </cell>
          <cell r="B5421" t="str">
            <v>FECHADURA DE EMBUTIR PARA PORTA DE BANHEIRO, COMPLETA, ACABAMENTO PADRÃO MÉDIO, INCLUSO EXECUÇÃO DE FURO - FORNECIMENTO E INSTALAÇÃO. AF_12/2019</v>
          </cell>
          <cell r="C5421" t="str">
            <v>UN</v>
          </cell>
          <cell r="D5421">
            <v>0</v>
          </cell>
          <cell r="E5421">
            <v>0</v>
          </cell>
          <cell r="F5421">
            <v>0</v>
          </cell>
        </row>
        <row r="5422">
          <cell r="A5422">
            <v>90841</v>
          </cell>
          <cell r="B5422" t="str">
            <v>KIT DE PORTA DE MADEIRA PARA PINTURA, SEMI-OCA (LEVE OU MÉDIA), PADRÃO MÉDIO, 60X210CM, ESPESSURA DE 3,5CM, ITENS INCLUSOS: DOBRADIÇAS, MONTAGEM E INSTALAÇÃO DO BATENTE, FECHADURA COM EXECUÇÃO DO FURO - FORNECIMENTO E INSTALAÇÃO. AF_12/2019</v>
          </cell>
          <cell r="C5422" t="str">
            <v>UN</v>
          </cell>
          <cell r="D5422">
            <v>0</v>
          </cell>
          <cell r="E5422">
            <v>0</v>
          </cell>
          <cell r="F5422">
            <v>0</v>
          </cell>
        </row>
        <row r="5423">
          <cell r="A5423">
            <v>90842</v>
          </cell>
          <cell r="B5423" t="str">
            <v>KIT DE PORTA DE MADEIRA PARA PINTURA, SEMI-OCA (LEVE OU MÉDIA), PADRÃO MÉDIO, 70X210CM, ESPESSURA DE 3,5CM, ITENS INCLUSOS: DOBRADIÇAS, MONTAGEM E INSTALAÇÃO DO BATENTE, FECHADURA COM EXECUÇÃO DO FURO - FORNECIMENTO E INSTALAÇÃO. AF_12/2019</v>
          </cell>
          <cell r="C5423" t="str">
            <v>UN</v>
          </cell>
          <cell r="D5423">
            <v>0</v>
          </cell>
          <cell r="E5423">
            <v>0</v>
          </cell>
          <cell r="F5423">
            <v>0</v>
          </cell>
        </row>
        <row r="5424">
          <cell r="A5424">
            <v>90843</v>
          </cell>
          <cell r="B5424" t="str">
            <v>KIT DE PORTA DE MADEIRA PARA PINTURA, SEMI-OCA (LEVE OU MÉDIA), PADRÃO MÉDIO, 80X210CM, ESPESSURA DE 3,5CM, ITENS INCLUSOS: DOBRADIÇAS, MONTAGEM E INSTALAÇÃO DO BATENTE, FECHADURA COM EXECUÇÃO DO FURO - FORNECIMENTO E INSTALAÇÃO. AF_12/2019</v>
          </cell>
          <cell r="C5424" t="str">
            <v>UN</v>
          </cell>
          <cell r="D5424">
            <v>0</v>
          </cell>
          <cell r="E5424">
            <v>0</v>
          </cell>
          <cell r="F5424">
            <v>0</v>
          </cell>
        </row>
        <row r="5425">
          <cell r="A5425">
            <v>90844</v>
          </cell>
          <cell r="B5425" t="str">
            <v>KIT DE PORTA DE MADEIRA PARA PINTURA, SEMI-OCA (LEVE OU MÉDIA), PADRÃO MÉDIO, 90X210CM, ESPESSURA DE 3,5CM, ITENS INCLUSOS: DOBRADIÇAS, MONTAGEM E INSTALAÇÃO DO BATENTE, FECHADURA COM EXECUÇÃO DO FURO - FORNECIMENTO E INSTALAÇÃO. AF_12/2019</v>
          </cell>
          <cell r="C5425" t="str">
            <v>UN</v>
          </cell>
          <cell r="D5425">
            <v>0</v>
          </cell>
          <cell r="E5425">
            <v>0</v>
          </cell>
          <cell r="F5425">
            <v>0</v>
          </cell>
        </row>
        <row r="5426">
          <cell r="A5426">
            <v>90847</v>
          </cell>
          <cell r="B5426" t="str">
            <v>KIT DE PORTA DE MADEIRA PARA PINTURA, SEMI-OCA (LEVE OU MÉDIA), PADRÃO MÉDIO, 60X210CM, ESPESSURA DE 3,5CM, ITENS INCLUSOS: DOBRADIÇAS, MONTAGEM E INSTALAÇÃO DO BATENTE, SEM FECHADURA - FORNECIMENTO E INSTALAÇÃO. AF_12/2019</v>
          </cell>
          <cell r="C5426" t="str">
            <v>UN</v>
          </cell>
          <cell r="D5426">
            <v>0</v>
          </cell>
          <cell r="E5426">
            <v>0</v>
          </cell>
          <cell r="F5426">
            <v>0</v>
          </cell>
        </row>
        <row r="5427">
          <cell r="A5427">
            <v>90848</v>
          </cell>
          <cell r="B5427" t="str">
            <v>KIT DE PORTA DE MADEIRA PARA PINTURA, SEMI-OCA (LEVE OU MÉDIA), PADRÃO MÉDIO, 70X210CM, ESPESSURA DE 3,5CM, ITENS INCLUSOS: DOBRADIÇAS, MONTAGEM E INSTALAÇÃO DO BATENTE, SEM FECHADURA - FORNECIMENTO E INSTALAÇÃO. AF_12/2019</v>
          </cell>
          <cell r="C5427" t="str">
            <v>UN</v>
          </cell>
          <cell r="D5427">
            <v>0</v>
          </cell>
          <cell r="E5427">
            <v>0</v>
          </cell>
          <cell r="F5427">
            <v>0</v>
          </cell>
        </row>
        <row r="5428">
          <cell r="A5428">
            <v>90849</v>
          </cell>
          <cell r="B5428" t="str">
            <v>KIT DE PORTA DE MADEIRA PARA PINTURA, SEMI-OCA (LEVE OU MÉDIA), PADRÃO MÉDIO, 80X210CM, ESPESSURA DE 3,5CM, ITENS INCLUSOS: DOBRADIÇAS, MONTAGEM E INSTALAÇÃO DO BATENTE, SEM FECHADURA - FORNECIMENTO E INSTALAÇÃO. AF_12/2019</v>
          </cell>
          <cell r="C5428" t="str">
            <v>UN</v>
          </cell>
          <cell r="D5428">
            <v>0</v>
          </cell>
          <cell r="E5428">
            <v>0</v>
          </cell>
          <cell r="F5428">
            <v>0</v>
          </cell>
        </row>
        <row r="5429">
          <cell r="A5429">
            <v>90850</v>
          </cell>
          <cell r="B5429" t="str">
            <v>KIT DE PORTA DE MADEIRA PARA PINTURA, SEMI-OCA (LEVE OU MÉDIA), PADRÃO MÉDIO, 90X210CM, ESPESSURA DE 3,5CM, ITENS INCLUSOS: DOBRADIÇAS, MONTAGEM E INSTALAÇÃO DO BATENTE, SEM FECHADURA - FORNECIMENTO E INSTALAÇÃO. AF_12/2019</v>
          </cell>
          <cell r="C5429" t="str">
            <v>UN</v>
          </cell>
          <cell r="D5429">
            <v>1478.35</v>
          </cell>
          <cell r="E5429">
            <v>112.75999999999999</v>
          </cell>
          <cell r="F5429">
            <v>0</v>
          </cell>
        </row>
        <row r="5430">
          <cell r="A5430">
            <v>91009</v>
          </cell>
          <cell r="B5430" t="str">
            <v>PORTA DE MADEIRA PARA VERNIZ, SEMI-OCA (LEVE OU MÉDIA), 60X210CM, ESPESSURA DE 3,5CM, INCLUSO DOBRADIÇAS - FORNECIMENTO E INSTALAÇÃO. AF_12/2019</v>
          </cell>
          <cell r="C5430" t="str">
            <v>UN</v>
          </cell>
          <cell r="D5430">
            <v>0</v>
          </cell>
          <cell r="E5430">
            <v>0</v>
          </cell>
          <cell r="F5430">
            <v>0</v>
          </cell>
        </row>
        <row r="5431">
          <cell r="A5431">
            <v>91010</v>
          </cell>
          <cell r="B5431" t="str">
            <v>PORTA DE MADEIRA PARA VERNIZ, SEMI-OCA (LEVE OU MÉDIA), 70X210CM, ESPESSURA DE 3,5CM, INCLUSO DOBRADIÇAS - FORNECIMENTO E INSTALAÇÃO. AF_12/2019</v>
          </cell>
          <cell r="C5431" t="str">
            <v>UN</v>
          </cell>
          <cell r="D5431">
            <v>0</v>
          </cell>
          <cell r="E5431">
            <v>0</v>
          </cell>
          <cell r="F5431">
            <v>0</v>
          </cell>
        </row>
        <row r="5432">
          <cell r="A5432">
            <v>91011</v>
          </cell>
          <cell r="B5432" t="str">
            <v>PORTA DE MADEIRA PARA VERNIZ, SEMI-OCA (LEVE OU MÉDIA), 80X210CM, ESPESSURA DE 3,5CM, INCLUSO DOBRADIÇAS - FORNECIMENTO E INSTALAÇÃO. AF_12/2019</v>
          </cell>
          <cell r="C5432" t="str">
            <v>UN</v>
          </cell>
          <cell r="D5432">
            <v>0</v>
          </cell>
          <cell r="E5432">
            <v>0</v>
          </cell>
          <cell r="F5432">
            <v>0</v>
          </cell>
        </row>
        <row r="5433">
          <cell r="A5433">
            <v>91012</v>
          </cell>
          <cell r="B5433" t="str">
            <v>PORTA DE MADEIRA PARA VERNIZ, SEMI-OCA (LEVE OU MÉDIA), 90X210CM, ESPESSURA DE 3,5CM, INCLUSO DOBRADIÇAS - FORNECIMENTO E INSTALAÇÃO. AF_12/2019</v>
          </cell>
          <cell r="C5433" t="str">
            <v>UN</v>
          </cell>
          <cell r="D5433">
            <v>0</v>
          </cell>
          <cell r="E5433">
            <v>0</v>
          </cell>
          <cell r="F5433">
            <v>0</v>
          </cell>
        </row>
        <row r="5434">
          <cell r="A5434">
            <v>91013</v>
          </cell>
          <cell r="B5434" t="str">
            <v>KIT DE PORTA DE MADEIRA PARA VERNIZ, SEMI-OCA (LEVE OU MÉDIA), PADRÃO MÉDIO, 60X210CM, ESPESSURA DE 3,5CM, ITENS INCLUSOS: DOBRADIÇAS, MONTAGEM E INSTALAÇÃO DO BATENTE, SEM FECHADURA - FORNECIMENTO E INSTALAÇÃO. AF_12/2019</v>
          </cell>
          <cell r="C5434" t="str">
            <v>UN</v>
          </cell>
          <cell r="D5434">
            <v>0</v>
          </cell>
          <cell r="E5434">
            <v>0</v>
          </cell>
          <cell r="F5434">
            <v>0</v>
          </cell>
        </row>
        <row r="5435">
          <cell r="A5435">
            <v>91014</v>
          </cell>
          <cell r="B5435" t="str">
            <v>KIT DE PORTA DE MADEIRA PARA VERNIZ, SEMI-OCA (LEVE OU MÉDIA), PADRÃO MÉDIO, 70X210CM, ESPESSURA DE 3,5CM, ITENS INCLUSOS: DOBRADIÇAS, MONTAGEM E INSTALAÇÃO DO BATENTE, SEM FECHADURA - FORNECIMENTO E INSTALAÇÃO. AF_12/2019</v>
          </cell>
          <cell r="C5435" t="str">
            <v>UN</v>
          </cell>
          <cell r="D5435">
            <v>0</v>
          </cell>
          <cell r="E5435">
            <v>0</v>
          </cell>
          <cell r="F5435">
            <v>0</v>
          </cell>
        </row>
        <row r="5436">
          <cell r="A5436">
            <v>91015</v>
          </cell>
          <cell r="B5436" t="str">
            <v>KIT DE PORTA DE MADEIRA PARA VERNIZ, SEMI-OCA (LEVE OU MÉDIA), PADRÃO MÉDIO, 80X210CM, ESPESSURA DE 3,5CM, ITENS INCLUSOS: DOBRADIÇAS, MONTAGEM E INSTALAÇÃO DO BATENTE, SEM FECHADURA - FORNECIMENTO E INSTALAÇÃO. AF_12/2019</v>
          </cell>
          <cell r="C5436" t="str">
            <v>UN</v>
          </cell>
          <cell r="D5436">
            <v>0</v>
          </cell>
          <cell r="E5436">
            <v>0</v>
          </cell>
          <cell r="F5436">
            <v>0</v>
          </cell>
        </row>
        <row r="5437">
          <cell r="A5437">
            <v>91016</v>
          </cell>
          <cell r="B5437" t="str">
            <v>KIT DE PORTA DE MADEIRA PARA VERNIZ, SEMI-OCA (LEVE OU MÉDIA), PADRÃO MÉDIO, 90X210CM, ESPESSURA DE 3,5CM, ITENS INCLUSOS: DOBRADIÇAS, MONTAGEM E INSTALAÇÃO DO BATENTE, SEM FECHADURA - FORNECIMENTO E INSTALAÇÃO. AF_12/2019</v>
          </cell>
          <cell r="C5437" t="str">
            <v>UN</v>
          </cell>
          <cell r="D5437">
            <v>0</v>
          </cell>
          <cell r="E5437">
            <v>0</v>
          </cell>
          <cell r="F5437">
            <v>0</v>
          </cell>
        </row>
        <row r="5438">
          <cell r="A5438">
            <v>91287</v>
          </cell>
          <cell r="B5438" t="str">
            <v>BATENTE PARA PORTA DE MADEIRA, PADRÃO POPULAR - FORNECIMENTO E MONTAGEM. AF_12/2019</v>
          </cell>
          <cell r="C5438" t="str">
            <v>UN</v>
          </cell>
          <cell r="D5438">
            <v>0</v>
          </cell>
          <cell r="E5438">
            <v>0</v>
          </cell>
          <cell r="F5438">
            <v>0</v>
          </cell>
        </row>
        <row r="5439">
          <cell r="A5439">
            <v>91292</v>
          </cell>
          <cell r="B5439" t="str">
            <v>BATENTE PARA PORTA DE MADEIRA, FIXAÇÃO COM ARGAMASSA, PADRÃO POPULAR. FORNECIMENTO E INSTALAÇÃO. AF_12/2019_P</v>
          </cell>
          <cell r="C5439" t="str">
            <v>UN</v>
          </cell>
          <cell r="D5439">
            <v>0</v>
          </cell>
          <cell r="E5439">
            <v>0</v>
          </cell>
          <cell r="F5439">
            <v>0</v>
          </cell>
        </row>
        <row r="5440">
          <cell r="A5440">
            <v>91295</v>
          </cell>
          <cell r="B5440" t="str">
            <v>PORTA DE MADEIRA FRISADA, SEMI-OCA (LEVE OU MÉDIA), 60X210CM, ESPESSURA DE 3CM, INCLUSO DOBRADIÇAS - FORNECIMENTO E INSTALAÇÃO. AF_12/2019</v>
          </cell>
          <cell r="C5440" t="str">
            <v>UN</v>
          </cell>
          <cell r="D5440">
            <v>0</v>
          </cell>
          <cell r="E5440">
            <v>0</v>
          </cell>
          <cell r="F5440">
            <v>0</v>
          </cell>
        </row>
        <row r="5441">
          <cell r="A5441">
            <v>91296</v>
          </cell>
          <cell r="B5441" t="str">
            <v>PORTA DE MADEIRA FRISADA, SEMI-OCA (LEVE OU MÉDIA), 70X210CM, ESPESSURA DE 3CM, INCLUSO DOBRADIÇAS - FORNECIMENTO E INSTALAÇÃO. AF_12/2019</v>
          </cell>
          <cell r="C5441" t="str">
            <v>UN</v>
          </cell>
          <cell r="D5441">
            <v>0</v>
          </cell>
          <cell r="E5441">
            <v>0</v>
          </cell>
          <cell r="F5441">
            <v>0</v>
          </cell>
        </row>
        <row r="5442">
          <cell r="A5442">
            <v>91297</v>
          </cell>
          <cell r="B5442" t="str">
            <v>PORTA DE MADEIRA FRISADA, SEMI-OCA (LEVE OU MÉDIA), 80X210CM, ESPESSURA DE 3,5CM, INCLUSO DOBRADIÇAS - FORNECIMENTO E INSTALAÇÃO. AF_12/2019</v>
          </cell>
          <cell r="C5442" t="str">
            <v>UN</v>
          </cell>
          <cell r="D5442">
            <v>0</v>
          </cell>
          <cell r="E5442">
            <v>0</v>
          </cell>
          <cell r="F5442">
            <v>0</v>
          </cell>
        </row>
        <row r="5443">
          <cell r="A5443">
            <v>91298</v>
          </cell>
          <cell r="B5443" t="str">
            <v>PORTA DE MADEIRA TIPO VENEZIANA, 80X210CM, ESPESSURA DE 3CM, INCLUSO DOBRADIÇAS - FORNECIMENTO E INSTALAÇÃO. AF_12/2019</v>
          </cell>
          <cell r="C5443" t="str">
            <v>UN</v>
          </cell>
          <cell r="D5443">
            <v>0</v>
          </cell>
          <cell r="E5443">
            <v>0</v>
          </cell>
          <cell r="F5443">
            <v>0</v>
          </cell>
        </row>
        <row r="5444">
          <cell r="A5444">
            <v>91299</v>
          </cell>
          <cell r="B5444" t="str">
            <v>PORTA DE MADEIRA, TIPO MEXICANA, MACIÇA (PESADA OU SUPERPESADA), 80X210CM, ESPESSURA DE 3,5CM, INCLUSO DOBRADIÇAS - FORNECIMENTO E INSTALAÇÃO. AF_12/2019</v>
          </cell>
          <cell r="C5444" t="str">
            <v>UN</v>
          </cell>
          <cell r="D5444">
            <v>0</v>
          </cell>
          <cell r="E5444">
            <v>0</v>
          </cell>
          <cell r="F5444">
            <v>0</v>
          </cell>
        </row>
        <row r="5445">
          <cell r="A5445">
            <v>91304</v>
          </cell>
          <cell r="B5445" t="str">
            <v>FECHADURA DE EMBUTIR COM CILINDRO, EXTERNA, COMPLETA, ACABAMENTO PADRÃO POPULAR, INCLUSO EXECUÇÃO DE FURO - FORNECIMENTO E INSTALAÇÃO. AF_12/2019</v>
          </cell>
          <cell r="C5445" t="str">
            <v>UN</v>
          </cell>
          <cell r="D5445">
            <v>0</v>
          </cell>
          <cell r="E5445">
            <v>0</v>
          </cell>
          <cell r="F5445">
            <v>0</v>
          </cell>
        </row>
        <row r="5446">
          <cell r="A5446">
            <v>91305</v>
          </cell>
          <cell r="B5446" t="str">
            <v>FECHADURA DE EMBUTIR PARA PORTA DE BANHEIRO, COMPLETA, ACABAMENTO PADRÃO POPULAR, INCLUSO EXECUÇÃO DE FURO - FORNECIMENTO E INSTALAÇÃO. AF_12/2019</v>
          </cell>
          <cell r="C5446" t="str">
            <v>UN</v>
          </cell>
          <cell r="D5446">
            <v>0</v>
          </cell>
          <cell r="E5446">
            <v>0</v>
          </cell>
          <cell r="F5446">
            <v>0</v>
          </cell>
        </row>
        <row r="5447">
          <cell r="A5447">
            <v>91306</v>
          </cell>
          <cell r="B5447" t="str">
            <v>FECHADURA DE EMBUTIR PARA PORTAS INTERNAS, COMPLETA, ACABAMENTO PADRÃO MÉDIO, COM EXECUÇÃO DE FURO - FORNECIMENTO E INSTALAÇÃO. AF_12/2019</v>
          </cell>
          <cell r="C5447" t="str">
            <v>UN</v>
          </cell>
          <cell r="D5447">
            <v>0</v>
          </cell>
          <cell r="E5447">
            <v>0</v>
          </cell>
          <cell r="F5447">
            <v>0</v>
          </cell>
        </row>
        <row r="5448">
          <cell r="A5448">
            <v>91307</v>
          </cell>
          <cell r="B5448" t="str">
            <v>FECHADURA DE EMBUTIR PARA PORTAS INTERNAS, COMPLETA, ACABAMENTO PADRÃO POPULAR, COM EXECUÇÃO DE FURO - FORNECIMENTO E INSTALAÇÃO. AF_12/2019</v>
          </cell>
          <cell r="C5448" t="str">
            <v>UN</v>
          </cell>
          <cell r="D5448">
            <v>24.61</v>
          </cell>
          <cell r="E5448">
            <v>35.51</v>
          </cell>
          <cell r="F5448">
            <v>0</v>
          </cell>
        </row>
        <row r="5449">
          <cell r="A5449">
            <v>91312</v>
          </cell>
          <cell r="B5449" t="str">
            <v>KIT DE PORTA DE MADEIRA PARA PINTURA, SEMI-OCA (LEVE OU MÉDIA), PADRÃO POPULAR, 60X210CM, ESPESSURA DE 3,5CM, ITENS INCLUSOS: DOBRADIÇAS, MONTAGEM E INSTALAÇÃO DO BATENTE, FECHADURA COM EXECUÇÃO DO FURO - FORNECIMENTO E INSTALAÇÃO. AF_12/2019</v>
          </cell>
          <cell r="C5449" t="str">
            <v>UN</v>
          </cell>
          <cell r="D5449">
            <v>0</v>
          </cell>
          <cell r="E5449">
            <v>0</v>
          </cell>
          <cell r="F5449">
            <v>0</v>
          </cell>
        </row>
        <row r="5450">
          <cell r="A5450">
            <v>91313</v>
          </cell>
          <cell r="B5450" t="str">
            <v>KIT DE PORTA DE MADEIRA PARA PINTURA, SEMI-OCA (LEVE OU MÉDIA), PADRÃO POPULAR, 70X210CM, ESPESSURA DE 3,5CM, ITENS INCLUSOS: DOBRADIÇAS, MONTAGEM E INSTALAÇÃO DO BATENTE, FECHADURA COM EXECUÇÃO DO FURO - FORNECIMENTO E INSTALAÇÃO. AF_12/2019</v>
          </cell>
          <cell r="C5450" t="str">
            <v>UN</v>
          </cell>
          <cell r="D5450">
            <v>0</v>
          </cell>
          <cell r="E5450">
            <v>0</v>
          </cell>
          <cell r="F5450">
            <v>0</v>
          </cell>
        </row>
        <row r="5451">
          <cell r="A5451">
            <v>91314</v>
          </cell>
          <cell r="B5451" t="str">
            <v>KIT DE PORTA DE MADEIRA PARA PINTURA, SEMI-OCA (LEVE OU MÉDIA), PADRÃO POPULAR, 80X210CM, ESPESSURA DE 3,5CM, ITENS INCLUSOS: DOBRADIÇAS, MONTAGEM E INSTALAÇÃO DO BATENTE, FECHADURA COM EXECUÇÃO DO FURO - FORNECIMENTO E INSTALAÇÃO. AF_12/2019</v>
          </cell>
          <cell r="C5451" t="str">
            <v>UN</v>
          </cell>
          <cell r="D5451">
            <v>0</v>
          </cell>
          <cell r="E5451">
            <v>0</v>
          </cell>
          <cell r="F5451">
            <v>0</v>
          </cell>
        </row>
        <row r="5452">
          <cell r="A5452">
            <v>91315</v>
          </cell>
          <cell r="B5452" t="str">
            <v>KIT DE PORTA DE MADEIRA PARA PINTURA, SEMI-OCA (LEVE OU MÉDIA), PADRÃO POPULAR, 90X210CM, ESPESSURA DE 3,5CM, ITENS INCLUSOS: DOBRADIÇAS, MONTAGEM E INSTALAÇÃO DO BATENTE, FECHADURA COM EXECUÇÃO DO FURO - FORNECIMENTO E INSTALAÇÃO. AF_12/2019</v>
          </cell>
          <cell r="C5452" t="str">
            <v>UN</v>
          </cell>
          <cell r="D5452">
            <v>0</v>
          </cell>
          <cell r="E5452">
            <v>0</v>
          </cell>
          <cell r="F5452">
            <v>0</v>
          </cell>
        </row>
        <row r="5453">
          <cell r="A5453">
            <v>91318</v>
          </cell>
          <cell r="B5453" t="str">
            <v>KIT DE PORTA DE MADEIRA PARA PINTURA, SEMI-OCA (LEVE OU MÉDIA), PADRÃO POPULAR, 60X210CM, ESPESSURA DE 3,5CM, ITENS INCLUSOS: DOBRADIÇAS, MONTAGEM E INSTALAÇÃO DO BATENTE, SEM FECHADURA - FORNECIMENTO E INSTALAÇÃO. AF_12/2019</v>
          </cell>
          <cell r="C5453" t="str">
            <v>UN</v>
          </cell>
          <cell r="D5453">
            <v>0</v>
          </cell>
          <cell r="E5453">
            <v>0</v>
          </cell>
          <cell r="F5453">
            <v>0</v>
          </cell>
        </row>
        <row r="5454">
          <cell r="A5454">
            <v>91319</v>
          </cell>
          <cell r="B5454" t="str">
            <v>KIT DE PORTA DE MADEIRA PARA PINTURA, SEMI-OCA (LEVE OU MÉDIA), PADRÃO POPULAR, 70X210CM, ESPESSURA DE 3,5CM, ITENS INCLUSOS: DOBRADIÇAS, MONTAGEM E INSTALAÇÃO DO BATENTE, SEM FECHADURA - FORNECIMENTO E INSTALAÇÃO. AF_12/2019</v>
          </cell>
          <cell r="C5454" t="str">
            <v>UN</v>
          </cell>
          <cell r="D5454">
            <v>0</v>
          </cell>
          <cell r="E5454">
            <v>0</v>
          </cell>
          <cell r="F5454">
            <v>0</v>
          </cell>
        </row>
        <row r="5455">
          <cell r="A5455">
            <v>91320</v>
          </cell>
          <cell r="B5455" t="str">
            <v>KIT DE PORTA DE MADEIRA PARA PINTURA, SEMI-OCA (LEVE OU MÉDIA), PADRÃO POPULAR, 80X210CM, ESPESSURA DE 3,5CM, ITENS INCLUSOS: DOBRADIÇAS, MONTAGEM E INSTALAÇÃO DO BATENTE, SEM FECHADURA - FORNECIMENTO E INSTALAÇÃO. AF_12/2019</v>
          </cell>
          <cell r="C5455" t="str">
            <v>UN</v>
          </cell>
          <cell r="D5455">
            <v>0</v>
          </cell>
          <cell r="E5455">
            <v>0</v>
          </cell>
          <cell r="F5455">
            <v>0</v>
          </cell>
        </row>
        <row r="5456">
          <cell r="A5456">
            <v>91321</v>
          </cell>
          <cell r="B5456" t="str">
            <v>KIT DE PORTA DE MADEIRA PARA PINTURA, SEMI-OCA (LEVE OU MÉDIA), PADRÃO POPULAR, 90X210CM, ESPESSURA DE 3,5CM, ITENS INCLUSOS: DOBRADIÇAS, MONTAGEM E INSTALAÇÃO DO BATENTE, SEM FECHADURA - FORNECIMENTO E INSTALAÇÃO. AF_12/2019</v>
          </cell>
          <cell r="C5456" t="str">
            <v>UN</v>
          </cell>
          <cell r="D5456">
            <v>0</v>
          </cell>
          <cell r="E5456">
            <v>0</v>
          </cell>
          <cell r="F5456">
            <v>0</v>
          </cell>
        </row>
        <row r="5457">
          <cell r="A5457">
            <v>91324</v>
          </cell>
          <cell r="B5457" t="str">
            <v>KIT DE PORTA DE MADEIRA PARA VERNIZ, SEMI-OCA (LEVE OU MÉDIA), PADRÃO POPULAR, 60X210CM, ESPESSURA DE 3,5CM, ITENS INCLUSOS: DOBRADIÇAS, MONTAGEM E INSTALAÇÃO DO BATENTE, SEM FECHADURA - FORNECIMENTO E INSTALAÇÃO. AF_12/2019</v>
          </cell>
          <cell r="C5457" t="str">
            <v>UN</v>
          </cell>
          <cell r="D5457">
            <v>0</v>
          </cell>
          <cell r="E5457">
            <v>0</v>
          </cell>
          <cell r="F5457">
            <v>0</v>
          </cell>
        </row>
        <row r="5458">
          <cell r="A5458">
            <v>91325</v>
          </cell>
          <cell r="B5458" t="str">
            <v>KIT DE PORTA DE MADEIRA PARA VERNIZ, SEMI-OCA (LEVE OU MÉDIA), PADRÃO POPULAR, 70X210CM, ESPESSURA DE 3,5CM, ITENS INCLUSOS: DOBRADIÇAS, MONTAGEM E INSTALAÇÃO DO BATENTE, SEM FECHADURA - FORNECIMENTO E INSTALAÇÃO. AF_12/2019</v>
          </cell>
          <cell r="C5458" t="str">
            <v>UN</v>
          </cell>
          <cell r="D5458">
            <v>0</v>
          </cell>
          <cell r="E5458">
            <v>0</v>
          </cell>
          <cell r="F5458">
            <v>0</v>
          </cell>
        </row>
        <row r="5459">
          <cell r="A5459">
            <v>91326</v>
          </cell>
          <cell r="B5459" t="str">
            <v>KIT DE PORTA DE MADEIRA PARA VERNIZ, SEMI-OCA (LEVE OU MÉDIA), PADRÃO POPULAR, 80X210CM, ESPESSURA DE 3,5CM, ITENS INCLUSOS: DOBRADIÇAS, MONTAGEM E INSTALAÇÃO DO BATENTE, SEM FECHADURA - FORNECIMENTO E INSTALAÇÃO. AF_12/2019</v>
          </cell>
          <cell r="C5459" t="str">
            <v>UN</v>
          </cell>
          <cell r="D5459">
            <v>0</v>
          </cell>
          <cell r="E5459">
            <v>0</v>
          </cell>
          <cell r="F5459">
            <v>0</v>
          </cell>
        </row>
        <row r="5460">
          <cell r="A5460">
            <v>91327</v>
          </cell>
          <cell r="B5460" t="str">
            <v>KIT DE PORTA DE MADEIRA PARA VERNIZ, SEMI-OCA (LEVE OU MÉDIA), PADRÃO POPULAR, 90X210CM, ESPESSURA DE 3,5CM, ITENS INCLUSOS: DOBRADIÇAS, MONTAGEM E INSTALAÇÃO DO BATENTE, SEM FECHADURA - FORNECIMENTO E INSTALAÇÃO. AF_12/2019</v>
          </cell>
          <cell r="C5460" t="str">
            <v>UN</v>
          </cell>
          <cell r="D5460">
            <v>0</v>
          </cell>
          <cell r="E5460">
            <v>0</v>
          </cell>
          <cell r="F5460">
            <v>0</v>
          </cell>
        </row>
        <row r="5461">
          <cell r="A5461">
            <v>91328</v>
          </cell>
          <cell r="B5461" t="str">
            <v>KIT DE PORTA DE MADEIRA FRISADA, SEMI-OCA (LEVE OU MÉDIA), PADRÃO MÉDIO 60X210CM, ESPESSURA DE 3CM, ITENS INCLUSOS: DOBRADIÇAS, MONTAGEM E INSTALAÇÃO DO BATENTE, SEM FECHADURA - FORNECIMENTO E INSTALAÇÃO. AF_12/2019</v>
          </cell>
          <cell r="C5461" t="str">
            <v>UN</v>
          </cell>
          <cell r="D5461">
            <v>0</v>
          </cell>
          <cell r="E5461">
            <v>0</v>
          </cell>
          <cell r="F5461">
            <v>0</v>
          </cell>
        </row>
        <row r="5462">
          <cell r="A5462">
            <v>91329</v>
          </cell>
          <cell r="B5462" t="str">
            <v>KIT DE PORTA DE MADEIRA FRISADA, SEMI-OCA (LEVE OU MÉDIA), PADRÃO POPULAR, 60X210CM, ESPESSURA DE 3CM, ITENS INCLUSOS: DOBRADIÇAS, MONTAGEM E INSTALAÇÃO DO BATENTE, SEM FECHADURA - FORNECIMENTO E INSTALAÇÃO. AF_12/2019</v>
          </cell>
          <cell r="C5462" t="str">
            <v>UN</v>
          </cell>
          <cell r="D5462">
            <v>0</v>
          </cell>
          <cell r="E5462">
            <v>0</v>
          </cell>
          <cell r="F5462">
            <v>0</v>
          </cell>
        </row>
        <row r="5463">
          <cell r="A5463">
            <v>91330</v>
          </cell>
          <cell r="B5463" t="str">
            <v>KIT DE PORTA DE MADEIRA FRISADA, SEMI-OCA (LEVE OU MÉDIA), PADRÃO MÉDIO, 70X210CM, ESPESSURA DE 3CM, ITENS INCLUSOS: DOBRADIÇAS, MONTAGEM E INSTALAÇÃO DO BATENTE, SEM FECHADURA - FORNECIMENTO E INSTALAÇÃO. AF_12/2019</v>
          </cell>
          <cell r="C5463" t="str">
            <v>UN</v>
          </cell>
          <cell r="D5463">
            <v>0</v>
          </cell>
          <cell r="E5463">
            <v>0</v>
          </cell>
          <cell r="F5463">
            <v>0</v>
          </cell>
        </row>
        <row r="5464">
          <cell r="A5464">
            <v>91331</v>
          </cell>
          <cell r="B5464" t="str">
            <v>KIT DE PORTA DE MADEIRA FRISADA, SEMI-OCA (LEVE OU MÉDIA), PADRÃO POPULAR, 70X210CM, ESPESSURA DE 3CM, ITENS INCLUSOS: DOBRADIÇAS, MONTAGEM E INSTALAÇÃO DO BATENTE, SEM FECHADURA - FORNECIMENTO E INSTALAÇÃO. AF_12/2019</v>
          </cell>
          <cell r="C5464" t="str">
            <v>UN</v>
          </cell>
          <cell r="D5464">
            <v>0</v>
          </cell>
          <cell r="E5464">
            <v>0</v>
          </cell>
          <cell r="F5464">
            <v>0</v>
          </cell>
        </row>
        <row r="5465">
          <cell r="A5465">
            <v>91332</v>
          </cell>
          <cell r="B5465" t="str">
            <v>KIT DE PORTA DE MADEIRA FRISADA, SEMI-OCA (LEVE OU MÉDIA), PADRÃO MÉDIO, 80X210CM, ESPESSURA DE 3,5CM, ITENS INCLUSOS: DOBRADIÇAS, MONTAGEM E INSTALAÇÃO DO BATENTE, SEM FECHADURA - FORNECIMENTO E INSTALAÇÃO. AF_12/2019</v>
          </cell>
          <cell r="C5465" t="str">
            <v>UN</v>
          </cell>
          <cell r="D5465">
            <v>0</v>
          </cell>
          <cell r="E5465">
            <v>0</v>
          </cell>
          <cell r="F5465">
            <v>0</v>
          </cell>
        </row>
        <row r="5466">
          <cell r="A5466">
            <v>91333</v>
          </cell>
          <cell r="B5466" t="str">
            <v>KIT DE PORTA DE MADEIRA FRISADA, SEMI-OCA (LEVE OU MÉDIA), PADRÃO POPULAR, 80X210CM, ESPESSURA DE 3,5CM, ITENS INCLUSOS: DOBRADIÇAS, MONTAGEM E INSTALAÇÃO DO BATENTE, SEM FECHADURA - FORNECIMENTO E INSTALAÇÃO. AF_12/2019</v>
          </cell>
          <cell r="C5466" t="str">
            <v>UN</v>
          </cell>
          <cell r="D5466">
            <v>0</v>
          </cell>
          <cell r="E5466">
            <v>0</v>
          </cell>
          <cell r="F5466">
            <v>0</v>
          </cell>
        </row>
        <row r="5467">
          <cell r="A5467">
            <v>91334</v>
          </cell>
          <cell r="B5467" t="str">
            <v>KIT DE PORTA DE MADEIRA TIPO VENEZIANA, PADRÃO MÉDIO, 80X210CM, ESPESSURA DE 3CM, ITENS INCLUSOS: DOBRADIÇAS, MONTAGEM E INSTALAÇÃO DO BATENTE, SEM FECHADURA - FORNECIMENTO E INSTALAÇÃO. AF_12/2019</v>
          </cell>
          <cell r="C5467" t="str">
            <v>UN</v>
          </cell>
          <cell r="D5467">
            <v>0</v>
          </cell>
          <cell r="E5467">
            <v>0</v>
          </cell>
          <cell r="F5467">
            <v>0</v>
          </cell>
        </row>
        <row r="5468">
          <cell r="A5468">
            <v>91335</v>
          </cell>
          <cell r="B5468" t="str">
            <v>KIT DE PORTA DE MADEIRA TIPO VENEZIANA, PADRÃO POPULAR, 80X210CM, ESPESSURA DE 3CM, ITENS INCLUSOS: DOBRADIÇAS, MONTAGEM E INSTALAÇÃO DO BATENTE, SEM FECHADURA - FORNECIMENTO E INSTALAÇÃO. AF_12/2019</v>
          </cell>
          <cell r="C5468" t="str">
            <v>UN</v>
          </cell>
          <cell r="D5468">
            <v>0</v>
          </cell>
          <cell r="E5468">
            <v>0</v>
          </cell>
          <cell r="F5468">
            <v>0</v>
          </cell>
        </row>
        <row r="5469">
          <cell r="A5469">
            <v>91336</v>
          </cell>
          <cell r="B5469" t="str">
            <v>KIT DE PORTA DE MADEIRA TIPO MEXICANA, MACIÇA (PESADA OU SUPERPESADA), PADRÃO MÉDIO, 80X210CM, ESPESSURA DE 3CM, ITENS INCLUSOS: DOBRADIÇAS, MONTAGEM E INSTALAÇÃO DO BATENTE, SEM FECHADURA - FORNECIMENTO E INSTALAÇÃO. AF_12/2019</v>
          </cell>
          <cell r="C5469" t="str">
            <v>UN</v>
          </cell>
          <cell r="D5469">
            <v>0</v>
          </cell>
          <cell r="E5469">
            <v>0</v>
          </cell>
          <cell r="F5469">
            <v>0</v>
          </cell>
        </row>
        <row r="5470">
          <cell r="A5470">
            <v>91337</v>
          </cell>
          <cell r="B5470" t="str">
            <v>KIT DE PORTA DE MADEIRA TIPO MEXICANA, MACIÇA (PESADA OU SUPERPESADA), PADRÃO POPULAR, 80X210CM, ESPESSURA DE 3CM, ITENS INCLUSOS: DOBRADIÇAS, MONTAGEM E INSTALAÇÃO DO BATENTE, SEM FECHADURA - FORNECIMENTO E INSTALAÇÃO. AF_12/2019</v>
          </cell>
          <cell r="C5470" t="str">
            <v>UN</v>
          </cell>
          <cell r="D5470">
            <v>0</v>
          </cell>
          <cell r="E5470">
            <v>0</v>
          </cell>
          <cell r="F5470">
            <v>0</v>
          </cell>
        </row>
        <row r="5471">
          <cell r="A5471">
            <v>100659</v>
          </cell>
          <cell r="B5471" t="str">
            <v>ALIZAR DE 5X1,5CM PARA PORTA FIXADO COM PREGOS, PADRÃO MÉDIO - FORNECIMENTO E INSTALAÇÃO. AF_12/2019</v>
          </cell>
          <cell r="C5471" t="str">
            <v>M</v>
          </cell>
          <cell r="D5471">
            <v>0</v>
          </cell>
          <cell r="E5471">
            <v>0</v>
          </cell>
          <cell r="F5471">
            <v>0</v>
          </cell>
        </row>
        <row r="5472">
          <cell r="A5472">
            <v>100660</v>
          </cell>
          <cell r="B5472" t="str">
            <v>ALIZAR DE 5X1,5CM PARA PORTA FIXADO COM PREGOS, PADRÃO POPULAR - FORNECIMENTO E INSTALAÇÃO. AF_12/2019</v>
          </cell>
          <cell r="C5472" t="str">
            <v>M</v>
          </cell>
          <cell r="D5472">
            <v>0</v>
          </cell>
          <cell r="E5472">
            <v>0</v>
          </cell>
          <cell r="F5472">
            <v>0</v>
          </cell>
        </row>
        <row r="5473">
          <cell r="A5473">
            <v>100675</v>
          </cell>
          <cell r="B5473" t="str">
            <v>KIT DE PORTA-PRONTA DE MADEIRA EM ACABAMENTO MELAMÍNICO BRANCO, FOLHA LEVE OU MÉDIA, 90X210, EXCLUSIVE FECHADURA, FIXAÇÃO COM PREENCHIMENTO TOTAL DE ESPUMA EXPANSIVA - FORNECIMENTO E INSTALAÇÃO. AF_12/2019</v>
          </cell>
          <cell r="C5473" t="str">
            <v>UN</v>
          </cell>
          <cell r="D5473">
            <v>0</v>
          </cell>
          <cell r="E5473">
            <v>0</v>
          </cell>
          <cell r="F5473">
            <v>0</v>
          </cell>
        </row>
        <row r="5474">
          <cell r="A5474">
            <v>100676</v>
          </cell>
          <cell r="B5474" t="str">
            <v>BATENTE PARA PORTA COM BANDEIRA, FIXAÇÃO COM PARAFUSO E BUCHA. AF_12/2019</v>
          </cell>
          <cell r="C5474" t="str">
            <v>UN</v>
          </cell>
          <cell r="D5474">
            <v>0</v>
          </cell>
          <cell r="E5474">
            <v>0</v>
          </cell>
          <cell r="F5474">
            <v>0</v>
          </cell>
        </row>
        <row r="5475">
          <cell r="A5475">
            <v>100678</v>
          </cell>
          <cell r="B5475" t="str">
            <v>KIT DE PORTA DE MADEIRA PARA VERNIZ, SEMI-OCA (LEVE OU MÉDIA), PADRÃO MÉDIO, 60X210CM, ESPESSURA DE 3,5CM, ITENS INCLUSOS: DOBRADIÇAS, MONTAGEM E INSTALAÇÃO DE BATENTE, FECHADURA COM EXECUÇÃO DO FURO - FORNECIMENTO E INSTALAÇÃO. AF_12/2019</v>
          </cell>
          <cell r="C5475" t="str">
            <v>UN</v>
          </cell>
          <cell r="D5475">
            <v>0</v>
          </cell>
          <cell r="E5475">
            <v>0</v>
          </cell>
          <cell r="F5475">
            <v>0</v>
          </cell>
        </row>
        <row r="5476">
          <cell r="A5476">
            <v>100679</v>
          </cell>
          <cell r="B5476" t="str">
            <v>KIT DE PORTA DE MADEIRA PARA VERNIZ, SEMI-OCA (LEVE OU MÉDIA), PADRÃO POPULAR, 60X210CM, ESPESSURA DE 3,5CM, ITENS INCLUSOS: DOBRADIÇAS, MONTAGEM E INSTALAÇÃO DE BATENTE, FECHADURA COM EXECUÇÃO DO FURO - FORNECIMENTO E INSTALAÇÃO. AF_12/2019</v>
          </cell>
          <cell r="C5476" t="str">
            <v>UN</v>
          </cell>
          <cell r="D5476">
            <v>0</v>
          </cell>
          <cell r="E5476">
            <v>0</v>
          </cell>
          <cell r="F5476">
            <v>0</v>
          </cell>
        </row>
        <row r="5477">
          <cell r="A5477">
            <v>100680</v>
          </cell>
          <cell r="B5477" t="str">
            <v>KIT DE PORTA DE MADEIRA PARA VERNIZ, SEMI-OCA (LEVE OU MÉDIA), PADRÃO MÉDIO, 70X210CM, ESPESSURA DE 3,5CM, ITENS INCLUSOS: DOBRADIÇAS, MONTAGEM E INSTALAÇÃO DE BATENTE, FECHADURA COM EXECUÇÃO DO FURO - FORNECIMENTO E INSTALAÇÃO. AF_12/2019</v>
          </cell>
          <cell r="C5477" t="str">
            <v>UN</v>
          </cell>
          <cell r="D5477">
            <v>0</v>
          </cell>
          <cell r="E5477">
            <v>0</v>
          </cell>
          <cell r="F5477">
            <v>0</v>
          </cell>
        </row>
        <row r="5478">
          <cell r="A5478">
            <v>100681</v>
          </cell>
          <cell r="B5478" t="str">
            <v>KIT DE PORTA DE MADEIRA FRISADA, SEMI-OCA (LEVE OU MÉDIA), PADRÃO MÉDIO, 70X210CM, ESPESSURA DE 3CM, ITENS INCLUSOS: DOBRADIÇAS, MONTAGEM E INSTALAÇÃO DE BATENTE, FECHADURA COM EXECUÇÃO DO FURO - FORNECIMENTO E INSTALAÇÃO. AF_12/2019</v>
          </cell>
          <cell r="C5478" t="str">
            <v>UN</v>
          </cell>
          <cell r="D5478">
            <v>0</v>
          </cell>
          <cell r="E5478">
            <v>0</v>
          </cell>
          <cell r="F5478">
            <v>0</v>
          </cell>
        </row>
        <row r="5479">
          <cell r="A5479">
            <v>100682</v>
          </cell>
          <cell r="B5479" t="str">
            <v>KIT DE PORTA DE MADEIRA FRISADA, SEMI-OCA (LEVE OU MÉDIA), PADRÃO POPULAR, 70X210CM, ESPESSURA DE 3CM, ITENS INCLUSOS: DOBRADIÇAS, MONTAGEM E INSTALAÇÃO DE BATENTE, FECHADURA COM EXECUÇÃO DO FURO - FORNECIMENTO E INSTALAÇÃO. AF_12/2019</v>
          </cell>
          <cell r="C5479" t="str">
            <v>UN</v>
          </cell>
          <cell r="D5479">
            <v>0</v>
          </cell>
          <cell r="E5479">
            <v>0</v>
          </cell>
          <cell r="F5479">
            <v>0</v>
          </cell>
        </row>
        <row r="5480">
          <cell r="A5480">
            <v>100683</v>
          </cell>
          <cell r="B5480" t="str">
            <v>KIT DE PORTA DE MADEIRA PARA VERNIZ, SEMI-OCA (LEVE OU MÉDIA), PADRÃO MÉDIO, 80X210CM, ESPESSURA DE 3,5CM, ITENS INCLUSOS: DOBRADIÇAS, MONTAGEM E INSTALAÇÃO DE BATENTE, FECHADURA COM EXECUÇÃO DO FURO - FORNECIMENTO E INSTALAÇÃO. AF_12/2019</v>
          </cell>
          <cell r="C5480" t="str">
            <v>UN</v>
          </cell>
          <cell r="D5480">
            <v>0</v>
          </cell>
          <cell r="E5480">
            <v>0</v>
          </cell>
          <cell r="F5480">
            <v>0</v>
          </cell>
        </row>
        <row r="5481">
          <cell r="A5481">
            <v>100684</v>
          </cell>
          <cell r="B5481" t="str">
            <v>KIT DE PORTA DE MADEIRA PARA VERNIZ, SEMI-OCA (LEVE OU MÉDIA), PADRÃO POPULAR, 80X210CM, ESPESSURA DE 3,5CM, ITENS INCLUSOS: DOBRADIÇAS, MONTAGEM E INSTALAÇÃO DE BATENTE, FECHADURA COM EXECUÇÃO DO FURO - FORNECIMENTO E INSTALAÇÃO. AF_12/2019</v>
          </cell>
          <cell r="C5481" t="str">
            <v>UN</v>
          </cell>
          <cell r="D5481">
            <v>0</v>
          </cell>
          <cell r="E5481">
            <v>0</v>
          </cell>
          <cell r="F5481">
            <v>0</v>
          </cell>
        </row>
        <row r="5482">
          <cell r="A5482">
            <v>100685</v>
          </cell>
          <cell r="B5482" t="str">
            <v>KIT DE PORTA DE MADEIRA PARA VERNIZ, SEMI-OCA (LEVE OU MÉDIA), PADRÃO MÉDIO, 90X210CM, ESPESSURA DE 3,5CM, ITENS INCLUSOS: DOBRADIÇAS, MONTAGEM E INSTALAÇÃO DE BATENTE, FECHADURA COM EXECUÇÃO DO FURO - FORNECIMENTO E INSTALAÇÃO. AF_12/2019</v>
          </cell>
          <cell r="C5482" t="str">
            <v>UN</v>
          </cell>
          <cell r="D5482">
            <v>0</v>
          </cell>
          <cell r="E5482">
            <v>0</v>
          </cell>
          <cell r="F5482">
            <v>0</v>
          </cell>
        </row>
        <row r="5483">
          <cell r="A5483">
            <v>100686</v>
          </cell>
          <cell r="B5483" t="str">
            <v>KIT DE PORTA DE MADEIRA PARA VERNIZ, SEMI-OCA (LEVE OU MÉDIA), PADRÃO POPULAR, 90X210CM, ESPESSURA DE 3CM, ITENS INCLUSOS: DOBRADIÇAS, MONTAGEM E INSTALAÇÃO DE BATENTE, FECHADURA COM EXECUÇÃO DO FURO - FORNECIMENTO E INSTALAÇÃO. AF_12/2019</v>
          </cell>
          <cell r="C5483" t="str">
            <v>UN</v>
          </cell>
          <cell r="D5483">
            <v>0</v>
          </cell>
          <cell r="E5483">
            <v>0</v>
          </cell>
          <cell r="F5483">
            <v>0</v>
          </cell>
        </row>
        <row r="5484">
          <cell r="A5484">
            <v>100687</v>
          </cell>
          <cell r="B5484" t="str">
            <v>KIT DE PORTA DE MADEIRA FRISADA, SEMI-OCA (LEVE OU MÉDIA), PADRÃO MÉDIO, 60X210CM, ESPESSURA DE 3,5CM, ITENS INCLUSOS: DOBRADIÇAS, MONTAGEM E INSTALAÇÃO DE BATENTE, FECHADURA COM EXECUÇÃO DO FURO - FORNECIMENTO E INSTALAÇÃO. AF_12/2019</v>
          </cell>
          <cell r="C5484" t="str">
            <v>UN</v>
          </cell>
          <cell r="D5484">
            <v>0</v>
          </cell>
          <cell r="E5484">
            <v>0</v>
          </cell>
          <cell r="F5484">
            <v>0</v>
          </cell>
        </row>
        <row r="5485">
          <cell r="A5485">
            <v>100688</v>
          </cell>
          <cell r="B5485" t="str">
            <v>KIT DE PORTA DE MADEIRA FRISADA, SEMI-OCA (LEVE OU MÉDIA), PADRÃO POPULAR, 60X210CM, ESPESSURA DE 3CM, ITENS INCLUSOS: DOBRADIÇAS, MONTAGEM E INSTALAÇÃO DE BATENTE, FECHADURA COM EXECUÇÃO DO FURO - FORNECIMENTO E INSTALAÇÃO. AF_12/2019</v>
          </cell>
          <cell r="C5485" t="str">
            <v>UN</v>
          </cell>
          <cell r="D5485">
            <v>0</v>
          </cell>
          <cell r="E5485">
            <v>0</v>
          </cell>
          <cell r="F5485">
            <v>0</v>
          </cell>
        </row>
        <row r="5486">
          <cell r="A5486">
            <v>100689</v>
          </cell>
          <cell r="B5486" t="str">
            <v>KIT DE PORTA DE MADEIRA FRISADA, SEMI-OCA (LEVE OU MÉDIA), PADRÃO MÉDIO, 80X210CM, ESPESSURA DE 3,5CM, ITENS INCLUSOS: DOBRADIÇAS, MONTAGEM E INSTALAÇÃO DE BATENTE, FECHADURA COM EXECUÇÃO DO FURO - FORNECIMENTO E INSTALAÇÃO. AF_12/2019</v>
          </cell>
          <cell r="C5486" t="str">
            <v>UN</v>
          </cell>
          <cell r="D5486">
            <v>0</v>
          </cell>
          <cell r="E5486">
            <v>0</v>
          </cell>
          <cell r="F5486">
            <v>0</v>
          </cell>
        </row>
        <row r="5487">
          <cell r="A5487">
            <v>100690</v>
          </cell>
          <cell r="B5487" t="str">
            <v>KIT DE PORTA DE MADEIRA FRISADA, SEMI-OCA (LEVE OU MÉDIA), PADRÃO POPULAR, 80X210CM, ESPESSURA DE 3,5CM, ITENS INCLUSOS: DOBRADIÇAS, MONTAGEM E INSTALAÇÃO DE BATENTE, FECHADURA COM EXECUÇÃO DO FURO - FORNECIMENTO E INSTALAÇÃO. AF_12/2019</v>
          </cell>
          <cell r="C5487" t="str">
            <v>UN</v>
          </cell>
          <cell r="D5487">
            <v>0</v>
          </cell>
          <cell r="E5487">
            <v>0</v>
          </cell>
          <cell r="F5487">
            <v>0</v>
          </cell>
        </row>
        <row r="5488">
          <cell r="A5488">
            <v>100691</v>
          </cell>
          <cell r="B5488" t="str">
            <v>KIT DE PORTA DE MADEIRA TIPO VENEZIANA, 80X210CM (ESPESSURA DE 3CM), PADRÃO MÉDIO, ITENS INCLUSOS: DOBRADIÇAS, MONTAGEM E INSTALAÇÃO DE BATENTE, FECHADURA COM EXECUÇÃO DO FURO - FORNECIMENTO E INSTALAÇÃO. AF_12/2019</v>
          </cell>
          <cell r="C5488" t="str">
            <v>UN</v>
          </cell>
          <cell r="D5488">
            <v>0</v>
          </cell>
          <cell r="E5488">
            <v>0</v>
          </cell>
          <cell r="F5488">
            <v>0</v>
          </cell>
        </row>
        <row r="5489">
          <cell r="A5489">
            <v>100692</v>
          </cell>
          <cell r="B5489" t="str">
            <v>KIT DE PORTA DE MADEIRA TIPO VENEZIANA, 80X210CM (ESPESSURA DE 3CM), PADRÃO POPULAR, ITENS INCLUSOS: DOBRADIÇAS, MONTAGEM E INSTALAÇÃO DE BATENTE, FECHADURA COM EXECUÇÃO DO FURO - FORNECIMENTO E INSTALAÇÃO. AF_12/2019</v>
          </cell>
          <cell r="C5489" t="str">
            <v>UN</v>
          </cell>
          <cell r="D5489">
            <v>0</v>
          </cell>
          <cell r="E5489">
            <v>0</v>
          </cell>
          <cell r="F5489">
            <v>0</v>
          </cell>
        </row>
        <row r="5490">
          <cell r="A5490">
            <v>100693</v>
          </cell>
          <cell r="B5490" t="str">
            <v>KIT DE PORTA DE MADEIRA TIPO MEXICANA, MACIÇA (PESADA OU SUPERPESADA), PADRÃO MÉDIO, 80X210CM, ESPESSURA DE 3,5CM, ITENS INCLUSOS: DOBRADIÇAS, MONTAGEM E INSTALAÇÃO DE BATENTE, FECHADURA COM EXECUÇÃO DO FURO - FORNECIMENTO E INSTALAÇÃO. AF_12/2019</v>
          </cell>
          <cell r="C5490" t="str">
            <v>UN</v>
          </cell>
          <cell r="D5490">
            <v>0</v>
          </cell>
          <cell r="E5490">
            <v>0</v>
          </cell>
          <cell r="F5490">
            <v>0</v>
          </cell>
        </row>
        <row r="5491">
          <cell r="A5491">
            <v>100694</v>
          </cell>
          <cell r="B5491" t="str">
            <v>KIT DE PORTA DE MADEIRA TIPO MEXICANA, MACIÇA (PESADA OU SUPERPESADA), PADRÃO POPULAR, 80X210CM, ESPESSURA DE 3,5CM, ITENS INCLUSOS: DOBRADIÇAS, MONTAGEM E INSTALAÇÃO DE BATENTE, FECHADURA COM EXECUÇÃO DO FURO - FORNECIMENTO E INSTALAÇÃO. AF_12/2019</v>
          </cell>
          <cell r="C5491" t="str">
            <v>UN</v>
          </cell>
          <cell r="D5491">
            <v>0</v>
          </cell>
          <cell r="E5491">
            <v>0</v>
          </cell>
          <cell r="F5491">
            <v>0</v>
          </cell>
        </row>
        <row r="5492">
          <cell r="A5492">
            <v>100695</v>
          </cell>
          <cell r="B5492" t="str">
            <v>RECOLOCAÇÃO DE FOLHAS DE PORTA DE MADEIRA LEVE OU MÉDIA DE 60CM DE LARGURA, CONSIDERANDO REAPROVEITAMENTO DO MATERIAL. AF_12/2019</v>
          </cell>
          <cell r="C5492" t="str">
            <v>UN</v>
          </cell>
          <cell r="D5492">
            <v>0</v>
          </cell>
          <cell r="E5492">
            <v>0</v>
          </cell>
          <cell r="F5492">
            <v>0</v>
          </cell>
        </row>
        <row r="5493">
          <cell r="A5493">
            <v>100696</v>
          </cell>
          <cell r="B5493" t="str">
            <v>RECOLOCAÇÃO DE FOLHAS DE PORTA DE MADEIRA LEVE OU MÉDIA DE 70CM DE LARGURA, CONSIDERANDO REAPROVEITAMENTO DO MATERIAL. AF_12/2019</v>
          </cell>
          <cell r="C5493" t="str">
            <v>UN</v>
          </cell>
          <cell r="D5493">
            <v>0</v>
          </cell>
          <cell r="E5493">
            <v>0</v>
          </cell>
          <cell r="F5493">
            <v>0</v>
          </cell>
        </row>
        <row r="5494">
          <cell r="A5494">
            <v>100697</v>
          </cell>
          <cell r="B5494" t="str">
            <v>RECOLOCAÇÃO DE FOLHAS DE PORTA DE MADEIRA LEVE OU MÉDIA DE 80CM DE LARGURA, CONSIDERANDO REAPROVEITAMENTO DO MATERIAL. AF_12/2019</v>
          </cell>
          <cell r="C5494" t="str">
            <v>UN</v>
          </cell>
          <cell r="D5494">
            <v>0</v>
          </cell>
          <cell r="E5494">
            <v>0</v>
          </cell>
          <cell r="F5494">
            <v>0</v>
          </cell>
        </row>
        <row r="5495">
          <cell r="A5495">
            <v>100698</v>
          </cell>
          <cell r="B5495" t="str">
            <v>RECOLOCAÇÃO DE FOLHAS DE PORTA DE MADEIRA LEVE OU MÉDIA DE 90CM DE LARGURA, CONSIDERANDO REAPROVEITAMENTO DO MATERIAL. AF_12/2019</v>
          </cell>
          <cell r="C5495" t="str">
            <v>UN</v>
          </cell>
          <cell r="D5495">
            <v>0</v>
          </cell>
          <cell r="E5495">
            <v>0</v>
          </cell>
          <cell r="F5495">
            <v>0</v>
          </cell>
        </row>
        <row r="5496">
          <cell r="A5496">
            <v>100699</v>
          </cell>
          <cell r="B5496" t="str">
            <v>RECOLOCAÇÃO DE FOLHAS DE PORTA DE MADEIRA PESADA OU SUPERPESADA DE 80CM DE LARGURA, CONSIDERANDO REAPROVEITAMENTO DO MATERIAL. AF_12/2019</v>
          </cell>
          <cell r="C5496" t="str">
            <v>UN</v>
          </cell>
          <cell r="D5496">
            <v>0</v>
          </cell>
          <cell r="E5496">
            <v>0</v>
          </cell>
          <cell r="F5496">
            <v>0</v>
          </cell>
        </row>
        <row r="5497">
          <cell r="A5497">
            <v>100700</v>
          </cell>
          <cell r="B5497" t="str">
            <v>PORTA DE MADEIRA COMPENSADA LISA PARA PINTURA, 120X210X3,5CM, 2 FOLHAS, INCLUSO ADUELA 2A, ALIZAR 2A E DOBRADIÇAS. AF_12/2019</v>
          </cell>
          <cell r="C5497" t="str">
            <v>UN</v>
          </cell>
          <cell r="D5497">
            <v>0</v>
          </cell>
          <cell r="E5497">
            <v>0</v>
          </cell>
          <cell r="F5497">
            <v>0</v>
          </cell>
        </row>
        <row r="5498">
          <cell r="A5498">
            <v>100712</v>
          </cell>
          <cell r="B5498" t="str">
            <v>KIT DE PORTA DE MADEIRA PARA VERNIZ, SEMI-OCA (LEVE OU MÉDIA), PADRÃO POPULAR, 70X210CM, ESPESSURA DE 3,5CM, ITENS INCLUSOS: DOBRADIÇAS, MONTAGEM E INSTALAÇÃO DE BATENTE, FECHADURA COM EXECUÇÃO DO FURO - FORNECIMENTO E INSTALAÇÃO. AF_12/2019</v>
          </cell>
          <cell r="C5498" t="str">
            <v>UN</v>
          </cell>
          <cell r="D5498">
            <v>0</v>
          </cell>
          <cell r="E5498">
            <v>0</v>
          </cell>
          <cell r="F5498">
            <v>0</v>
          </cell>
        </row>
        <row r="5499">
          <cell r="A5499">
            <v>100665</v>
          </cell>
          <cell r="B5499" t="str">
            <v>JANELA DE MADEIRA - CEDRINHO/ANGELIM OU EQUIVALENTE DA REGIÃO - DE ABRIR COM 4 FOLHAS (2 VENEZIANAS E 2 GUILHOTINAS PARA VIDRO), COM BATENTE, ALIZAR E FERRAGENS. EXCLUSIVE VIDROS, ACABAMENTO E CONTRAMARCO. FORNECIMENTO E INSTALAÇÃO. AF_12/2019</v>
          </cell>
          <cell r="C5499" t="str">
            <v>M2</v>
          </cell>
          <cell r="D5499">
            <v>0</v>
          </cell>
          <cell r="E5499">
            <v>0</v>
          </cell>
          <cell r="F5499">
            <v>0</v>
          </cell>
        </row>
        <row r="5500">
          <cell r="A5500">
            <v>100666</v>
          </cell>
          <cell r="B5500" t="str">
            <v>JANELA DE MADEIRA (PINUS/EUCALIPTO OU EQUIV.) DE ABRIR COM 4 FOLHAS (2 VENEZIANAS E 2 GUILHOTINAS PARA VIDRO), COM BATENTE, ALIZAR E FERRAGENS. EXCLUSIVE VIDROS, ACABAMENTO E CONTRAMARCO. FORNECIMENTO E INSTALAÇÃO. AF_12/2019</v>
          </cell>
          <cell r="C5500" t="str">
            <v>M2</v>
          </cell>
          <cell r="D5500">
            <v>0</v>
          </cell>
          <cell r="E5500">
            <v>0</v>
          </cell>
          <cell r="F5500">
            <v>0</v>
          </cell>
        </row>
        <row r="5501">
          <cell r="A5501">
            <v>100667</v>
          </cell>
          <cell r="B5501" t="str">
            <v>JANELA DE MADEIRA (IMBUIA/CEDRO OU EQUIV.) DE ABRIR COM 4 FOLHAS (2 VENEZIANAS E 2 GUILHOTINAS PARA VIDRO), COM BATENTE, ALIZAR E FERRAGENS. EXCLUSIVE VIDROS, ACABAMENTO E CONTRAMARCO. FORNECIMENTO E INSTALAÇÃO. AF_12/2019</v>
          </cell>
          <cell r="C5501" t="str">
            <v>M2</v>
          </cell>
          <cell r="D5501">
            <v>0</v>
          </cell>
          <cell r="E5501">
            <v>0</v>
          </cell>
          <cell r="F5501">
            <v>0</v>
          </cell>
        </row>
        <row r="5502">
          <cell r="A5502">
            <v>100668</v>
          </cell>
          <cell r="B5502" t="str">
            <v>JANELA DE MADEIRA (CEDRINHO/ANGELIM OU EQUIV.) TIPO MAXIM-AR, PARA VIDRO, COM BATENTE, ALIZAR E FERRAGENS. EXCLUSIVE VIDRO, ACABAMENTO E CONTRAMARCO. FORNECIMENTO E INSTALAÇÃO. AF_12/2019</v>
          </cell>
          <cell r="C5502" t="str">
            <v>M2</v>
          </cell>
          <cell r="D5502">
            <v>0</v>
          </cell>
          <cell r="E5502">
            <v>0</v>
          </cell>
          <cell r="F5502">
            <v>0</v>
          </cell>
        </row>
        <row r="5503">
          <cell r="A5503">
            <v>100669</v>
          </cell>
          <cell r="B5503" t="str">
            <v>JANELA DE MADEIRA (PINUS/EUCALIPTO OU EQUIV.) TIPO BASCULANTE COM 2 FOLHAS PARA VIDRO, COM BATENTE, ALIZAR E FERRAGENS. EXCLUSIVE VIDROS, ACABAMENTO E CONTRAMARCO. FORNECIMENTO E INSTALAÇÃO. AF_12/2019</v>
          </cell>
          <cell r="C5503" t="str">
            <v>M2</v>
          </cell>
          <cell r="D5503">
            <v>0</v>
          </cell>
          <cell r="E5503">
            <v>0</v>
          </cell>
          <cell r="F5503">
            <v>0</v>
          </cell>
        </row>
        <row r="5504">
          <cell r="A5504">
            <v>100670</v>
          </cell>
          <cell r="B5504" t="str">
            <v>JANELA DE MADEIRA (CEDRINHO/ANGELIM OU EQUIV.) DE CORRER COM 6 FOLHAS (2 VENEZ. FIXAS, 2 VENEZ. DE CORRER E 2 DE CORRER PARA VIDRO), COM BATENTE, ALIZAR E FERRAGENS. EXCLUSIVE VIDROS, ACABAMENTO E CONTRAMARCO. FORNECIMENTO E INSTALAÇÃO. AF_12/2019</v>
          </cell>
          <cell r="C5504" t="str">
            <v>M2</v>
          </cell>
          <cell r="D5504">
            <v>0</v>
          </cell>
          <cell r="E5504">
            <v>0</v>
          </cell>
          <cell r="F5504">
            <v>0</v>
          </cell>
        </row>
        <row r="5505">
          <cell r="A5505">
            <v>100671</v>
          </cell>
          <cell r="B5505" t="str">
            <v>JANELA DE MADEIRA (IMBUIA/CEDRO OU EQUIV) DE CORRER COM 6 FOLHAS (2 VENEZIANAS FIXAS, 2 VENEZIANAS DE CORRER E 2 DE CORRER PARA VIDRO), COM BATENTE, ALIZAR E FERRAGENS. EXCLUSIVE VIDROS, ACABAMENTO E CONTRAMARCO. FORNECIMENTO E INSTALAÇÃO. AF_12/2019</v>
          </cell>
          <cell r="C5505" t="str">
            <v>M2</v>
          </cell>
          <cell r="D5505">
            <v>0</v>
          </cell>
          <cell r="E5505">
            <v>0</v>
          </cell>
          <cell r="F5505">
            <v>0</v>
          </cell>
        </row>
        <row r="5506">
          <cell r="A5506">
            <v>100672</v>
          </cell>
          <cell r="B5506" t="str">
            <v>JANELA DE MADEIRA (PINUS/EUCALIPTO OU EQUIV.) DE CORRER COM 6 FOLHAS (2 VENEZ. FIXAS, 2 VENEZ. DE CORRER E 2 DE CORRER PARA VIDRO), COM BATENTE, ALIZAR E FERRAGENS. EXCLUSIVE VIDROS, ACABAMENTO E CONTRAMARCO. FORNECIMENTO EINSTALAÇÃO. AF_12/2019</v>
          </cell>
          <cell r="C5506" t="str">
            <v>M2</v>
          </cell>
          <cell r="D5506">
            <v>0</v>
          </cell>
          <cell r="E5506">
            <v>0</v>
          </cell>
          <cell r="F5506">
            <v>0</v>
          </cell>
        </row>
        <row r="5507">
          <cell r="A5507">
            <v>100701</v>
          </cell>
          <cell r="B5507" t="str">
            <v>PORTA DE FERRO, DE ABRIR, TIPO GRADE COM CHAPA, COM GUARNIÇÕES. AF_12/2019</v>
          </cell>
          <cell r="C5507" t="str">
            <v>M2</v>
          </cell>
          <cell r="D5507">
            <v>0</v>
          </cell>
          <cell r="E5507">
            <v>0</v>
          </cell>
          <cell r="F5507">
            <v>0</v>
          </cell>
        </row>
        <row r="5508">
          <cell r="A5508">
            <v>94559</v>
          </cell>
          <cell r="B5508" t="str">
            <v>JANELA DE AÇO TIPO BASCULANTE PARA VIDROS, COM BATENTE, FERRAGENS E PINTURA ANTICORROSIVA. EXCLUSIVE VIDROS, ACABAMENTO, ALIZAR E CONTRAMARCO. FORNECIMENTO E INSTALAÇÃO. AF_12/2019</v>
          </cell>
          <cell r="C5508" t="str">
            <v>M2</v>
          </cell>
          <cell r="D5508">
            <v>0</v>
          </cell>
          <cell r="E5508">
            <v>0</v>
          </cell>
          <cell r="F5508">
            <v>0</v>
          </cell>
        </row>
        <row r="5509">
          <cell r="A5509">
            <v>94560</v>
          </cell>
          <cell r="B5509" t="str">
            <v>JANELA DE AÇO DE CORRER COM 2 FOLHAS PARA VIDRO, COM VIDROS, BATENTE, FERRAGENS E PINTURAS ANTICORROSIVA E DE ACABAMENTO. EXCLUSIVE ALIZAR E CONTRAMARCO. FORNECIMENTO E INSTALAÇÃO. AF_12/2019</v>
          </cell>
          <cell r="C5509" t="str">
            <v>M2</v>
          </cell>
          <cell r="D5509">
            <v>0</v>
          </cell>
          <cell r="E5509">
            <v>0</v>
          </cell>
          <cell r="F5509">
            <v>0</v>
          </cell>
        </row>
        <row r="5510">
          <cell r="A5510">
            <v>94562</v>
          </cell>
          <cell r="B5510" t="str">
            <v>JANELA DE AÇO DE CORRER COM 4 FOLHAS PARA VIDRO, COM BATENTE, FERRAGENS E PINTURA ANTICORROSIVA. EXCLUSIVE VIDROS, ALIZAR E CONTRAMARCO. FORNECIMENTO E INSTALAÇÃO. AF_12/2019</v>
          </cell>
          <cell r="C5510" t="str">
            <v>M2</v>
          </cell>
          <cell r="D5510">
            <v>0</v>
          </cell>
          <cell r="E5510">
            <v>0</v>
          </cell>
          <cell r="F5510">
            <v>0</v>
          </cell>
        </row>
        <row r="5511">
          <cell r="A5511">
            <v>94563</v>
          </cell>
          <cell r="B5511" t="str">
            <v>JANELA DE AÇO DE CORRER COM 6 FOLHAS (4 VENEZIANAS E 2 PARA VIDRO), COM VIDROS, BATENTE, FERRAGENS E PINTURAS ANTICORROSIVA E DE ACABAMENTO. EXCLUSIVE ALIZAR E CONTRAMARCO. FORNECIMENTO E INSTALAÇÃO. AF_12/2019</v>
          </cell>
          <cell r="C5511" t="str">
            <v>M2</v>
          </cell>
          <cell r="D5511">
            <v>0</v>
          </cell>
          <cell r="E5511">
            <v>0</v>
          </cell>
          <cell r="F5511">
            <v>0</v>
          </cell>
        </row>
        <row r="5512">
          <cell r="A5512">
            <v>94587</v>
          </cell>
          <cell r="B5512" t="str">
            <v>CONTRAMARCO DE AÇO, FIXAÇÃO COM ARGAMASSA - FORNECIMENTO E INSTALAÇÃO. AF_12/2019</v>
          </cell>
          <cell r="C5512" t="str">
            <v>M</v>
          </cell>
          <cell r="D5512">
            <v>0</v>
          </cell>
          <cell r="E5512">
            <v>0</v>
          </cell>
          <cell r="F5512">
            <v>0</v>
          </cell>
        </row>
        <row r="5513">
          <cell r="A5513">
            <v>94588</v>
          </cell>
          <cell r="B5513" t="str">
            <v>CONTRAMARCO DE AÇO, FIXAÇÃO COM PARAFUSO - FORNECIMENTO E INSTALAÇÃO. AF_12/2019</v>
          </cell>
          <cell r="C5513" t="str">
            <v>M</v>
          </cell>
          <cell r="D5513">
            <v>0</v>
          </cell>
          <cell r="E5513">
            <v>0</v>
          </cell>
          <cell r="F5513">
            <v>0</v>
          </cell>
        </row>
        <row r="5514">
          <cell r="A5514">
            <v>99837</v>
          </cell>
          <cell r="B5514" t="str">
            <v>GUARDA-CORPO DE AÇO GALVANIZADO DE 1,10M, MONTANTES TUBULARES DE 1.1/4" ESPAÇADOS DE 1,20M, TRAVESSA SUPERIOR DE 1.1/2", GRADIL FORMADO POR TUBOS HORIZONTAIS DE 1" E VERTICAIS DE 3/4", FIXADO COM CHUMBADOR MECÂNICO. AF_04/2019_P</v>
          </cell>
          <cell r="C5514" t="str">
            <v>M</v>
          </cell>
          <cell r="D5514">
            <v>0</v>
          </cell>
          <cell r="E5514">
            <v>0</v>
          </cell>
          <cell r="F5514">
            <v>0</v>
          </cell>
        </row>
        <row r="5515">
          <cell r="A5515">
            <v>99839</v>
          </cell>
          <cell r="B5515" t="str">
            <v>GUARDA-CORPO DE AÇO GALVANIZADO DE 1,10M DE ALTURA, MONTANTES TUBULARES DE 1.1/2 ESPAÇADOS DE 1,20M, TRAVESSA SUPERIOR DE 2, GRADIL FORMADO POR BARRAS CHATAS EM FERRO DE 32X4,8MM, FIXADO COM CHUMBADOR MECÂNICO. AF_04/2019_P</v>
          </cell>
          <cell r="C5515" t="str">
            <v>M</v>
          </cell>
          <cell r="D5515">
            <v>0</v>
          </cell>
          <cell r="E5515">
            <v>0</v>
          </cell>
          <cell r="F5515">
            <v>0</v>
          </cell>
        </row>
        <row r="5516">
          <cell r="A5516">
            <v>99841</v>
          </cell>
          <cell r="B5516" t="str">
            <v>GUARDA-CORPO PANORÂMICO COM PERFIS DE ALUMÍNIO E VIDRO LAMINADO 8 MM, FIXADO COM CHUMBADOR MECÂNICO. AF_04/2019_P</v>
          </cell>
          <cell r="C5516" t="str">
            <v>M</v>
          </cell>
          <cell r="D5516">
            <v>0</v>
          </cell>
          <cell r="E5516">
            <v>0</v>
          </cell>
          <cell r="F5516">
            <v>0</v>
          </cell>
        </row>
        <row r="5517">
          <cell r="A5517">
            <v>99855</v>
          </cell>
          <cell r="B5517" t="str">
            <v>CORRIMÃO SIMPLES, DIÂMETRO EXTERNO = 1 1/2", EM AÇO GALVANIZADO. AF_04/2019_P</v>
          </cell>
          <cell r="C5517" t="str">
            <v>M</v>
          </cell>
          <cell r="D5517">
            <v>0</v>
          </cell>
          <cell r="E5517">
            <v>0</v>
          </cell>
          <cell r="F5517">
            <v>0</v>
          </cell>
        </row>
        <row r="5518">
          <cell r="A5518">
            <v>99857</v>
          </cell>
          <cell r="B5518" t="str">
            <v>CORRIMÃO SIMPLES, DIÂMETRO EXTERNO = 1 1/2", EM ALUMÍNIO. AF_04/2019_P</v>
          </cell>
          <cell r="C5518" t="str">
            <v>M</v>
          </cell>
          <cell r="D5518">
            <v>0</v>
          </cell>
          <cell r="E5518">
            <v>0</v>
          </cell>
          <cell r="F5518">
            <v>0</v>
          </cell>
        </row>
        <row r="5519">
          <cell r="A5519">
            <v>99861</v>
          </cell>
          <cell r="B5519" t="str">
            <v>GRADIL EM FERRO FIXADO EM VÃOS DE JANELAS, FORMADO POR BARRAS CHATAS DE 25X4,8 MM. AF_04/2019</v>
          </cell>
          <cell r="C5519" t="str">
            <v>M2</v>
          </cell>
          <cell r="D5519">
            <v>0</v>
          </cell>
          <cell r="E5519">
            <v>0</v>
          </cell>
          <cell r="F5519">
            <v>0</v>
          </cell>
        </row>
        <row r="5520">
          <cell r="A5520">
            <v>99862</v>
          </cell>
          <cell r="B5520" t="str">
            <v>GRADIL EM ALUMÍNIO FIXADO EM VÃOS DE JANELAS, FORMADO POR TUBOS DE 3/4". AF_04/2019</v>
          </cell>
          <cell r="C5520" t="str">
            <v>M2</v>
          </cell>
          <cell r="D5520">
            <v>0</v>
          </cell>
          <cell r="E5520">
            <v>0</v>
          </cell>
          <cell r="F5520">
            <v>0</v>
          </cell>
        </row>
        <row r="5521">
          <cell r="A5521">
            <v>73665</v>
          </cell>
          <cell r="B5521" t="str">
            <v>ESCADA TIPO MARINHEIRO EM ACO CA-50 9,52MM INCLUSO PINTURA COM FUNDO ANTICORROSIVO TIPO ZARCAO</v>
          </cell>
          <cell r="C5521" t="str">
            <v>M</v>
          </cell>
          <cell r="D5521">
            <v>0</v>
          </cell>
          <cell r="E5521">
            <v>0</v>
          </cell>
          <cell r="F5521">
            <v>0</v>
          </cell>
        </row>
        <row r="5522">
          <cell r="A5522" t="str">
            <v>74194/1</v>
          </cell>
          <cell r="B5522" t="str">
            <v>ESCADA TIPO MARINHEIRO EM TUBO ACO GALVANIZADO 1 1/2" 5 DEGRAUS</v>
          </cell>
          <cell r="C5522" t="str">
            <v>M</v>
          </cell>
          <cell r="D5522">
            <v>0</v>
          </cell>
          <cell r="E5522">
            <v>0</v>
          </cell>
          <cell r="F5522">
            <v>0</v>
          </cell>
        </row>
        <row r="5523">
          <cell r="A5523">
            <v>90838</v>
          </cell>
          <cell r="B5523" t="str">
            <v>PORTA CORTA-FOGO 90X210X4CM - FORNECIMENTO E INSTALAÇÃO. AF_12/2019</v>
          </cell>
          <cell r="C5523" t="str">
            <v>UN</v>
          </cell>
          <cell r="D5523">
            <v>0</v>
          </cell>
          <cell r="E5523">
            <v>0</v>
          </cell>
          <cell r="F5523">
            <v>0</v>
          </cell>
        </row>
        <row r="5524">
          <cell r="A5524">
            <v>91338</v>
          </cell>
          <cell r="B5524" t="str">
            <v>PORTA DE ALUMÍNIO DE ABRIR COM LAMBRI, COM GUARNIÇÃO, FIXAÇÃO COM PARAFUSOS - FORNECIMENTO E INSTALAÇÃO. AF_12/2019</v>
          </cell>
          <cell r="C5524" t="str">
            <v>M2</v>
          </cell>
          <cell r="D5524">
            <v>35.730000000000004</v>
          </cell>
          <cell r="E5524">
            <v>41.78</v>
          </cell>
          <cell r="F5524">
            <v>0</v>
          </cell>
        </row>
        <row r="5525">
          <cell r="A5525">
            <v>91341</v>
          </cell>
          <cell r="B5525" t="str">
            <v>PORTA EM ALUMÍNIO DE ABRIR TIPO VENEZIANA COM GUARNIÇÃO, FIXAÇÃO COM PARAFUSOS - FORNECIMENTO E INSTALAÇÃO. AF_12/2019</v>
          </cell>
          <cell r="C5525" t="str">
            <v>M2</v>
          </cell>
          <cell r="D5525">
            <v>0</v>
          </cell>
          <cell r="E5525">
            <v>0</v>
          </cell>
          <cell r="F5525">
            <v>0</v>
          </cell>
        </row>
        <row r="5526">
          <cell r="A5526">
            <v>94805</v>
          </cell>
          <cell r="B5526" t="str">
            <v>PORTA DE ALUMÍNIO DE ABRIR PARA VIDRO SEM GUARNIÇÃO, 87X210CM, FIXAÇÃO COM PARAFUSOS, INCLUSIVE VIDROS - FORNECIMENTO E INSTALAÇÃO. AF_12/2019</v>
          </cell>
          <cell r="C5526" t="str">
            <v>UN</v>
          </cell>
          <cell r="D5526">
            <v>0</v>
          </cell>
          <cell r="E5526">
            <v>0</v>
          </cell>
          <cell r="F5526">
            <v>0</v>
          </cell>
        </row>
        <row r="5527">
          <cell r="A5527">
            <v>94806</v>
          </cell>
          <cell r="B5527" t="str">
            <v>PORTA EM AÇO DE ABRIR PARA VIDRO SEM GUARNIÇÃO, 87X210CM, FIXAÇÃO COM PARAFUSOS, EXCLUSIVE VIDROS - FORNECIMENTO E INSTALAÇÃO. AF_12/2019</v>
          </cell>
          <cell r="C5527" t="str">
            <v>UN</v>
          </cell>
          <cell r="D5527">
            <v>0</v>
          </cell>
          <cell r="E5527">
            <v>0</v>
          </cell>
          <cell r="F5527">
            <v>0</v>
          </cell>
        </row>
        <row r="5528">
          <cell r="A5528">
            <v>94807</v>
          </cell>
          <cell r="B5528" t="str">
            <v>PORTA EM AÇO DE ABRIR TIPO VENEZIANA SEM GUARNIÇÃO, 87X210CM, FIXAÇÃO COM PARAFUSOS - FORNECIMENTO E INSTALAÇÃO. AF_12/2019</v>
          </cell>
          <cell r="C5528" t="str">
            <v>UN</v>
          </cell>
          <cell r="D5528">
            <v>0</v>
          </cell>
          <cell r="E5528">
            <v>0</v>
          </cell>
          <cell r="F5528">
            <v>0</v>
          </cell>
        </row>
        <row r="5529">
          <cell r="A5529">
            <v>100702</v>
          </cell>
          <cell r="B5529" t="str">
            <v>PORTA DE CORRER DE ALUMÍNIO, COM DUAS FOLHAS PARA VIDRO, INCLUSO VIDRO LISO INCOLOR, FECHADURA E PUXADOR, SEM ALIZAR. AF_12/2019</v>
          </cell>
          <cell r="C5529" t="str">
            <v>M2</v>
          </cell>
          <cell r="D5529">
            <v>0</v>
          </cell>
          <cell r="E5529">
            <v>0</v>
          </cell>
          <cell r="F5529">
            <v>0</v>
          </cell>
        </row>
        <row r="5530">
          <cell r="A5530">
            <v>84885</v>
          </cell>
          <cell r="B5530" t="str">
            <v>JOGO DE FERRAGENS CROMADAS PARA PORTA DE VIDRO TEMPERADO, UMA FOLHA COMPOSTO DE DOBRADICAS SUPERIOR E INFERIOR, TRINCO, FECHADURA, CONTRA FECHADURA COM CAPUCHINHO SEM MOLA E PUXADOR</v>
          </cell>
          <cell r="C5530" t="str">
            <v>UN</v>
          </cell>
          <cell r="D5530">
            <v>0</v>
          </cell>
          <cell r="E5530">
            <v>0</v>
          </cell>
          <cell r="F5530">
            <v>0</v>
          </cell>
        </row>
        <row r="5531">
          <cell r="A5531">
            <v>84886</v>
          </cell>
          <cell r="B5531" t="str">
            <v>MOLA HIDRAULICA DE PISO PARA PORTA DE VIDRO TEMPERADO</v>
          </cell>
          <cell r="C5531" t="str">
            <v>UN</v>
          </cell>
          <cell r="D5531">
            <v>0</v>
          </cell>
          <cell r="E5531">
            <v>0</v>
          </cell>
          <cell r="F5531">
            <v>0</v>
          </cell>
        </row>
        <row r="5532">
          <cell r="A5532">
            <v>100703</v>
          </cell>
          <cell r="B5532" t="str">
            <v>PUXADOR CENTRAL PARA ESQUADRIA DE MADEIRA. AF_12/2019</v>
          </cell>
          <cell r="C5532" t="str">
            <v>UN</v>
          </cell>
          <cell r="D5532">
            <v>0</v>
          </cell>
          <cell r="E5532">
            <v>0</v>
          </cell>
          <cell r="F5532">
            <v>0</v>
          </cell>
        </row>
        <row r="5533">
          <cell r="A5533">
            <v>100704</v>
          </cell>
          <cell r="B5533" t="str">
            <v>PORTA CADEADO ZINCADO OXIDADO PRETO COM CADEADO DE AÇO INOX, LARGURA DE *50* MM. AF_12/2019</v>
          </cell>
          <cell r="C5533" t="str">
            <v>UN</v>
          </cell>
          <cell r="D5533">
            <v>0</v>
          </cell>
          <cell r="E5533">
            <v>0</v>
          </cell>
          <cell r="F5533">
            <v>0</v>
          </cell>
        </row>
        <row r="5534">
          <cell r="A5534">
            <v>100705</v>
          </cell>
          <cell r="B5534" t="str">
            <v>TARJETA TIPO LIVRE/OCUPADO PARA PORTA DE BANHEIRO. AF_12/2019</v>
          </cell>
          <cell r="C5534" t="str">
            <v>UN</v>
          </cell>
          <cell r="D5534">
            <v>0</v>
          </cell>
          <cell r="E5534">
            <v>0</v>
          </cell>
          <cell r="F5534">
            <v>0</v>
          </cell>
        </row>
        <row r="5535">
          <cell r="A5535">
            <v>100706</v>
          </cell>
          <cell r="B5535" t="str">
            <v>CREMONA EM LATÃO CROMADO OU POLIDO, COMPLETA. AF_12/2019</v>
          </cell>
          <cell r="C5535" t="str">
            <v>UN</v>
          </cell>
          <cell r="D5535">
            <v>0</v>
          </cell>
          <cell r="E5535">
            <v>0</v>
          </cell>
          <cell r="F5535">
            <v>0</v>
          </cell>
        </row>
        <row r="5536">
          <cell r="A5536">
            <v>100707</v>
          </cell>
          <cell r="B5536" t="str">
            <v>FECHO DE EMBUTIR TIPO UNHA 22CM. AF_12/2019</v>
          </cell>
          <cell r="C5536" t="str">
            <v>UN</v>
          </cell>
          <cell r="D5536">
            <v>0</v>
          </cell>
          <cell r="E5536">
            <v>0</v>
          </cell>
          <cell r="F5536">
            <v>0</v>
          </cell>
        </row>
        <row r="5537">
          <cell r="A5537">
            <v>100708</v>
          </cell>
          <cell r="B5537" t="str">
            <v>FECHO DE EMBUTIR TIPO UNHA 40CM. AF_12/2019</v>
          </cell>
          <cell r="C5537" t="str">
            <v>UN</v>
          </cell>
          <cell r="D5537">
            <v>0</v>
          </cell>
          <cell r="E5537">
            <v>0</v>
          </cell>
          <cell r="F5537">
            <v>0</v>
          </cell>
        </row>
        <row r="5538">
          <cell r="A5538">
            <v>100709</v>
          </cell>
          <cell r="B5538" t="str">
            <v>DOBRADIÇA EM AÇO/FERRO, 3" X 21/2", E=1,9 A 2MM, SEN ANEL, CROMADO OU ZINCADO, TAMPA BOLA, COM PARAFUSOS. AF_12/2019</v>
          </cell>
          <cell r="C5538" t="str">
            <v>UN</v>
          </cell>
          <cell r="D5538">
            <v>0</v>
          </cell>
          <cell r="E5538">
            <v>0</v>
          </cell>
          <cell r="F5538">
            <v>0</v>
          </cell>
        </row>
        <row r="5539">
          <cell r="A5539">
            <v>100710</v>
          </cell>
          <cell r="B5539" t="str">
            <v>DOBRADIÇA TIPO VAI E VEM EM LATÃO POLIDO 3". AF_12/2019</v>
          </cell>
          <cell r="C5539" t="str">
            <v>UN</v>
          </cell>
          <cell r="D5539">
            <v>0</v>
          </cell>
          <cell r="E5539">
            <v>0</v>
          </cell>
          <cell r="F5539">
            <v>0</v>
          </cell>
        </row>
        <row r="5540">
          <cell r="A5540">
            <v>72116</v>
          </cell>
          <cell r="B5540" t="str">
            <v>VIDRO LISO COMUM TRANSPARENTE, ESPESSURA 3MM</v>
          </cell>
          <cell r="C5540" t="str">
            <v>M2</v>
          </cell>
          <cell r="D5540">
            <v>0</v>
          </cell>
          <cell r="E5540">
            <v>0</v>
          </cell>
          <cell r="F5540">
            <v>0</v>
          </cell>
        </row>
        <row r="5541">
          <cell r="A5541">
            <v>72117</v>
          </cell>
          <cell r="B5541" t="str">
            <v>VIDRO LISO COMUM TRANSPARENTE, ESPESSURA 4MM</v>
          </cell>
          <cell r="C5541" t="str">
            <v>M2</v>
          </cell>
          <cell r="D5541">
            <v>0</v>
          </cell>
          <cell r="E5541">
            <v>0</v>
          </cell>
          <cell r="F5541">
            <v>0</v>
          </cell>
        </row>
        <row r="5542">
          <cell r="A5542">
            <v>72118</v>
          </cell>
          <cell r="B5542" t="str">
            <v>VIDRO TEMPERADO INCOLOR, ESPESSURA 6MM, FORNECIMENTO E INSTALACAO, INCLUSIVE MASSA PARA VEDACAO</v>
          </cell>
          <cell r="C5542" t="str">
            <v>M2</v>
          </cell>
          <cell r="D5542">
            <v>0</v>
          </cell>
          <cell r="E5542">
            <v>0</v>
          </cell>
          <cell r="F5542">
            <v>0</v>
          </cell>
        </row>
        <row r="5543">
          <cell r="A5543">
            <v>72119</v>
          </cell>
          <cell r="B5543" t="str">
            <v>VIDRO TEMPERADO INCOLOR, ESPESSURA 8MM, FORNECIMENTO E INSTALACAO, INCLUSIVE MASSA PARA VEDACAO</v>
          </cell>
          <cell r="C5543" t="str">
            <v>M2</v>
          </cell>
          <cell r="D5543">
            <v>0</v>
          </cell>
          <cell r="E5543">
            <v>0</v>
          </cell>
          <cell r="F5543">
            <v>0</v>
          </cell>
        </row>
        <row r="5544">
          <cell r="A5544">
            <v>72120</v>
          </cell>
          <cell r="B5544" t="str">
            <v>VIDRO TEMPERADO INCOLOR, ESPESSURA 10MM, FORNECIMENTO E INSTALACAO, INCLUSIVE MASSA PARA VEDACAO</v>
          </cell>
          <cell r="C5544" t="str">
            <v>M2</v>
          </cell>
          <cell r="D5544">
            <v>0</v>
          </cell>
          <cell r="E5544">
            <v>0</v>
          </cell>
          <cell r="F5544">
            <v>0</v>
          </cell>
        </row>
        <row r="5545">
          <cell r="A5545">
            <v>72122</v>
          </cell>
          <cell r="B5545" t="str">
            <v>VIDRO FANTASIA TIPO CANELADO, ESPESSURA 4MM</v>
          </cell>
          <cell r="C5545" t="str">
            <v>M2</v>
          </cell>
          <cell r="D5545">
            <v>0</v>
          </cell>
          <cell r="E5545">
            <v>0</v>
          </cell>
          <cell r="F5545">
            <v>0</v>
          </cell>
        </row>
        <row r="5546">
          <cell r="A5546">
            <v>72123</v>
          </cell>
          <cell r="B5546" t="str">
            <v>VIDRO ARAMADO, ESPESSURA 7MM</v>
          </cell>
          <cell r="C5546" t="str">
            <v>M2</v>
          </cell>
          <cell r="D5546">
            <v>0</v>
          </cell>
          <cell r="E5546">
            <v>0</v>
          </cell>
          <cell r="F5546">
            <v>0</v>
          </cell>
        </row>
        <row r="5547">
          <cell r="A5547" t="str">
            <v>73838/1</v>
          </cell>
          <cell r="B5547" t="str">
            <v>PORTA DE VIDRO TEMPERADO, 0,9X2,10M, ESPESSURA 10MM, INCLUSIVE ACESSORIOS</v>
          </cell>
          <cell r="C5547" t="str">
            <v>UN</v>
          </cell>
          <cell r="D5547">
            <v>0</v>
          </cell>
          <cell r="E5547">
            <v>0</v>
          </cell>
          <cell r="F5547">
            <v>0</v>
          </cell>
        </row>
        <row r="5548">
          <cell r="A5548" t="str">
            <v>74125/1</v>
          </cell>
          <cell r="B5548" t="str">
            <v>ESPELHO CRISTAL ESPESSURA 4MM, COM MOLDURA DE MADEIRA</v>
          </cell>
          <cell r="C5548" t="str">
            <v>M2</v>
          </cell>
          <cell r="D5548">
            <v>0</v>
          </cell>
          <cell r="E5548">
            <v>0</v>
          </cell>
          <cell r="F5548">
            <v>0</v>
          </cell>
        </row>
        <row r="5549">
          <cell r="A5549" t="str">
            <v>74125/2</v>
          </cell>
          <cell r="B5549" t="str">
            <v>ESPELHO CRISTAL ESPESSURA 4MM, COM MOLDURA EM ALUMINIO E COMPENSADO 6MM PLASTIFICADO COLADO</v>
          </cell>
          <cell r="C5549" t="str">
            <v>M2</v>
          </cell>
          <cell r="D5549">
            <v>0</v>
          </cell>
          <cell r="E5549">
            <v>0</v>
          </cell>
          <cell r="F5549">
            <v>0</v>
          </cell>
        </row>
        <row r="5550">
          <cell r="A5550">
            <v>84957</v>
          </cell>
          <cell r="B5550" t="str">
            <v>VIDRO LISO COMUM TRANSPARENTE, ESPESSURA 5MM</v>
          </cell>
          <cell r="C5550" t="str">
            <v>M2</v>
          </cell>
          <cell r="D5550">
            <v>0</v>
          </cell>
          <cell r="E5550">
            <v>0</v>
          </cell>
          <cell r="F5550">
            <v>0</v>
          </cell>
        </row>
        <row r="5551">
          <cell r="A5551">
            <v>84959</v>
          </cell>
          <cell r="B5551" t="str">
            <v>VIDRO LISO COMUM TRANSPARENTE, ESPESSURA 6MM</v>
          </cell>
          <cell r="C5551" t="str">
            <v>M2</v>
          </cell>
          <cell r="D5551">
            <v>0</v>
          </cell>
          <cell r="E5551">
            <v>0</v>
          </cell>
          <cell r="F5551">
            <v>0</v>
          </cell>
        </row>
        <row r="5552">
          <cell r="A5552">
            <v>85001</v>
          </cell>
          <cell r="B5552" t="str">
            <v>VIDRO LISO FUME, ESPESSURA 4MM</v>
          </cell>
          <cell r="C5552" t="str">
            <v>M2</v>
          </cell>
          <cell r="D5552">
            <v>0</v>
          </cell>
          <cell r="E5552">
            <v>0</v>
          </cell>
          <cell r="F5552">
            <v>0</v>
          </cell>
        </row>
        <row r="5553">
          <cell r="A5553">
            <v>85002</v>
          </cell>
          <cell r="B5553" t="str">
            <v>VIDRO LISO FUME, ESPESSURA 6MM</v>
          </cell>
          <cell r="C5553" t="str">
            <v>M2</v>
          </cell>
          <cell r="D5553">
            <v>0</v>
          </cell>
          <cell r="E5553">
            <v>0</v>
          </cell>
          <cell r="F5553">
            <v>0</v>
          </cell>
        </row>
        <row r="5554">
          <cell r="A5554">
            <v>85004</v>
          </cell>
          <cell r="B5554" t="str">
            <v>VIDRO FANTASIA MARTELADO 4MM</v>
          </cell>
          <cell r="C5554" t="str">
            <v>M2</v>
          </cell>
          <cell r="D5554">
            <v>0</v>
          </cell>
          <cell r="E5554">
            <v>0</v>
          </cell>
          <cell r="F5554">
            <v>0</v>
          </cell>
        </row>
        <row r="5555">
          <cell r="A5555">
            <v>85005</v>
          </cell>
          <cell r="B5555" t="str">
            <v>ESPELHO CRISTAL, ESPESSURA 4MM, COM PARAFUSOS DE FIXACAO, SEM MOLDURA</v>
          </cell>
          <cell r="C5555" t="str">
            <v>M2</v>
          </cell>
          <cell r="D5555">
            <v>0</v>
          </cell>
          <cell r="E5555">
            <v>0</v>
          </cell>
          <cell r="F5555">
            <v>0</v>
          </cell>
        </row>
        <row r="5556">
          <cell r="A5556">
            <v>94569</v>
          </cell>
          <cell r="B5556" t="str">
            <v>JANELA DE ALUMÍNIO TIPO MAXIM-AR, COM VIDROS, BATENTE E FERRAGENS. EXCLUSIVE ALIZAR, ACABAMENTO E CONTRAMARCO. FORNECIMENTO E INSTALAÇÃO. AF_12/2019</v>
          </cell>
          <cell r="C5556" t="str">
            <v>M2</v>
          </cell>
          <cell r="D5556">
            <v>0</v>
          </cell>
          <cell r="E5556">
            <v>0</v>
          </cell>
          <cell r="F5556">
            <v>0</v>
          </cell>
        </row>
        <row r="5557">
          <cell r="A5557">
            <v>94570</v>
          </cell>
          <cell r="B5557" t="str">
            <v>JANELA DE ALUMÍNIO DE CORRER COM 2 FOLHAS PARA VIDROS, COM VIDROS, BATENTE, ACABAMENTO COM ACETATO OU BRILHANTE E FERRAGENS. EXCLUSIVE ALIZAR E CONTRAMARCO. FORNECIMENTO E INSTALAÇÃO. AF_12/2019</v>
          </cell>
          <cell r="C5557" t="str">
            <v>M2</v>
          </cell>
          <cell r="D5557">
            <v>0</v>
          </cell>
          <cell r="E5557">
            <v>0</v>
          </cell>
          <cell r="F5557">
            <v>0</v>
          </cell>
        </row>
        <row r="5558">
          <cell r="A5558">
            <v>94572</v>
          </cell>
          <cell r="B5558" t="str">
            <v>JANELA DE ALUMÍNIO DE CORRER COM 3 FOLHAS (2 VENEZIANAS E 1 PARA VIDRO), COM VIDROS, BATENTE E FERRAGENS. EXCLUSIVE ACABAMENTO, ALIZAR E CONTRAMARCO. FORNECIMENTO E INSTALAÇÃO. AF_12/2019</v>
          </cell>
          <cell r="C5558" t="str">
            <v>M2</v>
          </cell>
          <cell r="D5558">
            <v>0</v>
          </cell>
          <cell r="E5558">
            <v>0</v>
          </cell>
          <cell r="F5558">
            <v>0</v>
          </cell>
        </row>
        <row r="5559">
          <cell r="A5559">
            <v>94573</v>
          </cell>
          <cell r="B5559" t="str">
            <v>JANELA DE ALUMÍNIO DE CORRER COM 4 FOLHAS PARA VIDROS, COM VIDROS, BATENTE, ACABAMENTO COM ACETATO OU BRILHANTE E FERRAGENS. EXCLUSIVE ALIZAR E CONTRAMARCO. FORNECIMENTO E INSTALAÇÃO. AF_12/2019</v>
          </cell>
          <cell r="C5559" t="str">
            <v>M2</v>
          </cell>
          <cell r="D5559">
            <v>0</v>
          </cell>
          <cell r="E5559">
            <v>0</v>
          </cell>
          <cell r="F5559">
            <v>0</v>
          </cell>
        </row>
        <row r="5560">
          <cell r="A5560">
            <v>94580</v>
          </cell>
          <cell r="B5560" t="str">
            <v>JANELA DE ALUMÍNIO DE CORRER COM 6 FOLHAS (2 VENEZIANAS FIXAS, 2 VENEZIANAS DE CORRER E 2 PARA VIDRO), COM VIDROS, BATENTE, ACABAMENTO COM ACETATO OU BRILHANTE E FERRAGENS. EXCLUSIVE ALIZAR E CONTRAMARCO. FORNECIMENTO E INSTALAÇÃO. AF_12/2019</v>
          </cell>
          <cell r="C5560" t="str">
            <v>M2</v>
          </cell>
          <cell r="D5560">
            <v>0</v>
          </cell>
          <cell r="E5560">
            <v>0</v>
          </cell>
          <cell r="F5560">
            <v>0</v>
          </cell>
        </row>
        <row r="5561">
          <cell r="A5561">
            <v>100674</v>
          </cell>
          <cell r="B5561" t="str">
            <v>JANELA FIXA DE ALUMÍNIO PARA VIDRO, COM VIDRO, BATENTE E FERRAGENS. EXCLUSIVE ACABAMENTO, ALIZAR E CONTRAMARCO. FORNECIMENTO E INSTALAÇÃO. AF_12/2019</v>
          </cell>
          <cell r="C5561" t="str">
            <v>M2</v>
          </cell>
          <cell r="D5561">
            <v>0</v>
          </cell>
          <cell r="E5561">
            <v>0</v>
          </cell>
          <cell r="F5561">
            <v>0</v>
          </cell>
        </row>
        <row r="5562">
          <cell r="A5562">
            <v>101096</v>
          </cell>
          <cell r="B5562" t="str">
            <v>TUBULÃO A CÉU ABERTO, DIÂMETRO DO FUSTE DE 70CM, ESCAVAÇÃO MANUAL, SEM ALARGAMENTO DE BASE, CONCRETO FEITO EM OBRA E LANÇADO COM JERICA. AF_05/2020</v>
          </cell>
          <cell r="C5562" t="str">
            <v>M3</v>
          </cell>
          <cell r="D5562">
            <v>0</v>
          </cell>
          <cell r="E5562">
            <v>0</v>
          </cell>
          <cell r="F5562">
            <v>0</v>
          </cell>
        </row>
        <row r="5563">
          <cell r="A5563">
            <v>101097</v>
          </cell>
          <cell r="B5563" t="str">
            <v>TUBULÃO A CÉU ABERTO, DIÂMETRO DO FUSTE DE 80CM, ESCAVAÇÃO MANUAL, SEM ALARGAMENTO DE BASE, CONCRETO FEITO EM OBRA E LANÇADO COM JERICA. AF_05/2020</v>
          </cell>
          <cell r="C5563" t="str">
            <v>M3</v>
          </cell>
          <cell r="D5563">
            <v>0</v>
          </cell>
          <cell r="E5563">
            <v>0</v>
          </cell>
          <cell r="F5563">
            <v>0</v>
          </cell>
        </row>
        <row r="5564">
          <cell r="A5564">
            <v>101098</v>
          </cell>
          <cell r="B5564" t="str">
            <v>TUBULÃO A CÉU ABERTO, DIÂMETRO DO FUSTE DE 100CM, ESCAVAÇÃO MANUAL, SEM ALARGAMENTO DE BASE, CONCRETO FEITO EM OBRA E LANÇADO COM JERICA. AF_05/2020</v>
          </cell>
          <cell r="C5564" t="str">
            <v>M3</v>
          </cell>
          <cell r="D5564">
            <v>0</v>
          </cell>
          <cell r="E5564">
            <v>0</v>
          </cell>
          <cell r="F5564">
            <v>0</v>
          </cell>
        </row>
        <row r="5565">
          <cell r="A5565">
            <v>101099</v>
          </cell>
          <cell r="B5565" t="str">
            <v>TUBULÃO A CÉU ABERTO, DIÂMETRO DO FUSTE DE 120CM, ESCAVAÇÃO MANUAL, SEM ALARGAMENTO DE BASE, CONCRETO FEITO EM OBRA E LANÇADO COM JERICA. AF_05/2020</v>
          </cell>
          <cell r="C5565" t="str">
            <v>M3</v>
          </cell>
          <cell r="D5565">
            <v>0</v>
          </cell>
          <cell r="E5565">
            <v>0</v>
          </cell>
          <cell r="F5565">
            <v>0</v>
          </cell>
        </row>
        <row r="5566">
          <cell r="A5566">
            <v>101100</v>
          </cell>
          <cell r="B5566" t="str">
            <v>TUBULÃO A CÉU ABERTO, DIÂMETRO DO FUSTE DE 70CM, ESCAVAÇÃO MECÂNICA, SEM ALARGAMENTO DE BASE, CONCRETO FEITO EM OBRA E LANÇADO COM JERICA. AF_05/2020</v>
          </cell>
          <cell r="C5566" t="str">
            <v>M3</v>
          </cell>
          <cell r="D5566">
            <v>0</v>
          </cell>
          <cell r="E5566">
            <v>0</v>
          </cell>
          <cell r="F5566">
            <v>0</v>
          </cell>
        </row>
        <row r="5567">
          <cell r="A5567">
            <v>101101</v>
          </cell>
          <cell r="B5567" t="str">
            <v>TUBULÃO A CÉU ABERTO, DIÂMETRO DO FUSTE DE 80CM, ESCAVAÇÃO MECÂNICA, SEM ALARGAMENTO DE BASE, CONCRETO FEITO EM OBRA E LANÇADO COM JERICA. AF_05/2020</v>
          </cell>
          <cell r="C5567" t="str">
            <v>M3</v>
          </cell>
          <cell r="D5567">
            <v>0</v>
          </cell>
          <cell r="E5567">
            <v>0</v>
          </cell>
          <cell r="F5567">
            <v>0</v>
          </cell>
        </row>
        <row r="5568">
          <cell r="A5568">
            <v>101102</v>
          </cell>
          <cell r="B5568" t="str">
            <v>TUBULÃO A CÉU ABERTO, DIÂMETRO DO FUSTE DE 100CM, ESCAVAÇÃO MECÂNICA, SEM ALARGAMENTO DE BASE, CONCRETO FEITO EM OBRA E LANÇADO COM JERICA. AF_05/2020</v>
          </cell>
          <cell r="C5568" t="str">
            <v>M3</v>
          </cell>
          <cell r="D5568">
            <v>0</v>
          </cell>
          <cell r="E5568">
            <v>0</v>
          </cell>
          <cell r="F5568">
            <v>0</v>
          </cell>
        </row>
        <row r="5569">
          <cell r="A5569">
            <v>101103</v>
          </cell>
          <cell r="B5569" t="str">
            <v>TUBULÃO A CÉU ABERTO, DIÂMETRO DO FUSTE DE 120CM, ESCAVAÇÃO MECÂNICA, SEM ALARGAMENTO DE BASE, CONCRETO FEITO EM OBRA E LANÇADO COM JERICA. AF_05/2020</v>
          </cell>
          <cell r="C5569" t="str">
            <v>M3</v>
          </cell>
          <cell r="D5569">
            <v>0</v>
          </cell>
          <cell r="E5569">
            <v>0</v>
          </cell>
          <cell r="F5569">
            <v>0</v>
          </cell>
        </row>
        <row r="5570">
          <cell r="A5570">
            <v>101104</v>
          </cell>
          <cell r="B5570" t="str">
            <v>TUBULÃO A CÉU ABERTO, DIÂMETRO DO FUSTE DE 70CM, ESCAVAÇÃO MANUAL, SEM ALARGAMENTO DE BASE, CONCRETO USINADO E LANÇADO COM BOMBA OU DIRETAMENTE DO CAMINHÃO. AF_05/2020</v>
          </cell>
          <cell r="C5570" t="str">
            <v>M3</v>
          </cell>
          <cell r="D5570">
            <v>0</v>
          </cell>
          <cell r="E5570">
            <v>0</v>
          </cell>
          <cell r="F5570">
            <v>0</v>
          </cell>
        </row>
        <row r="5571">
          <cell r="A5571">
            <v>101105</v>
          </cell>
          <cell r="B5571" t="str">
            <v>TUBULÃO A CÉU ABERTO, DIÂMETRO DO FUSTE DE 80CM, ESCAVAÇÃO MANUAL, SEM ALARGAMENTO DE BASE, CONCRETO USINADO E LANÇADO COM BOMBA OU DIRETAMENTE DO CAMINHÃO. AF_05/2020</v>
          </cell>
          <cell r="C5571" t="str">
            <v>M3</v>
          </cell>
          <cell r="D5571">
            <v>0</v>
          </cell>
          <cell r="E5571">
            <v>0</v>
          </cell>
          <cell r="F5571">
            <v>0</v>
          </cell>
        </row>
        <row r="5572">
          <cell r="A5572">
            <v>101106</v>
          </cell>
          <cell r="B5572" t="str">
            <v>TUBULÃO A CÉU ABERTO, DIÂMETRO DO FUSTE DE 100CM, ESCAVAÇÃO MANUAL, SEM ALARGAMENTO DE BASE, CONCRETO USINADO E LANÇADO COM BOMBA OU DIRETAMENTE DO CAMINHÃO. AF_05/2020</v>
          </cell>
          <cell r="C5572" t="str">
            <v>M3</v>
          </cell>
          <cell r="D5572">
            <v>0</v>
          </cell>
          <cell r="E5572">
            <v>0</v>
          </cell>
          <cell r="F5572">
            <v>0</v>
          </cell>
        </row>
        <row r="5573">
          <cell r="A5573">
            <v>101107</v>
          </cell>
          <cell r="B5573" t="str">
            <v>TUBULÃO A CÉU ABERTO, DIÂMETRO DO FUSTE DE 120CM, ESCAVAÇÃO MANUAL, SEM ALARGAMENTO DE BASE, CONCRETO USINADO E LANÇADO COM BOMBA OU DIRETAMENTE DO CAMINHÃO. AF_05/2020</v>
          </cell>
          <cell r="C5573" t="str">
            <v>M3</v>
          </cell>
          <cell r="D5573">
            <v>0</v>
          </cell>
          <cell r="E5573">
            <v>0</v>
          </cell>
          <cell r="F5573">
            <v>0</v>
          </cell>
        </row>
        <row r="5574">
          <cell r="A5574">
            <v>101108</v>
          </cell>
          <cell r="B5574" t="str">
            <v>TUBULÃO A CÉU ABERTO, DIÂMETRO DO FUSTE DE 70CM, ESCAVAÇÃO MECÂNICA, SEM ALARGAMENTO DE BASE, CONCRETO USINADO E LANÇADO COM BOMBA OU DIRETAMENTE DO CAMINHÃO. AF_05/2020</v>
          </cell>
          <cell r="C5574" t="str">
            <v>M3</v>
          </cell>
          <cell r="D5574">
            <v>0</v>
          </cell>
          <cell r="E5574">
            <v>0</v>
          </cell>
          <cell r="F5574">
            <v>0</v>
          </cell>
        </row>
        <row r="5575">
          <cell r="A5575">
            <v>101109</v>
          </cell>
          <cell r="B5575" t="str">
            <v>TUBULÃO A CÉU ABERTO, DIÂMETRO DO FUSTE DE 80CM, ESCAVAÇÃO MECÂNICA, SEM ALARGAMENTO DE BASE, CONCRETO USINADO E LANÇADO COM BOMBA OU DIRETAMENTE DO CAMINHÃO. AF_05/2020</v>
          </cell>
          <cell r="C5575" t="str">
            <v>M3</v>
          </cell>
          <cell r="D5575">
            <v>0</v>
          </cell>
          <cell r="E5575">
            <v>0</v>
          </cell>
          <cell r="F5575">
            <v>0</v>
          </cell>
        </row>
        <row r="5576">
          <cell r="A5576">
            <v>101110</v>
          </cell>
          <cell r="B5576" t="str">
            <v>TUBULÃO A CÉU ABERTO, DIÂMETRO DO FUSTE DE 100CM, ESCAVAÇÃO MECÂNICA, SEM ALARGAMENTO DE BASE, CONCRETO USINADO E LANÇADO COM BOMBA OU DIRETAMENTE DO CAMINHÃO. AF_05/2020</v>
          </cell>
          <cell r="C5576" t="str">
            <v>M3</v>
          </cell>
          <cell r="D5576">
            <v>0</v>
          </cell>
          <cell r="E5576">
            <v>0</v>
          </cell>
          <cell r="F5576">
            <v>0</v>
          </cell>
        </row>
        <row r="5577">
          <cell r="A5577">
            <v>101111</v>
          </cell>
          <cell r="B5577" t="str">
            <v>TUBULÃO A CÉU ABERTO, DIÂMETRO DO FUSTE DE 120CM, ESCAVAÇÃO MECÂNICA, SEM ALARGAMENTO DE BASE, CONCRETO USINADO E LANÇADO COM BOMBA OU DIRETAMENTE DO CAMINHÃO. AF_05/2020</v>
          </cell>
          <cell r="C5577" t="str">
            <v>M3</v>
          </cell>
          <cell r="D5577">
            <v>0</v>
          </cell>
          <cell r="E5577">
            <v>0</v>
          </cell>
          <cell r="F5577">
            <v>0</v>
          </cell>
        </row>
        <row r="5578">
          <cell r="A5578">
            <v>101112</v>
          </cell>
          <cell r="B5578" t="str">
            <v>ALARGAMENTO DE BASE DE TUBULÃO A CÉU ABERTO, ESCAVAÇÃO MANUAL, CONCRETO FEITO EM OBRA E LANÇADO COM JERICA. AF_05/2020</v>
          </cell>
          <cell r="C5578" t="str">
            <v>M3</v>
          </cell>
          <cell r="D5578">
            <v>0</v>
          </cell>
          <cell r="E5578">
            <v>0</v>
          </cell>
          <cell r="F5578">
            <v>0</v>
          </cell>
        </row>
        <row r="5579">
          <cell r="A5579">
            <v>101113</v>
          </cell>
          <cell r="B5579" t="str">
            <v>ALARGAMENTO DE BASE DE TUBULÃO A CÉU ABERTO, ESCAVAÇÃO MANUAL, CONCRETO USINADO E LANÇADO COM BOMBA OU DIRETAMENTE DO CAMINHÃO. AF_05/2020</v>
          </cell>
          <cell r="C5579" t="str">
            <v>M3</v>
          </cell>
          <cell r="D5579">
            <v>0</v>
          </cell>
          <cell r="E5579">
            <v>0</v>
          </cell>
          <cell r="F5579">
            <v>0</v>
          </cell>
        </row>
        <row r="5580">
          <cell r="A5580">
            <v>95601</v>
          </cell>
          <cell r="B5580" t="str">
            <v>ARRASAMENTO MECANICO DE ESTACA DE CONCRETO ARMADO, DIAMETROS DE ATÉ 40 CM. AF_11/2016</v>
          </cell>
          <cell r="C5580" t="str">
            <v>UN</v>
          </cell>
          <cell r="D5580">
            <v>0</v>
          </cell>
          <cell r="E5580">
            <v>0</v>
          </cell>
          <cell r="F5580">
            <v>0</v>
          </cell>
        </row>
        <row r="5581">
          <cell r="A5581">
            <v>95602</v>
          </cell>
          <cell r="B5581" t="str">
            <v>ARRASAMENTO MECANICO DE ESTACA DE CONCRETO ARMADO, DIAMETROS DE 41 CM A 60 CM. AF_11/2016</v>
          </cell>
          <cell r="C5581" t="str">
            <v>UN</v>
          </cell>
          <cell r="D5581">
            <v>0</v>
          </cell>
          <cell r="E5581">
            <v>0</v>
          </cell>
          <cell r="F5581">
            <v>0</v>
          </cell>
        </row>
        <row r="5582">
          <cell r="A5582">
            <v>95603</v>
          </cell>
          <cell r="B5582" t="str">
            <v>ARRASAMENTO MECANICO DE ESTACA DE CONCRETO ARMADO, DIAMETROS DE 61 CM A 80 CM. AF_11/2016</v>
          </cell>
          <cell r="C5582" t="str">
            <v>UN</v>
          </cell>
          <cell r="D5582">
            <v>0</v>
          </cell>
          <cell r="E5582">
            <v>0</v>
          </cell>
          <cell r="F5582">
            <v>0</v>
          </cell>
        </row>
        <row r="5583">
          <cell r="A5583">
            <v>95604</v>
          </cell>
          <cell r="B5583" t="str">
            <v>ARRASAMENTO MECANICO DE ESTACA DE CONCRETO ARMADO, DIAMETROS DE 81 CM A 100 CM. AF_11/2016</v>
          </cell>
          <cell r="C5583" t="str">
            <v>UN</v>
          </cell>
          <cell r="D5583">
            <v>0</v>
          </cell>
          <cell r="E5583">
            <v>0</v>
          </cell>
          <cell r="F5583">
            <v>0</v>
          </cell>
        </row>
        <row r="5584">
          <cell r="A5584">
            <v>95605</v>
          </cell>
          <cell r="B5584" t="str">
            <v>ARRASAMENTO MECANICO DE ESTACA DE CONCRETO ARMADO, DIAMETROS DE 101 CM A 150 CM. AF_11/2016</v>
          </cell>
          <cell r="C5584" t="str">
            <v>UN</v>
          </cell>
          <cell r="D5584">
            <v>0</v>
          </cell>
          <cell r="E5584">
            <v>0</v>
          </cell>
          <cell r="F5584">
            <v>0</v>
          </cell>
        </row>
        <row r="5585">
          <cell r="A5585">
            <v>95607</v>
          </cell>
          <cell r="B5585" t="str">
            <v>ARRASAMENTO DE ESTACA METÁLICA, PERFIL LAMINADO TIPO I FAMÍLIA 250. AF_11/2016</v>
          </cell>
          <cell r="C5585" t="str">
            <v>UN</v>
          </cell>
          <cell r="D5585">
            <v>0</v>
          </cell>
          <cell r="E5585">
            <v>0</v>
          </cell>
          <cell r="F5585">
            <v>0</v>
          </cell>
        </row>
        <row r="5586">
          <cell r="A5586">
            <v>95608</v>
          </cell>
          <cell r="B5586" t="str">
            <v>ARRASAMENTO DE ESTACA METÁLICA, PERFIL LAMINADO TIPO H FAMÍLIA 250. AF_11/2016</v>
          </cell>
          <cell r="C5586" t="str">
            <v>UN</v>
          </cell>
          <cell r="D5586">
            <v>0</v>
          </cell>
          <cell r="E5586">
            <v>0</v>
          </cell>
          <cell r="F5586">
            <v>0</v>
          </cell>
        </row>
        <row r="5587">
          <cell r="A5587">
            <v>95609</v>
          </cell>
          <cell r="B5587" t="str">
            <v>ARRASAMENTO DE ESTACA METÁLICA, PERFIL LAMINADO TIPO H FAMÍLIA 310. AF_11/2016</v>
          </cell>
          <cell r="C5587" t="str">
            <v>UN</v>
          </cell>
          <cell r="D5587">
            <v>0</v>
          </cell>
          <cell r="E5587">
            <v>0</v>
          </cell>
          <cell r="F5587">
            <v>0</v>
          </cell>
        </row>
        <row r="5588">
          <cell r="A5588">
            <v>100651</v>
          </cell>
          <cell r="B5588" t="str">
            <v>ESTACA HÉLICE CONTÍNUA, DIÂMETRO DE 30 CM, INCLUSO CONCRETO FCK=20MPA E ARMADURA MÍNIMA (EXCLUSIVE MOBILIZAÇÃO E DESMOBILIZAÇÃO). AF_12/2019</v>
          </cell>
          <cell r="C5588" t="str">
            <v>M</v>
          </cell>
          <cell r="D5588">
            <v>0</v>
          </cell>
          <cell r="E5588">
            <v>0</v>
          </cell>
          <cell r="F5588">
            <v>0</v>
          </cell>
        </row>
        <row r="5589">
          <cell r="A5589">
            <v>100652</v>
          </cell>
          <cell r="B5589" t="str">
            <v>ESTACA HÉLICE CONTÍNUA , DIÂMETRO DE 50 CM, INCLUSO CONCRETO FCK=20MPA E ARMADURA MÍNIMA (EXCLUSIVE MOBILIZAÇÃO E DESMOBILIZAÇÃO). AF_12/2019</v>
          </cell>
          <cell r="C5589" t="str">
            <v>M</v>
          </cell>
          <cell r="D5589">
            <v>0</v>
          </cell>
          <cell r="E5589">
            <v>0</v>
          </cell>
          <cell r="F5589">
            <v>0</v>
          </cell>
        </row>
        <row r="5590">
          <cell r="A5590">
            <v>100653</v>
          </cell>
          <cell r="B5590" t="str">
            <v>ESTACA HÉLICE CONTÍNUA, DIÂMETRO DE 70 CM, INCLUSO CONCRETO FCK=20MPA E ARMADURA MÍNIMA (EXCLUSIVE MOBILIZAÇÃO E DESMOBILIZAÇÃO). AF_12/2019</v>
          </cell>
          <cell r="C5590" t="str">
            <v>M</v>
          </cell>
          <cell r="D5590">
            <v>0</v>
          </cell>
          <cell r="E5590">
            <v>0</v>
          </cell>
          <cell r="F5590">
            <v>0</v>
          </cell>
        </row>
        <row r="5591">
          <cell r="A5591">
            <v>100654</v>
          </cell>
          <cell r="B5591" t="str">
            <v>ESTACA HÉLICE CONTÍNUA, DIÂMETRO DE 80 CM, INCLUSO CONCRETO FCK=20MPA E ARMADURA MÍNIMA (EXCLUSIVE MOBILIZAÇÃO E DESMOBILIZAÇÃO). AF_12/2019.</v>
          </cell>
          <cell r="C5591" t="str">
            <v>M</v>
          </cell>
          <cell r="D5591">
            <v>0</v>
          </cell>
          <cell r="E5591">
            <v>0</v>
          </cell>
          <cell r="F5591">
            <v>0</v>
          </cell>
        </row>
        <row r="5592">
          <cell r="A5592">
            <v>100655</v>
          </cell>
          <cell r="B5592" t="str">
            <v>ESTACA HÉLICE CONTÍNUA, DIÂMETRO DE 90 CM, INCLUSO CONCRETO FCK=20MPA E ARMADURA MÍNIMA (EXCLUSIVE MOBILIZAÇÃO E DESMOBILIZAÇÃO). AF_12/2019.</v>
          </cell>
          <cell r="C5592" t="str">
            <v>M</v>
          </cell>
          <cell r="D5592">
            <v>0</v>
          </cell>
          <cell r="E5592">
            <v>0</v>
          </cell>
          <cell r="F5592">
            <v>0</v>
          </cell>
        </row>
        <row r="5593">
          <cell r="A5593">
            <v>100656</v>
          </cell>
          <cell r="B5593" t="str">
            <v>ESTACA PRÉ-MOLDADA DE CONCRETO, SEÇÃO QUADRADA, CAPACIDADE DE 25 TONELADAS, INCLUSO EMENDA (EXCLUSIVE MOBILIZAÇÃO E DESMOBILIZAÇÃO). AF_12/2019</v>
          </cell>
          <cell r="C5593" t="str">
            <v>M</v>
          </cell>
          <cell r="D5593">
            <v>0</v>
          </cell>
          <cell r="E5593">
            <v>0</v>
          </cell>
          <cell r="F5593">
            <v>0</v>
          </cell>
        </row>
        <row r="5594">
          <cell r="A5594">
            <v>100657</v>
          </cell>
          <cell r="B5594" t="str">
            <v>ESTACA PRÉ-MOLDADA DE CONCRETO SEÇÃO QUADRADA, CAPACIDADE DE 50 TONELADAS, INCLUSO EMENDA (EXCLUSIVE MOBILIZAÇÃO E DESMOBILIZAÇÃO). AF_12/2019</v>
          </cell>
          <cell r="C5594" t="str">
            <v>M</v>
          </cell>
          <cell r="D5594">
            <v>0</v>
          </cell>
          <cell r="E5594">
            <v>0</v>
          </cell>
          <cell r="F5594">
            <v>0</v>
          </cell>
        </row>
        <row r="5595">
          <cell r="A5595">
            <v>100658</v>
          </cell>
          <cell r="B5595" t="str">
            <v>ESTACA PRÉ-MOLDADA DE CONCRETO CENTRIFUGADO, SEÇÃO CIRCULAR, CAPACIDADE DE 100 TONELADAS, INCLUSO EMENDA (EXCLUSIVE MOBILIZAÇÃO E DESMOBILIZAÇÃO). AF_12/2019</v>
          </cell>
          <cell r="C5595" t="str">
            <v>M</v>
          </cell>
          <cell r="D5595">
            <v>0</v>
          </cell>
          <cell r="E5595">
            <v>0</v>
          </cell>
          <cell r="F5595">
            <v>0</v>
          </cell>
        </row>
        <row r="5596">
          <cell r="A5596">
            <v>100889</v>
          </cell>
          <cell r="B5596" t="str">
            <v>ESTACA METÁLICA PARA FUNDAÇÃO, UTILIZANDO PERFIL LAMINADO HP250X62 (EXCLUSIVE MOBILIZAÇÃO E DESMOBILIZAÇÃO). AF_01/2020</v>
          </cell>
          <cell r="C5596" t="str">
            <v>KG</v>
          </cell>
          <cell r="D5596">
            <v>0</v>
          </cell>
          <cell r="E5596">
            <v>0</v>
          </cell>
          <cell r="F5596">
            <v>0</v>
          </cell>
        </row>
        <row r="5597">
          <cell r="A5597">
            <v>100890</v>
          </cell>
          <cell r="B5597" t="str">
            <v>ESTACA METÁLICA PARA FUNDAÇÃO, UTILIZANDO PERFIL LAMINADO HP310X79 (EXCLUSIVE MOBILIZAÇÃO E DESMOBILIZAÇÃO). AF_01/2020</v>
          </cell>
          <cell r="C5597" t="str">
            <v>KG</v>
          </cell>
          <cell r="D5597">
            <v>104.98</v>
          </cell>
          <cell r="E5597">
            <v>16.18</v>
          </cell>
          <cell r="F5597">
            <v>0</v>
          </cell>
        </row>
        <row r="5598">
          <cell r="A5598">
            <v>100892</v>
          </cell>
          <cell r="B5598" t="str">
            <v>ESTACA METÁLICA PARA CONTENÇÃO, UTILIZANDO PERFIL LAMINADO W250X32,7 (EXCLUSIVE MOBILIZAÇÃO E DESMOBILIZAÇÃO). AF_01/2020</v>
          </cell>
          <cell r="C5598" t="str">
            <v>KG</v>
          </cell>
          <cell r="D5598">
            <v>0</v>
          </cell>
          <cell r="E5598">
            <v>0</v>
          </cell>
          <cell r="F5598">
            <v>0</v>
          </cell>
        </row>
        <row r="5599">
          <cell r="A5599">
            <v>100893</v>
          </cell>
          <cell r="B5599" t="str">
            <v>ESTACA METÁLICA PARA CONTENÇÃO, UTILIZANDO PERFIL LAMINADO W250X38,5 (EXCLUSIVE MOBILIZAÇÃO E DESMOBILIZAÇÃO). AF_01/2020</v>
          </cell>
          <cell r="C5599" t="str">
            <v>KG</v>
          </cell>
          <cell r="D5599">
            <v>0</v>
          </cell>
          <cell r="E5599">
            <v>0</v>
          </cell>
          <cell r="F5599">
            <v>0</v>
          </cell>
        </row>
        <row r="5600">
          <cell r="A5600">
            <v>100894</v>
          </cell>
          <cell r="B5600" t="str">
            <v>ESTACA METÁLICA PARA CONTENÇÃO, UTILIZANDO PERFIL LAMINADO W250X44,8 (EXCLUSIVE MOBILIZAÇÃO E DESMOBILIZAÇÃO). AF_01/2020</v>
          </cell>
          <cell r="C5600" t="str">
            <v>KG</v>
          </cell>
          <cell r="D5600">
            <v>0</v>
          </cell>
          <cell r="E5600">
            <v>0</v>
          </cell>
          <cell r="F5600">
            <v>0</v>
          </cell>
        </row>
        <row r="5601">
          <cell r="A5601">
            <v>100896</v>
          </cell>
          <cell r="B5601" t="str">
            <v>ESTACA ESCAVADA MECANICAMENTE, SEM FLUIDO ESTABILIZANTE, COM 25CM DE DIÂMETRO, CONCRETO LANÇADO POR CAMINHÃO BETONEIRA (EXCLUSIVE MOBILIZAÇÃO E DESMOBILIZAÇÃO). AF_01/2020</v>
          </cell>
          <cell r="C5601" t="str">
            <v>M</v>
          </cell>
          <cell r="D5601">
            <v>0</v>
          </cell>
          <cell r="E5601">
            <v>0</v>
          </cell>
          <cell r="F5601">
            <v>0</v>
          </cell>
        </row>
        <row r="5602">
          <cell r="A5602">
            <v>100897</v>
          </cell>
          <cell r="B5602" t="str">
            <v>ESTACA ESCAVADA MECANICAMENTE, SEM FLUIDO ESTABILIZANTE, COM 40CM DE DIÂMETRO, CONCRETO LANÇADO POR CAMINHÃO BETONEIRA (EXCLUSIVE MOBILIZAÇÃO E DESMOBILIZAÇÃO). AF_01/2020</v>
          </cell>
          <cell r="C5602" t="str">
            <v>M</v>
          </cell>
          <cell r="D5602">
            <v>0</v>
          </cell>
          <cell r="E5602">
            <v>0</v>
          </cell>
          <cell r="F5602">
            <v>0</v>
          </cell>
        </row>
        <row r="5603">
          <cell r="A5603">
            <v>100898</v>
          </cell>
          <cell r="B5603" t="str">
            <v>ESTACA ESCAVADA MECANICAMENTE, SEM FLUIDO ESTABILIZANTE, COM 60CM DE DIÂMETRO, CONCRETO LANÇADO POR CAMINHÃO BETONEIRA (EXCLUSIVE MOBILIZAÇÃO E DESMOBILIZAÇÃO). AF_01/2020</v>
          </cell>
          <cell r="C5603" t="str">
            <v>M</v>
          </cell>
          <cell r="D5603">
            <v>0</v>
          </cell>
          <cell r="E5603">
            <v>0</v>
          </cell>
          <cell r="F5603">
            <v>0</v>
          </cell>
        </row>
        <row r="5604">
          <cell r="A5604">
            <v>100899</v>
          </cell>
          <cell r="B5604" t="str">
            <v>ESTACA ESCAVADA MECANICAMENTE, SEM FLUIDO ESTABILIZANTE, COM 25CM DE DIÂMETRO, CONCRETO LANÇADO MANUALMENTE (EXCLUSIVE MOBILIZAÇÃO E DESMOBILIZAÇÃO). AF_01/2020</v>
          </cell>
          <cell r="C5604" t="str">
            <v>M</v>
          </cell>
          <cell r="D5604">
            <v>0</v>
          </cell>
          <cell r="E5604">
            <v>0</v>
          </cell>
          <cell r="F5604">
            <v>0</v>
          </cell>
        </row>
        <row r="5605">
          <cell r="A5605">
            <v>100900</v>
          </cell>
          <cell r="B5605" t="str">
            <v>ESTACA ESCAVADA MECANICAMENTE, SEM FLUIDO ESTABILIZANTE, COM 60CM DE DIÂMETRO, CONCRETO LANÇADO POR BOMBA LANÇA (EXCLUSIVE MOBILIZAÇÃO E DESMOBILIZAÇÃO). AF_01/2020</v>
          </cell>
          <cell r="C5605" t="str">
            <v>M</v>
          </cell>
          <cell r="D5605">
            <v>0</v>
          </cell>
          <cell r="E5605">
            <v>0</v>
          </cell>
          <cell r="F5605">
            <v>0</v>
          </cell>
        </row>
        <row r="5606">
          <cell r="A5606">
            <v>100929</v>
          </cell>
          <cell r="B5606" t="str">
            <v>ESTACA RAÍZ, DIÂMETRO DE 20CM, SEM PRESENÇA DE ROCHA (EXCLUSIVE MOBILIZAÇÃO E DESMOBILIZAÇÃO). AF_03/2020</v>
          </cell>
          <cell r="C5606" t="str">
            <v>M</v>
          </cell>
          <cell r="D5606">
            <v>0</v>
          </cell>
          <cell r="E5606">
            <v>0</v>
          </cell>
          <cell r="F5606">
            <v>0</v>
          </cell>
        </row>
        <row r="5607">
          <cell r="A5607">
            <v>100930</v>
          </cell>
          <cell r="B5607" t="str">
            <v>ESTACA RAÍZ, DIÂMETRO DE 31CM, SEM PRESENÇA DE ROCHA (EXCLUSIVE MOBILIZAÇÃO E DESMOBILIZAÇÃO). AF_03/2020</v>
          </cell>
          <cell r="C5607" t="str">
            <v>M</v>
          </cell>
          <cell r="D5607">
            <v>0</v>
          </cell>
          <cell r="E5607">
            <v>0</v>
          </cell>
          <cell r="F5607">
            <v>0</v>
          </cell>
        </row>
        <row r="5608">
          <cell r="A5608">
            <v>100931</v>
          </cell>
          <cell r="B5608" t="str">
            <v>ESTACA RAÍZ, DIÂMETRO DE 40CM, SEM PRESENÇA DE ROCHA (EXCLUSIVE MOBILIZAÇÃO E DESMOBILIZAÇÃO). AF_03/2020</v>
          </cell>
          <cell r="C5608" t="str">
            <v>M</v>
          </cell>
          <cell r="D5608">
            <v>0</v>
          </cell>
          <cell r="E5608">
            <v>0</v>
          </cell>
          <cell r="F5608">
            <v>0</v>
          </cell>
        </row>
        <row r="5609">
          <cell r="A5609">
            <v>100932</v>
          </cell>
          <cell r="B5609" t="str">
            <v>ESTACA RAÍZ, DIÂMETRO DE 45CM, SEM PRESENÇA DE ROCHA (EXCLUSIVE MOBILIZAÇÃO E DESMOBILIZAÇÃO). AF_03/2020</v>
          </cell>
          <cell r="C5609" t="str">
            <v>M</v>
          </cell>
          <cell r="D5609">
            <v>0</v>
          </cell>
          <cell r="E5609">
            <v>0</v>
          </cell>
          <cell r="F5609">
            <v>0</v>
          </cell>
        </row>
        <row r="5610">
          <cell r="A5610">
            <v>100933</v>
          </cell>
          <cell r="B5610" t="str">
            <v>ESTACA RAÍZ, DIÂMETRO DE 20CM, PERFURADA EM ROCHA (EXCLUSIVE MOBILIZAÇÃO E DESMOBILIZAÇÃO). AF_03/2020</v>
          </cell>
          <cell r="C5610" t="str">
            <v>M</v>
          </cell>
          <cell r="D5610">
            <v>0</v>
          </cell>
          <cell r="E5610">
            <v>0</v>
          </cell>
          <cell r="F5610">
            <v>0</v>
          </cell>
        </row>
        <row r="5611">
          <cell r="A5611">
            <v>100934</v>
          </cell>
          <cell r="B5611" t="str">
            <v>ESTACA RAÍZ, DIÂMETRO DE 31CM, PERFURADA EM ROCHA (EXCLUSIVE MOBILIZAÇÃO E DESMOBILIZAÇÃO). AF_03/2020</v>
          </cell>
          <cell r="C5611" t="str">
            <v>M</v>
          </cell>
          <cell r="D5611">
            <v>0</v>
          </cell>
          <cell r="E5611">
            <v>0</v>
          </cell>
          <cell r="F5611">
            <v>0</v>
          </cell>
        </row>
        <row r="5612">
          <cell r="A5612">
            <v>100935</v>
          </cell>
          <cell r="B5612" t="str">
            <v>ESTACA RAÍZ, DIÂMETRO DE 40CM, PERFURADA EM ROCHA (EXCLUSIVE MOBILIZAÇÃO E DESMOBILIZAÇÃO). AF_03/2020</v>
          </cell>
          <cell r="C5612" t="str">
            <v>M</v>
          </cell>
          <cell r="D5612">
            <v>56.78</v>
          </cell>
          <cell r="E5612">
            <v>57.32</v>
          </cell>
          <cell r="F5612">
            <v>0</v>
          </cell>
        </row>
        <row r="5613">
          <cell r="A5613">
            <v>100936</v>
          </cell>
          <cell r="B5613" t="str">
            <v>ESTACA RAÍZ, DIÂMETRO DE 45CM, PERFURADA EM ROCHA (EXCLUSIVE MOBILIZAÇÃO E DESMOBILIZAÇÃO). AF_03/2020</v>
          </cell>
          <cell r="C5613" t="str">
            <v>M</v>
          </cell>
          <cell r="D5613">
            <v>0</v>
          </cell>
          <cell r="E5613">
            <v>0</v>
          </cell>
          <cell r="F5613">
            <v>0</v>
          </cell>
        </row>
        <row r="5614">
          <cell r="A5614">
            <v>101173</v>
          </cell>
          <cell r="B5614" t="str">
            <v>ESTACA BROCA DE CONCRETO, DIÂMETRO DE 20CM, ESCAVAÇÃO MANUAL COM TRADO CONCHA, COM ARMADURA DE ARRANQUE. AF_05/2020</v>
          </cell>
          <cell r="C5614" t="str">
            <v>M</v>
          </cell>
          <cell r="D5614">
            <v>0</v>
          </cell>
          <cell r="E5614">
            <v>0</v>
          </cell>
          <cell r="F5614">
            <v>0</v>
          </cell>
        </row>
        <row r="5615">
          <cell r="A5615">
            <v>101174</v>
          </cell>
          <cell r="B5615" t="str">
            <v>ESTACA BROCA DE CONCRETO, DIÂMETRO DE 25CM, ESCAVAÇÃO MANUAL COM TRADO CONCHA, COM ARMADURA DE ARRANQUE. AF_05/2020</v>
          </cell>
          <cell r="C5615" t="str">
            <v>M</v>
          </cell>
          <cell r="D5615">
            <v>0</v>
          </cell>
          <cell r="E5615">
            <v>0</v>
          </cell>
          <cell r="F5615">
            <v>0</v>
          </cell>
        </row>
        <row r="5616">
          <cell r="A5616">
            <v>101175</v>
          </cell>
          <cell r="B5616" t="str">
            <v>ESTACA BROCA DE CONCRETO, DIÂMETRO DE 30CM, ESCAVAÇÃO MANUAL COM TRADO CONCHA, COM ARMADURA DE ARRANQUE. AF_05/2020</v>
          </cell>
          <cell r="C5616" t="str">
            <v>M</v>
          </cell>
          <cell r="D5616">
            <v>0</v>
          </cell>
          <cell r="E5616">
            <v>0</v>
          </cell>
          <cell r="F5616">
            <v>0</v>
          </cell>
        </row>
        <row r="5617">
          <cell r="A5617">
            <v>101176</v>
          </cell>
          <cell r="B5617" t="str">
            <v>ESTACA BROCA DE CONCRETO, DIÂMETRO DE 30CM, ESCAVAÇÃO MANUAL COM TRADO CONCHA, INTEIRAMENTE ARMADA. AF_05/2020</v>
          </cell>
          <cell r="C5617" t="str">
            <v>M</v>
          </cell>
          <cell r="D5617">
            <v>0</v>
          </cell>
          <cell r="E5617">
            <v>0</v>
          </cell>
          <cell r="F5617">
            <v>0</v>
          </cell>
        </row>
        <row r="5618">
          <cell r="A5618">
            <v>95240</v>
          </cell>
          <cell r="B5618" t="str">
            <v>LASTRO DE CONCRETO MAGRO, APLICADO EM PISOS OU RADIERS, ESPESSURA DE 3 CM. AF_07/2016</v>
          </cell>
          <cell r="C5618" t="str">
            <v>M2</v>
          </cell>
          <cell r="D5618">
            <v>0</v>
          </cell>
          <cell r="E5618">
            <v>0</v>
          </cell>
          <cell r="F5618">
            <v>0</v>
          </cell>
        </row>
        <row r="5619">
          <cell r="A5619">
            <v>95241</v>
          </cell>
          <cell r="B5619" t="str">
            <v>LASTRO DE CONCRETO MAGRO, APLICADO EM PISOS OU RADIERS, ESPESSURA DE 5 CM. AF_07/2016</v>
          </cell>
          <cell r="C5619" t="str">
            <v>M2</v>
          </cell>
          <cell r="D5619">
            <v>0</v>
          </cell>
          <cell r="E5619">
            <v>0</v>
          </cell>
          <cell r="F5619">
            <v>0</v>
          </cell>
        </row>
        <row r="5620">
          <cell r="A5620">
            <v>96616</v>
          </cell>
          <cell r="B5620" t="str">
            <v>LASTRO DE CONCRETO MAGRO, APLICADO EM BLOCOS DE COROAMENTO OU SAPATAS. AF_08/2017</v>
          </cell>
          <cell r="C5620" t="str">
            <v>M3</v>
          </cell>
          <cell r="D5620">
            <v>0</v>
          </cell>
          <cell r="E5620">
            <v>0</v>
          </cell>
          <cell r="F5620">
            <v>0</v>
          </cell>
        </row>
        <row r="5621">
          <cell r="A5621">
            <v>96617</v>
          </cell>
          <cell r="B5621" t="str">
            <v>LASTRO DE CONCRETO MAGRO, APLICADO EM BLOCOS DE COROAMENTO OU SAPATAS, ESPESSURA DE 3 CM. AF_08/2017</v>
          </cell>
          <cell r="C5621" t="str">
            <v>M2</v>
          </cell>
          <cell r="D5621">
            <v>0</v>
          </cell>
          <cell r="E5621">
            <v>0</v>
          </cell>
          <cell r="F5621">
            <v>0</v>
          </cell>
        </row>
        <row r="5622">
          <cell r="A5622">
            <v>96619</v>
          </cell>
          <cell r="B5622" t="str">
            <v>LASTRO DE CONCRETO MAGRO, APLICADO EM BLOCOS DE COROAMENTO OU SAPATAS, ESPESSURA DE 5 CM. AF_08/2017</v>
          </cell>
          <cell r="C5622" t="str">
            <v>M2</v>
          </cell>
          <cell r="D5622">
            <v>0</v>
          </cell>
          <cell r="E5622">
            <v>0</v>
          </cell>
          <cell r="F5622">
            <v>0</v>
          </cell>
        </row>
        <row r="5623">
          <cell r="A5623">
            <v>96620</v>
          </cell>
          <cell r="B5623" t="str">
            <v>LASTRO DE CONCRETO MAGRO, APLICADO EM PISOS OU RADIERS. AF_08/2017</v>
          </cell>
          <cell r="C5623" t="str">
            <v>M3</v>
          </cell>
          <cell r="D5623">
            <v>0</v>
          </cell>
          <cell r="E5623">
            <v>0</v>
          </cell>
          <cell r="F5623">
            <v>0</v>
          </cell>
        </row>
        <row r="5624">
          <cell r="A5624">
            <v>96621</v>
          </cell>
          <cell r="B5624" t="str">
            <v>LASTRO COM MATERIAL GRANULAR, APLICAÇÃO EM BLOCOS DE COROAMENTO, ESPESSURA DE *5 CM*. AF_08/2017</v>
          </cell>
          <cell r="C5624" t="str">
            <v>M3</v>
          </cell>
          <cell r="D5624">
            <v>0</v>
          </cell>
          <cell r="E5624">
            <v>0</v>
          </cell>
          <cell r="F5624">
            <v>0</v>
          </cell>
        </row>
        <row r="5625">
          <cell r="A5625">
            <v>96622</v>
          </cell>
          <cell r="B5625" t="str">
            <v>LASTRO COM MATERIAL GRANULAR, APLICAÇÃO EM PISOS OU RADIERS, ESPESSURA DE *5 CM*. AF_08/2017</v>
          </cell>
          <cell r="C5625" t="str">
            <v>M3</v>
          </cell>
          <cell r="D5625">
            <v>0</v>
          </cell>
          <cell r="E5625">
            <v>0</v>
          </cell>
          <cell r="F5625">
            <v>0</v>
          </cell>
        </row>
        <row r="5626">
          <cell r="A5626">
            <v>96623</v>
          </cell>
          <cell r="B5626" t="str">
            <v>LASTRO COM MATERIAL GRANULAR, APLICADO EM BLOCOS DE COROAMENTO, ESPESSURA DE *10 CM*. AF_08/2017</v>
          </cell>
          <cell r="C5626" t="str">
            <v>M3</v>
          </cell>
          <cell r="D5626">
            <v>0</v>
          </cell>
          <cell r="E5626">
            <v>0</v>
          </cell>
          <cell r="F5626">
            <v>0</v>
          </cell>
        </row>
        <row r="5627">
          <cell r="A5627">
            <v>96624</v>
          </cell>
          <cell r="B5627" t="str">
            <v>LASTRO COM MATERIAL GRANULAR (PEDRA BRITADA N.2), APLICADO EM PISOS OU RADIERS, ESPESSURA DE *10 CM*. AF_08/2017</v>
          </cell>
          <cell r="C5627" t="str">
            <v>M3</v>
          </cell>
          <cell r="D5627">
            <v>0</v>
          </cell>
          <cell r="E5627">
            <v>0</v>
          </cell>
          <cell r="F5627">
            <v>0</v>
          </cell>
        </row>
        <row r="5628">
          <cell r="A5628">
            <v>97082</v>
          </cell>
          <cell r="B5628" t="str">
            <v>ESCAVAÇÃO MANUAL DE VIGA DE BORDA PARA RADIER. AF_09/2017</v>
          </cell>
          <cell r="C5628" t="str">
            <v>M3</v>
          </cell>
          <cell r="D5628">
            <v>0</v>
          </cell>
          <cell r="E5628">
            <v>0</v>
          </cell>
          <cell r="F5628">
            <v>0</v>
          </cell>
        </row>
        <row r="5629">
          <cell r="A5629">
            <v>97083</v>
          </cell>
          <cell r="B5629" t="str">
            <v>COMPACTAÇÃO MECÂNICA DE SOLO PARA EXECUÇÃO DE RADIER, COM COMPACTADOR DE SOLOS A PERCUSSÃO. AF_09/2017</v>
          </cell>
          <cell r="C5629" t="str">
            <v>M2</v>
          </cell>
          <cell r="D5629">
            <v>0</v>
          </cell>
          <cell r="E5629">
            <v>0</v>
          </cell>
          <cell r="F5629">
            <v>0</v>
          </cell>
        </row>
        <row r="5630">
          <cell r="A5630">
            <v>97084</v>
          </cell>
          <cell r="B5630" t="str">
            <v>COMPACTAÇÃO MECÂNICA DE SOLO PARA EXECUÇÃO DE RADIER, COM COMPACTADOR DE SOLOS TIPO PLACA VIBRATÓRIA. AF_09/2017</v>
          </cell>
          <cell r="C5630" t="str">
            <v>M2</v>
          </cell>
          <cell r="D5630">
            <v>0</v>
          </cell>
          <cell r="E5630">
            <v>0</v>
          </cell>
          <cell r="F5630">
            <v>0</v>
          </cell>
        </row>
        <row r="5631">
          <cell r="A5631">
            <v>97086</v>
          </cell>
          <cell r="B5631" t="str">
            <v>FABRICAÇÃO, MONTAGEM E DESMONTAGEM DE FORMA PARA RADIER, EM MADEIRA SERRADA, 4 UTILIZAÇÕES. AF_09/2017</v>
          </cell>
          <cell r="C5631" t="str">
            <v>M2</v>
          </cell>
          <cell r="D5631">
            <v>0</v>
          </cell>
          <cell r="E5631">
            <v>0</v>
          </cell>
          <cell r="F5631">
            <v>0</v>
          </cell>
        </row>
        <row r="5632">
          <cell r="A5632">
            <v>97094</v>
          </cell>
          <cell r="B5632" t="str">
            <v>CONCRETAGEM DE RADIER, PISO OU LAJE SOBRE SOLO, FCK 30 MPA, PARA ESPESSURA DE 10 CM - LANÇAMENTO, ADENSAMENTO E ACABAMENTO. AF_09/2017</v>
          </cell>
          <cell r="C5632" t="str">
            <v>M3</v>
          </cell>
          <cell r="D5632">
            <v>0</v>
          </cell>
          <cell r="E5632">
            <v>0</v>
          </cell>
          <cell r="F5632">
            <v>0</v>
          </cell>
        </row>
        <row r="5633">
          <cell r="A5633">
            <v>97095</v>
          </cell>
          <cell r="B5633" t="str">
            <v>CONCRETAGEM DE RADIER, PISO OU LAJE SOBRE SOLO, FCK 30 MPA, PARA ESPESSURA DE 15 CM - LANÇAMENTO, ADENSAMENTO E ACABAMENTO. AF_09/2017</v>
          </cell>
          <cell r="C5633" t="str">
            <v>M3</v>
          </cell>
          <cell r="D5633">
            <v>0</v>
          </cell>
          <cell r="E5633">
            <v>0</v>
          </cell>
          <cell r="F5633">
            <v>0</v>
          </cell>
        </row>
        <row r="5634">
          <cell r="A5634">
            <v>97096</v>
          </cell>
          <cell r="B5634" t="str">
            <v>CONCRETAGEM DE RADIER, PISO OU LAJE SOBRE SOLO, FCK 30 MPA, PARA ESPESSURA DE 20 CM - LANÇAMENTO, ADENSAMENTO E ACABAMENTO. AF_09/2017</v>
          </cell>
          <cell r="C5634" t="str">
            <v>M3</v>
          </cell>
          <cell r="D5634">
            <v>0</v>
          </cell>
          <cell r="E5634">
            <v>0</v>
          </cell>
          <cell r="F5634">
            <v>0</v>
          </cell>
        </row>
        <row r="5635">
          <cell r="A5635">
            <v>97097</v>
          </cell>
          <cell r="B5635" t="str">
            <v>ACABAMENTO POLIDO PARA PISO DE CONCRETO ARMADO DE ALTA RESISTÊNCIA. AF_09/2017</v>
          </cell>
          <cell r="C5635" t="str">
            <v>M2</v>
          </cell>
          <cell r="D5635">
            <v>26.64</v>
          </cell>
          <cell r="E5635">
            <v>1.92</v>
          </cell>
          <cell r="F5635">
            <v>0.04</v>
          </cell>
        </row>
        <row r="5636">
          <cell r="A5636">
            <v>100322</v>
          </cell>
          <cell r="B5636" t="str">
            <v>LASTRO COM MATERIAL GRANULAR (PEDRA BRITADA N.3), APLICADO EM PISOS OU RADIERS, ESPESSURA DE *10 CM*. AF_07/2019</v>
          </cell>
          <cell r="C5636" t="str">
            <v>M3</v>
          </cell>
          <cell r="D5636">
            <v>0</v>
          </cell>
          <cell r="E5636">
            <v>0</v>
          </cell>
          <cell r="F5636">
            <v>0</v>
          </cell>
        </row>
        <row r="5637">
          <cell r="A5637">
            <v>100323</v>
          </cell>
          <cell r="B5637" t="str">
            <v>LASTRO COM MATERIAL GRANULAR (AREIA MÉDIA), APLICADO EM PISOS OU RADIERS, ESPESSURA DE *10 CM*. AF_07/2019</v>
          </cell>
          <cell r="C5637" t="str">
            <v>M3</v>
          </cell>
          <cell r="D5637">
            <v>0</v>
          </cell>
          <cell r="E5637">
            <v>0</v>
          </cell>
          <cell r="F5637">
            <v>0</v>
          </cell>
        </row>
        <row r="5638">
          <cell r="A5638">
            <v>100324</v>
          </cell>
          <cell r="B5638" t="str">
            <v>LASTRO COM MATERIAL GRANULAR (PEDRA BRITADA N.1 E PEDRA BRITADA N.2), APLICADO EM PISOS OU RADIERS, ESPESSURA DE *10 CM*. AF_07/2019</v>
          </cell>
          <cell r="C5638" t="str">
            <v>M3</v>
          </cell>
          <cell r="D5638">
            <v>0</v>
          </cell>
          <cell r="E5638">
            <v>0</v>
          </cell>
          <cell r="F5638">
            <v>0</v>
          </cell>
        </row>
        <row r="5639">
          <cell r="A5639">
            <v>90996</v>
          </cell>
          <cell r="B5639" t="str">
            <v>FORMAS MANUSEÁVEIS PARA PAREDES DE CONCRETO MOLDADAS IN LOCO, DE EDIFICAÇÕES DE MULTIPLOS PAVIMENTO, EM PLATIBANDA. AF_06/2015</v>
          </cell>
          <cell r="C5639" t="str">
            <v>M2</v>
          </cell>
          <cell r="D5639">
            <v>0</v>
          </cell>
          <cell r="E5639">
            <v>0</v>
          </cell>
          <cell r="F5639">
            <v>0</v>
          </cell>
        </row>
        <row r="5640">
          <cell r="A5640">
            <v>90997</v>
          </cell>
          <cell r="B5640" t="str">
            <v>FORMAS MANUSEÁVEIS PARA PAREDES DE CONCRETO MOLDADAS IN LOCO, DE EDIFICAÇÕES DE MULTIPLOS PAVIMENTOS, EM FACES INTERNAS DE PAREDES. AF_06/2015</v>
          </cell>
          <cell r="C5640" t="str">
            <v>M2</v>
          </cell>
          <cell r="D5640">
            <v>0</v>
          </cell>
          <cell r="E5640">
            <v>0</v>
          </cell>
          <cell r="F5640">
            <v>0</v>
          </cell>
        </row>
        <row r="5641">
          <cell r="A5641">
            <v>90998</v>
          </cell>
          <cell r="B5641" t="str">
            <v>FORMAS MANUSEÁVEIS PARA PAREDES DE CONCRETO MOLDADAS IN LOCO, DE EDIFICAÇÕES DE MULTIPLOS PAVIMENTOS, EM LAJES. AF_06/2015</v>
          </cell>
          <cell r="C5641" t="str">
            <v>M2</v>
          </cell>
          <cell r="D5641">
            <v>0</v>
          </cell>
          <cell r="E5641">
            <v>0</v>
          </cell>
          <cell r="F5641">
            <v>0</v>
          </cell>
        </row>
        <row r="5642">
          <cell r="A5642">
            <v>91000</v>
          </cell>
          <cell r="B5642" t="str">
            <v>FORMAS MANUSEÁVEIS PARA PAREDES DE CONCRETO MOLDADAS IN LOCO, DE EDIFICAÇÕES DE MULTIPLOS PAVIMENTOS, EM PANOS DE FACHADA COM VÃOS. AF_06/2015</v>
          </cell>
          <cell r="C5642" t="str">
            <v>M2</v>
          </cell>
          <cell r="D5642">
            <v>0</v>
          </cell>
          <cell r="E5642">
            <v>0</v>
          </cell>
          <cell r="F5642">
            <v>0</v>
          </cell>
        </row>
        <row r="5643">
          <cell r="A5643">
            <v>91002</v>
          </cell>
          <cell r="B5643" t="str">
            <v>FORMAS MANUSEÁVEIS PARA PAREDES DE CONCRETO MOLDADAS IN LOCO, DE EDIFICAÇÕES DE MULTIPLOS PAVIMENTOS, EM PANOS DE FACHADA SEM VÃOS. AF_06/2015</v>
          </cell>
          <cell r="C5643" t="str">
            <v>M2</v>
          </cell>
          <cell r="D5643">
            <v>0</v>
          </cell>
          <cell r="E5643">
            <v>0</v>
          </cell>
          <cell r="F5643">
            <v>0</v>
          </cell>
        </row>
        <row r="5644">
          <cell r="A5644">
            <v>91003</v>
          </cell>
          <cell r="B5644" t="str">
            <v>FORMAS MANUSEÁVEIS PARA PAREDES DE CONCRETO MOLDADAS IN LOCO, DE EDIFICAÇÕES DE MULTIPLOS PAVIMENTOS, EM PANOS DE FACHADA COM VARANDAS. AF_06/2015</v>
          </cell>
          <cell r="C5644" t="str">
            <v>M2</v>
          </cell>
          <cell r="D5644">
            <v>0</v>
          </cell>
          <cell r="E5644">
            <v>0</v>
          </cell>
          <cell r="F5644">
            <v>0</v>
          </cell>
        </row>
        <row r="5645">
          <cell r="A5645">
            <v>91004</v>
          </cell>
          <cell r="B5645" t="str">
            <v>FORMAS MANUSEÁVEIS PARA PAREDES DE CONCRETO MOLDADAS IN LOCO, DE EDIFICAÇÕES DE PAVIMENTO ÚNICO, EM FACES INTERNAS DE PAREDES. AF_06/2015</v>
          </cell>
          <cell r="C5645" t="str">
            <v>M2</v>
          </cell>
          <cell r="D5645">
            <v>0</v>
          </cell>
          <cell r="E5645">
            <v>0</v>
          </cell>
          <cell r="F5645">
            <v>0</v>
          </cell>
        </row>
        <row r="5646">
          <cell r="A5646">
            <v>91005</v>
          </cell>
          <cell r="B5646" t="str">
            <v>FORMAS MANUSEÁVEIS PARA PAREDES DE CONCRETO MOLDADAS IN LOCO, DE EDIFICAÇÕES DE PAVIMENTO ÚNICO, EM LAJES. AF_06/2015</v>
          </cell>
          <cell r="C5646" t="str">
            <v>M2</v>
          </cell>
          <cell r="D5646">
            <v>0</v>
          </cell>
          <cell r="E5646">
            <v>0</v>
          </cell>
          <cell r="F5646">
            <v>0</v>
          </cell>
        </row>
        <row r="5647">
          <cell r="A5647">
            <v>91006</v>
          </cell>
          <cell r="B5647" t="str">
            <v>FORMAS MANUSEÁVEIS PARA PAREDES DE CONCRETO MOLDADAS IN LOCO, DE EDIFICAÇÕES DE PAVIMENTO ÚNICO, EM PANOS DE FACHADA COM VÃOS. AF_06/2015</v>
          </cell>
          <cell r="C5647" t="str">
            <v>M2</v>
          </cell>
          <cell r="D5647">
            <v>0</v>
          </cell>
          <cell r="E5647">
            <v>0</v>
          </cell>
          <cell r="F5647">
            <v>0</v>
          </cell>
        </row>
        <row r="5648">
          <cell r="A5648">
            <v>91007</v>
          </cell>
          <cell r="B5648" t="str">
            <v>FORMAS MANUSEÁVEIS PARA PAREDES DE CONCRETO MOLDADAS IN LOCO, DE EDIFICAÇÕES DE PAVIMENTO ÚNICO, EM PANOS DE FACHADA SEM VÃOS. AF_06/2015</v>
          </cell>
          <cell r="C5648" t="str">
            <v>M2</v>
          </cell>
          <cell r="D5648">
            <v>0</v>
          </cell>
          <cell r="E5648">
            <v>0</v>
          </cell>
          <cell r="F5648">
            <v>0</v>
          </cell>
        </row>
        <row r="5649">
          <cell r="A5649">
            <v>91008</v>
          </cell>
          <cell r="B5649" t="str">
            <v>FORMAS MANUSEÁVEIS PARA PAREDES DE CONCRETO MOLDADAS IN LOCO, DE EDIFICAÇÕES DE PAVIMENTO ÚNICO, EM PANOS DE FACHADA COM VARANDA. AF_06/2015</v>
          </cell>
          <cell r="C5649" t="str">
            <v>M2</v>
          </cell>
          <cell r="D5649">
            <v>0</v>
          </cell>
          <cell r="E5649">
            <v>0</v>
          </cell>
          <cell r="F5649">
            <v>0</v>
          </cell>
        </row>
        <row r="5650">
          <cell r="A5650">
            <v>92263</v>
          </cell>
          <cell r="B5650" t="str">
            <v>FABRICAÇÃO DE FÔRMA PARA PILARES E ESTRUTURAS SIMILARES, EM CHAPA DE MADEIRA COMPENSADA RESINADA, E = 17 MM. AF_12/2015</v>
          </cell>
          <cell r="C5650" t="str">
            <v>M2</v>
          </cell>
          <cell r="D5650">
            <v>0</v>
          </cell>
          <cell r="E5650">
            <v>0</v>
          </cell>
          <cell r="F5650">
            <v>0</v>
          </cell>
        </row>
        <row r="5651">
          <cell r="A5651">
            <v>92264</v>
          </cell>
          <cell r="B5651" t="str">
            <v>FABRICAÇÃO DE FÔRMA PARA PILARES E ESTRUTURAS SIMILARES, EM CHAPA DE MADEIRA COMPENSADA PLASTIFICADA, E = 18 MM. AF_12/2015</v>
          </cell>
          <cell r="C5651" t="str">
            <v>M2</v>
          </cell>
          <cell r="D5651">
            <v>0</v>
          </cell>
          <cell r="E5651">
            <v>0</v>
          </cell>
          <cell r="F5651">
            <v>0</v>
          </cell>
        </row>
        <row r="5652">
          <cell r="A5652">
            <v>92265</v>
          </cell>
          <cell r="B5652" t="str">
            <v>FABRICAÇÃO DE FÔRMA PARA VIGAS, EM CHAPA DE MADEIRA COMPENSADA RESINADA, E = 17 MM. AF_12/2015</v>
          </cell>
          <cell r="C5652" t="str">
            <v>M2</v>
          </cell>
          <cell r="D5652">
            <v>0</v>
          </cell>
          <cell r="E5652">
            <v>0</v>
          </cell>
          <cell r="F5652">
            <v>0</v>
          </cell>
        </row>
        <row r="5653">
          <cell r="A5653">
            <v>92266</v>
          </cell>
          <cell r="B5653" t="str">
            <v>FABRICAÇÃO DE FÔRMA PARA VIGAS, EM CHAPA DE MADEIRA COMPENSADA PLASTIFICADA, E = 18 MM. AF_12/2015</v>
          </cell>
          <cell r="C5653" t="str">
            <v>M2</v>
          </cell>
          <cell r="D5653">
            <v>0</v>
          </cell>
          <cell r="E5653">
            <v>0</v>
          </cell>
          <cell r="F5653">
            <v>0</v>
          </cell>
        </row>
        <row r="5654">
          <cell r="A5654">
            <v>92267</v>
          </cell>
          <cell r="B5654" t="str">
            <v>FABRICAÇÃO DE FÔRMA PARA LAJES, EM CHAPA DE MADEIRA COMPENSADA RESINADA, E = 17 MM. AF_12/2015</v>
          </cell>
          <cell r="C5654" t="str">
            <v>M2</v>
          </cell>
          <cell r="D5654">
            <v>0</v>
          </cell>
          <cell r="E5654">
            <v>0</v>
          </cell>
          <cell r="F5654">
            <v>0</v>
          </cell>
        </row>
        <row r="5655">
          <cell r="A5655">
            <v>92268</v>
          </cell>
          <cell r="B5655" t="str">
            <v>FABRICAÇÃO DE FÔRMA PARA LAJES, EM CHAPA DE MADEIRA COMPENSADA PLASTIFICADA, E = 18 MM. AF_12/2015</v>
          </cell>
          <cell r="C5655" t="str">
            <v>M2</v>
          </cell>
          <cell r="D5655">
            <v>0</v>
          </cell>
          <cell r="E5655">
            <v>0</v>
          </cell>
          <cell r="F5655">
            <v>0</v>
          </cell>
        </row>
        <row r="5656">
          <cell r="A5656">
            <v>92269</v>
          </cell>
          <cell r="B5656" t="str">
            <v>FABRICAÇÃO DE FÔRMA PARA PILARES E ESTRUTURAS SIMILARES, EM MADEIRA SERRADA, E=25 MM. AF_12/2015</v>
          </cell>
          <cell r="C5656" t="str">
            <v>M2</v>
          </cell>
          <cell r="D5656">
            <v>0</v>
          </cell>
          <cell r="E5656">
            <v>0</v>
          </cell>
          <cell r="F5656">
            <v>0</v>
          </cell>
        </row>
        <row r="5657">
          <cell r="A5657">
            <v>92270</v>
          </cell>
          <cell r="B5657" t="str">
            <v>FABRICAÇÃO DE FÔRMA PARA VIGAS, COM MADEIRA SERRADA, E = 25 MM. AF_12/2015</v>
          </cell>
          <cell r="C5657" t="str">
            <v>M2</v>
          </cell>
          <cell r="D5657">
            <v>0</v>
          </cell>
          <cell r="E5657">
            <v>0</v>
          </cell>
          <cell r="F5657">
            <v>0</v>
          </cell>
        </row>
        <row r="5658">
          <cell r="A5658">
            <v>92271</v>
          </cell>
          <cell r="B5658" t="str">
            <v>FABRICAÇÃO DE FÔRMA PARA LAJES, EM MADEIRA SERRADA, E=25 MM. AF_12/2015</v>
          </cell>
          <cell r="C5658" t="str">
            <v>M2</v>
          </cell>
          <cell r="D5658">
            <v>0</v>
          </cell>
          <cell r="E5658">
            <v>0</v>
          </cell>
          <cell r="F5658">
            <v>0</v>
          </cell>
        </row>
        <row r="5659">
          <cell r="A5659">
            <v>92272</v>
          </cell>
          <cell r="B5659" t="str">
            <v>FABRICAÇÃO DE ESCORAS DE VIGA DO TIPO GARFO, EM MADEIRA. AF_12/2015</v>
          </cell>
          <cell r="C5659" t="str">
            <v>M</v>
          </cell>
          <cell r="D5659">
            <v>0</v>
          </cell>
          <cell r="E5659">
            <v>0</v>
          </cell>
          <cell r="F5659">
            <v>0</v>
          </cell>
        </row>
        <row r="5660">
          <cell r="A5660">
            <v>92273</v>
          </cell>
          <cell r="B5660" t="str">
            <v>FABRICAÇÃO DE ESCORAS DO TIPO PONTALETE, EM MADEIRA. AF_12/2015</v>
          </cell>
          <cell r="C5660" t="str">
            <v>M</v>
          </cell>
          <cell r="D5660">
            <v>0</v>
          </cell>
          <cell r="E5660">
            <v>0</v>
          </cell>
          <cell r="F5660">
            <v>0</v>
          </cell>
        </row>
        <row r="5661">
          <cell r="A5661">
            <v>92408</v>
          </cell>
          <cell r="B5661" t="str">
            <v>MONTAGEM E DESMONTAGEM DE FÔRMA DE PILARES RETANGULARES E ESTRUTURAS SIMILARES COM ÁREA MÉDIA DAS SEÇÕES MENOR OU IGUAL A 0,25 M², PÉ-DIREITO SIMPLES, EM MADEIRA SERRADA, 1 UTILIZAÇÃO. AF_12/2015</v>
          </cell>
          <cell r="C5661" t="str">
            <v>M2</v>
          </cell>
          <cell r="D5661">
            <v>0</v>
          </cell>
          <cell r="E5661">
            <v>0</v>
          </cell>
          <cell r="F5661">
            <v>0</v>
          </cell>
        </row>
        <row r="5662">
          <cell r="A5662">
            <v>92409</v>
          </cell>
          <cell r="B5662" t="str">
            <v>MONTAGEM E DESMONTAGEM DE FÔRMA DE PILARES RETANGULARES E ESTRUTURAS SIMILARES COM ÁREA MÉDIA DAS SEÇÕES MAIOR QUE 0,25 M², PÉ-DIREITO SIMPLES, EM MADEIRA SERRADA, 1 UTILIZAÇÃO. AF_12/2015</v>
          </cell>
          <cell r="C5662" t="str">
            <v>M2</v>
          </cell>
          <cell r="D5662">
            <v>0</v>
          </cell>
          <cell r="E5662">
            <v>0</v>
          </cell>
          <cell r="F5662">
            <v>0</v>
          </cell>
        </row>
        <row r="5663">
          <cell r="A5663">
            <v>92410</v>
          </cell>
          <cell r="B5663" t="str">
            <v>MONTAGEM E DESMONTAGEM DE FÔRMA DE PILARES RETANGULARES E ESTRUTURAS SIMILARES COM ÁREA MÉDIA DAS SEÇÕES MENOR OU IGUAL A 0,25 M², PÉ-DIREITO SIMPLES, EM MADEIRA SERRADA, 2 UTILIZAÇÕES. AF_12/2015</v>
          </cell>
          <cell r="C5663" t="str">
            <v>M2</v>
          </cell>
          <cell r="D5663">
            <v>0</v>
          </cell>
          <cell r="E5663">
            <v>0</v>
          </cell>
          <cell r="F5663">
            <v>0</v>
          </cell>
        </row>
        <row r="5664">
          <cell r="A5664">
            <v>92411</v>
          </cell>
          <cell r="B5664" t="str">
            <v>MONTAGEM E DESMONTAGEM DE FÔRMA DE PILARES RETANGULARES E ESTRUTURAS SIMILARES COM ÁREA MÉDIA DAS SEÇÕES MAIOR QUE 0,25 M², PÉ-DIREITO SIMPLES, EM MADEIRA SERRADA, 2 UTILIZAÇÕES. AF_12/2015</v>
          </cell>
          <cell r="C5664" t="str">
            <v>M2</v>
          </cell>
          <cell r="D5664">
            <v>0</v>
          </cell>
          <cell r="E5664">
            <v>0</v>
          </cell>
          <cell r="F5664">
            <v>0</v>
          </cell>
        </row>
        <row r="5665">
          <cell r="A5665">
            <v>92412</v>
          </cell>
          <cell r="B5665" t="str">
            <v>MONTAGEM E DESMONTAGEM DE FÔRMA DE PILARES RETANGULARES E ESTRUTURAS SIMILARES COM ÁREA MÉDIA DAS SEÇÕES MENOR OU IGUAL A 0,25 M², PÉ-DIREITO SIMPLES, EM MADEIRA SERRADA, 4 UTILIZAÇÕES. AF_12/2015</v>
          </cell>
          <cell r="C5665" t="str">
            <v>M2</v>
          </cell>
          <cell r="D5665">
            <v>0</v>
          </cell>
          <cell r="E5665">
            <v>0</v>
          </cell>
          <cell r="F5665">
            <v>0</v>
          </cell>
        </row>
        <row r="5666">
          <cell r="A5666">
            <v>92413</v>
          </cell>
          <cell r="B5666" t="str">
            <v>MONTAGEM E DESMONTAGEM DE FÔRMA DE PILARES RETANGULARES E ESTRUTURAS SIMILARES COM ÁREA MÉDIA DAS SEÇÕES MAIOR QUE 0,25 M², PÉ-DIREITO SIMPLES, EM MADEIRA SERRADA, 4 UTILIZAÇÕES. AF_12/2015</v>
          </cell>
          <cell r="C5666" t="str">
            <v>M2</v>
          </cell>
          <cell r="D5666">
            <v>0</v>
          </cell>
          <cell r="E5666">
            <v>0</v>
          </cell>
          <cell r="F5666">
            <v>0</v>
          </cell>
        </row>
        <row r="5667">
          <cell r="A5667">
            <v>92414</v>
          </cell>
          <cell r="B5667" t="str">
            <v>MONTAGEM E DESMONTAGEM DE FÔRMA DE PILARES RETANGULARES E ESTRUTURAS SIMILARES COM ÁREA MÉDIA DAS SEÇÕES MENOR OU IGUAL A 0,25 M², PÉ-DIREITO SIMPLES, EM CHAPA DE MADEIRA COMPENSADA RESINADA, 2 UTILIZAÇÕES. AF_12/2015</v>
          </cell>
          <cell r="C5667" t="str">
            <v>M2</v>
          </cell>
          <cell r="D5667">
            <v>0</v>
          </cell>
          <cell r="E5667">
            <v>0</v>
          </cell>
          <cell r="F5667">
            <v>0</v>
          </cell>
        </row>
        <row r="5668">
          <cell r="A5668">
            <v>92415</v>
          </cell>
          <cell r="B5668" t="str">
            <v>MONTAGEM E DESMONTAGEM DE FÔRMA DE PILARES RETANGULARES E ESTRUTURAS SIMILARES COM ÁREA MÉDIA DAS SEÇÕES MAIOR QUE 0,25 M², PÉ-DIREITO SIMPLES, EM CHAPA DE MADEIRA COMPENSADA RESINADA, 2 UTILIZAÇÕES. AF_12/2015</v>
          </cell>
          <cell r="C5668" t="str">
            <v>M2</v>
          </cell>
          <cell r="D5668">
            <v>0</v>
          </cell>
          <cell r="E5668">
            <v>0</v>
          </cell>
          <cell r="F5668">
            <v>0</v>
          </cell>
        </row>
        <row r="5669">
          <cell r="A5669">
            <v>92416</v>
          </cell>
          <cell r="B5669" t="str">
            <v>MONTAGEM E DESMONTAGEM DE FÔRMA DE PILARES RETANGULARES E ESTRUTURAS SIMILARES COM ÁREA MÉDIA DAS SEÇÕES MENOR OU IGUAL A 0,25 M², PÉ-DIREITO DUPLO, EM CHAPA DE MADEIRA COMPENSADA RESINADA, 2 UTILIZAÇÕES. AF_12/2015</v>
          </cell>
          <cell r="C5669" t="str">
            <v>M2</v>
          </cell>
          <cell r="D5669">
            <v>0</v>
          </cell>
          <cell r="E5669">
            <v>0</v>
          </cell>
          <cell r="F5669">
            <v>0</v>
          </cell>
        </row>
        <row r="5670">
          <cell r="A5670">
            <v>92417</v>
          </cell>
          <cell r="B5670" t="str">
            <v>MONTAGEM E DESMONTAGEM DE FÔRMA DE PILARES RETANGULARES E ESTRUTURAS SIMILARES COM ÁREA MÉDIA DAS SEÇÕES MAIOR QUE 0,25 M², PÉ-DIREITO DUPLO, EM CHAPA DE MADEIRA COMPENSADA RESINADA, 2 UTILIZAÇÕES. AF_12/2015</v>
          </cell>
          <cell r="C5670" t="str">
            <v>M2</v>
          </cell>
          <cell r="D5670">
            <v>0</v>
          </cell>
          <cell r="E5670">
            <v>0</v>
          </cell>
          <cell r="F5670">
            <v>0</v>
          </cell>
        </row>
        <row r="5671">
          <cell r="A5671">
            <v>92418</v>
          </cell>
          <cell r="B5671" t="str">
            <v>MONTAGEM E DESMONTAGEM DE FÔRMA DE PILARES RETANGULARES E ESTRUTURAS SIMILARES COM ÁREA MÉDIA DAS SEÇÕES MENOR OU IGUAL A 0,25 M², PÉ-DIREITO SIMPLES, EM CHAPA DE MADEIRA COMPENSADA RESINADA, 4 UTILIZAÇÕES. AF_12/2015</v>
          </cell>
          <cell r="C5671" t="str">
            <v>M2</v>
          </cell>
          <cell r="D5671">
            <v>0</v>
          </cell>
          <cell r="E5671">
            <v>0</v>
          </cell>
          <cell r="F5671">
            <v>0</v>
          </cell>
        </row>
        <row r="5672">
          <cell r="A5672">
            <v>92419</v>
          </cell>
          <cell r="B5672" t="str">
            <v>MONTAGEM E DESMONTAGEM DE FÔRMA DE PILARES RETANGULARES E ESTRUTURAS SIMILARES COM ÁREA MÉDIA DAS SEÇÕES MAIOR QUE 0,25 M², PÉ-DIREITO SIMPLES, EM CHAPA DE MADEIRA COMPENSADA RESINADA, 4 UTILIZAÇÕES. AF_12/2015</v>
          </cell>
          <cell r="C5672" t="str">
            <v>M2</v>
          </cell>
          <cell r="D5672">
            <v>0</v>
          </cell>
          <cell r="E5672">
            <v>0</v>
          </cell>
          <cell r="F5672">
            <v>0</v>
          </cell>
        </row>
        <row r="5673">
          <cell r="A5673">
            <v>92420</v>
          </cell>
          <cell r="B5673" t="str">
            <v>MONTAGEM E DESMONTAGEM DE FÔRMA DE PILARES RETANGULARES E ESTRUTURAS SIMILARES COM ÁREA MÉDIA DAS SEÇÕES MENOR OU IGUAL A 0,25 M², PÉ-DIREITO DUPLO, EM CHAPA DE MADEIRA COMPENSADA RESINADA, 4 UTILIZAÇÕES. AF_12/2015</v>
          </cell>
          <cell r="C5673" t="str">
            <v>M2</v>
          </cell>
          <cell r="D5673">
            <v>0</v>
          </cell>
          <cell r="E5673">
            <v>0</v>
          </cell>
          <cell r="F5673">
            <v>0</v>
          </cell>
        </row>
        <row r="5674">
          <cell r="A5674">
            <v>92421</v>
          </cell>
          <cell r="B5674" t="str">
            <v>MONTAGEM E DESMONTAGEM DE FÔRMA DE PILARES RETANGULARES E ESTRUTURAS SIMILARES COM ÁREA MÉDIA DAS SEÇÕES MAIOR QUE 0,25 M², PÉ-DIREITO DUPLO, EM CHAPA DE MADEIRA COMPENSADA RESINADA, 4 UTILIZAÇÕES. AF_12/2015</v>
          </cell>
          <cell r="C5674" t="str">
            <v>M2</v>
          </cell>
          <cell r="D5674">
            <v>0</v>
          </cell>
          <cell r="E5674">
            <v>0</v>
          </cell>
          <cell r="F5674">
            <v>0</v>
          </cell>
        </row>
        <row r="5675">
          <cell r="A5675">
            <v>92422</v>
          </cell>
          <cell r="B5675" t="str">
            <v>MONTAGEM E DESMONTAGEM DE FÔRMA DE PILARES RETANGULARES E ESTRUTURAS SIMILARES COM ÁREA MÉDIA DAS SEÇÕES MENOR OU IGUAL A 0,25 M², PÉ-DIREITO SIMPLES, EM CHAPA DE MADEIRA COMPENSADA RESINADA, 6 UTILIZAÇÕES. AF_12/2015</v>
          </cell>
          <cell r="C5675" t="str">
            <v>M2</v>
          </cell>
          <cell r="D5675">
            <v>0</v>
          </cell>
          <cell r="E5675">
            <v>0</v>
          </cell>
          <cell r="F5675">
            <v>0</v>
          </cell>
        </row>
        <row r="5676">
          <cell r="A5676">
            <v>92423</v>
          </cell>
          <cell r="B5676" t="str">
            <v>MONTAGEM E DESMONTAGEM DE FÔRMA DE PILARES RETANGULARES E ESTRUTURAS SIMILARES COM ÁREA MÉDIA DAS SEÇÕES MAIOR QUE 0,25 M², PÉ-DIREITO SIMPLES, EM CHAPA DE MADEIRA COMPENSADA RESINADA, 6 UTILIZAÇÕES. AF_12/2015</v>
          </cell>
          <cell r="C5676" t="str">
            <v>M2</v>
          </cell>
          <cell r="D5676">
            <v>0</v>
          </cell>
          <cell r="E5676">
            <v>0</v>
          </cell>
          <cell r="F5676">
            <v>0</v>
          </cell>
        </row>
        <row r="5677">
          <cell r="A5677">
            <v>92424</v>
          </cell>
          <cell r="B5677" t="str">
            <v>MONTAGEM E DESMONTAGEM DE FÔRMA DE PILARES RETANGULARES E ESTRUTURAS SIMILARES COM ÁREA MÉDIA DAS SEÇÕES MENOR OU IGUAL A 0,25 M², PÉ-DIREITO DUPLO, EM CHAPA DE MADEIRA COMPENSADA RESINADA, 6 UTILIZAÇÕES. AF_12/2015</v>
          </cell>
          <cell r="C5677" t="str">
            <v>M2</v>
          </cell>
          <cell r="D5677">
            <v>0</v>
          </cell>
          <cell r="E5677">
            <v>0</v>
          </cell>
          <cell r="F5677">
            <v>0</v>
          </cell>
        </row>
        <row r="5678">
          <cell r="A5678">
            <v>92425</v>
          </cell>
          <cell r="B5678" t="str">
            <v>MONTAGEM E DESMONTAGEM DE FÔRMA DE PILARES RETANGULARES E ESTRUTURAS SIMILARES COM ÁREA MÉDIA DAS SEÇÕES MAIOR QUE 0,25 M², PÉ-DIREITO DUPLO, EM CHAPA DE MADEIRA COMPENSADA RESINADA, 6 UTILIZAÇÕES. AF_12/2015</v>
          </cell>
          <cell r="C5678" t="str">
            <v>M2</v>
          </cell>
          <cell r="D5678">
            <v>0</v>
          </cell>
          <cell r="E5678">
            <v>0</v>
          </cell>
          <cell r="F5678">
            <v>0</v>
          </cell>
        </row>
        <row r="5679">
          <cell r="A5679">
            <v>92426</v>
          </cell>
          <cell r="B5679" t="str">
            <v>MONTAGEM E DESMONTAGEM DE FÔRMA DE PILARES RETANGULARES E ESTRUTURAS SIMILARES COM ÁREA MÉDIA DAS SEÇÕES MENOR OU IGUAL A 0,25 M², PÉ-DIREITO SIMPLES, EM CHAPA DE MADEIRA COMPENSADA RESINADA, 8 UTILIZAÇÕES. AF_12/2015</v>
          </cell>
          <cell r="C5679" t="str">
            <v>M2</v>
          </cell>
          <cell r="D5679">
            <v>0</v>
          </cell>
          <cell r="E5679">
            <v>0</v>
          </cell>
          <cell r="F5679">
            <v>0</v>
          </cell>
        </row>
        <row r="5680">
          <cell r="A5680">
            <v>92427</v>
          </cell>
          <cell r="B5680" t="str">
            <v>MONTAGEM E DESMONTAGEM DE FÔRMA DE PILARES RETANGULARES E ESTRUTURAS SIMILARES COM ÁREA MÉDIA DAS SEÇÕES MAIOR QUE 0,25 M², PÉ-DIREITO SIMPLES, EM CHAPA DE MADEIRA COMPENSADA RESINADA, 8 UTILIZAÇÕES. AF_12/2015</v>
          </cell>
          <cell r="C5680" t="str">
            <v>M2</v>
          </cell>
          <cell r="D5680">
            <v>0</v>
          </cell>
          <cell r="E5680">
            <v>0</v>
          </cell>
          <cell r="F5680">
            <v>0</v>
          </cell>
        </row>
        <row r="5681">
          <cell r="A5681">
            <v>92428</v>
          </cell>
          <cell r="B5681" t="str">
            <v>MONTAGEM E DESMONTAGEM DE FÔRMA DE PILARES RETANGULARES E ESTRUTURAS SIMILARES COM ÁREA MÉDIA DAS SEÇÕES MENOR OU IGUAL A 0,25 M², PÉ-DIREITO DUPLO, EM CHAPA DE MADEIRA COMPENSADA RESINADA, 8 UTILIZAÇÕES. AF_12/2015</v>
          </cell>
          <cell r="C5681" t="str">
            <v>M2</v>
          </cell>
          <cell r="D5681">
            <v>0</v>
          </cell>
          <cell r="E5681">
            <v>0</v>
          </cell>
          <cell r="F5681">
            <v>0</v>
          </cell>
        </row>
        <row r="5682">
          <cell r="A5682">
            <v>92429</v>
          </cell>
          <cell r="B5682" t="str">
            <v>MONTAGEM E DESMONTAGEM DE FÔRMA DE PILARES RETANGULARES E ESTRUTURAS SIMILARES COM ÁREA MÉDIA DAS SEÇÕES MAIOR QUE 0,25 M², PÉ-DIREITO DUPLO, EM CHAPA DE MADEIRA COMPENSADA RESINADA, 8 UTILIZAÇÕES. AF_12/2015</v>
          </cell>
          <cell r="C5682" t="str">
            <v>M2</v>
          </cell>
          <cell r="D5682">
            <v>0</v>
          </cell>
          <cell r="E5682">
            <v>0</v>
          </cell>
          <cell r="F5682">
            <v>0</v>
          </cell>
        </row>
        <row r="5683">
          <cell r="A5683">
            <v>92430</v>
          </cell>
          <cell r="B5683" t="str">
            <v>MONTAGEM E DESMONTAGEM DE FÔRMA DE PILARES RETANGULARES E ESTRUTURAS SIMILARES COM ÁREA MÉDIA DAS SEÇÕES MENOR OU IGUAL A 0,25 M², PÉ-DIREITO SIMPLES, EM CHAPA DE MADEIRA COMPENSADA PLASTIFICADA, 10 UTILIZAÇÕES. AF_12/2015</v>
          </cell>
          <cell r="C5683" t="str">
            <v>M2</v>
          </cell>
          <cell r="D5683">
            <v>0</v>
          </cell>
          <cell r="E5683">
            <v>0</v>
          </cell>
          <cell r="F5683">
            <v>0</v>
          </cell>
        </row>
        <row r="5684">
          <cell r="A5684">
            <v>92431</v>
          </cell>
          <cell r="B5684" t="str">
            <v>MONTAGEM E DESMONTAGEM DE FÔRMA DE PILARES RETANGULARES E ESTRUTURAS SIMILARES COM ÁREA MÉDIA DAS SEÇÕES MAIOR QUE 0,25 M², PÉ-DIREITO SIMPLES, EM CHAPA DE MADEIRA COMPENSADA PLASTIFICADA, 10 UTILIZAÇÕES. AF_12/2015</v>
          </cell>
          <cell r="C5684" t="str">
            <v>M2</v>
          </cell>
          <cell r="D5684">
            <v>0</v>
          </cell>
          <cell r="E5684">
            <v>0</v>
          </cell>
          <cell r="F5684">
            <v>0</v>
          </cell>
        </row>
        <row r="5685">
          <cell r="A5685">
            <v>92432</v>
          </cell>
          <cell r="B5685" t="str">
            <v>MONTAGEM E DESMONTAGEM DE FÔRMA DE PILARES RETANGULARES E ESTRUTURAS SIMILARES COM ÁREA MÉDIA DAS SEÇÕES MENOR OU IGUAL A 0,25 M², PÉ-DIREITO DUPLO, EM CHAPA DE MADEIRA COMPENSADA PLASTIFICADA, 10 UTILIZAÇÕES. AF_12/2015</v>
          </cell>
          <cell r="C5685" t="str">
            <v>M2</v>
          </cell>
          <cell r="D5685">
            <v>0</v>
          </cell>
          <cell r="E5685">
            <v>0</v>
          </cell>
          <cell r="F5685">
            <v>0</v>
          </cell>
        </row>
        <row r="5686">
          <cell r="A5686">
            <v>92433</v>
          </cell>
          <cell r="B5686" t="str">
            <v>MONTAGEM E DESMONTAGEM DE FÔRMA DE PILARES RETANGULARES E ESTRUTURAS SIMILARES COM ÁREA MÉDIA DAS SEÇÕES MAIOR QUE 0,25 M², PÉ-DIREITO DUPLO, EM CHAPA DE MADEIRA COMPENSADA PLASTIFICADA, 10 UTILIZAÇÕES. AF_12/2015</v>
          </cell>
          <cell r="C5686" t="str">
            <v>M2</v>
          </cell>
          <cell r="D5686">
            <v>0</v>
          </cell>
          <cell r="E5686">
            <v>0</v>
          </cell>
          <cell r="F5686">
            <v>0</v>
          </cell>
        </row>
        <row r="5687">
          <cell r="A5687">
            <v>92434</v>
          </cell>
          <cell r="B5687" t="str">
            <v>MONTAGEM E DESMONTAGEM DE FÔRMA DE PILARES RETANGULARES E ESTRUTURAS SIMILARES COM ÁREA MÉDIA DAS SEÇÕES MENOR OU IGUAL A 0,25 M², PÉ-DIREITO SIMPLES, EM CHAPA DE MADEIRA COMPENSADA PLASTIFICADA, 12 UTILIZAÇÕES. AF_12/2015</v>
          </cell>
          <cell r="C5687" t="str">
            <v>M2</v>
          </cell>
          <cell r="D5687">
            <v>0</v>
          </cell>
          <cell r="E5687">
            <v>0</v>
          </cell>
          <cell r="F5687">
            <v>0</v>
          </cell>
        </row>
        <row r="5688">
          <cell r="A5688">
            <v>92435</v>
          </cell>
          <cell r="B5688" t="str">
            <v>MONTAGEM E DESMONTAGEM DE FÔRMA DE PILARES RETANGULARES E ESTRUTURAS SIMILARES COM ÁREA MÉDIA DAS SEÇÕES MAIOR QUE 0,25 M², PÉ-DIREITO SIMPLES, EM CHAPA DE MADEIRA COMPENSADA PLASTIFICADA, 12 UTILIZAÇÕES. AF_12/2015</v>
          </cell>
          <cell r="C5688" t="str">
            <v>M2</v>
          </cell>
          <cell r="D5688">
            <v>0</v>
          </cell>
          <cell r="E5688">
            <v>0</v>
          </cell>
          <cell r="F5688">
            <v>0</v>
          </cell>
        </row>
        <row r="5689">
          <cell r="A5689">
            <v>92436</v>
          </cell>
          <cell r="B5689" t="str">
            <v>MONTAGEM E DESMONTAGEM DE FÔRMA DE PILARES RETANGULARES E ESTRUTURAS SIMILARES COM ÁREA MÉDIA DAS SEÇÕES MENOR OU IGUAL A 0,25 M², PÉ-DIREITO DUPLO, EM CHAPA DE MADEIRA COMPENSADA PLASTIFICADA, 12 UTILIZAÇÕES. AF_12/2015</v>
          </cell>
          <cell r="C5689" t="str">
            <v>M2</v>
          </cell>
          <cell r="D5689">
            <v>0</v>
          </cell>
          <cell r="E5689">
            <v>0</v>
          </cell>
          <cell r="F5689">
            <v>0</v>
          </cell>
        </row>
        <row r="5690">
          <cell r="A5690">
            <v>92437</v>
          </cell>
          <cell r="B5690" t="str">
            <v>MONTAGEM E DESMONTAGEM DE FÔRMA DE PILARES RETANGULARES E ESTRUTURAS SIMILARES COM ÁREA MÉDIA DAS SEÇÕES MAIOR QUE 0,25 M², PÉ-DIREITO DUPLO, EM CHAPA DE MADEIRA COMPENSADA PLASTIFICADA, 12 UTILIZAÇÕES. AF_12/2015</v>
          </cell>
          <cell r="C5690" t="str">
            <v>M2</v>
          </cell>
          <cell r="D5690">
            <v>0</v>
          </cell>
          <cell r="E5690">
            <v>0</v>
          </cell>
          <cell r="F5690">
            <v>0</v>
          </cell>
        </row>
        <row r="5691">
          <cell r="A5691">
            <v>92438</v>
          </cell>
          <cell r="B5691" t="str">
            <v>MONTAGEM E DESMONTAGEM DE FÔRMA DE PILARES RETANGULARES E ESTRUTURAS SIMILARES COM ÁREA MÉDIA DAS SEÇÕES MENOR OU IGUAL A 0,25 M², PÉ-DIREITO SIMPLES, EM CHAPA DE MADEIRA COMPENSADA PLASTIFICADA, 14 UTILIZAÇÕES. AF_12/2015</v>
          </cell>
          <cell r="C5691" t="str">
            <v>M2</v>
          </cell>
          <cell r="D5691">
            <v>0</v>
          </cell>
          <cell r="E5691">
            <v>0</v>
          </cell>
          <cell r="F5691">
            <v>0</v>
          </cell>
        </row>
        <row r="5692">
          <cell r="A5692">
            <v>92439</v>
          </cell>
          <cell r="B5692" t="str">
            <v>MONTAGEM E DESMONTAGEM DE FÔRMA DE PILARES RETANGULARES E ESTRUTURAS SIMILARES COM ÁREA MÉDIA DAS SEÇÕES MAIOR QUE 0,25 M², PÉ-DIREITO SIMPLES, EM CHAPA DE MADEIRA COMPENSADA PLASTIFICADA, 14 UTILIZAÇÕES. AF_12/2015</v>
          </cell>
          <cell r="C5692" t="str">
            <v>M2</v>
          </cell>
          <cell r="D5692">
            <v>0</v>
          </cell>
          <cell r="E5692">
            <v>0</v>
          </cell>
          <cell r="F5692">
            <v>0</v>
          </cell>
        </row>
        <row r="5693">
          <cell r="A5693">
            <v>92440</v>
          </cell>
          <cell r="B5693" t="str">
            <v>MONTAGEM E DESMONTAGEM DE FÔRMA DE PILARES RETANGULARES E ESTRUTURAS SIMILARES COM ÁREA MÉDIA DAS SEÇÕES MENOR OU IGUAL A 0,25 M², PÉ-DIREITO DUPLO, EM CHAPA DE MADEIRA COMPENSADA PLASTIFICADA, 14 UTILIZAÇÕES. AF_12/2015</v>
          </cell>
          <cell r="C5693" t="str">
            <v>M2</v>
          </cell>
          <cell r="D5693">
            <v>0</v>
          </cell>
          <cell r="E5693">
            <v>0</v>
          </cell>
          <cell r="F5693">
            <v>0</v>
          </cell>
        </row>
        <row r="5694">
          <cell r="A5694">
            <v>92441</v>
          </cell>
          <cell r="B5694" t="str">
            <v>MONTAGEM E DESMONTAGEM DE FÔRMA DE PILARES RETANGULARES E ESTRUTURAS SIMILARES COM ÁREA MÉDIA DAS SEÇÕES MAIOR QUE 0,25 M², PÉ-DIREITO DUPLO, EM CHAPA DE MADEIRA COMPENSADA PLASTIFICADA, 14 UTILIZAÇÕES. AF_12/2015</v>
          </cell>
          <cell r="C5694" t="str">
            <v>M2</v>
          </cell>
          <cell r="D5694">
            <v>0</v>
          </cell>
          <cell r="E5694">
            <v>0</v>
          </cell>
          <cell r="F5694">
            <v>0</v>
          </cell>
        </row>
        <row r="5695">
          <cell r="A5695">
            <v>92442</v>
          </cell>
          <cell r="B5695" t="str">
            <v>MONTAGEM E DESMONTAGEM DE FÔRMA DE PILARES RETANGULARES E ESTRUTURAS SIMILARES COM ÁREA MÉDIA DAS SEÇÕES MENOR OU IGUAL A 0,25 M², PÉ-DIREITO SIMPLES, EM CHAPA DE MADEIRA COMPENSADA PLASTIFICADA, 18 UTILIZAÇÕES. AF_12/2015</v>
          </cell>
          <cell r="C5695" t="str">
            <v>M2</v>
          </cell>
          <cell r="D5695">
            <v>0</v>
          </cell>
          <cell r="E5695">
            <v>0</v>
          </cell>
          <cell r="F5695">
            <v>0</v>
          </cell>
        </row>
        <row r="5696">
          <cell r="A5696">
            <v>92443</v>
          </cell>
          <cell r="B5696" t="str">
            <v>MONTAGEM E DESMONTAGEM DE FÔRMA DE PILARES RETANGULARES E ESTRUTURAS SIMILARES COM ÁREA MÉDIA DAS SEÇÕES MAIOR QUE 0,25 M², PÉ-DIREITO SIMPLES, EM CHAPA DE MADEIRA COMPENSADA PLASTIFICADA, 18 UTILIZAÇÕES. AF_12/2015</v>
          </cell>
          <cell r="C5696" t="str">
            <v>M2</v>
          </cell>
          <cell r="D5696">
            <v>0</v>
          </cell>
          <cell r="E5696">
            <v>0</v>
          </cell>
          <cell r="F5696">
            <v>0</v>
          </cell>
        </row>
        <row r="5697">
          <cell r="A5697">
            <v>92444</v>
          </cell>
          <cell r="B5697" t="str">
            <v>MONTAGEM E DESMONTAGEM DE FÔRMA DE PILARES RETANGULARES E ESTRUTURAS SIMILARES COM ÁREA MÉDIA DAS SEÇÕES MENOR OU IGUAL A 0,25 M², PÉ-DIREITO DUPLO, EM CHAPA DE MADEIRA COMPENSADA PLASTIFICADA, 18 UTILIZAÇÕES. AF_12/2015</v>
          </cell>
          <cell r="C5697" t="str">
            <v>M2</v>
          </cell>
          <cell r="D5697">
            <v>0</v>
          </cell>
          <cell r="E5697">
            <v>0</v>
          </cell>
          <cell r="F5697">
            <v>0</v>
          </cell>
        </row>
        <row r="5698">
          <cell r="A5698">
            <v>92445</v>
          </cell>
          <cell r="B5698" t="str">
            <v>MONTAGEM E DESMONTAGEM DE FÔRMA DE PILARES RETANGULARES E ESTRUTURAS SIMILARES COM ÁREA MÉDIA DAS SEÇÕES MAIOR QUE 0,25 M², PÉ-DIREITO DUPLO, EM CHAPA DE MADEIRA COMPENSADA PLASTIFICADA, 18 UTILIZAÇÕES. AF_12/2015</v>
          </cell>
          <cell r="C5698" t="str">
            <v>M2</v>
          </cell>
          <cell r="D5698">
            <v>0</v>
          </cell>
          <cell r="E5698">
            <v>0</v>
          </cell>
          <cell r="F5698">
            <v>0</v>
          </cell>
        </row>
        <row r="5699">
          <cell r="A5699">
            <v>92446</v>
          </cell>
          <cell r="B5699" t="str">
            <v>MONTAGEM E DESMONTAGEM DE FÔRMA DE VIGA, ESCORAMENTO COM PONTALETE DE MADEIRA, PÉ-DIREITO SIMPLES, EM MADEIRA SERRADA, 1 UTILIZAÇÃO. AF_12/2015</v>
          </cell>
          <cell r="C5699" t="str">
            <v>M2</v>
          </cell>
          <cell r="D5699">
            <v>0</v>
          </cell>
          <cell r="E5699">
            <v>0</v>
          </cell>
          <cell r="F5699">
            <v>0</v>
          </cell>
        </row>
        <row r="5700">
          <cell r="A5700">
            <v>92447</v>
          </cell>
          <cell r="B5700" t="str">
            <v>MONTAGEM E DESMONTAGEM DE FÔRMA DE VIGA, ESCORAMENTO COM PONTALETE DE MADEIRA, PÉ-DIREITO SIMPLES, EM MADEIRA SERRADA, 2 UTILIZAÇÕES. AF_12/2015</v>
          </cell>
          <cell r="C5700" t="str">
            <v>M2</v>
          </cell>
          <cell r="D5700">
            <v>0</v>
          </cell>
          <cell r="E5700">
            <v>0</v>
          </cell>
          <cell r="F5700">
            <v>0</v>
          </cell>
        </row>
        <row r="5701">
          <cell r="A5701">
            <v>92448</v>
          </cell>
          <cell r="B5701" t="str">
            <v>MONTAGEM E DESMONTAGEM DE FÔRMA DE VIGA, ESCORAMENTO COM PONTALETE DE MADEIRA, PÉ-DIREITO SIMPLES, EM MADEIRA SERRADA, 4 UTILIZAÇÕES. AF_12/2015</v>
          </cell>
          <cell r="C5701" t="str">
            <v>M2</v>
          </cell>
          <cell r="D5701">
            <v>0</v>
          </cell>
          <cell r="E5701">
            <v>0</v>
          </cell>
          <cell r="F5701">
            <v>0</v>
          </cell>
        </row>
        <row r="5702">
          <cell r="A5702">
            <v>92449</v>
          </cell>
          <cell r="B5702" t="str">
            <v>MONTAGEM E DESMONTAGEM DE FÔRMA DE VIGA, ESCORAMENTO COM GARFO DE MADEIRA, PÉ-DIREITO DUPLO, EM CHAPA DE MADEIRA RESINADA, 2 UTILIZAÇÕES. AF_12/2015</v>
          </cell>
          <cell r="C5702" t="str">
            <v>M2</v>
          </cell>
          <cell r="D5702">
            <v>0</v>
          </cell>
          <cell r="E5702">
            <v>0</v>
          </cell>
          <cell r="F5702">
            <v>0</v>
          </cell>
        </row>
        <row r="5703">
          <cell r="A5703">
            <v>92450</v>
          </cell>
          <cell r="B5703" t="str">
            <v>MONTAGEM E DESMONTAGEM DE FÔRMA DE VIGA, ESCORAMENTO METÁLICO, PÉ-DIREITO DUPLO, EM CHAPA DE MADEIRA RESINADA, 2 UTILIZAÇÕES. AF_12/2015</v>
          </cell>
          <cell r="C5703" t="str">
            <v>M2</v>
          </cell>
          <cell r="D5703">
            <v>0</v>
          </cell>
          <cell r="E5703">
            <v>0</v>
          </cell>
          <cell r="F5703">
            <v>0</v>
          </cell>
        </row>
        <row r="5704">
          <cell r="A5704">
            <v>92451</v>
          </cell>
          <cell r="B5704" t="str">
            <v>MONTAGEM E DESMONTAGEM DE FÔRMA DE VIGA, ESCORAMENTO COM GARFO DE MADEIRA, PÉ-DIREITO SIMPLES, EM CHAPA DE MADEIRA RESINADA, 2 UTILIZAÇÕES. AF_12/2015</v>
          </cell>
          <cell r="C5704" t="str">
            <v>M2</v>
          </cell>
          <cell r="D5704">
            <v>0</v>
          </cell>
          <cell r="E5704">
            <v>0</v>
          </cell>
          <cell r="F5704">
            <v>0</v>
          </cell>
        </row>
        <row r="5705">
          <cell r="A5705">
            <v>92452</v>
          </cell>
          <cell r="B5705" t="str">
            <v>MONTAGEM E DESMONTAGEM DE FÔRMA DE VIGA, ESCORAMENTO METÁLICO, PÉ-DIREITO SIMPLES, EM CHAPA DE MADEIRA RESINADA, 2 UTILIZAÇÕES. AF_12/2015</v>
          </cell>
          <cell r="C5705" t="str">
            <v>M2</v>
          </cell>
          <cell r="D5705">
            <v>0</v>
          </cell>
          <cell r="E5705">
            <v>0</v>
          </cell>
          <cell r="F5705">
            <v>0</v>
          </cell>
        </row>
        <row r="5706">
          <cell r="A5706">
            <v>92453</v>
          </cell>
          <cell r="B5706" t="str">
            <v>MONTAGEM E DESMONTAGEM DE FÔRMA DE VIGA, ESCORAMENTO COM GARFO DE MADEIRA, PÉ-DIREITO DUPLO, EM CHAPA DE MADEIRA RESINADA, 4 UTILIZAÇÕES. AF_12/2015</v>
          </cell>
          <cell r="C5706" t="str">
            <v>M2</v>
          </cell>
          <cell r="D5706">
            <v>0</v>
          </cell>
          <cell r="E5706">
            <v>0</v>
          </cell>
          <cell r="F5706">
            <v>0</v>
          </cell>
        </row>
        <row r="5707">
          <cell r="A5707">
            <v>92454</v>
          </cell>
          <cell r="B5707" t="str">
            <v>MONTAGEM E DESMONTAGEM DE FÔRMA DE VIGA, ESCORAMENTO METÁLICO, PÉ-DIREITO DUPLO, EM CHAPA DE MADEIRA RESINADA, 4 UTILIZAÇÕES. AF_12/2015</v>
          </cell>
          <cell r="C5707" t="str">
            <v>M2</v>
          </cell>
          <cell r="D5707">
            <v>0</v>
          </cell>
          <cell r="E5707">
            <v>0</v>
          </cell>
          <cell r="F5707">
            <v>0</v>
          </cell>
        </row>
        <row r="5708">
          <cell r="A5708">
            <v>92455</v>
          </cell>
          <cell r="B5708" t="str">
            <v>MONTAGEM E DESMONTAGEM DE FÔRMA DE VIGA, ESCORAMENTO COM GARFO DE MADEIRA, PÉ-DIREITO SIMPLES, EM CHAPA DE MADEIRA RESINADA, 4 UTILIZAÇÕES. AF_12/2015</v>
          </cell>
          <cell r="C5708" t="str">
            <v>M2</v>
          </cell>
          <cell r="D5708">
            <v>0</v>
          </cell>
          <cell r="E5708">
            <v>0</v>
          </cell>
          <cell r="F5708">
            <v>0</v>
          </cell>
        </row>
        <row r="5709">
          <cell r="A5709">
            <v>92456</v>
          </cell>
          <cell r="B5709" t="str">
            <v>MONTAGEM E DESMONTAGEM DE FÔRMA DE VIGA, ESCORAMENTO METÁLICO, PÉ-DIREITO SIMPLES, EM CHAPA DE MADEIRA RESINADA, 4 UTILIZAÇÕES. AF_12/2015</v>
          </cell>
          <cell r="C5709" t="str">
            <v>M2</v>
          </cell>
          <cell r="D5709">
            <v>0</v>
          </cell>
          <cell r="E5709">
            <v>0</v>
          </cell>
          <cell r="F5709">
            <v>0</v>
          </cell>
        </row>
        <row r="5710">
          <cell r="A5710">
            <v>92457</v>
          </cell>
          <cell r="B5710" t="str">
            <v>MONTAGEM E DESMONTAGEM DE FÔRMA DE VIGA, ESCORAMENTO COM GARFO DE MADEIRA, PÉ-DIREITO DUPLO, EM CHAPA DE MADEIRA RESINADA, 6 UTILIZAÇÕES. AF_12/2015</v>
          </cell>
          <cell r="C5710" t="str">
            <v>M2</v>
          </cell>
          <cell r="D5710">
            <v>0</v>
          </cell>
          <cell r="E5710">
            <v>0</v>
          </cell>
          <cell r="F5710">
            <v>0</v>
          </cell>
        </row>
        <row r="5711">
          <cell r="A5711">
            <v>92458</v>
          </cell>
          <cell r="B5711" t="str">
            <v>MONTAGEM E DESMONTAGEM DE FÔRMA DE VIGA, ESCORAMENTO METÁLICO, PÉ-DIREITO DUPLO, EM CHAPA DE MADEIRA RESINADA, 6 UTILIZAÇÕES. AF_12/2015</v>
          </cell>
          <cell r="C5711" t="str">
            <v>M2</v>
          </cell>
          <cell r="D5711">
            <v>0</v>
          </cell>
          <cell r="E5711">
            <v>0</v>
          </cell>
          <cell r="F5711">
            <v>0</v>
          </cell>
        </row>
        <row r="5712">
          <cell r="A5712">
            <v>92459</v>
          </cell>
          <cell r="B5712" t="str">
            <v>MONTAGEM E DESMONTAGEM DE FÔRMA DE VIGA, ESCORAMENTO COM GARFO DE MADEIRA, PÉ-DIREITO SIMPLES, EM CHAPA DE MADEIRA RESINADA, 6 UTILIZAÇÕES. AF_12/2015</v>
          </cell>
          <cell r="C5712" t="str">
            <v>M2</v>
          </cell>
          <cell r="D5712">
            <v>0</v>
          </cell>
          <cell r="E5712">
            <v>0</v>
          </cell>
          <cell r="F5712">
            <v>0</v>
          </cell>
        </row>
        <row r="5713">
          <cell r="A5713">
            <v>92460</v>
          </cell>
          <cell r="B5713" t="str">
            <v>MONTAGEM E DESMONTAGEM DE FÔRMA DE VIGA, ESCORAMENTO METÁLICO, PÉ-DIREITO SIMPLES, EM CHAPA DE MADEIRA RESINADA, 6 UTILIZAÇÕES. AF_12/2015</v>
          </cell>
          <cell r="C5713" t="str">
            <v>M2</v>
          </cell>
          <cell r="D5713">
            <v>0</v>
          </cell>
          <cell r="E5713">
            <v>0</v>
          </cell>
          <cell r="F5713">
            <v>0</v>
          </cell>
        </row>
        <row r="5714">
          <cell r="A5714">
            <v>92461</v>
          </cell>
          <cell r="B5714" t="str">
            <v>MONTAGEM E DESMONTAGEM DE FÔRMA DE VIGA, ESCORAMENTO COM GARFO DE MADEIRA, PÉ-DIREITO DUPLO, EM CHAPA DE MADEIRA RESINADA, 8 UTILIZAÇÕES. AF_12/2015</v>
          </cell>
          <cell r="C5714" t="str">
            <v>M2</v>
          </cell>
          <cell r="D5714">
            <v>0</v>
          </cell>
          <cell r="E5714">
            <v>0</v>
          </cell>
          <cell r="F5714">
            <v>0</v>
          </cell>
        </row>
        <row r="5715">
          <cell r="A5715">
            <v>92462</v>
          </cell>
          <cell r="B5715" t="str">
            <v>MONTAGEM E DESMONTAGEM DE FÔRMA DE VIGA, ESCORAMENTO METÁLICO, PÉ-DIREITO DUPLO, EM CHAPA DE MADEIRA RESINADA, 8 UTILIZAÇÕES. AF_12/2015</v>
          </cell>
          <cell r="C5715" t="str">
            <v>M2</v>
          </cell>
          <cell r="D5715">
            <v>0</v>
          </cell>
          <cell r="E5715">
            <v>0</v>
          </cell>
          <cell r="F5715">
            <v>0</v>
          </cell>
        </row>
        <row r="5716">
          <cell r="A5716">
            <v>92463</v>
          </cell>
          <cell r="B5716" t="str">
            <v>MONTAGEM E DESMONTAGEM DE FÔRMA DE VIGA, ESCORAMENTO COM GARFO DE MADEIRA, PÉ-DIREITO SIMPLES, EM CHAPA DE MADEIRA RESINADA, 8 UTILIZAÇÕES. AF_12/2015</v>
          </cell>
          <cell r="C5716" t="str">
            <v>M2</v>
          </cell>
          <cell r="D5716">
            <v>0</v>
          </cell>
          <cell r="E5716">
            <v>0</v>
          </cell>
          <cell r="F5716">
            <v>0</v>
          </cell>
        </row>
        <row r="5717">
          <cell r="A5717">
            <v>92464</v>
          </cell>
          <cell r="B5717" t="str">
            <v>MONTAGEM E DESMONTAGEM DE FÔRMA DE VIGA, ESCORAMENTO METÁLICO, PÉ-DIREITO SIMPLES, EM CHAPA DE MADEIRA RESINADA, 8 UTILIZAÇÕES. AF_12/2015</v>
          </cell>
          <cell r="C5717" t="str">
            <v>M2</v>
          </cell>
          <cell r="D5717">
            <v>0</v>
          </cell>
          <cell r="E5717">
            <v>0</v>
          </cell>
          <cell r="F5717">
            <v>0</v>
          </cell>
        </row>
        <row r="5718">
          <cell r="A5718">
            <v>92465</v>
          </cell>
          <cell r="B5718" t="str">
            <v>MONTAGEM E DESMONTAGEM DE FÔRMA DE VIGA, ESCORAMENTO COM GARFO DE MADEIRA, PÉ-DIREITO DUPLO, EM CHAPA DE MADEIRA PLASTIFICADA, 10 UTILIZAÇÕES. AF_12/2015</v>
          </cell>
          <cell r="C5718" t="str">
            <v>M2</v>
          </cell>
          <cell r="D5718">
            <v>0</v>
          </cell>
          <cell r="E5718">
            <v>0</v>
          </cell>
          <cell r="F5718">
            <v>0</v>
          </cell>
        </row>
        <row r="5719">
          <cell r="A5719">
            <v>92466</v>
          </cell>
          <cell r="B5719" t="str">
            <v>MONTAGEM E DESMONTAGEM DE FÔRMA DE VIGA, ESCORAMENTO METÁLICO, PÉ-DIREITO DUPLO, EM CHAPA DE MADEIRA PLASTIFICADA, 10 UTILIZAÇÕES. AF_12/2015</v>
          </cell>
          <cell r="C5719" t="str">
            <v>M2</v>
          </cell>
          <cell r="D5719">
            <v>0</v>
          </cell>
          <cell r="E5719">
            <v>0</v>
          </cell>
          <cell r="F5719">
            <v>0</v>
          </cell>
        </row>
        <row r="5720">
          <cell r="A5720">
            <v>92467</v>
          </cell>
          <cell r="B5720" t="str">
            <v>MONTAGEM E DESMONTAGEM DE FÔRMA DE VIGA, ESCORAMENTO COM GARFO DE MADEIRA, PÉ-DIREITO SIMPLES, EM CHAPA DE MADEIRA PLASTIFICADA, 10 UTILIZAÇÕES. AF_12/2015</v>
          </cell>
          <cell r="C5720" t="str">
            <v>M2</v>
          </cell>
          <cell r="D5720">
            <v>0</v>
          </cell>
          <cell r="E5720">
            <v>0</v>
          </cell>
          <cell r="F5720">
            <v>0</v>
          </cell>
        </row>
        <row r="5721">
          <cell r="A5721">
            <v>92468</v>
          </cell>
          <cell r="B5721" t="str">
            <v>MONTAGEM E DESMONTAGEM DE FÔRMA DE VIGA, ESCORAMENTO METÁLICO, PÉ-DIREITO SIMPLES, EM CHAPA DE MADEIRA PLASTIFICADA, 10 UTILIZAÇÕES. AF_12/2015</v>
          </cell>
          <cell r="C5721" t="str">
            <v>M2</v>
          </cell>
          <cell r="D5721">
            <v>0</v>
          </cell>
          <cell r="E5721">
            <v>0</v>
          </cell>
          <cell r="F5721">
            <v>0</v>
          </cell>
        </row>
        <row r="5722">
          <cell r="A5722">
            <v>92469</v>
          </cell>
          <cell r="B5722" t="str">
            <v>MONTAGEM E DESMONTAGEM DE FÔRMA DE VIGA, ESCORAMENTO COM GARFO DE MADEIRA, PÉ-DIREITO DUPLO, EM CHAPA DE MADEIRA PLASTIFICADA, 12 UTILIZAÇÕES. AF_12/2015</v>
          </cell>
          <cell r="C5722" t="str">
            <v>M2</v>
          </cell>
          <cell r="D5722">
            <v>0</v>
          </cell>
          <cell r="E5722">
            <v>0</v>
          </cell>
          <cell r="F5722">
            <v>0</v>
          </cell>
        </row>
        <row r="5723">
          <cell r="A5723">
            <v>92470</v>
          </cell>
          <cell r="B5723" t="str">
            <v>MONTAGEM E DESMONTAGEM DE FÔRMA DE VIGA, ESCORAMENTO METÁLICO, PÉ-DIREITO DUPLO, EM CHAPA DE MADEIRA PLASTIFICADA, 12 UTILIZAÇÕES. AF_12/2015</v>
          </cell>
          <cell r="C5723" t="str">
            <v>M2</v>
          </cell>
          <cell r="D5723">
            <v>0</v>
          </cell>
          <cell r="E5723">
            <v>0</v>
          </cell>
          <cell r="F5723">
            <v>0</v>
          </cell>
        </row>
        <row r="5724">
          <cell r="A5724">
            <v>92471</v>
          </cell>
          <cell r="B5724" t="str">
            <v>MONTAGEM E DESMONTAGEM DE FÔRMA DE VIGA, ESCORAMENTO COM GARFO DE MADEIRA, PÉ-DIREITO SIMPLES, EM CHAPA DE MADEIRA PLASTIFICADA, 12 UTILIZAÇÕES. AF_12/2015</v>
          </cell>
          <cell r="C5724" t="str">
            <v>M2</v>
          </cell>
          <cell r="D5724">
            <v>0</v>
          </cell>
          <cell r="E5724">
            <v>0</v>
          </cell>
          <cell r="F5724">
            <v>0</v>
          </cell>
        </row>
        <row r="5725">
          <cell r="A5725">
            <v>92472</v>
          </cell>
          <cell r="B5725" t="str">
            <v>MONTAGEM E DESMONTAGEM DE FÔRMA DE VIGA, ESCORAMENTO METÁLICO, PÉ-DIREITO SIMPLES, EM CHAPA DE MADEIRA PLASTIFICADA, 12 UTILIZAÇÕES. AF_12/2015</v>
          </cell>
          <cell r="C5725" t="str">
            <v>M2</v>
          </cell>
          <cell r="D5725">
            <v>0</v>
          </cell>
          <cell r="E5725">
            <v>0</v>
          </cell>
          <cell r="F5725">
            <v>0</v>
          </cell>
        </row>
        <row r="5726">
          <cell r="A5726">
            <v>92473</v>
          </cell>
          <cell r="B5726" t="str">
            <v>MONTAGEM E DESMONTAGEM DE FÔRMA DE VIGA, ESCORAMENTO COM GARFO DE MADEIRA, PÉ-DIREITO DUPLO, EM CHAPA DE MADEIRA PLASTIFICADA, 14 UTILIZAÇÕES. AF_12/2015</v>
          </cell>
          <cell r="C5726" t="str">
            <v>M2</v>
          </cell>
          <cell r="D5726">
            <v>0</v>
          </cell>
          <cell r="E5726">
            <v>0</v>
          </cell>
          <cell r="F5726">
            <v>0</v>
          </cell>
        </row>
        <row r="5727">
          <cell r="A5727">
            <v>92474</v>
          </cell>
          <cell r="B5727" t="str">
            <v>MONTAGEM E DESMONTAGEM DE FÔRMA DE VIGA, ESCORAMENTO METÁLICO, PÉ-DIREITO DUPLO, EM CHAPA DE MADEIRA PLASTIFICADA, 14 UTILIZAÇÕES. AF_12/2015</v>
          </cell>
          <cell r="C5727" t="str">
            <v>M2</v>
          </cell>
          <cell r="D5727">
            <v>0</v>
          </cell>
          <cell r="E5727">
            <v>0</v>
          </cell>
          <cell r="F5727">
            <v>0</v>
          </cell>
        </row>
        <row r="5728">
          <cell r="A5728">
            <v>92475</v>
          </cell>
          <cell r="B5728" t="str">
            <v>MONTAGEM E DESMONTAGEM DE FÔRMA DE VIGA, ESCORAMENTO COM GARFO DE MADEIRA, PÉ-DIREITO SIMPLES, EM CHAPA DE MADEIRA PLASTIFICADA, 14 UTILIZAÇÕES. AF_12/2015</v>
          </cell>
          <cell r="C5728" t="str">
            <v>M2</v>
          </cell>
          <cell r="D5728">
            <v>0</v>
          </cell>
          <cell r="E5728">
            <v>0</v>
          </cell>
          <cell r="F5728">
            <v>0</v>
          </cell>
        </row>
        <row r="5729">
          <cell r="A5729">
            <v>92476</v>
          </cell>
          <cell r="B5729" t="str">
            <v>MONTAGEM E DESMONTAGEM DE FÔRMA DE VIGA, ESCORAMENTO METÁLICO, PÉ-DIREITO SIMPLES, EM CHAPA DE MADEIRA PLASTIFICADA, 14 UTILIZAÇÕES. AF_12/2015</v>
          </cell>
          <cell r="C5729" t="str">
            <v>M2</v>
          </cell>
          <cell r="D5729">
            <v>0</v>
          </cell>
          <cell r="E5729">
            <v>0</v>
          </cell>
          <cell r="F5729">
            <v>0</v>
          </cell>
        </row>
        <row r="5730">
          <cell r="A5730">
            <v>92477</v>
          </cell>
          <cell r="B5730" t="str">
            <v>MONTAGEM E DESMONTAGEM DE FÔRMA DE VIGA, ESCORAMENTO COM GARFO DE MADEIRA, PÉ-DIREITO DUPLO, EM CHAPA DE MADEIRA PLASTIFICADA, 18 UTILIZAÇÕES. AF_12/2015</v>
          </cell>
          <cell r="C5730" t="str">
            <v>M2</v>
          </cell>
          <cell r="D5730">
            <v>0</v>
          </cell>
          <cell r="E5730">
            <v>0</v>
          </cell>
          <cell r="F5730">
            <v>0</v>
          </cell>
        </row>
        <row r="5731">
          <cell r="A5731">
            <v>92478</v>
          </cell>
          <cell r="B5731" t="str">
            <v>MONTAGEM E DESMONTAGEM DE FÔRMA DE VIGA, ESCORAMENTO METÁLICO, PÉ-DIREITO DUPLO, EM CHAPA DE MADEIRA PLASTIFICADA, 18 UTILIZAÇÕES. AF_12/2015</v>
          </cell>
          <cell r="C5731" t="str">
            <v>M2</v>
          </cell>
          <cell r="D5731">
            <v>0</v>
          </cell>
          <cell r="E5731">
            <v>0</v>
          </cell>
          <cell r="F5731">
            <v>0</v>
          </cell>
        </row>
        <row r="5732">
          <cell r="A5732">
            <v>92479</v>
          </cell>
          <cell r="B5732" t="str">
            <v>MONTAGEM E DESMONTAGEM DE FÔRMA DE VIGA, ESCORAMENTO COM GARFO DE MADEIRA, PÉ-DIREITO SIMPLES, EM CHAPA DE MADEIRA PLASTIFICADA, 18 UTILIZAÇÕES. AF_12/2015</v>
          </cell>
          <cell r="C5732" t="str">
            <v>M2</v>
          </cell>
          <cell r="D5732">
            <v>0</v>
          </cell>
          <cell r="E5732">
            <v>0</v>
          </cell>
          <cell r="F5732">
            <v>0</v>
          </cell>
        </row>
        <row r="5733">
          <cell r="A5733">
            <v>92480</v>
          </cell>
          <cell r="B5733" t="str">
            <v>MONTAGEM E DESMONTAGEM DE FÔRMA DE VIGA, ESCORAMENTO METÁLICO, PÉ-DIREITO SIMPLES, EM CHAPA DE MADEIRA PLASTIFICADA, 18 UTILIZAÇÕES. AF_12/2015</v>
          </cell>
          <cell r="C5733" t="str">
            <v>M2</v>
          </cell>
          <cell r="D5733">
            <v>0</v>
          </cell>
          <cell r="E5733">
            <v>0</v>
          </cell>
          <cell r="F5733">
            <v>0</v>
          </cell>
        </row>
        <row r="5734">
          <cell r="A5734">
            <v>92481</v>
          </cell>
          <cell r="B5734" t="str">
            <v>MONTAGEM E DESMONTAGEM DE FÔRMA DE LAJE MACIÇA COM ÁREA MÉDIA MENOR OU IGUAL A 20 M², PÉ-DIREITO SIMPLES, EM MADEIRA SERRADA, 1 UTILIZAÇÃO. AF_12/2015</v>
          </cell>
          <cell r="C5734" t="str">
            <v>M2</v>
          </cell>
          <cell r="D5734">
            <v>0</v>
          </cell>
          <cell r="E5734">
            <v>0</v>
          </cell>
          <cell r="F5734">
            <v>0</v>
          </cell>
        </row>
        <row r="5735">
          <cell r="A5735">
            <v>92482</v>
          </cell>
          <cell r="B5735" t="str">
            <v>MONTAGEM E DESMONTAGEM DE FÔRMA DE LAJE MACIÇA COM ÁREA MÉDIA MAIOR QUE 20 M², PÉ-DIREITO SIMPLES, EM MADEIRA SERRADA, 1 UTILIZAÇÃO. AF_12/2015</v>
          </cell>
          <cell r="C5735" t="str">
            <v>M2</v>
          </cell>
          <cell r="D5735">
            <v>0</v>
          </cell>
          <cell r="E5735">
            <v>0</v>
          </cell>
          <cell r="F5735">
            <v>0</v>
          </cell>
        </row>
        <row r="5736">
          <cell r="A5736">
            <v>92483</v>
          </cell>
          <cell r="B5736" t="str">
            <v>MONTAGEM E DESMONTAGEM DE FÔRMA DE LAJE MACIÇA COM ÁREA MÉDIA MENOR OU IGUAL A 20 M², PÉ-DIREITO SIMPLES, EM MADEIRA SERRADA, 2 UTILIZAÇÕES. AF_12/2015</v>
          </cell>
          <cell r="C5736" t="str">
            <v>M2</v>
          </cell>
          <cell r="D5736">
            <v>0</v>
          </cell>
          <cell r="E5736">
            <v>0</v>
          </cell>
          <cell r="F5736">
            <v>0</v>
          </cell>
        </row>
        <row r="5737">
          <cell r="A5737">
            <v>92484</v>
          </cell>
          <cell r="B5737" t="str">
            <v>MONTAGEM E DESMONTAGEM DE FÔRMA DE LAJE MACIÇA COM ÁREA MÉDIA MAIOR QUE 20 M², PÉ-DIREITO SIMPLES, EM MADEIRA SERRADA, 2 UTILIZAÇÕES. AF_12/2015</v>
          </cell>
          <cell r="C5737" t="str">
            <v>M2</v>
          </cell>
          <cell r="D5737">
            <v>0</v>
          </cell>
          <cell r="E5737">
            <v>0</v>
          </cell>
          <cell r="F5737">
            <v>0</v>
          </cell>
        </row>
        <row r="5738">
          <cell r="A5738">
            <v>92485</v>
          </cell>
          <cell r="B5738" t="str">
            <v>MONTAGEM E DESMONTAGEM DE FÔRMA DE LAJE MACIÇA COM ÁREA MÉDIA MENOR OU IGUAL A 20 M², PÉ-DIREITO SIMPLES, EM MADEIRA SERRADA, 4 UTILIZAÇÕES. AF_12/2015</v>
          </cell>
          <cell r="C5738" t="str">
            <v>M2</v>
          </cell>
          <cell r="D5738">
            <v>0</v>
          </cell>
          <cell r="E5738">
            <v>0</v>
          </cell>
          <cell r="F5738">
            <v>0</v>
          </cell>
        </row>
        <row r="5739">
          <cell r="A5739">
            <v>92486</v>
          </cell>
          <cell r="B5739" t="str">
            <v>MONTAGEM E DESMONTAGEM DE FÔRMA DE LAJE MACIÇA COM ÁREA MÉDIA MAIOR QUE 20 M², PÉ-DIREITO SIMPLES, EM MADEIRA SERRADA, 4 UTILIZAÇÕES. AF_12/2015</v>
          </cell>
          <cell r="C5739" t="str">
            <v>M2</v>
          </cell>
          <cell r="D5739">
            <v>0</v>
          </cell>
          <cell r="E5739">
            <v>0</v>
          </cell>
          <cell r="F5739">
            <v>0</v>
          </cell>
        </row>
        <row r="5740">
          <cell r="A5740">
            <v>92487</v>
          </cell>
          <cell r="B5740" t="str">
            <v>MONTAGEM E DESMONTAGEM DE FÔRMA DE LAJE NERVURADA COM CUBETA E ASSOALHO COM ÁREA MÉDIA MENOR OU IGUAL A 20 M², PÉ-DIREITO DUPLO, EM CHAPA DE MADEIRA COMPENSADA RESINADA, 8 UTILIZAÇÕES. AF_12/2015</v>
          </cell>
          <cell r="C5740" t="str">
            <v>M2</v>
          </cell>
          <cell r="D5740">
            <v>0</v>
          </cell>
          <cell r="E5740">
            <v>0</v>
          </cell>
          <cell r="F5740">
            <v>0</v>
          </cell>
        </row>
        <row r="5741">
          <cell r="A5741">
            <v>92488</v>
          </cell>
          <cell r="B5741" t="str">
            <v>MONTAGEM E DESMONTAGEM DE FÔRMA DE LAJE NERVURADA COM CUBETA E ASSOALHO COM ÁREA MÉDIA MAIOR QUE 20 M², PÉ-DIREITO DUPLO, EM CHAPA DE MADEIRA COMPENSADA RESINADA, 8 UTILIZAÇÕES. AF_12/2015</v>
          </cell>
          <cell r="C5741" t="str">
            <v>M2</v>
          </cell>
          <cell r="D5741">
            <v>0</v>
          </cell>
          <cell r="E5741">
            <v>0</v>
          </cell>
          <cell r="F5741">
            <v>0</v>
          </cell>
        </row>
        <row r="5742">
          <cell r="A5742">
            <v>92489</v>
          </cell>
          <cell r="B5742" t="str">
            <v>MONTAGEM E DESMONTAGEM DE FÔRMA DE LAJE NERVURADA COM CUBETA E ASSOALHO COM ÁREA MÉDIA MENOR OU IGUAL A 20 M², PÉ-DIREITO SIMPLES, EM CHAPA DE MADEIRA COMPENSADA RESINADA, 8 UTILIZAÇÕES. AF_12/2015</v>
          </cell>
          <cell r="C5742" t="str">
            <v>M2</v>
          </cell>
          <cell r="D5742">
            <v>0</v>
          </cell>
          <cell r="E5742">
            <v>0</v>
          </cell>
          <cell r="F5742">
            <v>0</v>
          </cell>
        </row>
        <row r="5743">
          <cell r="A5743">
            <v>92490</v>
          </cell>
          <cell r="B5743" t="str">
            <v>MONTAGEM E DESMONTAGEM DE FÔRMA DE LAJE NERVURADA COM CUBETA E ASSOALHO COM ÁREA MÉDIA MAIOR QUE 20 M², PÉ-DIREITO SIMPLES, EM CHAPA DE MADEIRA COMPENSADA RESINADA, 8 UTILIZAÇÕES. AF_12/2015</v>
          </cell>
          <cell r="C5743" t="str">
            <v>M2</v>
          </cell>
          <cell r="D5743">
            <v>0</v>
          </cell>
          <cell r="E5743">
            <v>0</v>
          </cell>
          <cell r="F5743">
            <v>0</v>
          </cell>
        </row>
        <row r="5744">
          <cell r="A5744">
            <v>92491</v>
          </cell>
          <cell r="B5744" t="str">
            <v>MONTAGEM E DESMONTAGEM DE FÔRMA DE LAJE NERVURADA COM CUBETA E ASSOALHO COM ÁREA MÉDIA MENOR OU IGUAL A 20 M², PÉ-DIREITO DUPLO, EM CHAPA DE MADEIRA COMPENSADA RESINADA, 10 UTILIZAÇÕES. AF_12/2015</v>
          </cell>
          <cell r="C5744" t="str">
            <v>M2</v>
          </cell>
          <cell r="D5744">
            <v>0</v>
          </cell>
          <cell r="E5744">
            <v>0</v>
          </cell>
          <cell r="F5744">
            <v>0</v>
          </cell>
        </row>
        <row r="5745">
          <cell r="A5745">
            <v>92492</v>
          </cell>
          <cell r="B5745" t="str">
            <v>MONTAGEM E DESMONTAGEM DE FÔRMA DE LAJE NERVURADA COM CUBETA E ASSOALHO COM ÁREA MÉDIA MAIOR QUE 20 M², PÉ-DIREITO DUPLO, EM CHAPA DE MADEIRA COMPENSADA RESINADA, 10 UTILIZAÇÕES. AF_12/2015</v>
          </cell>
          <cell r="C5745" t="str">
            <v>M2</v>
          </cell>
          <cell r="D5745">
            <v>0</v>
          </cell>
          <cell r="E5745">
            <v>0</v>
          </cell>
          <cell r="F5745">
            <v>0</v>
          </cell>
        </row>
        <row r="5746">
          <cell r="A5746">
            <v>92493</v>
          </cell>
          <cell r="B5746" t="str">
            <v>MONTAGEM E DESMONTAGEM DE FÔRMA DE LAJE NERVURADA COM CUBETA E ASSOALHO COM ÁREA MÉDIA MENOR OU IGUAL A 20 M², PÉ-DIREITO SIMPLES, EM CHAPA DE MADEIRA COMPENSADA RESINADA, 10 UTILIZAÇÕES. AF_12/2015</v>
          </cell>
          <cell r="C5746" t="str">
            <v>M2</v>
          </cell>
          <cell r="D5746">
            <v>0</v>
          </cell>
          <cell r="E5746">
            <v>0</v>
          </cell>
          <cell r="F5746">
            <v>0</v>
          </cell>
        </row>
        <row r="5747">
          <cell r="A5747">
            <v>92494</v>
          </cell>
          <cell r="B5747" t="str">
            <v>MONTAGEM E DESMONTAGEM DE FÔRMA DE LAJE NERVURADA COM CUBETA E ASSOALHO COM ÁREA MÉDIA MAIOR QUE 20 M², PÉ-DIREITO SIMPLES, EM CHAPA DE MADEIRA COMPENSADA RESINADA, 10 UTILIZAÇÕES. AF_12/2015</v>
          </cell>
          <cell r="C5747" t="str">
            <v>M2</v>
          </cell>
          <cell r="D5747">
            <v>0</v>
          </cell>
          <cell r="E5747">
            <v>0</v>
          </cell>
          <cell r="F5747">
            <v>0</v>
          </cell>
        </row>
        <row r="5748">
          <cell r="A5748">
            <v>92495</v>
          </cell>
          <cell r="B5748" t="str">
            <v>MONTAGEM E DESMONTAGEM DE FÔRMA DE LAJE NERVURADA COM CUBETA E ASSOALHO COM ÁREA MÉDIA MENOR OU IGUAL A 20 M², PÉ-DIREITO DUPLO, EM CHAPA DE MADEIRA COMPENSADA RESINADA, 12 UTILIZAÇÕES. AF_12/2015</v>
          </cell>
          <cell r="C5748" t="str">
            <v>M2</v>
          </cell>
          <cell r="D5748">
            <v>0</v>
          </cell>
          <cell r="E5748">
            <v>0</v>
          </cell>
          <cell r="F5748">
            <v>0</v>
          </cell>
        </row>
        <row r="5749">
          <cell r="A5749">
            <v>92496</v>
          </cell>
          <cell r="B5749" t="str">
            <v>MONTAGEM E DESMONTAGEM DE FÔRMA DE LAJE NERVURADA COM CUBETA E ASSOALHO COM ÁREA MÉDIA MAIOR QUE 20 M², PÉ-DIREITO DUPLO, EM CHAPA DE MADEIRA COMPENSADA RESINADA, 12 UTILIZAÇÕES. AF_12/2015</v>
          </cell>
          <cell r="C5749" t="str">
            <v>M2</v>
          </cell>
          <cell r="D5749">
            <v>0</v>
          </cell>
          <cell r="E5749">
            <v>0</v>
          </cell>
          <cell r="F5749">
            <v>0</v>
          </cell>
        </row>
        <row r="5750">
          <cell r="A5750">
            <v>92497</v>
          </cell>
          <cell r="B5750" t="str">
            <v>MONTAGEM E DESMONTAGEM DE FÔRMA DE LAJE NERVURADA COM CUBETA E ASSOALHO COM ÁREA MÉDIA MENOR OU IGUAL A 20 M², PÉ-DIREITO SIMPLES, EM CHAPA DE MADEIRA COMPENSADA RESINADA, 12 UTILIZAÇÕES. AF_12/2015</v>
          </cell>
          <cell r="C5750" t="str">
            <v>M2</v>
          </cell>
          <cell r="D5750">
            <v>0</v>
          </cell>
          <cell r="E5750">
            <v>0</v>
          </cell>
          <cell r="F5750">
            <v>0</v>
          </cell>
        </row>
        <row r="5751">
          <cell r="A5751">
            <v>92498</v>
          </cell>
          <cell r="B5751" t="str">
            <v>MONTAGEM E DESMONTAGEM DE FÔRMA DE LAJE NERVURADA COM CUBETA E ASSOALHO COM ÁREA MÉDIA MAIOR QUE 20 M², PÉ-DIREITO SIMPLES, EM CHAPA DE MADEIRA COMPENSADA RESINADA, 12 UTILIZAÇÕES. AF_12/2015</v>
          </cell>
          <cell r="C5751" t="str">
            <v>M2</v>
          </cell>
          <cell r="D5751">
            <v>0</v>
          </cell>
          <cell r="E5751">
            <v>0</v>
          </cell>
          <cell r="F5751">
            <v>0</v>
          </cell>
        </row>
        <row r="5752">
          <cell r="A5752">
            <v>92499</v>
          </cell>
          <cell r="B5752" t="str">
            <v>MONTAGEM E DESMONTAGEM DE FÔRMA DE LAJE NERVURADA COM CUBETA E ASSOALHO COM ÁREA MÉDIA MENOR OU IGUAL A 20 M², PÉ-DIREITO DUPLO, EM CHAPA DE MADEIRA COMPENSADA RESINADA, 14 UTILIZAÇÕES. AF_12/2015</v>
          </cell>
          <cell r="C5752" t="str">
            <v>M2</v>
          </cell>
          <cell r="D5752">
            <v>0</v>
          </cell>
          <cell r="E5752">
            <v>0</v>
          </cell>
          <cell r="F5752">
            <v>0</v>
          </cell>
        </row>
        <row r="5753">
          <cell r="A5753">
            <v>92500</v>
          </cell>
          <cell r="B5753" t="str">
            <v>MONTAGEM E DESMONTAGEM DE FÔRMA DE LAJE NERVURADA COM CUBETA E ASSOALHO COM ÁREA MÉDIA MAIOR QUE 20 M², PÉ-DIREITO DUPLO, EM CHAPA DE MADEIRA COMPENSADA RESINADA, 14 UTILIZAÇÕES. AF_12/2015</v>
          </cell>
          <cell r="C5753" t="str">
            <v>M2</v>
          </cell>
          <cell r="D5753">
            <v>0</v>
          </cell>
          <cell r="E5753">
            <v>0</v>
          </cell>
          <cell r="F5753">
            <v>0</v>
          </cell>
        </row>
        <row r="5754">
          <cell r="A5754">
            <v>92501</v>
          </cell>
          <cell r="B5754" t="str">
            <v>MONTAGEM E DESMONTAGEM DE FÔRMA DE LAJE NERVURADA COM CUBETA E ASSOALHO COM ÁREA MÉDIA MENOR OU IGUAL A 20 M², PÉ-DIREITO SIMPLES, EM CHAPA DE MADEIRA COMPENSADA RESINADA, 14 UTILIZAÇÕES. AF_12/2015</v>
          </cell>
          <cell r="C5754" t="str">
            <v>M2</v>
          </cell>
          <cell r="D5754">
            <v>0</v>
          </cell>
          <cell r="E5754">
            <v>0</v>
          </cell>
          <cell r="F5754">
            <v>0</v>
          </cell>
        </row>
        <row r="5755">
          <cell r="A5755">
            <v>92502</v>
          </cell>
          <cell r="B5755" t="str">
            <v>MONTAGEM E DESMONTAGEM DE FÔRMA DE LAJE NERVURADA COM CUBETA E ASSOALHO COM ÁREA MÉDIA MAIOR QUE 20 M², PÉ-DIREITO SIMPLES, EM CHAPA DE MADEIRA COMPENSADA RESINADA, 14 UTILIZAÇÕES. AF_12/2015</v>
          </cell>
          <cell r="C5755" t="str">
            <v>M2</v>
          </cell>
          <cell r="D5755">
            <v>0</v>
          </cell>
          <cell r="E5755">
            <v>0</v>
          </cell>
          <cell r="F5755">
            <v>0</v>
          </cell>
        </row>
        <row r="5756">
          <cell r="A5756">
            <v>92503</v>
          </cell>
          <cell r="B5756" t="str">
            <v>MONTAGEM E DESMONTAGEM DE FÔRMA DE LAJE NERVURADA COM CUBETA E ASSOALHO COM ÁREA MÉDIA MENOR OU IGUAL A 20 M², PÉ-DIREITO DUPLO, EM CHAPA DE MADEIRA COMPENSADA RESINADA, 18 UTILIZAÇÕES. AF_12/2015</v>
          </cell>
          <cell r="C5756" t="str">
            <v>M2</v>
          </cell>
          <cell r="D5756">
            <v>0</v>
          </cell>
          <cell r="E5756">
            <v>0</v>
          </cell>
          <cell r="F5756">
            <v>0</v>
          </cell>
        </row>
        <row r="5757">
          <cell r="A5757">
            <v>92504</v>
          </cell>
          <cell r="B5757" t="str">
            <v>MONTAGEM E DESMONTAGEM DE FÔRMA DE LAJE NERVURADA COM CUBETA E ASSOALHO COM ÁREA MÉDIA MAIOR QUE 20 M², PÉ-DIREITO DUPLO, EM CHAPA DE MADEIRA COMPENSADA RESINADA, 18 UTILIZAÇÕES. AF_12/2015</v>
          </cell>
          <cell r="C5757" t="str">
            <v>M2</v>
          </cell>
          <cell r="D5757">
            <v>0</v>
          </cell>
          <cell r="E5757">
            <v>0</v>
          </cell>
          <cell r="F5757">
            <v>0</v>
          </cell>
        </row>
        <row r="5758">
          <cell r="A5758">
            <v>92505</v>
          </cell>
          <cell r="B5758" t="str">
            <v>MONTAGEM E DESMONTAGEM DE FÔRMA DE LAJE NERVURADA COM CUBETA E ASSOALHO COM ÁREA MÉDIA MENOR OU IGUAL A 20 M², PÉ-DIREITO SIMPLES, EM CHAPA DE MADEIRA COMPENSADA RESINADA, 18 UTILIZAÇÕES. AF_12/2015</v>
          </cell>
          <cell r="C5758" t="str">
            <v>M2</v>
          </cell>
          <cell r="D5758">
            <v>0</v>
          </cell>
          <cell r="E5758">
            <v>0</v>
          </cell>
          <cell r="F5758">
            <v>0</v>
          </cell>
        </row>
        <row r="5759">
          <cell r="A5759">
            <v>92506</v>
          </cell>
          <cell r="B5759" t="str">
            <v>MONTAGEM E DESMONTAGEM DE FÔRMA DE LAJE NERVURADA COM CUBETA E ASSOALHO COM ÁREA MÉDIA MAIOR QUE 20 M², PÉ-DIREITO SIMPLES, EM CHAPA DE MADEIRA COMPENSADA RESINADA, 18 UTILIZAÇÕES. AF_12/2015</v>
          </cell>
          <cell r="C5759" t="str">
            <v>M2</v>
          </cell>
          <cell r="D5759">
            <v>0</v>
          </cell>
          <cell r="E5759">
            <v>0</v>
          </cell>
          <cell r="F5759">
            <v>0</v>
          </cell>
        </row>
        <row r="5760">
          <cell r="A5760">
            <v>92507</v>
          </cell>
          <cell r="B5760" t="str">
            <v>MONTAGEM E DESMONTAGEM DE FÔRMA DE LAJE MACIÇA COM ÁREA MÉDIA MENOR OU IGUAL A 20 M², PÉ-DIREITO DUPLO, EM CHAPA DE MADEIRA COMPENSADA RESINADA, 2 UTILIZAÇÕES. AF_12/2015</v>
          </cell>
          <cell r="C5760" t="str">
            <v>M2</v>
          </cell>
          <cell r="D5760">
            <v>0</v>
          </cell>
          <cell r="E5760">
            <v>0</v>
          </cell>
          <cell r="F5760">
            <v>0</v>
          </cell>
        </row>
        <row r="5761">
          <cell r="A5761">
            <v>92508</v>
          </cell>
          <cell r="B5761" t="str">
            <v>MONTAGEM E DESMONTAGEM DE FÔRMA DE LAJE MACIÇA COM ÁREA MÉDIA MAIOR QUE 20 M², PÉ-DIREITO DUPLO, EM CHAPA DE MADEIRA COMPENSADA RESINADA, 2 UTILIZAÇÕES. AF_12/2015</v>
          </cell>
          <cell r="C5761" t="str">
            <v>M2</v>
          </cell>
          <cell r="D5761">
            <v>0</v>
          </cell>
          <cell r="E5761">
            <v>0</v>
          </cell>
          <cell r="F5761">
            <v>0</v>
          </cell>
        </row>
        <row r="5762">
          <cell r="A5762">
            <v>92509</v>
          </cell>
          <cell r="B5762" t="str">
            <v>MONTAGEM E DESMONTAGEM DE FÔRMA DE LAJE MACIÇA COM ÁREA MÉDIA MENOR OU IGUAL A 20 M², PÉ-DIREITO SIMPLES, EM CHAPA DE MADEIRA COMPENSADA RESINADA, 2 UTILIZAÇÕES. AF_12/2015</v>
          </cell>
          <cell r="C5762" t="str">
            <v>M2</v>
          </cell>
          <cell r="D5762">
            <v>0</v>
          </cell>
          <cell r="E5762">
            <v>0</v>
          </cell>
          <cell r="F5762">
            <v>0</v>
          </cell>
        </row>
        <row r="5763">
          <cell r="A5763">
            <v>92510</v>
          </cell>
          <cell r="B5763" t="str">
            <v>MONTAGEM E DESMONTAGEM DE FÔRMA DE LAJE MACIÇA COM ÁREA MÉDIA MAIOR QUE 20 M², PÉ-DIREITO SIMPLES, EM CHAPA DE MADEIRA COMPENSADA RESINADA, 2 UTILIZAÇÕES. AF_12/2015</v>
          </cell>
          <cell r="C5763" t="str">
            <v>M2</v>
          </cell>
          <cell r="D5763">
            <v>0</v>
          </cell>
          <cell r="E5763">
            <v>0</v>
          </cell>
          <cell r="F5763">
            <v>0</v>
          </cell>
        </row>
        <row r="5764">
          <cell r="A5764">
            <v>92511</v>
          </cell>
          <cell r="B5764" t="str">
            <v>MONTAGEM E DESMONTAGEM DE FÔRMA DE LAJE MACIÇA COM ÁREA MÉDIA MENOR OU IGUAL A 20 M², PÉ-DIREITO DUPLO, EM CHAPA DE MADEIRA COMPENSADA RESINADA, 4 UTILIZAÇÕES. AF_12/2015</v>
          </cell>
          <cell r="C5764" t="str">
            <v>M2</v>
          </cell>
          <cell r="D5764">
            <v>0</v>
          </cell>
          <cell r="E5764">
            <v>0</v>
          </cell>
          <cell r="F5764">
            <v>0</v>
          </cell>
        </row>
        <row r="5765">
          <cell r="A5765">
            <v>92512</v>
          </cell>
          <cell r="B5765" t="str">
            <v>MONTAGEM E DESMONTAGEM DE FÔRMA DE LAJE MACIÇA COM ÁREA MÉDIA MAIOR QUE 20 M², PÉ-DIREITO DUPLO, EM CHAPA DE MADEIRA COMPENSADA RESINADA, 4 UTILIZAÇÕES. AF_12/2015</v>
          </cell>
          <cell r="C5765" t="str">
            <v>M2</v>
          </cell>
          <cell r="D5765">
            <v>0</v>
          </cell>
          <cell r="E5765">
            <v>0</v>
          </cell>
          <cell r="F5765">
            <v>0</v>
          </cell>
        </row>
        <row r="5766">
          <cell r="A5766">
            <v>92513</v>
          </cell>
          <cell r="B5766" t="str">
            <v>MONTAGEM E DESMONTAGEM DE FÔRMA DE LAJE MACIÇA COM ÁREA MÉDIA MENOR OU IGUAL A 20 M², PÉ-DIREITO SIMPLES, EM CHAPA DE MADEIRA COMPENSADA RESINADA, 4 UTILIZAÇÕES. AF_12/2015</v>
          </cell>
          <cell r="C5766" t="str">
            <v>M2</v>
          </cell>
          <cell r="D5766">
            <v>0</v>
          </cell>
          <cell r="E5766">
            <v>0</v>
          </cell>
          <cell r="F5766">
            <v>0</v>
          </cell>
        </row>
        <row r="5767">
          <cell r="A5767">
            <v>92514</v>
          </cell>
          <cell r="B5767" t="str">
            <v>MONTAGEM E DESMONTAGEM DE FÔRMA DE LAJE MACIÇA COM ÁREA MÉDIA MAIOR QUE 20 M², PÉ-DIREITO SIMPLES, EM CHAPA DE MADEIRA COMPENSADA RESINADA, 4 UTILIZAÇÕES. AF_12/2015</v>
          </cell>
          <cell r="C5767" t="str">
            <v>M2</v>
          </cell>
          <cell r="D5767">
            <v>0</v>
          </cell>
          <cell r="E5767">
            <v>0</v>
          </cell>
          <cell r="F5767">
            <v>0</v>
          </cell>
        </row>
        <row r="5768">
          <cell r="A5768">
            <v>92515</v>
          </cell>
          <cell r="B5768" t="str">
            <v>MONTAGEM E DESMONTAGEM DE FÔRMA DE LAJE MACIÇA COM ÁREA MÉDIA MAIOR QUE 20 M², PÉ-DIREITO DUPLO, EM CHAPA DE MADEIRA COMPENSADA RESINADA, 6 UTILIZAÇÕES. AF_12/2015</v>
          </cell>
          <cell r="C5768" t="str">
            <v>M2</v>
          </cell>
          <cell r="D5768">
            <v>0</v>
          </cell>
          <cell r="E5768">
            <v>0</v>
          </cell>
          <cell r="F5768">
            <v>0</v>
          </cell>
        </row>
        <row r="5769">
          <cell r="A5769">
            <v>92516</v>
          </cell>
          <cell r="B5769" t="str">
            <v>MONTAGEM E DESMONTAGEM DE FÔRMA DE LAJE MACIÇA COM ÁREA MÉDIA MENOR OU IGUAL A 20 M², PÉ-DIREITO DUPLO, EM CHAPA DE MADEIRA COMPENSADA RESINADA, 6 UTILIZAÇÕES. AF_12/2015</v>
          </cell>
          <cell r="C5769" t="str">
            <v>M2</v>
          </cell>
          <cell r="D5769">
            <v>0</v>
          </cell>
          <cell r="E5769">
            <v>0</v>
          </cell>
          <cell r="F5769">
            <v>0</v>
          </cell>
        </row>
        <row r="5770">
          <cell r="A5770">
            <v>92517</v>
          </cell>
          <cell r="B5770" t="str">
            <v>MONTAGEM E DESMONTAGEM DE FÔRMA DE LAJE MACIÇA COM ÁREA MÉDIA MENOR OU IGUAL A 20 M², PÉ-DIREITO SIMPLES, EM CHAPA DE MADEIRA COMPENSADA RESINADA, 6 UTILIZAÇÕES. AF_12/2015</v>
          </cell>
          <cell r="C5770" t="str">
            <v>M2</v>
          </cell>
          <cell r="D5770">
            <v>0</v>
          </cell>
          <cell r="E5770">
            <v>0</v>
          </cell>
          <cell r="F5770">
            <v>0</v>
          </cell>
        </row>
        <row r="5771">
          <cell r="A5771">
            <v>92518</v>
          </cell>
          <cell r="B5771" t="str">
            <v>MONTAGEM E DESMONTAGEM DE FÔRMA DE LAJE MACIÇA COM ÁREA MÉDIA MAIOR QUE 20 M², PÉ-DIREITO SIMPLES, EM CHAPA DE MADEIRA COMPENSADA RESINADA, 6 UTILIZAÇÕES. AF_12/2015</v>
          </cell>
          <cell r="C5771" t="str">
            <v>M2</v>
          </cell>
          <cell r="D5771">
            <v>0</v>
          </cell>
          <cell r="E5771">
            <v>0</v>
          </cell>
          <cell r="F5771">
            <v>0</v>
          </cell>
        </row>
        <row r="5772">
          <cell r="A5772">
            <v>92519</v>
          </cell>
          <cell r="B5772" t="str">
            <v>MONTAGEM E DESMONTAGEM DE FÔRMA DE LAJE MACIÇA COM ÁREA MÉDIA MENOR OU IGUAL A 20 M², PÉ-DIREITO DUPLO, EM CHAPA DE MADEIRA COMPENSADA RESINADA, 8 UTILIZAÇÕES. AF_12/2015</v>
          </cell>
          <cell r="C5772" t="str">
            <v>M2</v>
          </cell>
          <cell r="D5772">
            <v>0</v>
          </cell>
          <cell r="E5772">
            <v>0</v>
          </cell>
          <cell r="F5772">
            <v>0</v>
          </cell>
        </row>
        <row r="5773">
          <cell r="A5773">
            <v>92520</v>
          </cell>
          <cell r="B5773" t="str">
            <v>MONTAGEM E DESMONTAGEM DE FÔRMA DE LAJE MACIÇA COM ÁREA MÉDIA MAIOR QUE 20 M², PÉ-DIREITO DUPLO, EM CHAPA DE MADEIRA COMPENSADA RESINADA, 8 UTILIZAÇÕES. AF_12/2015</v>
          </cell>
          <cell r="C5773" t="str">
            <v>M2</v>
          </cell>
          <cell r="D5773">
            <v>0</v>
          </cell>
          <cell r="E5773">
            <v>0</v>
          </cell>
          <cell r="F5773">
            <v>0</v>
          </cell>
        </row>
        <row r="5774">
          <cell r="A5774">
            <v>92521</v>
          </cell>
          <cell r="B5774" t="str">
            <v>MONTAGEM E DESMONTAGEM DE FÔRMA DE LAJE MACIÇA COM ÁREA MÉDIA MENOR OU IGUAL A 20 M², PÉ-DIREITO SIMPLES, EM CHAPA DE MADEIRA COMPENSADA RESINADA, 8 UTILIZAÇÕES. AF_12/2015</v>
          </cell>
          <cell r="C5774" t="str">
            <v>M2</v>
          </cell>
          <cell r="D5774">
            <v>0</v>
          </cell>
          <cell r="E5774">
            <v>0</v>
          </cell>
          <cell r="F5774">
            <v>0</v>
          </cell>
        </row>
        <row r="5775">
          <cell r="A5775">
            <v>92522</v>
          </cell>
          <cell r="B5775" t="str">
            <v>MONTAGEM E DESMONTAGEM DE FÔRMA DE LAJE MACIÇA COM ÁREA MÉDIA MAIOR QUE 20 M², PÉ-DIREITO SIMPLES, EM CHAPA DE MADEIRA COMPENSADA RESINADA, 8 UTILIZAÇÕES. AF_12/2015</v>
          </cell>
          <cell r="C5775" t="str">
            <v>M2</v>
          </cell>
          <cell r="D5775">
            <v>0</v>
          </cell>
          <cell r="E5775">
            <v>0</v>
          </cell>
          <cell r="F5775">
            <v>0</v>
          </cell>
        </row>
        <row r="5776">
          <cell r="A5776">
            <v>92523</v>
          </cell>
          <cell r="B5776" t="str">
            <v>MONTAGEM E DESMONTAGEM DE FÔRMA DE LAJE MACIÇA COM ÁREA MÉDIA MENOR OU IGUAL A 20 M², PÉ-DIREITO DUPLO, EM CHAPA DE MADEIRA COMPENSADA PLASTIFICADA, 10 UTILIZAÇÕES. AF_12/2015</v>
          </cell>
          <cell r="C5776" t="str">
            <v>M2</v>
          </cell>
          <cell r="D5776">
            <v>0</v>
          </cell>
          <cell r="E5776">
            <v>0</v>
          </cell>
          <cell r="F5776">
            <v>0</v>
          </cell>
        </row>
        <row r="5777">
          <cell r="A5777">
            <v>92524</v>
          </cell>
          <cell r="B5777" t="str">
            <v>MONTAGEM E DESMONTAGEM DE FÔRMA DE LAJE MACIÇA COM ÁREA MÉDIA MAIOR QUE 20 M², PÉ-DIREITO DUPLO, EM CHAPA DE MADEIRA COMPENSADA PLASTIFICADA, 10 UTILIZAÇÕES. AF_12/2015</v>
          </cell>
          <cell r="C5777" t="str">
            <v>M2</v>
          </cell>
          <cell r="D5777">
            <v>0</v>
          </cell>
          <cell r="E5777">
            <v>0</v>
          </cell>
          <cell r="F5777">
            <v>0</v>
          </cell>
        </row>
        <row r="5778">
          <cell r="A5778">
            <v>92525</v>
          </cell>
          <cell r="B5778" t="str">
            <v>MONTAGEM E DESMONTAGEM DE FÔRMA DE LAJE MACIÇA COM ÁREA MÉDIA MENOR OU IGUAL A 20 M², PÉ-DIREITO SIMPLES, EM CHAPA DE MADEIRA COMPENSADA PLASTIFICADA, 10 UTILIZAÇÕES. AF_12/2015</v>
          </cell>
          <cell r="C5778" t="str">
            <v>M2</v>
          </cell>
          <cell r="D5778">
            <v>0</v>
          </cell>
          <cell r="E5778">
            <v>0</v>
          </cell>
          <cell r="F5778">
            <v>0</v>
          </cell>
        </row>
        <row r="5779">
          <cell r="A5779">
            <v>92526</v>
          </cell>
          <cell r="B5779" t="str">
            <v>MONTAGEM E DESMONTAGEM DE FÔRMA DE LAJE MACIÇA COM ÁREA MÉDIA MAIOR QUE 20 M², PÉ-DIREITO SIMPLES, EM CHAPA DE MADEIRA COMPENSADA PLASTIFICADA, 10 UTILIZAÇÕES. AF_12/2015</v>
          </cell>
          <cell r="C5779" t="str">
            <v>M2</v>
          </cell>
          <cell r="D5779">
            <v>0</v>
          </cell>
          <cell r="E5779">
            <v>0</v>
          </cell>
          <cell r="F5779">
            <v>0</v>
          </cell>
        </row>
        <row r="5780">
          <cell r="A5780">
            <v>92527</v>
          </cell>
          <cell r="B5780" t="str">
            <v>MONTAGEM E DESMONTAGEM DE FÔRMA DE LAJE MACIÇA COM ÁREA MÉDIA MENOR OU IGUAL A 20 M², PÉ-DIREITO DUPLO, EM CHAPA DE MADEIRA COMPENSADA PLASTIFICADA, 12 UTILIZAÇÕES. AF_12/2015</v>
          </cell>
          <cell r="C5780" t="str">
            <v>M2</v>
          </cell>
          <cell r="D5780">
            <v>0</v>
          </cell>
          <cell r="E5780">
            <v>0</v>
          </cell>
          <cell r="F5780">
            <v>0</v>
          </cell>
        </row>
        <row r="5781">
          <cell r="A5781">
            <v>92528</v>
          </cell>
          <cell r="B5781" t="str">
            <v>MONTAGEM E DESMONTAGEM DE FÔRMA DE LAJE MACIÇA COM ÁREA MÉDIA MAIOR QUE 20 M², PÉ-DIREITO DUPLO, EM CHAPA DE MADEIRA COMPENSADA PLASTIFICADA, 12 UTILIZAÇÕES. AF_12/2015</v>
          </cell>
          <cell r="C5781" t="str">
            <v>M2</v>
          </cell>
          <cell r="D5781">
            <v>0</v>
          </cell>
          <cell r="E5781">
            <v>0</v>
          </cell>
          <cell r="F5781">
            <v>0</v>
          </cell>
        </row>
        <row r="5782">
          <cell r="A5782">
            <v>92529</v>
          </cell>
          <cell r="B5782" t="str">
            <v>MONTAGEM E DESMONTAGEM DE FÔRMA DE LAJE MACIÇA COM ÁREA MÉDIA MENOR OU IGUAL A 20 M², PÉ-DIREITO SIMPLES, EM CHAPA DE MADEIRA COMPENSADA PLASTIFICADA, 12 UTILIZAÇÕES. AF_12/2015</v>
          </cell>
          <cell r="C5782" t="str">
            <v>M2</v>
          </cell>
          <cell r="D5782">
            <v>0</v>
          </cell>
          <cell r="E5782">
            <v>0</v>
          </cell>
          <cell r="F5782">
            <v>0</v>
          </cell>
        </row>
        <row r="5783">
          <cell r="A5783">
            <v>92530</v>
          </cell>
          <cell r="B5783" t="str">
            <v>MONTAGEM E DESMONTAGEM DE FÔRMA DE LAJE MACIÇA COM ÁREA MÉDIA MAIOR QUE 20 M², PÉ-DIREITO SIMPLES, EM CHAPA DE MADEIRA COMPENSADA PLASTIFICADA, 12 UTILIZAÇÕES. AF_12/2015</v>
          </cell>
          <cell r="C5783" t="str">
            <v>M2</v>
          </cell>
          <cell r="D5783">
            <v>0</v>
          </cell>
          <cell r="E5783">
            <v>0</v>
          </cell>
          <cell r="F5783">
            <v>0</v>
          </cell>
        </row>
        <row r="5784">
          <cell r="A5784">
            <v>92531</v>
          </cell>
          <cell r="B5784" t="str">
            <v>MONTAGEM E DESMONTAGEM DE FÔRMA DE LAJE MACIÇA COM ÁREA MÉDIA MENOR OU IGUAL A 20 M², PÉ-DIREITO DUPLO, EM CHAPA DE MADEIRA COMPENSADA PLASTIFICADA, 14 UTILIZAÇÕES. AF_12/2015</v>
          </cell>
          <cell r="C5784" t="str">
            <v>M2</v>
          </cell>
          <cell r="D5784">
            <v>0</v>
          </cell>
          <cell r="E5784">
            <v>0</v>
          </cell>
          <cell r="F5784">
            <v>0</v>
          </cell>
        </row>
        <row r="5785">
          <cell r="A5785">
            <v>92532</v>
          </cell>
          <cell r="B5785" t="str">
            <v>MONTAGEM E DESMONTAGEM DE FÔRMA DE LAJE MACIÇA COM ÁREA MÉDIA MAIOR QUE 20 M², PÉ-DIREITO DUPLO, EM CHAPA DE MADEIRA COMPENSADA PLASTIFICADA, 14 UTILIZAÇÕES. AF_12/2015</v>
          </cell>
          <cell r="C5785" t="str">
            <v>M2</v>
          </cell>
          <cell r="D5785">
            <v>0</v>
          </cell>
          <cell r="E5785">
            <v>0</v>
          </cell>
          <cell r="F5785">
            <v>0</v>
          </cell>
        </row>
        <row r="5786">
          <cell r="A5786">
            <v>92533</v>
          </cell>
          <cell r="B5786" t="str">
            <v>MONTAGEM E DESMONTAGEM DE FÔRMA DE LAJE MACIÇA COM ÁREA MÉDIA MENOR OU IGUAL A 20 M², PÉ-DIREITO SIMPLES, EM CHAPA DE MADEIRA COMPENSADA PLASTIFICADA, 14 UTILIZAÇÕES. AF_12/2015</v>
          </cell>
          <cell r="C5786" t="str">
            <v>M2</v>
          </cell>
          <cell r="D5786">
            <v>0</v>
          </cell>
          <cell r="E5786">
            <v>0</v>
          </cell>
          <cell r="F5786">
            <v>0</v>
          </cell>
        </row>
        <row r="5787">
          <cell r="A5787">
            <v>92534</v>
          </cell>
          <cell r="B5787" t="str">
            <v>MONTAGEM E DESMONTAGEM DE FÔRMA DE LAJE MACIÇA COM ÁREA MÉDIA MAIOR QUE 20 M², PÉ-DIREITO SIMPLES, EM CHAPA DE MADEIRA COMPENSADA PLASTIFICADA, 14 UTILIZAÇÕES. AF_12/2015</v>
          </cell>
          <cell r="C5787" t="str">
            <v>M2</v>
          </cell>
          <cell r="D5787">
            <v>0</v>
          </cell>
          <cell r="E5787">
            <v>0</v>
          </cell>
          <cell r="F5787">
            <v>0</v>
          </cell>
        </row>
        <row r="5788">
          <cell r="A5788">
            <v>92535</v>
          </cell>
          <cell r="B5788" t="str">
            <v>MONTAGEM E DESMONTAGEM DE FÔRMA DE LAJE MACIÇA COM ÁREA MÉDIA MENOR OU IGUAL A 20 M², PÉ-DIREITO DUPLO, EM CHAPA DE MADEIRA COMPENSADA PLASTIFICADA, 18 UTILIZAÇÕES. AF_12/2015</v>
          </cell>
          <cell r="C5788" t="str">
            <v>M2</v>
          </cell>
          <cell r="D5788">
            <v>0</v>
          </cell>
          <cell r="E5788">
            <v>0</v>
          </cell>
          <cell r="F5788">
            <v>0</v>
          </cell>
        </row>
        <row r="5789">
          <cell r="A5789">
            <v>92536</v>
          </cell>
          <cell r="B5789" t="str">
            <v>MONTAGEM E DESMONTAGEM DE FÔRMA DE LAJE MACIÇA COM ÁREA MÉDIA MAIOR QUE 20 M², PÉ-DIREITO DUPLO, EM CHAPA DE MADEIRA COMPENSADA PLASTIFICADA, 18 UTILIZAÇÕES. AF_12/2015</v>
          </cell>
          <cell r="C5789" t="str">
            <v>M2</v>
          </cell>
          <cell r="D5789">
            <v>0</v>
          </cell>
          <cell r="E5789">
            <v>0</v>
          </cell>
          <cell r="F5789">
            <v>0</v>
          </cell>
        </row>
        <row r="5790">
          <cell r="A5790">
            <v>92537</v>
          </cell>
          <cell r="B5790" t="str">
            <v>MONTAGEM E DESMONTAGEM DE FÔRMA DE LAJE MACIÇA COM ÁREA MÉDIA MENOR OU IGUAL A 20 M², PÉ-DIREITO SIMPLES, EM CHAPA DE MADEIRA COMPENSADA PLASTIFICADA, 18 UTILIZAÇÕES. AF_12/2015</v>
          </cell>
          <cell r="C5790" t="str">
            <v>M2</v>
          </cell>
          <cell r="D5790">
            <v>0</v>
          </cell>
          <cell r="E5790">
            <v>0</v>
          </cell>
          <cell r="F5790">
            <v>0</v>
          </cell>
        </row>
        <row r="5791">
          <cell r="A5791">
            <v>92538</v>
          </cell>
          <cell r="B5791" t="str">
            <v>MONTAGEM E DESMONTAGEM DE FÔRMA DE LAJE MACIÇA COM ÁREA MÉDIA MAIOR QUE 20 M², PÉ-DIREITO SIMPLES, EM CHAPA DE MADEIRA COMPENSADA PLASTIFICADA, 18 UTILIZAÇÕES. AF_12/2015</v>
          </cell>
          <cell r="C5791" t="str">
            <v>M2</v>
          </cell>
          <cell r="D5791">
            <v>0</v>
          </cell>
          <cell r="E5791">
            <v>0</v>
          </cell>
          <cell r="F5791">
            <v>0</v>
          </cell>
        </row>
        <row r="5792">
          <cell r="A5792">
            <v>95934</v>
          </cell>
          <cell r="B5792" t="str">
            <v>FABRICAÇÃO DE FÔRMA PARA ESCADAS, COM 2 LANCES, EM CHAPA DE MADEIRA COMPENSADA PLASTIFICADA, E=18 MM. AF_01/2017</v>
          </cell>
          <cell r="C5792" t="str">
            <v>M2</v>
          </cell>
          <cell r="D5792">
            <v>0</v>
          </cell>
          <cell r="E5792">
            <v>0</v>
          </cell>
          <cell r="F5792">
            <v>0</v>
          </cell>
        </row>
        <row r="5793">
          <cell r="A5793">
            <v>95935</v>
          </cell>
          <cell r="B5793" t="str">
            <v>FABRICAÇÃO DE FÔRMA PARA ESCADAS, COM 2 LANCES, EM CHAPA DE MADEIRA COMPENSADA RESINADA, E= 17 MM. AF_01/2017</v>
          </cell>
          <cell r="C5793" t="str">
            <v>M2</v>
          </cell>
          <cell r="D5793">
            <v>0</v>
          </cell>
          <cell r="E5793">
            <v>0</v>
          </cell>
          <cell r="F5793">
            <v>0</v>
          </cell>
        </row>
        <row r="5794">
          <cell r="A5794">
            <v>95936</v>
          </cell>
          <cell r="B5794" t="str">
            <v>FABRICAÇÃO DE FÔRMA PARA ESCADAS, COM 2 LANCES, EM MADEIRA SERRADA, E=25 MM. AF_01/2017</v>
          </cell>
          <cell r="C5794" t="str">
            <v>M2</v>
          </cell>
          <cell r="D5794">
            <v>0</v>
          </cell>
          <cell r="E5794">
            <v>0</v>
          </cell>
          <cell r="F5794">
            <v>0</v>
          </cell>
        </row>
        <row r="5795">
          <cell r="A5795">
            <v>95937</v>
          </cell>
          <cell r="B5795" t="str">
            <v>MONTAGEM E DESMONTAGEM DE FÔRMA PARA ESCADAS, COM 2 LANCES, EM MADEIRA SERRADA, 1 UTILIZAÇÃO. AF_01/2017</v>
          </cell>
          <cell r="C5795" t="str">
            <v>M2</v>
          </cell>
          <cell r="D5795">
            <v>0</v>
          </cell>
          <cell r="E5795">
            <v>0</v>
          </cell>
          <cell r="F5795">
            <v>0</v>
          </cell>
        </row>
        <row r="5796">
          <cell r="A5796">
            <v>95938</v>
          </cell>
          <cell r="B5796" t="str">
            <v>MONTAGEM E DESMONTAGEM DE FÔRMA PARA ESCADAS, COM 2 LANCES, EM MADEIRA SERRADA, 2 UTILIZAÇÕES. AF_01/2017</v>
          </cell>
          <cell r="C5796" t="str">
            <v>M2</v>
          </cell>
          <cell r="D5796">
            <v>0</v>
          </cell>
          <cell r="E5796">
            <v>0</v>
          </cell>
          <cell r="F5796">
            <v>0</v>
          </cell>
        </row>
        <row r="5797">
          <cell r="A5797">
            <v>95939</v>
          </cell>
          <cell r="B5797" t="str">
            <v>MONTAGEM E DESMONTAGEM DE FÔRMA PARA ESCADAS, COM 2 LANCES, EM CHAPA DE MADEIRA COMPENSADA RESINADA, 4 UTILIZAÇÕES. AF_01/2017</v>
          </cell>
          <cell r="C5797" t="str">
            <v>M2</v>
          </cell>
          <cell r="D5797">
            <v>0</v>
          </cell>
          <cell r="E5797">
            <v>0</v>
          </cell>
          <cell r="F5797">
            <v>0</v>
          </cell>
        </row>
        <row r="5798">
          <cell r="A5798">
            <v>95940</v>
          </cell>
          <cell r="B5798" t="str">
            <v>MONTAGEM E DESMONTAGEM DE FÔRMA PARA ESCADAS, COM 2 LANCES, EM CHAPA DE MADEIRA COMPENSADA PLASTIFICADA, 6 UTILIZAÇÕES. AF_01/2017</v>
          </cell>
          <cell r="C5798" t="str">
            <v>M2</v>
          </cell>
          <cell r="D5798">
            <v>0</v>
          </cell>
          <cell r="E5798">
            <v>0</v>
          </cell>
          <cell r="F5798">
            <v>0</v>
          </cell>
        </row>
        <row r="5799">
          <cell r="A5799">
            <v>95941</v>
          </cell>
          <cell r="B5799" t="str">
            <v>MONTAGEM E DESMONTAGEM DE FÔRMA PARA ESCADAS, COM 2 LANCES, EM CHAPA DE MADEIRA COMPENSADA PLASTIFICADA, 8 UTILIZAÇÕES. AF_01/2017</v>
          </cell>
          <cell r="C5799" t="str">
            <v>M2</v>
          </cell>
          <cell r="D5799">
            <v>0</v>
          </cell>
          <cell r="E5799">
            <v>0</v>
          </cell>
          <cell r="F5799">
            <v>0</v>
          </cell>
        </row>
        <row r="5800">
          <cell r="A5800">
            <v>95942</v>
          </cell>
          <cell r="B5800" t="str">
            <v>MONTAGEM E DESMONTAGEM DE FÔRMA PARA ESCADAS, COM 2 LANCES, EM CHAPA DE MADEIRA COMPENSADA PLASTIFICADA, 10 UTILIZAÇÕES. AF_01/2017</v>
          </cell>
          <cell r="C5800" t="str">
            <v>M2</v>
          </cell>
          <cell r="D5800">
            <v>0</v>
          </cell>
          <cell r="E5800">
            <v>0</v>
          </cell>
          <cell r="F5800">
            <v>0</v>
          </cell>
        </row>
        <row r="5801">
          <cell r="A5801">
            <v>96252</v>
          </cell>
          <cell r="B5801" t="str">
            <v>FABRICAÇÃO DE FÔRMA PARA PILARES CIRCULARES, EM CHAPA DE MADEIRA COMPENSADA RESINADA. AF_06/2017</v>
          </cell>
          <cell r="C5801" t="str">
            <v>M2</v>
          </cell>
          <cell r="D5801">
            <v>0</v>
          </cell>
          <cell r="E5801">
            <v>0</v>
          </cell>
          <cell r="F5801">
            <v>0</v>
          </cell>
        </row>
        <row r="5802">
          <cell r="A5802">
            <v>96257</v>
          </cell>
          <cell r="B5802" t="str">
            <v>MONTAGEM E DESMONTAGEM DE FÔRMA DE PILARES CIRCULARES, COM ÁREA MÉDIA DAS SEÇÕES MENOR OU IGUAL A 0,28 M², PÉ-DIREITO SIMPLES, EM MADEIRA, 2 UTILIZAÇÕES. AF_06/2017</v>
          </cell>
          <cell r="C5802" t="str">
            <v>M2</v>
          </cell>
          <cell r="D5802">
            <v>0</v>
          </cell>
          <cell r="E5802">
            <v>0</v>
          </cell>
          <cell r="F5802">
            <v>0</v>
          </cell>
        </row>
        <row r="5803">
          <cell r="A5803">
            <v>96258</v>
          </cell>
          <cell r="B5803" t="str">
            <v>MONTAGEM E DESMONTAGEM DE FÔRMA DE PILARES CIRCULARES, COM ÁREA MÉDIA DAS SEÇÕES MAIOR QUE 0,28 M², PÉ-DIREITO SIMPLES, EM MADEIRA, 2 UTILIZAÇÕES. AF_06/2017</v>
          </cell>
          <cell r="C5803" t="str">
            <v>M2</v>
          </cell>
          <cell r="D5803">
            <v>0</v>
          </cell>
          <cell r="E5803">
            <v>0</v>
          </cell>
          <cell r="F5803">
            <v>0</v>
          </cell>
        </row>
        <row r="5804">
          <cell r="A5804">
            <v>96259</v>
          </cell>
          <cell r="B5804" t="str">
            <v>MONTAGEM E DESMONTAGEM DE FÔRMA DE PILARES CIRCULARES, COM ÁREA MÉDIA DAS SEÇÕES MENOR OU IGUAL A 0,28 M², PÉ-DIREITO DUPLO, EM MADEIRA, 2 UTILIZAÇÕES. AF_06/2017</v>
          </cell>
          <cell r="C5804" t="str">
            <v>M2</v>
          </cell>
          <cell r="D5804">
            <v>0</v>
          </cell>
          <cell r="E5804">
            <v>0</v>
          </cell>
          <cell r="F5804">
            <v>0</v>
          </cell>
        </row>
        <row r="5805">
          <cell r="A5805">
            <v>96529</v>
          </cell>
          <cell r="B5805" t="str">
            <v>FABRICAÇÃO, MONTAGEM E DESMONTAGEM DE FÔRMA PARA SAPATA, EM MADEIRA SERRADA, E=25 MM, 1 UTILIZAÇÃO. AF_06/2017</v>
          </cell>
          <cell r="C5805" t="str">
            <v>M2</v>
          </cell>
          <cell r="D5805">
            <v>0</v>
          </cell>
          <cell r="E5805">
            <v>0</v>
          </cell>
          <cell r="F5805">
            <v>0</v>
          </cell>
        </row>
        <row r="5806">
          <cell r="A5806">
            <v>96530</v>
          </cell>
          <cell r="B5806" t="str">
            <v>FABRICAÇÃO, MONTAGEM E DESMONTAGEM DE FÔRMA PARA VIGA BALDRAME, EM MADEIRA SERRADA, E=25 MM, 1 UTILIZAÇÃO. AF_06/2017</v>
          </cell>
          <cell r="C5806" t="str">
            <v>M2</v>
          </cell>
          <cell r="D5806">
            <v>0</v>
          </cell>
          <cell r="E5806">
            <v>0</v>
          </cell>
          <cell r="F5806">
            <v>0</v>
          </cell>
        </row>
        <row r="5807">
          <cell r="A5807">
            <v>96531</v>
          </cell>
          <cell r="B5807" t="str">
            <v>FABRICAÇÃO, MONTAGEM E DESMONTAGEM DE FÔRMA PARA BLOCO DE COROAMENTO, EM MADEIRA SERRADA, E=25 MM, 2 UTILIZAÇÕES. AF_06/2017</v>
          </cell>
          <cell r="C5807" t="str">
            <v>M2</v>
          </cell>
          <cell r="D5807">
            <v>0</v>
          </cell>
          <cell r="E5807">
            <v>0</v>
          </cell>
          <cell r="F5807">
            <v>0</v>
          </cell>
        </row>
        <row r="5808">
          <cell r="A5808">
            <v>96532</v>
          </cell>
          <cell r="B5808" t="str">
            <v>FABRICAÇÃO, MONTAGEM E DESMONTAGEM DE FÔRMA PARA SAPATA, EM MADEIRA SERRADA, E=25 MM, 2 UTILIZAÇÕES. AF_06/2017</v>
          </cell>
          <cell r="C5808" t="str">
            <v>M2</v>
          </cell>
          <cell r="D5808">
            <v>0</v>
          </cell>
          <cell r="E5808">
            <v>0</v>
          </cell>
          <cell r="F5808">
            <v>0</v>
          </cell>
        </row>
        <row r="5809">
          <cell r="A5809">
            <v>96533</v>
          </cell>
          <cell r="B5809" t="str">
            <v>FABRICAÇÃO, MONTAGEM E DESMONTAGEM DE FÔRMA PARA VIGA BALDRAME, EM MADEIRA SERRADA, E=25 MM, 2 UTILIZAÇÕES. AF_06/2017</v>
          </cell>
          <cell r="C5809" t="str">
            <v>M2</v>
          </cell>
          <cell r="D5809">
            <v>0</v>
          </cell>
          <cell r="E5809">
            <v>0</v>
          </cell>
          <cell r="F5809">
            <v>0</v>
          </cell>
        </row>
        <row r="5810">
          <cell r="A5810">
            <v>96534</v>
          </cell>
          <cell r="B5810" t="str">
            <v>FABRICAÇÃO, MONTAGEM E DESMONTAGEM DE FÔRMA PARA BLOCO DE COROAMENTO, EM MADEIRA SERRADA, E=25 MM, 4 UTILIZAÇÕES. AF_06/2017</v>
          </cell>
          <cell r="C5810" t="str">
            <v>M2</v>
          </cell>
          <cell r="D5810">
            <v>0</v>
          </cell>
          <cell r="E5810">
            <v>0</v>
          </cell>
          <cell r="F5810">
            <v>0</v>
          </cell>
        </row>
        <row r="5811">
          <cell r="A5811">
            <v>96535</v>
          </cell>
          <cell r="B5811" t="str">
            <v>FABRICAÇÃO, MONTAGEM E DESMONTAGEM DE FÔRMA PARA SAPATA, EM MADEIRA SERRADA, E=25 MM, 4 UTILIZAÇÕES. AF_06/2017</v>
          </cell>
          <cell r="C5811" t="str">
            <v>M2</v>
          </cell>
          <cell r="D5811">
            <v>0</v>
          </cell>
          <cell r="E5811">
            <v>0</v>
          </cell>
          <cell r="F5811">
            <v>0</v>
          </cell>
        </row>
        <row r="5812">
          <cell r="A5812">
            <v>96536</v>
          </cell>
          <cell r="B5812" t="str">
            <v>FABRICAÇÃO, MONTAGEM E DESMONTAGEM DE FÔRMA PARA VIGA BALDRAME, EM MADEIRA SERRADA, E=25 MM, 4 UTILIZAÇÕES. AF_06/2017</v>
          </cell>
          <cell r="C5812" t="str">
            <v>M2</v>
          </cell>
          <cell r="D5812">
            <v>0</v>
          </cell>
          <cell r="E5812">
            <v>0</v>
          </cell>
          <cell r="F5812">
            <v>0</v>
          </cell>
        </row>
        <row r="5813">
          <cell r="A5813">
            <v>96537</v>
          </cell>
          <cell r="B5813" t="str">
            <v>FABRICAÇÃO, MONTAGEM E DESMONTAGEM DE FÔRMA PARA BLOCO DE COROAMENTO, EM CHAPA DE MADEIRA COMPENSADA RESINADA, E=17 MM, 2 UTILIZAÇÕES. AF_06/2017</v>
          </cell>
          <cell r="C5813" t="str">
            <v>M2</v>
          </cell>
          <cell r="D5813">
            <v>0</v>
          </cell>
          <cell r="E5813">
            <v>0</v>
          </cell>
          <cell r="F5813">
            <v>0</v>
          </cell>
        </row>
        <row r="5814">
          <cell r="A5814">
            <v>96538</v>
          </cell>
          <cell r="B5814" t="str">
            <v>FABRICAÇÃO, MONTAGEM E DESMONTAGEM DE FÔRMA PARA SAPATA, EM CHAPA DE MADEIRA COMPENSADA RESINADA, E=17 MM, 2 UTILIZAÇÕES. AF_06/2017</v>
          </cell>
          <cell r="C5814" t="str">
            <v>M2</v>
          </cell>
          <cell r="D5814">
            <v>0</v>
          </cell>
          <cell r="E5814">
            <v>0</v>
          </cell>
          <cell r="F5814">
            <v>0</v>
          </cell>
        </row>
        <row r="5815">
          <cell r="A5815">
            <v>96539</v>
          </cell>
          <cell r="B5815" t="str">
            <v>FABRICAÇÃO, MONTAGEM E DESMONTAGEM DE FÔRMA PARA VIGA BALDRAME, EM CHAPA DE MADEIRA COMPENSADA RESINADA, E=17 MM, 2 UTILIZAÇÕES. AF_06/2017</v>
          </cell>
          <cell r="C5815" t="str">
            <v>M2</v>
          </cell>
          <cell r="D5815">
            <v>0</v>
          </cell>
          <cell r="E5815">
            <v>0</v>
          </cell>
          <cell r="F5815">
            <v>0</v>
          </cell>
        </row>
        <row r="5816">
          <cell r="A5816">
            <v>96540</v>
          </cell>
          <cell r="B5816" t="str">
            <v>FABRICAÇÃO, MONTAGEM E DESMONTAGEM DE FÔRMA PARA BLOCO DE COROAMENTO, EM CHAPA DE MADEIRA COMPENSADA RESINADA, E=17 MM, 4 UTILIZAÇÕES. AF_06/2017</v>
          </cell>
          <cell r="C5816" t="str">
            <v>M2</v>
          </cell>
          <cell r="D5816">
            <v>0</v>
          </cell>
          <cell r="E5816">
            <v>0</v>
          </cell>
          <cell r="F5816">
            <v>0</v>
          </cell>
        </row>
        <row r="5817">
          <cell r="A5817">
            <v>96541</v>
          </cell>
          <cell r="B5817" t="str">
            <v>FABRICAÇÃO, MONTAGEM E DESMONTAGEM DE FÔRMA PARA SAPATA, EM CHAPA DE MADEIRA COMPENSADA RESINADA, E=17 MM, 4 UTILIZAÇÕES. AF_06/2017</v>
          </cell>
          <cell r="C5817" t="str">
            <v>M2</v>
          </cell>
          <cell r="D5817">
            <v>0</v>
          </cell>
          <cell r="E5817">
            <v>0</v>
          </cell>
          <cell r="F5817">
            <v>0</v>
          </cell>
        </row>
        <row r="5818">
          <cell r="A5818">
            <v>96542</v>
          </cell>
          <cell r="B5818" t="str">
            <v>FABRICAÇÃO, MONTAGEM E DESMONTAGEM DE FÔRMA PARA VIGA BALDRAME, EM CHAPA DE MADEIRA COMPENSADA RESINADA, E=17 MM, 4 UTILIZAÇÕES. AF_06/2017</v>
          </cell>
          <cell r="C5818" t="str">
            <v>M2</v>
          </cell>
          <cell r="D5818">
            <v>0</v>
          </cell>
          <cell r="E5818">
            <v>0</v>
          </cell>
          <cell r="F5818">
            <v>0</v>
          </cell>
        </row>
        <row r="5819">
          <cell r="A5819">
            <v>96543</v>
          </cell>
          <cell r="B5819" t="str">
            <v>ARMAÇÃO DE BLOCO, VIGA BALDRAME E SAPATA UTILIZANDO AÇO CA-60 DE 5 MM - MONTAGEM. AF_06/2017</v>
          </cell>
          <cell r="C5819" t="str">
            <v>KG</v>
          </cell>
          <cell r="D5819">
            <v>0</v>
          </cell>
          <cell r="E5819">
            <v>0</v>
          </cell>
          <cell r="F5819">
            <v>0</v>
          </cell>
        </row>
        <row r="5820">
          <cell r="A5820">
            <v>97747</v>
          </cell>
          <cell r="B5820" t="str">
            <v>MONTAGEM E DESMONTAGEM DE FÔRMA DE PILARES CIRCULARES, COM ÁREA MÉDIA DAS SEÇÕES MAIOR QUE 0,28 M², PÉ-DIREITO DUPLO, EM MADEIRA, 2 UTILIZAÇÕES.  AF_06/2017</v>
          </cell>
          <cell r="C5820" t="str">
            <v>M2</v>
          </cell>
          <cell r="D5820">
            <v>0</v>
          </cell>
          <cell r="E5820">
            <v>0</v>
          </cell>
          <cell r="F5820">
            <v>0</v>
          </cell>
        </row>
        <row r="5821">
          <cell r="A5821">
            <v>89996</v>
          </cell>
          <cell r="B5821" t="str">
            <v>ARMAÇÃO VERTICAL DE ALVENARIA ESTRUTURAL; DIÂMETRO DE 10,0 MM. AF_01/2015</v>
          </cell>
          <cell r="C5821" t="str">
            <v>KG</v>
          </cell>
          <cell r="D5821">
            <v>0</v>
          </cell>
          <cell r="E5821">
            <v>0</v>
          </cell>
          <cell r="F5821">
            <v>0</v>
          </cell>
        </row>
        <row r="5822">
          <cell r="A5822">
            <v>89997</v>
          </cell>
          <cell r="B5822" t="str">
            <v>ARMAÇÃO VERTICAL DE ALVENARIA ESTRUTURAL; DIÂMETRO DE 12,5 MM. AF_01/2015</v>
          </cell>
          <cell r="C5822" t="str">
            <v>KG</v>
          </cell>
          <cell r="D5822">
            <v>0</v>
          </cell>
          <cell r="E5822">
            <v>0</v>
          </cell>
          <cell r="F5822">
            <v>0</v>
          </cell>
        </row>
        <row r="5823">
          <cell r="A5823">
            <v>89998</v>
          </cell>
          <cell r="B5823" t="str">
            <v>ARMAÇÃO DE CINTA DE ALVENARIA ESTRUTURAL; DIÂMETRO DE 10,0 MM. AF_01/2015</v>
          </cell>
          <cell r="C5823" t="str">
            <v>KG</v>
          </cell>
          <cell r="D5823">
            <v>0</v>
          </cell>
          <cell r="E5823">
            <v>0</v>
          </cell>
          <cell r="F5823">
            <v>0</v>
          </cell>
        </row>
        <row r="5824">
          <cell r="A5824">
            <v>89999</v>
          </cell>
          <cell r="B5824" t="str">
            <v>ARMAÇÃO DE VERGA E CONTRAVERGA DE ALVENARIA ESTRUTURAL; DIÂMETRO DE 8,0 MM. AF_01/2015</v>
          </cell>
          <cell r="C5824" t="str">
            <v>KG</v>
          </cell>
          <cell r="D5824">
            <v>0</v>
          </cell>
          <cell r="E5824">
            <v>0</v>
          </cell>
          <cell r="F5824">
            <v>0</v>
          </cell>
        </row>
        <row r="5825">
          <cell r="A5825">
            <v>90000</v>
          </cell>
          <cell r="B5825" t="str">
            <v>ARMAÇÃO DE VERGA E CONTRAVERGA DE ALVENARIA ESTRUTURAL; DIÂMETRO DE 10,0 MM. AF_01/2015</v>
          </cell>
          <cell r="C5825" t="str">
            <v>KG</v>
          </cell>
          <cell r="D5825">
            <v>0</v>
          </cell>
          <cell r="E5825">
            <v>0</v>
          </cell>
          <cell r="F5825">
            <v>0</v>
          </cell>
        </row>
        <row r="5826">
          <cell r="A5826">
            <v>91593</v>
          </cell>
          <cell r="B5826" t="str">
            <v>ARMAÇÃO DO SISTEMA DE PAREDES DE CONCRETO, EXECUTADA EM PAREDES DE EDIFICAÇÕES DE MÚLTIPLOS PAVIMENTOS, TELA Q-138. AF_06/2019</v>
          </cell>
          <cell r="C5826" t="str">
            <v>KG</v>
          </cell>
          <cell r="D5826">
            <v>0</v>
          </cell>
          <cell r="E5826">
            <v>0</v>
          </cell>
          <cell r="F5826">
            <v>0</v>
          </cell>
        </row>
        <row r="5827">
          <cell r="A5827">
            <v>91594</v>
          </cell>
          <cell r="B5827" t="str">
            <v>ARMAÇÃO DO SISTEMA DE PAREDES DE CONCRETO, EXECUTADA EM PAREDES DE EDIFICAÇÕES TÉRREAS OU DE MÚLTIPLOS PAVIMENTOS, TELA Q-92. AF_06/2019</v>
          </cell>
          <cell r="C5827" t="str">
            <v>KG</v>
          </cell>
          <cell r="D5827">
            <v>0</v>
          </cell>
          <cell r="E5827">
            <v>0</v>
          </cell>
          <cell r="F5827">
            <v>0</v>
          </cell>
        </row>
        <row r="5828">
          <cell r="A5828">
            <v>91595</v>
          </cell>
          <cell r="B5828" t="str">
            <v>ARMAÇÃO DO SISTEMA DE PAREDES DE CONCRETO, EXECUTADA EM PAREDES DE EDIFICAÇÕES TÉRREAS, TELA Q-61. AF_06/2019</v>
          </cell>
          <cell r="C5828" t="str">
            <v>KG</v>
          </cell>
          <cell r="D5828">
            <v>0</v>
          </cell>
          <cell r="E5828">
            <v>0</v>
          </cell>
          <cell r="F5828">
            <v>0</v>
          </cell>
        </row>
        <row r="5829">
          <cell r="A5829">
            <v>91596</v>
          </cell>
          <cell r="B5829" t="str">
            <v>ARMAÇÃO DO SISTEMA DE PAREDES DE CONCRETO, EXECUTADA COMO ARMADURA POSITIVA DE LAJES, TELA Q-138. AF_06/2019</v>
          </cell>
          <cell r="C5829" t="str">
            <v>KG</v>
          </cell>
          <cell r="D5829">
            <v>0</v>
          </cell>
          <cell r="E5829">
            <v>0</v>
          </cell>
          <cell r="F5829">
            <v>0</v>
          </cell>
        </row>
        <row r="5830">
          <cell r="A5830">
            <v>91597</v>
          </cell>
          <cell r="B5830" t="str">
            <v>ARMAÇÃO DO SISTEMA DE PAREDES DE CONCRETO, EXECUTADA COMO ARMADURA NEGATIVA DE LAJES, TELA T-196. AF_06/2019</v>
          </cell>
          <cell r="C5830" t="str">
            <v>KG</v>
          </cell>
          <cell r="D5830">
            <v>0</v>
          </cell>
          <cell r="E5830">
            <v>0</v>
          </cell>
          <cell r="F5830">
            <v>0</v>
          </cell>
        </row>
        <row r="5831">
          <cell r="A5831">
            <v>91598</v>
          </cell>
          <cell r="B5831" t="str">
            <v>ARMAÇÃO DO SISTEMA DE PAREDES DE CONCRETO, EXECUTADA COMO ARMADURA POSITIVA DE LAJES, TELA Q-113. AF_06/2019</v>
          </cell>
          <cell r="C5831" t="str">
            <v>KG</v>
          </cell>
          <cell r="D5831">
            <v>0</v>
          </cell>
          <cell r="E5831">
            <v>0</v>
          </cell>
          <cell r="F5831">
            <v>0</v>
          </cell>
        </row>
        <row r="5832">
          <cell r="A5832">
            <v>91599</v>
          </cell>
          <cell r="B5832" t="str">
            <v>ARMAÇÃO DO SISTEMA DE PAREDES DE CONCRETO, EXECUTADA COMO ARMADURA NEGATIVA DE LAJES, TELA L-159. AF_06/2019</v>
          </cell>
          <cell r="C5832" t="str">
            <v>KG</v>
          </cell>
          <cell r="D5832">
            <v>0</v>
          </cell>
          <cell r="E5832">
            <v>0</v>
          </cell>
          <cell r="F5832">
            <v>0</v>
          </cell>
        </row>
        <row r="5833">
          <cell r="A5833">
            <v>91600</v>
          </cell>
          <cell r="B5833" t="str">
            <v>ARMAÇÃO DO SISTEMA DE PAREDES DE CONCRETO, EXECUTADA EM PLATIBANDAS, TELA Q-92. AF_06/2019</v>
          </cell>
          <cell r="C5833" t="str">
            <v>KG</v>
          </cell>
          <cell r="D5833">
            <v>0</v>
          </cell>
          <cell r="E5833">
            <v>0</v>
          </cell>
          <cell r="F5833">
            <v>0</v>
          </cell>
        </row>
        <row r="5834">
          <cell r="A5834">
            <v>91601</v>
          </cell>
          <cell r="B5834" t="str">
            <v>ARMAÇÃO DO SISTEMA DE PAREDES DE CONCRETO, EXECUTADA COMO REFORÇO, VERGALHÃO DE 6,3 MM DE DIÂMETRO. AF_06/2019</v>
          </cell>
          <cell r="C5834" t="str">
            <v>KG</v>
          </cell>
          <cell r="D5834">
            <v>0</v>
          </cell>
          <cell r="E5834">
            <v>0</v>
          </cell>
          <cell r="F5834">
            <v>0</v>
          </cell>
        </row>
        <row r="5835">
          <cell r="A5835">
            <v>91602</v>
          </cell>
          <cell r="B5835" t="str">
            <v>ARMAÇÃO DO SISTEMA DE PAREDES DE CONCRETO, EXECUTADA COMO REFORÇO, VERGALHÃO DE 8,0 MM DE DIÂMETRO. AF_06/2019</v>
          </cell>
          <cell r="C5835" t="str">
            <v>KG</v>
          </cell>
          <cell r="D5835">
            <v>0</v>
          </cell>
          <cell r="E5835">
            <v>0</v>
          </cell>
          <cell r="F5835">
            <v>0</v>
          </cell>
        </row>
        <row r="5836">
          <cell r="A5836">
            <v>91603</v>
          </cell>
          <cell r="B5836" t="str">
            <v>ARMAÇÃO DO SISTEMA DE PAREDES DE CONCRETO, EXECUTADA COMO REFORÇO, VERGALHÃO DE 10,0 MM DE DIÂMETRO. AF_06/2019</v>
          </cell>
          <cell r="C5836" t="str">
            <v>KG</v>
          </cell>
          <cell r="D5836">
            <v>0</v>
          </cell>
          <cell r="E5836">
            <v>0</v>
          </cell>
          <cell r="F5836">
            <v>0</v>
          </cell>
        </row>
        <row r="5837">
          <cell r="A5837">
            <v>92759</v>
          </cell>
          <cell r="B5837" t="str">
            <v>ARMAÇÃO DE PILAR OU VIGA DE UMA ESTRUTURA CONVENCIONAL DE CONCRETO ARMADO EM UM EDIFÍCIO DE MÚLTIPLOS PAVIMENTOS UTILIZANDO AÇO CA-60 DE 5,0 MM - MONTAGEM. AF_12/2015</v>
          </cell>
          <cell r="C5837" t="str">
            <v>KG</v>
          </cell>
          <cell r="D5837">
            <v>0</v>
          </cell>
          <cell r="E5837">
            <v>0</v>
          </cell>
          <cell r="F5837">
            <v>0</v>
          </cell>
        </row>
        <row r="5838">
          <cell r="A5838">
            <v>92760</v>
          </cell>
          <cell r="B5838" t="str">
            <v>ARMAÇÃO DE PILAR OU VIGA DE UMA ESTRUTURA CONVENCIONAL DE CONCRETO ARMADO EM UM EDIFÍCIO DE MÚLTIPLOS PAVIMENTOS UTILIZANDO AÇO CA-50 DE 6,3 MM - MONTAGEM. AF_12/2015</v>
          </cell>
          <cell r="C5838" t="str">
            <v>KG</v>
          </cell>
          <cell r="D5838">
            <v>0</v>
          </cell>
          <cell r="E5838">
            <v>0</v>
          </cell>
          <cell r="F5838">
            <v>0</v>
          </cell>
        </row>
        <row r="5839">
          <cell r="A5839">
            <v>92761</v>
          </cell>
          <cell r="B5839" t="str">
            <v>ARMAÇÃO DE PILAR OU VIGA DE UMA ESTRUTURA CONVENCIONAL DE CONCRETO ARMADO EM UM EDIFÍCIO DE MÚLTIPLOS PAVIMENTOS UTILIZANDO AÇO CA-50 DE 8,0 MM - MONTAGEM. AF_12/2015</v>
          </cell>
          <cell r="C5839" t="str">
            <v>KG</v>
          </cell>
          <cell r="D5839">
            <v>0</v>
          </cell>
          <cell r="E5839">
            <v>0</v>
          </cell>
          <cell r="F5839">
            <v>0</v>
          </cell>
        </row>
        <row r="5840">
          <cell r="A5840">
            <v>92762</v>
          </cell>
          <cell r="B5840" t="str">
            <v>ARMAÇÃO DE PILAR OU VIGA DE UMA ESTRUTURA CONVENCIONAL DE CONCRETO ARMADO EM UM EDIFÍCIO DE MÚLTIPLOS PAVIMENTOS UTILIZANDO AÇO CA-50 DE 10,0 MM - MONTAGEM. AF_12/2015</v>
          </cell>
          <cell r="C5840" t="str">
            <v>KG</v>
          </cell>
          <cell r="D5840">
            <v>0</v>
          </cell>
          <cell r="E5840">
            <v>0</v>
          </cell>
          <cell r="F5840">
            <v>0</v>
          </cell>
        </row>
        <row r="5841">
          <cell r="A5841">
            <v>92763</v>
          </cell>
          <cell r="B5841" t="str">
            <v>ARMAÇÃO DE PILAR OU VIGA DE UMA ESTRUTURA CONVENCIONAL DE CONCRETO ARMADO EM UM EDIFÍCIO DE MÚLTIPLOS PAVIMENTOS UTILIZANDO AÇO CA-50 DE 12,5 MM - MONTAGEM. AF_12/2015</v>
          </cell>
          <cell r="C5841" t="str">
            <v>KG</v>
          </cell>
          <cell r="D5841">
            <v>0</v>
          </cell>
          <cell r="E5841">
            <v>0</v>
          </cell>
          <cell r="F5841">
            <v>0</v>
          </cell>
        </row>
        <row r="5842">
          <cell r="A5842">
            <v>92764</v>
          </cell>
          <cell r="B5842" t="str">
            <v>ARMAÇÃO DE PILAR OU VIGA DE UMA ESTRUTURA CONVENCIONAL DE CONCRETO ARMADO EM UM EDIFÍCIO DE MÚLTIPLOS PAVIMENTOS UTILIZANDO AÇO CA-50 DE 16,0 MM - MONTAGEM. AF_12/2015</v>
          </cell>
          <cell r="C5842" t="str">
            <v>KG</v>
          </cell>
          <cell r="D5842">
            <v>0</v>
          </cell>
          <cell r="E5842">
            <v>0</v>
          </cell>
          <cell r="F5842">
            <v>0</v>
          </cell>
        </row>
        <row r="5843">
          <cell r="A5843">
            <v>92765</v>
          </cell>
          <cell r="B5843" t="str">
            <v>ARMAÇÃO DE PILAR OU VIGA DE UMA ESTRUTURA CONVENCIONAL DE CONCRETO ARMADO EM UM EDIFÍCIO DE MÚLTIPLOS PAVIMENTOS UTILIZANDO AÇO CA-50 DE 20,0 MM - MONTAGEM. AF_12/2015</v>
          </cell>
          <cell r="C5843" t="str">
            <v>KG</v>
          </cell>
          <cell r="D5843">
            <v>0</v>
          </cell>
          <cell r="E5843">
            <v>0</v>
          </cell>
          <cell r="F5843">
            <v>0</v>
          </cell>
        </row>
        <row r="5844">
          <cell r="A5844">
            <v>92766</v>
          </cell>
          <cell r="B5844" t="str">
            <v>ARMAÇÃO DE PILAR OU VIGA DE UMA ESTRUTURA CONVENCIONAL DE CONCRETO ARMADO EM UM EDIFÍCIO DE MÚLTIPLOS PAVIMENTOS UTILIZANDO AÇO CA-50 DE 25,0 MM - MONTAGEM. AF_12/2015</v>
          </cell>
          <cell r="C5844" t="str">
            <v>KG</v>
          </cell>
          <cell r="D5844">
            <v>0</v>
          </cell>
          <cell r="E5844">
            <v>0</v>
          </cell>
          <cell r="F5844">
            <v>0</v>
          </cell>
        </row>
        <row r="5845">
          <cell r="A5845">
            <v>92767</v>
          </cell>
          <cell r="B5845" t="str">
            <v>ARMAÇÃO DE LAJE DE UMA ESTRUTURA CONVENCIONAL DE CONCRETO ARMADO EM UM EDIFÍCIO DE MÚLTIPLOS PAVIMENTOS UTILIZANDO AÇO CA-60 DE 4,2 MM - MONTAGEM. AF_12/2015</v>
          </cell>
          <cell r="C5845" t="str">
            <v>KG</v>
          </cell>
          <cell r="D5845">
            <v>0</v>
          </cell>
          <cell r="E5845">
            <v>0</v>
          </cell>
          <cell r="F5845">
            <v>0</v>
          </cell>
        </row>
        <row r="5846">
          <cell r="A5846">
            <v>92768</v>
          </cell>
          <cell r="B5846" t="str">
            <v>ARMAÇÃO DE LAJE DE UMA ESTRUTURA CONVENCIONAL DE CONCRETO ARMADO EM UM EDIFÍCIO DE MÚLTIPLOS PAVIMENTOS UTILIZANDO AÇO CA-60 DE 5,0 MM - MONTAGEM. AF_12/2015</v>
          </cell>
          <cell r="C5846" t="str">
            <v>KG</v>
          </cell>
          <cell r="D5846">
            <v>0</v>
          </cell>
          <cell r="E5846">
            <v>0</v>
          </cell>
          <cell r="F5846">
            <v>0</v>
          </cell>
        </row>
        <row r="5847">
          <cell r="A5847">
            <v>92769</v>
          </cell>
          <cell r="B5847" t="str">
            <v>ARMAÇÃO DE LAJE DE UMA ESTRUTURA CONVENCIONAL DE CONCRETO ARMADO EM UM EDIFÍCIO DE MÚLTIPLOS PAVIMENTOS UTILIZANDO AÇO CA-50 DE 6,3 MM - MONTAGEM. AF_12/2015</v>
          </cell>
          <cell r="C5847" t="str">
            <v>KG</v>
          </cell>
          <cell r="D5847">
            <v>0</v>
          </cell>
          <cell r="E5847">
            <v>0</v>
          </cell>
          <cell r="F5847">
            <v>0</v>
          </cell>
        </row>
        <row r="5848">
          <cell r="A5848">
            <v>92770</v>
          </cell>
          <cell r="B5848" t="str">
            <v>ARMAÇÃO DE LAJE DE UMA ESTRUTURA CONVENCIONAL DE CONCRETO ARMADO EM UM EDIFÍCIO DE MÚLTIPLOS PAVIMENTOS UTILIZANDO AÇO CA-50 DE 8,0 MM - MONTAGEM. AF_12/2015</v>
          </cell>
          <cell r="C5848" t="str">
            <v>KG</v>
          </cell>
          <cell r="D5848">
            <v>0</v>
          </cell>
          <cell r="E5848">
            <v>0</v>
          </cell>
          <cell r="F5848">
            <v>0</v>
          </cell>
        </row>
        <row r="5849">
          <cell r="A5849">
            <v>92771</v>
          </cell>
          <cell r="B5849" t="str">
            <v>ARMAÇÃO DE LAJE DE UMA ESTRUTURA CONVENCIONAL DE CONCRETO ARMADO EM UM EDIFÍCIO DE MÚLTIPLOS PAVIMENTOS UTILIZANDO AÇO CA-50 DE 10,0 MM - MONTAGEM. AF_12/2015</v>
          </cell>
          <cell r="C5849" t="str">
            <v>KG</v>
          </cell>
          <cell r="D5849">
            <v>0</v>
          </cell>
          <cell r="E5849">
            <v>0</v>
          </cell>
          <cell r="F5849">
            <v>0</v>
          </cell>
        </row>
        <row r="5850">
          <cell r="A5850">
            <v>92772</v>
          </cell>
          <cell r="B5850" t="str">
            <v>ARMAÇÃO DE LAJE DE UMA ESTRUTURA CONVENCIONAL DE CONCRETO ARMADO EM UM EDIFÍCIO DE MÚLTIPLOS PAVIMENTOS UTILIZANDO AÇO CA-50 DE 12,5 MM - MONTAGEM. AF_12/2015</v>
          </cell>
          <cell r="C5850" t="str">
            <v>KG</v>
          </cell>
          <cell r="D5850">
            <v>0</v>
          </cell>
          <cell r="E5850">
            <v>0</v>
          </cell>
          <cell r="F5850">
            <v>0</v>
          </cell>
        </row>
        <row r="5851">
          <cell r="A5851">
            <v>92773</v>
          </cell>
          <cell r="B5851" t="str">
            <v>ARMAÇÃO DE LAJE DE UMA ESTRUTURA CONVENCIONAL DE CONCRETO ARMADO EM UM EDIFÍCIO DE MÚLTIPLOS PAVIMENTOS UTILIZANDO AÇO CA-50 DE 16,0 MM - MONTAGEM. AF_12/2015</v>
          </cell>
          <cell r="C5851" t="str">
            <v>KG</v>
          </cell>
          <cell r="D5851">
            <v>0</v>
          </cell>
          <cell r="E5851">
            <v>0</v>
          </cell>
          <cell r="F5851">
            <v>0</v>
          </cell>
        </row>
        <row r="5852">
          <cell r="A5852">
            <v>92774</v>
          </cell>
          <cell r="B5852" t="str">
            <v>ARMAÇÃO DE LAJE DE UMA ESTRUTURA CONVENCIONAL DE CONCRETO ARMADO EM UM EDIFÍCIO DE MÚLTIPLOS PAVIMENTOS UTILIZANDO AÇO CA-50 DE 20,0 MM - MONTAGEM. AF_12/2015</v>
          </cell>
          <cell r="C5852" t="str">
            <v>KG</v>
          </cell>
          <cell r="D5852">
            <v>0</v>
          </cell>
          <cell r="E5852">
            <v>0</v>
          </cell>
          <cell r="F5852">
            <v>0</v>
          </cell>
        </row>
        <row r="5853">
          <cell r="A5853">
            <v>92775</v>
          </cell>
          <cell r="B5853" t="str">
            <v>ARMAÇÃO DE PILAR OU VIGA DE UMA ESTRUTURA CONVENCIONAL DE CONCRETO ARMADO EM UMA EDIFICAÇÃO TÉRREA OU SOBRADO UTILIZANDO AÇO CA-60 DE 5,0 MM - MONTAGEM. AF_12/2015</v>
          </cell>
          <cell r="C5853" t="str">
            <v>KG</v>
          </cell>
          <cell r="D5853">
            <v>0</v>
          </cell>
          <cell r="E5853">
            <v>0</v>
          </cell>
          <cell r="F5853">
            <v>0</v>
          </cell>
        </row>
        <row r="5854">
          <cell r="A5854">
            <v>92776</v>
          </cell>
          <cell r="B5854" t="str">
            <v>ARMAÇÃO DE PILAR OU VIGA DE UMA ESTRUTURA CONVENCIONAL DE CONCRETO ARMADO EM UMA EDIFICAÇÃO TÉRREA OU SOBRADO UTILIZANDO AÇO CA-50 DE 6,3 MM - MONTAGEM. AF_12/2015</v>
          </cell>
          <cell r="C5854" t="str">
            <v>KG</v>
          </cell>
          <cell r="D5854">
            <v>0</v>
          </cell>
          <cell r="E5854">
            <v>0</v>
          </cell>
          <cell r="F5854">
            <v>0</v>
          </cell>
        </row>
        <row r="5855">
          <cell r="A5855">
            <v>92777</v>
          </cell>
          <cell r="B5855" t="str">
            <v>ARMAÇÃO DE PILAR OU VIGA DE UMA ESTRUTURA CONVENCIONAL DE CONCRETO ARMADO EM UMA EDIFICAÇÃO TÉRREA OU SOBRADO UTILIZANDO AÇO CA-50 DE 8,0 MM - MONTAGEM. AF_12/2015</v>
          </cell>
          <cell r="C5855" t="str">
            <v>KG</v>
          </cell>
          <cell r="D5855">
            <v>0</v>
          </cell>
          <cell r="E5855">
            <v>0</v>
          </cell>
          <cell r="F5855">
            <v>0</v>
          </cell>
        </row>
        <row r="5856">
          <cell r="A5856">
            <v>92778</v>
          </cell>
          <cell r="B5856" t="str">
            <v>ARMAÇÃO DE PILAR OU VIGA DE UMA ESTRUTURA CONVENCIONAL DE CONCRETO ARMADO EM UMA EDIFICAÇÃO TÉRREA OU SOBRADO UTILIZANDO AÇO CA-50 DE 10,0 MM - MONTAGEM. AF_12/2015</v>
          </cell>
          <cell r="C5856" t="str">
            <v>KG</v>
          </cell>
          <cell r="D5856">
            <v>0</v>
          </cell>
          <cell r="E5856">
            <v>0</v>
          </cell>
          <cell r="F5856">
            <v>0</v>
          </cell>
        </row>
        <row r="5857">
          <cell r="A5857">
            <v>92779</v>
          </cell>
          <cell r="B5857" t="str">
            <v>ARMAÇÃO DE PILAR OU VIGA DE UMA ESTRUTURA CONVENCIONAL DE CONCRETO ARMADO EM UMA EDIFICAÇÃO TÉRREA OU SOBRADO UTILIZANDO AÇO CA-50 DE 12,5 MM - MONTAGEM. AF_12/2015</v>
          </cell>
          <cell r="C5857" t="str">
            <v>KG</v>
          </cell>
          <cell r="D5857">
            <v>0</v>
          </cell>
          <cell r="E5857">
            <v>0</v>
          </cell>
          <cell r="F5857">
            <v>0</v>
          </cell>
        </row>
        <row r="5858">
          <cell r="A5858">
            <v>92780</v>
          </cell>
          <cell r="B5858" t="str">
            <v>ARMAÇÃO DE PILAR OU VIGA DE UMA ESTRUTURA CONVENCIONAL DE CONCRETO ARMADO EM UMA EDIFICAÇÃO TÉRREA OU SOBRADO UTILIZANDO AÇO CA-50 DE 16,0 MM - MONTAGEM. AF_12/2015</v>
          </cell>
          <cell r="C5858" t="str">
            <v>KG</v>
          </cell>
          <cell r="D5858">
            <v>0</v>
          </cell>
          <cell r="E5858">
            <v>0</v>
          </cell>
          <cell r="F5858">
            <v>0</v>
          </cell>
        </row>
        <row r="5859">
          <cell r="A5859">
            <v>92781</v>
          </cell>
          <cell r="B5859" t="str">
            <v>ARMAÇÃO DE PILAR OU VIGA DE UMA ESTRUTURA CONVENCIONAL DE CONCRETO ARMADO EM UMA EDIFICAÇÃO TÉRREA OU SOBRADO UTILIZANDO AÇO CA-50 DE 20,0 MM - MONTAGEM. AF_12/2015</v>
          </cell>
          <cell r="C5859" t="str">
            <v>KG</v>
          </cell>
          <cell r="D5859">
            <v>0</v>
          </cell>
          <cell r="E5859">
            <v>0</v>
          </cell>
          <cell r="F5859">
            <v>0</v>
          </cell>
        </row>
        <row r="5860">
          <cell r="A5860">
            <v>92782</v>
          </cell>
          <cell r="B5860" t="str">
            <v>ARMAÇÃO DE PILAR OU VIGA DE UMA ESTRUTURA CONVENCIONAL DE CONCRETO ARMADO EM UMA EDIFICAÇÃO TÉRREA OU SOBRADO UTILIZANDO AÇO CA-50 DE 25,0 MM - MONTAGEM. AF_12/2015</v>
          </cell>
          <cell r="C5860" t="str">
            <v>KG</v>
          </cell>
          <cell r="D5860">
            <v>0</v>
          </cell>
          <cell r="E5860">
            <v>0</v>
          </cell>
          <cell r="F5860">
            <v>0</v>
          </cell>
        </row>
        <row r="5861">
          <cell r="A5861">
            <v>92783</v>
          </cell>
          <cell r="B5861" t="str">
            <v>ARMAÇÃO DE LAJE DE UMA ESTRUTURA CONVENCIONAL DE CONCRETO ARMADO EM UMA EDIFICAÇÃO TÉRREA OU SOBRADO UTILIZANDO AÇO CA-60 DE 4,2 MM - MONTAGEM. AF_12/2015</v>
          </cell>
          <cell r="C5861" t="str">
            <v>KG</v>
          </cell>
          <cell r="D5861">
            <v>0</v>
          </cell>
          <cell r="E5861">
            <v>0</v>
          </cell>
          <cell r="F5861">
            <v>0</v>
          </cell>
        </row>
        <row r="5862">
          <cell r="A5862">
            <v>92784</v>
          </cell>
          <cell r="B5862" t="str">
            <v>ARMAÇÃO DE LAJE DE UMA ESTRUTURA CONVENCIONAL DE CONCRETO ARMADO EM UMA EDIFICAÇÃO TÉRREA OU SOBRADO UTILIZANDO AÇO CA-60 DE 5,0 MM - MONTAGEM. AF_12/2015</v>
          </cell>
          <cell r="C5862" t="str">
            <v>KG</v>
          </cell>
          <cell r="D5862">
            <v>0</v>
          </cell>
          <cell r="E5862">
            <v>0</v>
          </cell>
          <cell r="F5862">
            <v>0</v>
          </cell>
        </row>
        <row r="5863">
          <cell r="A5863">
            <v>92785</v>
          </cell>
          <cell r="B5863" t="str">
            <v>ARMAÇÃO DE LAJE DE UMA ESTRUTURA CONVENCIONAL DE CONCRETO ARMADO EM UMA EDIFICAÇÃO TÉRREA OU SOBRADO UTILIZANDO AÇO CA-50 DE 6,3 MM - MONTAGEM. AF_12/2015</v>
          </cell>
          <cell r="C5863" t="str">
            <v>KG</v>
          </cell>
          <cell r="D5863">
            <v>0</v>
          </cell>
          <cell r="E5863">
            <v>0</v>
          </cell>
          <cell r="F5863">
            <v>0</v>
          </cell>
        </row>
        <row r="5864">
          <cell r="A5864">
            <v>92786</v>
          </cell>
          <cell r="B5864" t="str">
            <v>ARMAÇÃO DE LAJE DE UMA ESTRUTURA CONVENCIONAL DE CONCRETO ARMADO EM UMA EDIFICAÇÃO TÉRREA OU SOBRADO UTILIZANDO AÇO CA-50 DE 8,0 MM - MONTAGEM. AF_12/2015</v>
          </cell>
          <cell r="C5864" t="str">
            <v>KG</v>
          </cell>
          <cell r="D5864">
            <v>0</v>
          </cell>
          <cell r="E5864">
            <v>0</v>
          </cell>
          <cell r="F5864">
            <v>0</v>
          </cell>
        </row>
        <row r="5865">
          <cell r="A5865">
            <v>92787</v>
          </cell>
          <cell r="B5865" t="str">
            <v>ARMAÇÃO DE LAJE DE UMA ESTRUTURA CONVENCIONAL DE CONCRETO ARMADO EM UMA EDIFICAÇÃO TÉRREA OU SOBRADO UTILIZANDO AÇO CA-50 DE 10,0 MM - MONTAGEM. AF_12/2015</v>
          </cell>
          <cell r="C5865" t="str">
            <v>KG</v>
          </cell>
          <cell r="D5865">
            <v>0</v>
          </cell>
          <cell r="E5865">
            <v>0</v>
          </cell>
          <cell r="F5865">
            <v>0</v>
          </cell>
        </row>
        <row r="5866">
          <cell r="A5866">
            <v>92788</v>
          </cell>
          <cell r="B5866" t="str">
            <v>ARMAÇÃO DE LAJE DE UMA ESTRUTURA CONVENCIONAL DE CONCRETO ARMADO EM UMA EDIFICAÇÃO TÉRREA OU SOBRADO UTILIZANDO AÇO CA-50 DE 12,5 MM - MONTAGEM. AF_12/2015</v>
          </cell>
          <cell r="C5866" t="str">
            <v>KG</v>
          </cell>
          <cell r="D5866">
            <v>0</v>
          </cell>
          <cell r="E5866">
            <v>0</v>
          </cell>
          <cell r="F5866">
            <v>0</v>
          </cell>
        </row>
        <row r="5867">
          <cell r="A5867">
            <v>92789</v>
          </cell>
          <cell r="B5867" t="str">
            <v>ARMAÇÃO DE LAJE DE UMA ESTRUTURA CONVENCIONAL DE CONCRETO ARMADO EM UMA EDIFICAÇÃO TÉRREA OU SOBRADO UTILIZANDO AÇO CA-50 DE 16,0 MM - MONTAGEM. AF_12/2015</v>
          </cell>
          <cell r="C5867" t="str">
            <v>KG</v>
          </cell>
          <cell r="D5867">
            <v>0</v>
          </cell>
          <cell r="E5867">
            <v>0</v>
          </cell>
          <cell r="F5867">
            <v>0</v>
          </cell>
        </row>
        <row r="5868">
          <cell r="A5868">
            <v>92790</v>
          </cell>
          <cell r="B5868" t="str">
            <v>ARMAÇÃO DE LAJE DE UMA ESTRUTURA CONVENCIONAL DE CONCRETO ARMADO EM UMA EDIFICAÇÃO TÉRREA OU SOBRADO UTILIZANDO AÇO CA-50 DE 20,0 MM - MONTAGEM. AF_12/2015</v>
          </cell>
          <cell r="C5868" t="str">
            <v>KG</v>
          </cell>
          <cell r="D5868">
            <v>0</v>
          </cell>
          <cell r="E5868">
            <v>0</v>
          </cell>
          <cell r="F5868">
            <v>0</v>
          </cell>
        </row>
        <row r="5869">
          <cell r="A5869">
            <v>92791</v>
          </cell>
          <cell r="B5869" t="str">
            <v>CORTE E DOBRA DE AÇO CA-60, DIÂMETRO DE 5,0 MM, UTILIZADO EM ESTRUTURAS DIVERSAS, EXCETO LAJES. AF_12/2015</v>
          </cell>
          <cell r="C5869" t="str">
            <v>KG</v>
          </cell>
          <cell r="D5869">
            <v>0</v>
          </cell>
          <cell r="E5869">
            <v>0</v>
          </cell>
          <cell r="F5869">
            <v>0</v>
          </cell>
        </row>
        <row r="5870">
          <cell r="A5870">
            <v>92792</v>
          </cell>
          <cell r="B5870" t="str">
            <v>CORTE E DOBRA DE AÇO CA-50, DIÂMETRO DE 6,3 MM, UTILIZADO EM ESTRUTURAS DIVERSAS, EXCETO LAJES. AF_12/2015</v>
          </cell>
          <cell r="C5870" t="str">
            <v>KG</v>
          </cell>
          <cell r="D5870">
            <v>0</v>
          </cell>
          <cell r="E5870">
            <v>0</v>
          </cell>
          <cell r="F5870">
            <v>0</v>
          </cell>
        </row>
        <row r="5871">
          <cell r="A5871">
            <v>92793</v>
          </cell>
          <cell r="B5871" t="str">
            <v>CORTE E DOBRA DE AÇO CA-50, DIÂMETRO DE 8,0 MM, UTILIZADO EM ESTRUTURAS DIVERSAS, EXCETO LAJES. AF_12/2015</v>
          </cell>
          <cell r="C5871" t="str">
            <v>KG</v>
          </cell>
          <cell r="D5871">
            <v>0</v>
          </cell>
          <cell r="E5871">
            <v>0</v>
          </cell>
          <cell r="F5871">
            <v>0</v>
          </cell>
        </row>
        <row r="5872">
          <cell r="A5872">
            <v>92794</v>
          </cell>
          <cell r="B5872" t="str">
            <v>CORTE E DOBRA DE AÇO CA-50, DIÂMETRO DE 10,0 MM, UTILIZADO EM ESTRUTURAS DIVERSAS, EXCETO LAJES. AF_12/2015</v>
          </cell>
          <cell r="C5872" t="str">
            <v>KG</v>
          </cell>
          <cell r="D5872">
            <v>0</v>
          </cell>
          <cell r="E5872">
            <v>0</v>
          </cell>
          <cell r="F5872">
            <v>0</v>
          </cell>
        </row>
        <row r="5873">
          <cell r="A5873">
            <v>92795</v>
          </cell>
          <cell r="B5873" t="str">
            <v>CORTE E DOBRA DE AÇO CA-50, DIÂMETRO DE 12,5 MM, UTILIZADO EM ESTRUTURAS DIVERSAS, EXCETO LAJES. AF_12/2015</v>
          </cell>
          <cell r="C5873" t="str">
            <v>KG</v>
          </cell>
          <cell r="D5873">
            <v>0</v>
          </cell>
          <cell r="E5873">
            <v>0</v>
          </cell>
          <cell r="F5873">
            <v>0</v>
          </cell>
        </row>
        <row r="5874">
          <cell r="A5874">
            <v>92796</v>
          </cell>
          <cell r="B5874" t="str">
            <v>CORTE E DOBRA DE AÇO CA-50, DIÂMETRO DE 16,0 MM, UTILIZADO EM ESTRUTURAS DIVERSAS, EXCETO LAJES. AF_12/2015</v>
          </cell>
          <cell r="C5874" t="str">
            <v>KG</v>
          </cell>
          <cell r="D5874">
            <v>0</v>
          </cell>
          <cell r="E5874">
            <v>0</v>
          </cell>
          <cell r="F5874">
            <v>0</v>
          </cell>
        </row>
        <row r="5875">
          <cell r="A5875">
            <v>92797</v>
          </cell>
          <cell r="B5875" t="str">
            <v>CORTE E DOBRA DE AÇO CA-50, DIÂMETRO DE 20,0 MM, UTILIZADO EM ESTRUTURAS DIVERSAS, EXCETO LAJES. AF_12/2015</v>
          </cell>
          <cell r="C5875" t="str">
            <v>KG</v>
          </cell>
          <cell r="D5875">
            <v>0</v>
          </cell>
          <cell r="E5875">
            <v>0</v>
          </cell>
          <cell r="F5875">
            <v>0</v>
          </cell>
        </row>
        <row r="5876">
          <cell r="A5876">
            <v>92798</v>
          </cell>
          <cell r="B5876" t="str">
            <v>CORTE E DOBRA DE AÇO CA-50, DIÂMETRO DE 25,0 MM, UTILIZADO EM ESTRUTURAS DIVERSAS, EXCETO LAJES. AF_12/2015</v>
          </cell>
          <cell r="C5876" t="str">
            <v>KG</v>
          </cell>
          <cell r="D5876">
            <v>0</v>
          </cell>
          <cell r="E5876">
            <v>0</v>
          </cell>
          <cell r="F5876">
            <v>0</v>
          </cell>
        </row>
        <row r="5877">
          <cell r="A5877">
            <v>92799</v>
          </cell>
          <cell r="B5877" t="str">
            <v>CORTE E DOBRA DE AÇO CA-60, DIÂMETRO DE 4,2 MM, UTILIZADO EM LAJE. AF_12/2015</v>
          </cell>
          <cell r="C5877" t="str">
            <v>KG</v>
          </cell>
          <cell r="D5877">
            <v>0</v>
          </cell>
          <cell r="E5877">
            <v>0</v>
          </cell>
          <cell r="F5877">
            <v>0</v>
          </cell>
        </row>
        <row r="5878">
          <cell r="A5878">
            <v>92800</v>
          </cell>
          <cell r="B5878" t="str">
            <v>CORTE E DOBRA DE AÇO CA-60, DIÂMETRO DE 5,0 MM, UTILIZADO EM LAJE. AF_12/2015</v>
          </cell>
          <cell r="C5878" t="str">
            <v>KG</v>
          </cell>
          <cell r="D5878">
            <v>0</v>
          </cell>
          <cell r="E5878">
            <v>0</v>
          </cell>
          <cell r="F5878">
            <v>0</v>
          </cell>
        </row>
        <row r="5879">
          <cell r="A5879">
            <v>92801</v>
          </cell>
          <cell r="B5879" t="str">
            <v>CORTE E DOBRA DE AÇO CA-50, DIÂMETRO DE 6,3 MM, UTILIZADO EM LAJE. AF_12/2015</v>
          </cell>
          <cell r="C5879" t="str">
            <v>KG</v>
          </cell>
          <cell r="D5879">
            <v>0</v>
          </cell>
          <cell r="E5879">
            <v>0</v>
          </cell>
          <cell r="F5879">
            <v>0</v>
          </cell>
        </row>
        <row r="5880">
          <cell r="A5880">
            <v>92802</v>
          </cell>
          <cell r="B5880" t="str">
            <v>CORTE E DOBRA DE AÇO CA-50, DIÂMETRO DE 8,0 MM, UTILIZADO EM LAJE. AF_12/2015</v>
          </cell>
          <cell r="C5880" t="str">
            <v>KG</v>
          </cell>
          <cell r="D5880">
            <v>0</v>
          </cell>
          <cell r="E5880">
            <v>0</v>
          </cell>
          <cell r="F5880">
            <v>0</v>
          </cell>
        </row>
        <row r="5881">
          <cell r="A5881">
            <v>92803</v>
          </cell>
          <cell r="B5881" t="str">
            <v>CORTE E DOBRA DE AÇO CA-50, DIÂMETRO DE 10,0 MM, UTILIZADO EM LAJE. AF_12/2015</v>
          </cell>
          <cell r="C5881" t="str">
            <v>KG</v>
          </cell>
          <cell r="D5881">
            <v>0</v>
          </cell>
          <cell r="E5881">
            <v>0</v>
          </cell>
          <cell r="F5881">
            <v>0</v>
          </cell>
        </row>
        <row r="5882">
          <cell r="A5882">
            <v>92804</v>
          </cell>
          <cell r="B5882" t="str">
            <v>CORTE E DOBRA DE AÇO CA-50, DIÂMETRO DE 12,5 MM, UTILIZADO EM LAJE. AF_12/2015</v>
          </cell>
          <cell r="C5882" t="str">
            <v>KG</v>
          </cell>
          <cell r="D5882">
            <v>0</v>
          </cell>
          <cell r="E5882">
            <v>0</v>
          </cell>
          <cell r="F5882">
            <v>0</v>
          </cell>
        </row>
        <row r="5883">
          <cell r="A5883">
            <v>92805</v>
          </cell>
          <cell r="B5883" t="str">
            <v>CORTE E DOBRA DE AÇO CA-50, DIÂMETRO DE 16,0 MM, UTILIZADO EM LAJE. AF_12/2015</v>
          </cell>
          <cell r="C5883" t="str">
            <v>KG</v>
          </cell>
          <cell r="D5883">
            <v>0</v>
          </cell>
          <cell r="E5883">
            <v>0</v>
          </cell>
          <cell r="F5883">
            <v>0</v>
          </cell>
        </row>
        <row r="5884">
          <cell r="A5884">
            <v>92806</v>
          </cell>
          <cell r="B5884" t="str">
            <v>CORTE E DOBRA DE AÇO CA-50, DIÂMETRO DE 20,0 MM, UTILIZADO EM LAJE. AF_12/2015</v>
          </cell>
          <cell r="C5884" t="str">
            <v>KG</v>
          </cell>
          <cell r="D5884">
            <v>0</v>
          </cell>
          <cell r="E5884">
            <v>0</v>
          </cell>
          <cell r="F5884">
            <v>0</v>
          </cell>
        </row>
        <row r="5885">
          <cell r="A5885">
            <v>92875</v>
          </cell>
          <cell r="B5885" t="str">
            <v>CORTE E DOBRA DE AÇO CA-25, DIÂMETRO DE 6,3 MM. AF_12/2015</v>
          </cell>
          <cell r="C5885" t="str">
            <v>KG</v>
          </cell>
          <cell r="D5885">
            <v>0</v>
          </cell>
          <cell r="E5885">
            <v>0</v>
          </cell>
          <cell r="F5885">
            <v>0</v>
          </cell>
        </row>
        <row r="5886">
          <cell r="A5886">
            <v>92876</v>
          </cell>
          <cell r="B5886" t="str">
            <v>CORTE E DOBRA DE AÇO CA-25, DIÂMETRO DE 8,0 MM. AF_12/2015</v>
          </cell>
          <cell r="C5886" t="str">
            <v>KG</v>
          </cell>
          <cell r="D5886">
            <v>0</v>
          </cell>
          <cell r="E5886">
            <v>0</v>
          </cell>
          <cell r="F5886">
            <v>0</v>
          </cell>
        </row>
        <row r="5887">
          <cell r="A5887">
            <v>92877</v>
          </cell>
          <cell r="B5887" t="str">
            <v>CORTE E DOBRA DE AÇO CA-25, DIÂMETRO DE 10,0 MM. AF_12/2015</v>
          </cell>
          <cell r="C5887" t="str">
            <v>KG</v>
          </cell>
          <cell r="D5887">
            <v>0</v>
          </cell>
          <cell r="E5887">
            <v>0</v>
          </cell>
          <cell r="F5887">
            <v>0</v>
          </cell>
        </row>
        <row r="5888">
          <cell r="A5888">
            <v>92878</v>
          </cell>
          <cell r="B5888" t="str">
            <v>CORTE E DOBRA DE AÇO CA-25, DIÂMETRO DE 12,5 MM. AF_12/2015</v>
          </cell>
          <cell r="C5888" t="str">
            <v>KG</v>
          </cell>
          <cell r="D5888">
            <v>0</v>
          </cell>
          <cell r="E5888">
            <v>0</v>
          </cell>
          <cell r="F5888">
            <v>0</v>
          </cell>
        </row>
        <row r="5889">
          <cell r="A5889">
            <v>92879</v>
          </cell>
          <cell r="B5889" t="str">
            <v>CORTE E DOBRA DE AÇO CA-25, DIÂMETRO DE 16,0 MM. AF_12/2015</v>
          </cell>
          <cell r="C5889" t="str">
            <v>KG</v>
          </cell>
          <cell r="D5889">
            <v>0</v>
          </cell>
          <cell r="E5889">
            <v>0</v>
          </cell>
          <cell r="F5889">
            <v>0</v>
          </cell>
        </row>
        <row r="5890">
          <cell r="A5890">
            <v>92880</v>
          </cell>
          <cell r="B5890" t="str">
            <v>CORTE E DOBRA DE AÇO CA-25, DIÂMETRO DE 20,0 MM. AF_12/2015</v>
          </cell>
          <cell r="C5890" t="str">
            <v>KG</v>
          </cell>
          <cell r="D5890">
            <v>0</v>
          </cell>
          <cell r="E5890">
            <v>0</v>
          </cell>
          <cell r="F5890">
            <v>0</v>
          </cell>
        </row>
        <row r="5891">
          <cell r="A5891">
            <v>92881</v>
          </cell>
          <cell r="B5891" t="str">
            <v>CORTE E DOBRA DE AÇO CA-25, DIÂMETRO DE 25,0 MM. AF_12/2015</v>
          </cell>
          <cell r="C5891" t="str">
            <v>KG</v>
          </cell>
          <cell r="D5891">
            <v>0</v>
          </cell>
          <cell r="E5891">
            <v>0</v>
          </cell>
          <cell r="F5891">
            <v>0</v>
          </cell>
        </row>
        <row r="5892">
          <cell r="A5892">
            <v>92882</v>
          </cell>
          <cell r="B5892" t="str">
            <v>ARMAÇÃO UTILIZANDO AÇO CA-25 DE 6,3 MM - MONTAGEM. AF_12/2015</v>
          </cell>
          <cell r="C5892" t="str">
            <v>KG</v>
          </cell>
          <cell r="D5892">
            <v>0</v>
          </cell>
          <cell r="E5892">
            <v>0</v>
          </cell>
          <cell r="F5892">
            <v>0</v>
          </cell>
        </row>
        <row r="5893">
          <cell r="A5893">
            <v>92883</v>
          </cell>
          <cell r="B5893" t="str">
            <v>ARMAÇÃO UTILIZANDO AÇO CA-25 DE 8,0 MM - MONTAGEM. AF_12/2015</v>
          </cell>
          <cell r="C5893" t="str">
            <v>KG</v>
          </cell>
          <cell r="D5893">
            <v>0</v>
          </cell>
          <cell r="E5893">
            <v>0</v>
          </cell>
          <cell r="F5893">
            <v>0</v>
          </cell>
        </row>
        <row r="5894">
          <cell r="A5894">
            <v>92884</v>
          </cell>
          <cell r="B5894" t="str">
            <v>ARMAÇÃO UTILIZANDO AÇO CA-25 DE 10,0 MM - MONTAGEM. AF_12/2015</v>
          </cell>
          <cell r="C5894" t="str">
            <v>KG</v>
          </cell>
          <cell r="D5894">
            <v>0</v>
          </cell>
          <cell r="E5894">
            <v>0</v>
          </cell>
          <cell r="F5894">
            <v>0</v>
          </cell>
        </row>
        <row r="5895">
          <cell r="A5895">
            <v>92885</v>
          </cell>
          <cell r="B5895" t="str">
            <v>ARMAÇÃO UTILIZANDO AÇO CA-25 DE 12,5 MM - MONTAGEM. AF_12/2015</v>
          </cell>
          <cell r="C5895" t="str">
            <v>KG</v>
          </cell>
          <cell r="D5895">
            <v>0</v>
          </cell>
          <cell r="E5895">
            <v>0</v>
          </cell>
          <cell r="F5895">
            <v>0</v>
          </cell>
        </row>
        <row r="5896">
          <cell r="A5896">
            <v>92886</v>
          </cell>
          <cell r="B5896" t="str">
            <v>ARMAÇÃO UTILIZANDO AÇO CA-25 DE 16,0 MM - MONTAGEM. AF_12/2015</v>
          </cell>
          <cell r="C5896" t="str">
            <v>KG</v>
          </cell>
          <cell r="D5896">
            <v>0</v>
          </cell>
          <cell r="E5896">
            <v>0</v>
          </cell>
          <cell r="F5896">
            <v>0</v>
          </cell>
        </row>
        <row r="5897">
          <cell r="A5897">
            <v>92887</v>
          </cell>
          <cell r="B5897" t="str">
            <v>ARMAÇÃO UTILIZANDO AÇO CA-25 DE 20,0 MM - MONTAGEM. AF_12/2015</v>
          </cell>
          <cell r="C5897" t="str">
            <v>KG</v>
          </cell>
          <cell r="D5897">
            <v>0</v>
          </cell>
          <cell r="E5897">
            <v>0</v>
          </cell>
          <cell r="F5897">
            <v>0</v>
          </cell>
        </row>
        <row r="5898">
          <cell r="A5898">
            <v>92888</v>
          </cell>
          <cell r="B5898" t="str">
            <v>ARMAÇÃO UTILIZANDO AÇO CA-25 DE 25,0 MM - MONTAGEM. AF_12/2015</v>
          </cell>
          <cell r="C5898" t="str">
            <v>KG</v>
          </cell>
          <cell r="D5898">
            <v>0</v>
          </cell>
          <cell r="E5898">
            <v>0</v>
          </cell>
          <cell r="F5898">
            <v>0</v>
          </cell>
        </row>
        <row r="5899">
          <cell r="A5899">
            <v>92915</v>
          </cell>
          <cell r="B5899" t="str">
            <v>ARMAÇÃO DE ESTRUTURAS DE CONCRETO ARMADO, EXCETO VIGAS, PILARES, LAJES E FUNDAÇÕES, UTILIZANDO AÇO CA-60 DE 5,0 MM - MONTAGEM. AF_12/2015</v>
          </cell>
          <cell r="C5899" t="str">
            <v>KG</v>
          </cell>
          <cell r="D5899">
            <v>0</v>
          </cell>
          <cell r="E5899">
            <v>0</v>
          </cell>
          <cell r="F5899">
            <v>0</v>
          </cell>
        </row>
        <row r="5900">
          <cell r="A5900">
            <v>92916</v>
          </cell>
          <cell r="B5900" t="str">
            <v>ARMAÇÃO DE ESTRUTURAS DE CONCRETO ARMADO, EXCETO VIGAS, PILARES, LAJES E FUNDAÇÕES, UTILIZANDO AÇO CA-50 DE 6,3 MM - MONTAGEM. AF_12/2015</v>
          </cell>
          <cell r="C5900" t="str">
            <v>KG</v>
          </cell>
          <cell r="D5900">
            <v>0</v>
          </cell>
          <cell r="E5900">
            <v>0</v>
          </cell>
          <cell r="F5900">
            <v>0</v>
          </cell>
        </row>
        <row r="5901">
          <cell r="A5901">
            <v>92917</v>
          </cell>
          <cell r="B5901" t="str">
            <v>ARMAÇÃO DE ESTRUTURAS DE CONCRETO ARMADO, EXCETO VIGAS, PILARES, LAJES E FUNDAÇÕES, UTILIZANDO AÇO CA-50 DE 8,0 MM - MONTAGEM. AF_12/2015</v>
          </cell>
          <cell r="C5901" t="str">
            <v>KG</v>
          </cell>
          <cell r="D5901">
            <v>0</v>
          </cell>
          <cell r="E5901">
            <v>0</v>
          </cell>
          <cell r="F5901">
            <v>0</v>
          </cell>
        </row>
        <row r="5902">
          <cell r="A5902">
            <v>92919</v>
          </cell>
          <cell r="B5902" t="str">
            <v>ARMAÇÃO DE ESTRUTURAS DE CONCRETO ARMADO, EXCETO VIGAS, PILARES, LAJES E FUNDAÇÕES, UTILIZANDO AÇO CA-50 DE 10,0 MM - MONTAGEM. AF_12/2015</v>
          </cell>
          <cell r="C5902" t="str">
            <v>KG</v>
          </cell>
          <cell r="D5902">
            <v>0</v>
          </cell>
          <cell r="E5902">
            <v>0</v>
          </cell>
          <cell r="F5902">
            <v>0</v>
          </cell>
        </row>
        <row r="5903">
          <cell r="A5903">
            <v>92921</v>
          </cell>
          <cell r="B5903" t="str">
            <v>ARMAÇÃO DE ESTRUTURAS DE CONCRETO ARMADO, EXCETO VIGAS, PILARES, LAJES E FUNDAÇÕES, UTILIZANDO AÇO CA-50 DE 12,5 MM - MONTAGEM. AF_12/2015</v>
          </cell>
          <cell r="C5903" t="str">
            <v>KG</v>
          </cell>
          <cell r="D5903">
            <v>0</v>
          </cell>
          <cell r="E5903">
            <v>0</v>
          </cell>
          <cell r="F5903">
            <v>0</v>
          </cell>
        </row>
        <row r="5904">
          <cell r="A5904">
            <v>92922</v>
          </cell>
          <cell r="B5904" t="str">
            <v>ARMAÇÃO DE ESTRUTURAS DE CONCRETO ARMADO, EXCETO VIGAS, PILARES, LAJES E FUNDAÇÕES, UTILIZANDO AÇO CA-50 DE 16,0 MM - MONTAGEM. AF_12/2015</v>
          </cell>
          <cell r="C5904" t="str">
            <v>KG</v>
          </cell>
          <cell r="D5904">
            <v>0</v>
          </cell>
          <cell r="E5904">
            <v>0</v>
          </cell>
          <cell r="F5904">
            <v>0</v>
          </cell>
        </row>
        <row r="5905">
          <cell r="A5905">
            <v>92923</v>
          </cell>
          <cell r="B5905" t="str">
            <v>ARMAÇÃO DE ESTRUTURAS DE CONCRETO ARMADO, EXCETO VIGAS, PILARES, LAJES E FUNDAÇÕES, UTILIZANDO AÇO CA-50 DE 20,0 MM - MONTAGEM. AF_12/2015</v>
          </cell>
          <cell r="C5905" t="str">
            <v>KG</v>
          </cell>
          <cell r="D5905">
            <v>0</v>
          </cell>
          <cell r="E5905">
            <v>0</v>
          </cell>
          <cell r="F5905">
            <v>0</v>
          </cell>
        </row>
        <row r="5906">
          <cell r="A5906">
            <v>92924</v>
          </cell>
          <cell r="B5906" t="str">
            <v>ARMAÇÃO DE ESTRUTURAS DE CONCRETO ARMADO, EXCETO VIGAS, PILARES, LAJES E FUNDAÇÕES, UTILIZANDO AÇO CA-50 DE 25,0 MM - MONTAGEM. AF_12/2015</v>
          </cell>
          <cell r="C5906" t="str">
            <v>KG</v>
          </cell>
          <cell r="D5906">
            <v>0</v>
          </cell>
          <cell r="E5906">
            <v>0</v>
          </cell>
          <cell r="F5906">
            <v>0</v>
          </cell>
        </row>
        <row r="5907">
          <cell r="A5907">
            <v>95445</v>
          </cell>
          <cell r="B5907" t="str">
            <v>CORTE E DOBRA DE AÇO CA-60, DIÂMETRO DE 5,0 MM, UTILIZADO EM ESTRIBO CONTÍNUO HELICOIDAL. AF_10/2016</v>
          </cell>
          <cell r="C5907" t="str">
            <v>KG</v>
          </cell>
          <cell r="D5907">
            <v>0</v>
          </cell>
          <cell r="E5907">
            <v>0</v>
          </cell>
          <cell r="F5907">
            <v>0</v>
          </cell>
        </row>
        <row r="5908">
          <cell r="A5908">
            <v>95446</v>
          </cell>
          <cell r="B5908" t="str">
            <v>CORTE E DOBRA DE AÇO CA-50, DIÂMETRO DE 6,3 MM, UTILIZADO EM ESTRIBO CONTÍNUO HELICOIDAL. AF_10/2016</v>
          </cell>
          <cell r="C5908" t="str">
            <v>KG</v>
          </cell>
          <cell r="D5908">
            <v>0</v>
          </cell>
          <cell r="E5908">
            <v>0</v>
          </cell>
          <cell r="F5908">
            <v>0</v>
          </cell>
        </row>
        <row r="5909">
          <cell r="A5909">
            <v>95448</v>
          </cell>
          <cell r="B5909" t="str">
            <v>CORTE E DOBRA DE AÇO CA-50, DIÂMERO DE 32 MM, UTILIZADO EM ESTRUTURAS DIVERSAS, EXCETO LAJE. AF_10/2016</v>
          </cell>
          <cell r="C5909" t="str">
            <v>KG</v>
          </cell>
          <cell r="D5909">
            <v>0</v>
          </cell>
          <cell r="E5909">
            <v>0</v>
          </cell>
          <cell r="F5909">
            <v>0</v>
          </cell>
        </row>
        <row r="5910">
          <cell r="A5910">
            <v>95576</v>
          </cell>
          <cell r="B5910" t="str">
            <v>MONTAGEM DE ARMADURA LONGITUDINAL/TRANSVERSAL DE ESTACAS DE SEÇÃO CIRCULAR, DIÂMETRO = 8,0 MM. AF_11/2016</v>
          </cell>
          <cell r="C5910" t="str">
            <v>KG</v>
          </cell>
          <cell r="D5910">
            <v>0</v>
          </cell>
          <cell r="E5910">
            <v>0</v>
          </cell>
          <cell r="F5910">
            <v>0</v>
          </cell>
        </row>
        <row r="5911">
          <cell r="A5911">
            <v>95577</v>
          </cell>
          <cell r="B5911" t="str">
            <v>MONTAGEM DE ARMADURA LONGITUDINAL DE ESTACAS DE SEÇÃO CIRCULAR, DIÂMETRO = 10,0 MM. AF_11/2016</v>
          </cell>
          <cell r="C5911" t="str">
            <v>KG</v>
          </cell>
          <cell r="D5911">
            <v>0</v>
          </cell>
          <cell r="E5911">
            <v>0</v>
          </cell>
          <cell r="F5911">
            <v>0</v>
          </cell>
        </row>
        <row r="5912">
          <cell r="A5912">
            <v>95578</v>
          </cell>
          <cell r="B5912" t="str">
            <v>MONTAGEM DE ARMADURA LONGITUDINAL/TRANSVERSAL DE ESTACAS DE SEÇÃO CIRCULAR, DIÂMETRO = 12,5 MM. AF_11/2016</v>
          </cell>
          <cell r="C5912" t="str">
            <v>KG</v>
          </cell>
          <cell r="D5912">
            <v>0</v>
          </cell>
          <cell r="E5912">
            <v>0</v>
          </cell>
          <cell r="F5912">
            <v>0</v>
          </cell>
        </row>
        <row r="5913">
          <cell r="A5913">
            <v>95579</v>
          </cell>
          <cell r="B5913" t="str">
            <v>MONTAGEM DE ARMADURA LONGITUDINAL DE ESTACAS DE SEÇÃO CIRCULAR, DIÂMETRO = 16,0 MM. AF_11/2016</v>
          </cell>
          <cell r="C5913" t="str">
            <v>KG</v>
          </cell>
          <cell r="D5913">
            <v>0</v>
          </cell>
          <cell r="E5913">
            <v>0</v>
          </cell>
          <cell r="F5913">
            <v>0</v>
          </cell>
        </row>
        <row r="5914">
          <cell r="A5914">
            <v>95580</v>
          </cell>
          <cell r="B5914" t="str">
            <v>MONTAGEM DE ARMADURA LONGITUDINAL DE ESTACAS DE SEÇÃO CIRCULAR, DIÂMETRO = 20,0 MM. AF_11/2016</v>
          </cell>
          <cell r="C5914" t="str">
            <v>KG</v>
          </cell>
          <cell r="D5914">
            <v>0</v>
          </cell>
          <cell r="E5914">
            <v>0</v>
          </cell>
          <cell r="F5914">
            <v>0</v>
          </cell>
        </row>
        <row r="5915">
          <cell r="A5915">
            <v>95581</v>
          </cell>
          <cell r="B5915" t="str">
            <v>MONTAGEM DE ARMADURA LONGITUDINAL DE ESTACAS DE SEÇÃO CIRCULAR, DIÂMETRO = 25,0 MM. AF_11/2016</v>
          </cell>
          <cell r="C5915" t="str">
            <v>KG</v>
          </cell>
          <cell r="D5915">
            <v>0</v>
          </cell>
          <cell r="E5915">
            <v>0</v>
          </cell>
          <cell r="F5915">
            <v>0</v>
          </cell>
        </row>
        <row r="5916">
          <cell r="A5916">
            <v>95582</v>
          </cell>
          <cell r="B5916" t="str">
            <v>MONTAGEM DE ARMADURA LONGITUDINAL DE ESTACAS DE SEÇÃO CIRCULAR, DIÂMETRO = 32,0 MM. AF_11/2016</v>
          </cell>
          <cell r="C5916" t="str">
            <v>KG</v>
          </cell>
          <cell r="D5916">
            <v>0</v>
          </cell>
          <cell r="E5916">
            <v>0</v>
          </cell>
          <cell r="F5916">
            <v>0</v>
          </cell>
        </row>
        <row r="5917">
          <cell r="A5917">
            <v>95583</v>
          </cell>
          <cell r="B5917" t="str">
            <v>MONTAGEM DE ARMADURA TRANSVERSAL DE ESTACAS DE SEÇÃO CIRCULAR, DIÂMETRO = 5,0 MM. AF_11/2016</v>
          </cell>
          <cell r="C5917" t="str">
            <v>KG</v>
          </cell>
          <cell r="D5917">
            <v>0</v>
          </cell>
          <cell r="E5917">
            <v>0</v>
          </cell>
          <cell r="F5917">
            <v>0</v>
          </cell>
        </row>
        <row r="5918">
          <cell r="A5918">
            <v>95584</v>
          </cell>
          <cell r="B5918" t="str">
            <v>MONTAGEM DE ARMADURA TRANSVERSAL DE ESTACAS DE SEÇÃO CIRCULAR, DIÂMETRO = 6,3 MM. AF_11/2016</v>
          </cell>
          <cell r="C5918" t="str">
            <v>KG</v>
          </cell>
          <cell r="D5918">
            <v>0</v>
          </cell>
          <cell r="E5918">
            <v>0</v>
          </cell>
          <cell r="F5918">
            <v>0</v>
          </cell>
        </row>
        <row r="5919">
          <cell r="A5919">
            <v>95585</v>
          </cell>
          <cell r="B5919" t="str">
            <v>MONTAGEM DE ARMADURA LONGITUDINAL/TRANSVERSAL DE ESTACAS DE SEÇÃO RETANGULAR (BARRETE), DIÂMETRO = 8,0 MM. AF_11/2016</v>
          </cell>
          <cell r="C5919" t="str">
            <v>KG</v>
          </cell>
          <cell r="D5919">
            <v>0</v>
          </cell>
          <cell r="E5919">
            <v>0</v>
          </cell>
          <cell r="F5919">
            <v>0</v>
          </cell>
        </row>
        <row r="5920">
          <cell r="A5920">
            <v>95586</v>
          </cell>
          <cell r="B5920" t="str">
            <v>MONTAGEM DE ARMADURA LONGITUDINAL DE ESTACAS DE SEÇÃO RETANGULAR (BARRETE), DIÂMETRO = 10,0 MM. AF_11/2016</v>
          </cell>
          <cell r="C5920" t="str">
            <v>KG</v>
          </cell>
          <cell r="D5920">
            <v>0</v>
          </cell>
          <cell r="E5920">
            <v>0</v>
          </cell>
          <cell r="F5920">
            <v>0</v>
          </cell>
        </row>
        <row r="5921">
          <cell r="A5921">
            <v>95587</v>
          </cell>
          <cell r="B5921" t="str">
            <v>MONTAGEM DE ARMADURA LONGITUDINAL/TRANSVERSAL DE ESTACAS DE SEÇÃO RETANGULAR (BARRETE), DIÂMETRO = 12,5 MM. AF_11/2016</v>
          </cell>
          <cell r="C5921" t="str">
            <v>KG</v>
          </cell>
          <cell r="D5921">
            <v>0</v>
          </cell>
          <cell r="E5921">
            <v>0</v>
          </cell>
          <cell r="F5921">
            <v>0</v>
          </cell>
        </row>
        <row r="5922">
          <cell r="A5922">
            <v>95588</v>
          </cell>
          <cell r="B5922" t="str">
            <v>MONTAGEM DE ARMADURA LONGITUDINAL DE ESTACAS DE SEÇÃO RETANGULAR (BARRETE), DIÂMETRO = 16,0 MM. AF_11/2016</v>
          </cell>
          <cell r="C5922" t="str">
            <v>KG</v>
          </cell>
          <cell r="D5922">
            <v>0</v>
          </cell>
          <cell r="E5922">
            <v>0</v>
          </cell>
          <cell r="F5922">
            <v>0</v>
          </cell>
        </row>
        <row r="5923">
          <cell r="A5923">
            <v>95589</v>
          </cell>
          <cell r="B5923" t="str">
            <v>MONTAGEM DE ARMADURA LONGITUDINAL DE ESTACAS DE SEÇÃO RETANGULAR (BARRETE), DIÂMETRO = 20,0 MM. AF_11/2016</v>
          </cell>
          <cell r="C5923" t="str">
            <v>KG</v>
          </cell>
          <cell r="D5923">
            <v>0</v>
          </cell>
          <cell r="E5923">
            <v>0</v>
          </cell>
          <cell r="F5923">
            <v>0</v>
          </cell>
        </row>
        <row r="5924">
          <cell r="A5924">
            <v>95590</v>
          </cell>
          <cell r="B5924" t="str">
            <v>MONTAGEM DE ARMADURA LONGITUDINAL DE ESTACAS DE SEÇÃO RETANGULAR (BARRETE), DIÂMETRO = 25,0 MM. AF_11/2016</v>
          </cell>
          <cell r="C5924" t="str">
            <v>KG</v>
          </cell>
          <cell r="D5924">
            <v>0</v>
          </cell>
          <cell r="E5924">
            <v>0</v>
          </cell>
          <cell r="F5924">
            <v>0</v>
          </cell>
        </row>
        <row r="5925">
          <cell r="A5925">
            <v>95591</v>
          </cell>
          <cell r="B5925" t="str">
            <v>MONTAGEM DE ARMADURA LONGITUDINAL DE ESTACAS DE SEÇÃO RETANGULAR (BARRETE), DIÂMETRO = 32,0 MM. AF_11/2016</v>
          </cell>
          <cell r="C5925" t="str">
            <v>KG</v>
          </cell>
          <cell r="D5925">
            <v>0</v>
          </cell>
          <cell r="E5925">
            <v>0</v>
          </cell>
          <cell r="F5925">
            <v>0</v>
          </cell>
        </row>
        <row r="5926">
          <cell r="A5926">
            <v>95592</v>
          </cell>
          <cell r="B5926" t="str">
            <v>MONTAGEM DE ARMADURA TRANSVERSAL DE ESTACAS DE SEÇÃO RETANGULAR (BARRETE), DIÂMETRO = 5,0 MM. AF_11/2016</v>
          </cell>
          <cell r="C5926" t="str">
            <v>KG</v>
          </cell>
          <cell r="D5926">
            <v>0</v>
          </cell>
          <cell r="E5926">
            <v>0</v>
          </cell>
          <cell r="F5926">
            <v>0</v>
          </cell>
        </row>
        <row r="5927">
          <cell r="A5927">
            <v>95593</v>
          </cell>
          <cell r="B5927" t="str">
            <v>MONTAGEM DE ARMADURA TRANSVERSAL DE ESTACAS DE SEÇÃO RETANGULAR (BARRETE), DIÂMETRO = 6,3 MM. AF_11/2016</v>
          </cell>
          <cell r="C5927" t="str">
            <v>KG</v>
          </cell>
          <cell r="D5927">
            <v>0</v>
          </cell>
          <cell r="E5927">
            <v>0</v>
          </cell>
          <cell r="F5927">
            <v>0</v>
          </cell>
        </row>
        <row r="5928">
          <cell r="A5928">
            <v>95943</v>
          </cell>
          <cell r="B5928" t="str">
            <v>ARMAÇÃO DE ESCADA, COM 2 LANCES, DE UMA ESTRUTURA CONVENCIONAL DE CONCRETO ARMADO UTILIZANDO AÇO CA-60 DE 5,0 MM - MONTAGEM. AF_01/2017</v>
          </cell>
          <cell r="C5928" t="str">
            <v>KG</v>
          </cell>
          <cell r="D5928">
            <v>0</v>
          </cell>
          <cell r="E5928">
            <v>0</v>
          </cell>
          <cell r="F5928">
            <v>0</v>
          </cell>
        </row>
        <row r="5929">
          <cell r="A5929">
            <v>95944</v>
          </cell>
          <cell r="B5929" t="str">
            <v>ARMAÇÃO DE ESCADA, COM 2 LANCES, DE UMA ESTRUTURA CONVENCIONAL DE CONCRETO ARMADO UTILIZANDO AÇO CA-50 DE 6,3 MM - MONTAGEM. AF_01/2017</v>
          </cell>
          <cell r="C5929" t="str">
            <v>KG</v>
          </cell>
          <cell r="D5929">
            <v>0</v>
          </cell>
          <cell r="E5929">
            <v>0</v>
          </cell>
          <cell r="F5929">
            <v>0</v>
          </cell>
        </row>
        <row r="5930">
          <cell r="A5930">
            <v>95945</v>
          </cell>
          <cell r="B5930" t="str">
            <v>ARMAÇÃO DE ESCADA, COM 2 LANCES, DE UMA ESTRUTURA CONVENCIONAL DE CONCRETO ARMADO UTILIZANDO AÇO CA-50 DE 8,0 MM - MONTAGEM. AF_01/2017</v>
          </cell>
          <cell r="C5930" t="str">
            <v>KG</v>
          </cell>
          <cell r="D5930">
            <v>0</v>
          </cell>
          <cell r="E5930">
            <v>0</v>
          </cell>
          <cell r="F5930">
            <v>0</v>
          </cell>
        </row>
        <row r="5931">
          <cell r="A5931">
            <v>95946</v>
          </cell>
          <cell r="B5931" t="str">
            <v>ARMAÇÃO DE ESCADA, COM 2 LANCES, DE UMA ESTRUTURA CONVENCIONAL DE CONCRETO ARMADO UTILIZANDO AÇO CA-50 DE 10,0 MM - MONTAGEM. AF_01/2017</v>
          </cell>
          <cell r="C5931" t="str">
            <v>KG</v>
          </cell>
          <cell r="D5931">
            <v>0</v>
          </cell>
          <cell r="E5931">
            <v>0</v>
          </cell>
          <cell r="F5931">
            <v>0</v>
          </cell>
        </row>
        <row r="5932">
          <cell r="A5932">
            <v>95947</v>
          </cell>
          <cell r="B5932" t="str">
            <v>ARMAÇÃO DE ESCADA, COM 2 LANCES, DE UMA ESTRUTURA CONVENCIONAL DE CONCRETO ARMADO UTILIZANDO AÇO CA-50 DE 12,5 MM - MONTAGEM. AF_01/2017</v>
          </cell>
          <cell r="C5932" t="str">
            <v>KG</v>
          </cell>
          <cell r="D5932">
            <v>0</v>
          </cell>
          <cell r="E5932">
            <v>0</v>
          </cell>
          <cell r="F5932">
            <v>0</v>
          </cell>
        </row>
        <row r="5933">
          <cell r="A5933">
            <v>95948</v>
          </cell>
          <cell r="B5933" t="str">
            <v>ARMAÇÃO DE ESCADA, COM 2 LANCES, DE UMA ESTRUTURA CONVENCIONAL DE CONCRETO ARMADO UTILIZANDO AÇO CA-50 DE 16,0 MM - MONTAGEM. AF_01/2017</v>
          </cell>
          <cell r="C5933" t="str">
            <v>KG</v>
          </cell>
          <cell r="D5933">
            <v>0</v>
          </cell>
          <cell r="E5933">
            <v>0</v>
          </cell>
          <cell r="F5933">
            <v>0</v>
          </cell>
        </row>
        <row r="5934">
          <cell r="A5934">
            <v>96544</v>
          </cell>
          <cell r="B5934" t="str">
            <v>ARMAÇÃO DE BLOCO, VIGA BALDRAME OU SAPATA UTILIZANDO AÇO CA-50 DE 6,3 MM - MONTAGEM. AF_06/2017</v>
          </cell>
          <cell r="C5934" t="str">
            <v>KG</v>
          </cell>
          <cell r="D5934">
            <v>0</v>
          </cell>
          <cell r="E5934">
            <v>0</v>
          </cell>
          <cell r="F5934">
            <v>0</v>
          </cell>
        </row>
        <row r="5935">
          <cell r="A5935">
            <v>96545</v>
          </cell>
          <cell r="B5935" t="str">
            <v>ARMAÇÃO DE BLOCO, VIGA BALDRAME OU SAPATA UTILIZANDO AÇO CA-50 DE 8 MM - MONTAGEM. AF_06/2017</v>
          </cell>
          <cell r="C5935" t="str">
            <v>KG</v>
          </cell>
          <cell r="D5935">
            <v>0</v>
          </cell>
          <cell r="E5935">
            <v>0</v>
          </cell>
          <cell r="F5935">
            <v>0</v>
          </cell>
        </row>
        <row r="5936">
          <cell r="A5936">
            <v>96546</v>
          </cell>
          <cell r="B5936" t="str">
            <v>ARMAÇÃO DE BLOCO, VIGA BALDRAME OU SAPATA UTILIZANDO AÇO CA-50 DE 10 MM - MONTAGEM. AF_06/2017</v>
          </cell>
          <cell r="C5936" t="str">
            <v>KG</v>
          </cell>
          <cell r="D5936">
            <v>0</v>
          </cell>
          <cell r="E5936">
            <v>0</v>
          </cell>
          <cell r="F5936">
            <v>0</v>
          </cell>
        </row>
        <row r="5937">
          <cell r="A5937">
            <v>96547</v>
          </cell>
          <cell r="B5937" t="str">
            <v>ARMAÇÃO DE BLOCO, VIGA BALDRAME OU SAPATA UTILIZANDO AÇO CA-50 DE 12,5 MM - MONTAGEM. AF_06/2017</v>
          </cell>
          <cell r="C5937" t="str">
            <v>KG</v>
          </cell>
          <cell r="D5937">
            <v>0</v>
          </cell>
          <cell r="E5937">
            <v>0</v>
          </cell>
          <cell r="F5937">
            <v>0</v>
          </cell>
        </row>
        <row r="5938">
          <cell r="A5938">
            <v>96548</v>
          </cell>
          <cell r="B5938" t="str">
            <v>ARMAÇÃO DE BLOCO, VIGA BALDRAME OU SAPATA UTILIZANDO AÇO CA-50 DE 16 MM - MONTAGEM. AF_06/2017</v>
          </cell>
          <cell r="C5938" t="str">
            <v>KG</v>
          </cell>
          <cell r="D5938">
            <v>0</v>
          </cell>
          <cell r="E5938">
            <v>0</v>
          </cell>
          <cell r="F5938">
            <v>0</v>
          </cell>
        </row>
        <row r="5939">
          <cell r="A5939">
            <v>96549</v>
          </cell>
          <cell r="B5939" t="str">
            <v>ARMAÇÃO DE BLOCO, VIGA BALDRAME OU SAPATA UTILIZANDO AÇO CA-50 DE 20 MM - MONTAGEM. AF_06/2017</v>
          </cell>
          <cell r="C5939" t="str">
            <v>KG</v>
          </cell>
          <cell r="D5939">
            <v>0</v>
          </cell>
          <cell r="E5939">
            <v>0</v>
          </cell>
          <cell r="F5939">
            <v>0</v>
          </cell>
        </row>
        <row r="5940">
          <cell r="A5940">
            <v>96550</v>
          </cell>
          <cell r="B5940" t="str">
            <v>ARMAÇÃO DE BLOCO, VIGA BALDRAME OU SAPATA UTILIZANDO AÇO CA-50 DE 25 MM - MONTAGEM. AF_06/2017</v>
          </cell>
          <cell r="C5940" t="str">
            <v>KG</v>
          </cell>
          <cell r="D5940">
            <v>0</v>
          </cell>
          <cell r="E5940">
            <v>0</v>
          </cell>
          <cell r="F5940">
            <v>0</v>
          </cell>
        </row>
        <row r="5941">
          <cell r="A5941">
            <v>100066</v>
          </cell>
          <cell r="B5941" t="str">
            <v>ARMAÇÃO DO SISTEMA DE PAREDES DE CONCRETO, EXECUTADA COMO ARMADURA POSITIVA DE LAJES, TELA Q-196. AF_06/2019</v>
          </cell>
          <cell r="C5941" t="str">
            <v>KG</v>
          </cell>
          <cell r="D5941">
            <v>0</v>
          </cell>
          <cell r="E5941">
            <v>0</v>
          </cell>
          <cell r="F5941">
            <v>0</v>
          </cell>
        </row>
        <row r="5942">
          <cell r="A5942">
            <v>100067</v>
          </cell>
          <cell r="B5942" t="str">
            <v>ARMAÇÃO DO SISTEMA DE PAREDES DE CONCRETO, EXECUTADA COMO REFORÇO, VERGALHÃO DE 5,0 MM DE DIÂMETRO. AF_06/2019</v>
          </cell>
          <cell r="C5942" t="str">
            <v>KG</v>
          </cell>
          <cell r="D5942">
            <v>0</v>
          </cell>
          <cell r="E5942">
            <v>0</v>
          </cell>
          <cell r="F5942">
            <v>0</v>
          </cell>
        </row>
        <row r="5943">
          <cell r="A5943">
            <v>100068</v>
          </cell>
          <cell r="B5943" t="str">
            <v>ARMAÇÃO DO SISTEMA DE PAREDES DE CONCRETO, EXECUTADA COMO REFORÇO, VERGALHÃO DE 12,5 MM DE DIÂMETRO. AF_06/2019</v>
          </cell>
          <cell r="C5943" t="str">
            <v>KG</v>
          </cell>
          <cell r="D5943">
            <v>0</v>
          </cell>
          <cell r="E5943">
            <v>0</v>
          </cell>
          <cell r="F5943">
            <v>0</v>
          </cell>
        </row>
        <row r="5944">
          <cell r="A5944">
            <v>89993</v>
          </cell>
          <cell r="B5944" t="str">
            <v>GRAUTEAMENTO VERTICAL EM ALVENARIA ESTRUTURAL. AF_01/2015</v>
          </cell>
          <cell r="C5944" t="str">
            <v>M3</v>
          </cell>
          <cell r="D5944">
            <v>0</v>
          </cell>
          <cell r="E5944">
            <v>0</v>
          </cell>
          <cell r="F5944">
            <v>0</v>
          </cell>
        </row>
        <row r="5945">
          <cell r="A5945">
            <v>89994</v>
          </cell>
          <cell r="B5945" t="str">
            <v>GRAUTEAMENTO DE CINTA INTERMEDIÁRIA OU DE CONTRAVERGA EM ALVENARIA ESTRUTURAL. AF_01/2015</v>
          </cell>
          <cell r="C5945" t="str">
            <v>M3</v>
          </cell>
          <cell r="D5945">
            <v>0</v>
          </cell>
          <cell r="E5945">
            <v>0</v>
          </cell>
          <cell r="F5945">
            <v>0</v>
          </cell>
        </row>
        <row r="5946">
          <cell r="A5946">
            <v>89995</v>
          </cell>
          <cell r="B5946" t="str">
            <v>GRAUTEAMENTO DE CINTA SUPERIOR OU DE VERGA EM ALVENARIA ESTRUTURAL. AF_01/2015</v>
          </cell>
          <cell r="C5946" t="str">
            <v>M3</v>
          </cell>
          <cell r="D5946">
            <v>0</v>
          </cell>
          <cell r="E5946">
            <v>0</v>
          </cell>
          <cell r="F5946">
            <v>0</v>
          </cell>
        </row>
        <row r="5947">
          <cell r="A5947">
            <v>90278</v>
          </cell>
          <cell r="B5947" t="str">
            <v>GRAUTE FGK=15 MPA; TRAÇO 1:0,04:2,0:2,4 (CIMENTO/ CAL/ AREIA GROSSA/ BRITA 0) - PREPARO MECÂNICO COM BETONEIRA 400 L. AF_02/2015</v>
          </cell>
          <cell r="C5947" t="str">
            <v>M3</v>
          </cell>
          <cell r="D5947">
            <v>0</v>
          </cell>
          <cell r="E5947">
            <v>0</v>
          </cell>
          <cell r="F5947">
            <v>0</v>
          </cell>
        </row>
        <row r="5948">
          <cell r="A5948">
            <v>90279</v>
          </cell>
          <cell r="B5948" t="str">
            <v>GRAUTE FGK=20 MPA; TRAÇO 1:0,04:1,6:1,9 (CIMENTO/ CAL/ AREIA GROSSA/ BRITA 0) - PREPARO MECÂNICO COM BETONEIRA 400 L. AF_02/2015</v>
          </cell>
          <cell r="C5948" t="str">
            <v>M3</v>
          </cell>
          <cell r="D5948">
            <v>0</v>
          </cell>
          <cell r="E5948">
            <v>0</v>
          </cell>
          <cell r="F5948">
            <v>0</v>
          </cell>
        </row>
        <row r="5949">
          <cell r="A5949">
            <v>90280</v>
          </cell>
          <cell r="B5949" t="str">
            <v>GRAUTE FGK=25 MPA; TRAÇO 1:0,02:1,2:1,5 (CIMENTO/ CAL/ AREIA GROSSA/ BRITA 0) - PREPARO MECÂNICO COM BETONEIRA 400 L. AF_02/2015</v>
          </cell>
          <cell r="C5949" t="str">
            <v>M3</v>
          </cell>
          <cell r="D5949">
            <v>0</v>
          </cell>
          <cell r="E5949">
            <v>0</v>
          </cell>
          <cell r="F5949">
            <v>0</v>
          </cell>
        </row>
        <row r="5950">
          <cell r="A5950">
            <v>90281</v>
          </cell>
          <cell r="B5950" t="str">
            <v>GRAUTE FGK=30 MPA; TRAÇO 1:0,02:0,8:1,1 (CIMENTO/ CAL/ AREIA GROSSA/ BRITA 0) - PREPARO MECÂNICO COM BETONEIRA 400 L. AF_02/2015</v>
          </cell>
          <cell r="C5950" t="str">
            <v>M3</v>
          </cell>
          <cell r="D5950">
            <v>0</v>
          </cell>
          <cell r="E5950">
            <v>0</v>
          </cell>
          <cell r="F5950">
            <v>0</v>
          </cell>
        </row>
        <row r="5951">
          <cell r="A5951">
            <v>90282</v>
          </cell>
          <cell r="B5951" t="str">
            <v>GRAUTE FGK=15 MPA; TRAÇO 1:2,0:2,4 (CIMENTO/ AREIA GROSSA/ BRITA 0/ ADITIVO) - PREPARO MECÂNICO COM BETONEIRA 400 L. AF_02/2015</v>
          </cell>
          <cell r="C5951" t="str">
            <v>M3</v>
          </cell>
          <cell r="D5951">
            <v>0</v>
          </cell>
          <cell r="E5951">
            <v>0</v>
          </cell>
          <cell r="F5951">
            <v>0</v>
          </cell>
        </row>
        <row r="5952">
          <cell r="A5952">
            <v>90283</v>
          </cell>
          <cell r="B5952" t="str">
            <v>GRAUTE FGK=20 MPA; TRAÇO 1:1,6:1,9 (CIMENTO/ AREIA GROSSA/ BRITA 0/ ADITIVO) - PREPARO MECÂNICO COM BETONEIRA 400 L. AF_02/2015</v>
          </cell>
          <cell r="C5952" t="str">
            <v>M3</v>
          </cell>
          <cell r="D5952">
            <v>0</v>
          </cell>
          <cell r="E5952">
            <v>0</v>
          </cell>
          <cell r="F5952">
            <v>0</v>
          </cell>
        </row>
        <row r="5953">
          <cell r="A5953">
            <v>90284</v>
          </cell>
          <cell r="B5953" t="str">
            <v>GRAUTE FGK=25 MPA; TRAÇO 1:1,2:1,5 (CIMENTO/ AREIA GROSSA/ BRITA 0/ ADITIVO) - PREPARO MECÂNICO COM BETONEIRA 400 L. AF_02/2015</v>
          </cell>
          <cell r="C5953" t="str">
            <v>M3</v>
          </cell>
          <cell r="D5953">
            <v>0</v>
          </cell>
          <cell r="E5953">
            <v>0</v>
          </cell>
          <cell r="F5953">
            <v>0</v>
          </cell>
        </row>
        <row r="5954">
          <cell r="A5954">
            <v>90285</v>
          </cell>
          <cell r="B5954" t="str">
            <v>GRAUTE FGK=30 MPA; TRAÇO 1:0,8:1,1 (CIMENTO/ AREIA GROSSA/ BRITA 0/ ADITIVO) - PREPARO MECÂNICO COM BETONEIRA 400 L. AF_02/2015</v>
          </cell>
          <cell r="C5954" t="str">
            <v>M3</v>
          </cell>
          <cell r="D5954">
            <v>0</v>
          </cell>
          <cell r="E5954">
            <v>0</v>
          </cell>
          <cell r="F5954">
            <v>0</v>
          </cell>
        </row>
        <row r="5955">
          <cell r="A5955">
            <v>90853</v>
          </cell>
          <cell r="B5955" t="str">
            <v>CONCRETAGEM DE LAJES EM EDIFICAÇÕES UNIFAMILIARES FEITAS COM SISTEMA DE FÔRMAS MANUSEÁVEIS, COM CONCRETO USINADO BOMBEÁVEL FCK 20 MPA - LANÇAMENTO, ADENSAMENTO E ACABAMENTO. AF_06/2015</v>
          </cell>
          <cell r="C5955" t="str">
            <v>M3</v>
          </cell>
          <cell r="D5955">
            <v>0</v>
          </cell>
          <cell r="E5955">
            <v>0</v>
          </cell>
          <cell r="F5955">
            <v>0</v>
          </cell>
        </row>
        <row r="5956">
          <cell r="A5956">
            <v>90854</v>
          </cell>
          <cell r="B5956" t="str">
            <v>CONCRETAGEM DE PAREDES EM EDIFICAÇÕES UNIFAMILIARES FEITAS COM SISTEMA DE FÔRMAS MANUSEÁVEIS, COM CONCRETO USINADO BOMBEÁVEL FCK 20 MPA - LANÇAMENTO, ADENSAMENTO E ACABAMENTO. AF_06/2015</v>
          </cell>
          <cell r="C5956" t="str">
            <v>M3</v>
          </cell>
          <cell r="D5956">
            <v>0</v>
          </cell>
          <cell r="E5956">
            <v>0</v>
          </cell>
          <cell r="F5956">
            <v>0</v>
          </cell>
        </row>
        <row r="5957">
          <cell r="A5957">
            <v>90855</v>
          </cell>
          <cell r="B5957" t="str">
            <v>CONCRETAGEM DE PLATIBANDA EM EDIFICAÇÕES UNIFAMILIARES FEITAS COM SISTEMA DE FÔRMAS MANUSEÁVEIS, COM CONCRETO USINADO BOMBEÁVEL FCK 20 MPA - LANÇAMENTO, ADENSAMENTO E ACABAMENTO. AF_06/2015</v>
          </cell>
          <cell r="C5957" t="str">
            <v>M3</v>
          </cell>
          <cell r="D5957">
            <v>1835.28</v>
          </cell>
          <cell r="E5957">
            <v>121.11</v>
          </cell>
          <cell r="F5957">
            <v>0</v>
          </cell>
        </row>
        <row r="5958">
          <cell r="A5958">
            <v>90856</v>
          </cell>
          <cell r="B5958" t="str">
            <v>CONCRETAGEM DE LAJES EM EDIFICAÇÕES MULTIFAMILIARES FEITAS COM SISTEMA DE FÔRMAS MANUSEÁVEIS, COM CONCRETO USINADO BOMBEÁVEL FCK 20 MPA - LANÇAMENTO, ADENSAMENTO E ACABAMENTO. AF_06/2015</v>
          </cell>
          <cell r="C5958" t="str">
            <v>M3</v>
          </cell>
          <cell r="D5958">
            <v>0</v>
          </cell>
          <cell r="E5958">
            <v>0</v>
          </cell>
          <cell r="F5958">
            <v>0</v>
          </cell>
        </row>
        <row r="5959">
          <cell r="A5959">
            <v>90857</v>
          </cell>
          <cell r="B5959" t="str">
            <v>CONCRETAGEM DE PAREDES EM EDIFICAÇÕES MULTIFAMILIARES FEITAS COM SISTEMA DE FÔRMAS MANUSEÁVEIS, COM CONCRETO USINADO BOMBEÁVEL FCK 20 MPA - LANÇAMENTO, ADENSAMENTO E ACABAMENTO. AF_06/2015</v>
          </cell>
          <cell r="C5959" t="str">
            <v>M3</v>
          </cell>
          <cell r="D5959">
            <v>0</v>
          </cell>
          <cell r="E5959">
            <v>0</v>
          </cell>
          <cell r="F5959">
            <v>0</v>
          </cell>
        </row>
        <row r="5960">
          <cell r="A5960">
            <v>90858</v>
          </cell>
          <cell r="B5960" t="str">
            <v>CONCRETAGEM DE PLATIBANDA EM EDIFICAÇÕES MULTIFAMILIARES FEITAS COM SISTEMA DE FÔRMAS MANUSEÁVEIS, COM CONCRETO USINADO BOMBEÁVEL FCK 20 MPA - LANÇAMENTO, ADENSAMENTO E ACABAMENTO. AF_06/2015</v>
          </cell>
          <cell r="C5960" t="str">
            <v>M3</v>
          </cell>
          <cell r="D5960">
            <v>0</v>
          </cell>
          <cell r="E5960">
            <v>0</v>
          </cell>
          <cell r="F5960">
            <v>0</v>
          </cell>
        </row>
        <row r="5961">
          <cell r="A5961">
            <v>90859</v>
          </cell>
          <cell r="B5961" t="str">
            <v>CONCRETAGEM DE PLATIBANDA EM EDIFICAÇÕES UNIFAMILIARES FEITAS COM SISTEMA DE FÔRMAS MANUSEÁVEIS, COM CONCRETO USINADO AUTOADENSÁVEL FCK 20 MPA - LANÇAMENTO E ACABAMENTO. AF_06/2015</v>
          </cell>
          <cell r="C5961" t="str">
            <v>M3</v>
          </cell>
          <cell r="D5961">
            <v>0</v>
          </cell>
          <cell r="E5961">
            <v>0</v>
          </cell>
          <cell r="F5961">
            <v>0</v>
          </cell>
        </row>
        <row r="5962">
          <cell r="A5962">
            <v>90860</v>
          </cell>
          <cell r="B5962" t="str">
            <v>CONCRETAGEM DE PLATIBANDA EM EDIFICAÇÕES MULTIFAMILIARES FEITAS COM SISTEMA DE FÔRMAS MANUSEÁVEIS, COM CONCRETO USINADO AUTOADENSÁVEL FCK 20 MPA - LANÇAMENTO E ACABAMENTO. AF_06/2015</v>
          </cell>
          <cell r="C5962" t="str">
            <v>M3</v>
          </cell>
          <cell r="D5962">
            <v>0</v>
          </cell>
          <cell r="E5962">
            <v>0</v>
          </cell>
          <cell r="F5962">
            <v>0</v>
          </cell>
        </row>
        <row r="5963">
          <cell r="A5963">
            <v>90861</v>
          </cell>
          <cell r="B5963" t="str">
            <v>CONCRETAGEM DE EDIFICAÇÕES (PAREDES E LAJES) FEITAS COM SISTEMA DE FÔRMAS MANUSEÁVEIS, COM CONCRETO USINADO BOMBEÁVEL FCK 20 MPA - LANÇAMENTO, ADENSAMENTO E ACABAMENTO. AF_06/2015</v>
          </cell>
          <cell r="C5963" t="str">
            <v>M3</v>
          </cell>
          <cell r="D5963">
            <v>0</v>
          </cell>
          <cell r="E5963">
            <v>0</v>
          </cell>
          <cell r="F5963">
            <v>0</v>
          </cell>
        </row>
        <row r="5964">
          <cell r="A5964">
            <v>90862</v>
          </cell>
          <cell r="B5964" t="str">
            <v>CONCRETAGEM DE EDIFICAÇÕES (PAREDES E LAJES) FEITAS COM SISTEMA DE FÔRMAS MANUSEÁVEIS, COM CONCRETO USINADO AUTOADENSÁVEL FCK 20 MPA - LANÇAMENTO E ACABAMENTO. AF_06/2015</v>
          </cell>
          <cell r="C5964" t="str">
            <v>M3</v>
          </cell>
          <cell r="D5964">
            <v>0</v>
          </cell>
          <cell r="E5964">
            <v>0</v>
          </cell>
          <cell r="F5964">
            <v>0</v>
          </cell>
        </row>
        <row r="5965">
          <cell r="A5965">
            <v>92718</v>
          </cell>
          <cell r="B5965" t="str">
            <v>CONCRETAGEM DE PILARES, FCK = 25 MPA,  COM USO DE BALDES EM EDIFICAÇÃO COM SEÇÃO MÉDIA DE PILARES MENOR OU IGUAL A 0,25 M² - LANÇAMENTO, ADENSAMENTO E ACABAMENTO. AF_12/2015</v>
          </cell>
          <cell r="C5965" t="str">
            <v>M3</v>
          </cell>
          <cell r="D5965">
            <v>0</v>
          </cell>
          <cell r="E5965">
            <v>0</v>
          </cell>
          <cell r="F5965">
            <v>0</v>
          </cell>
        </row>
        <row r="5966">
          <cell r="A5966">
            <v>92719</v>
          </cell>
          <cell r="B5966" t="str">
            <v>CONCRETAGEM DE PILARES, FCK = 25 MPA, COM USO DE GRUA EM EDIFICAÇÃO COM SEÇÃO MÉDIA DE PILARES MENOR OU IGUAL A 0,25 M² - LANÇAMENTO, ADENSAMENTO E ACABAMENTO. AF_12/2015</v>
          </cell>
          <cell r="C5966" t="str">
            <v>M3</v>
          </cell>
          <cell r="D5966">
            <v>0</v>
          </cell>
          <cell r="E5966">
            <v>0</v>
          </cell>
          <cell r="F5966">
            <v>0</v>
          </cell>
        </row>
        <row r="5967">
          <cell r="A5967">
            <v>92720</v>
          </cell>
          <cell r="B5967" t="str">
            <v>CONCRETAGEM DE PILARES, FCK = 25 MPA, COM USO DE BOMBA EM EDIFICAÇÃO COM SEÇÃO MÉDIA DE PILARES MENOR OU IGUAL A 0,25 M² - LANÇAMENTO, ADENSAMENTO E ACABAMENTO. AF_12/2015</v>
          </cell>
          <cell r="C5967" t="str">
            <v>M3</v>
          </cell>
          <cell r="D5967">
            <v>0</v>
          </cell>
          <cell r="E5967">
            <v>0</v>
          </cell>
          <cell r="F5967">
            <v>0</v>
          </cell>
        </row>
        <row r="5968">
          <cell r="A5968">
            <v>92721</v>
          </cell>
          <cell r="B5968" t="str">
            <v>CONCRETAGEM DE PILARES, FCK = 25 MPA, COM USO DE GRUA EM EDIFICAÇÃO COM SEÇÃO MÉDIA DE PILARES MAIOR QUE 0,25 M² - LANÇAMENTO, ADENSAMENTO E ACABAMENTO. AF_12/2015</v>
          </cell>
          <cell r="C5968" t="str">
            <v>M3</v>
          </cell>
          <cell r="D5968">
            <v>0</v>
          </cell>
          <cell r="E5968">
            <v>0</v>
          </cell>
          <cell r="F5968">
            <v>0</v>
          </cell>
        </row>
        <row r="5969">
          <cell r="A5969">
            <v>92722</v>
          </cell>
          <cell r="B5969" t="str">
            <v>CONCRETAGEM DE PILARES, FCK = 25 MPA, COM USO DE BOMBA EM EDIFICAÇÃO COM SEÇÃO MÉDIA DE PILARES MAIOR QUE 0,25 M² - LANÇAMENTO, ADENSAMENTO E ACABAMENTO. AF_12/2015</v>
          </cell>
          <cell r="C5969" t="str">
            <v>M3</v>
          </cell>
          <cell r="D5969">
            <v>0</v>
          </cell>
          <cell r="E5969">
            <v>0</v>
          </cell>
          <cell r="F5969">
            <v>0</v>
          </cell>
        </row>
        <row r="5970">
          <cell r="A5970">
            <v>92723</v>
          </cell>
          <cell r="B5970" t="str">
            <v>CONCRETAGEM DE VIGAS E LAJES, FCK=20 MPA, PARA LAJES PREMOLDADAS COM USO DE BOMBA EM EDIFICAÇÃO COM ÁREA MÉDIA DE LAJES MENOR OU IGUAL A 20 M² - LANÇAMENTO, ADENSAMENTO E ACABAMENTO. AF_12/2015</v>
          </cell>
          <cell r="C5970" t="str">
            <v>M3</v>
          </cell>
          <cell r="D5970">
            <v>0</v>
          </cell>
          <cell r="E5970">
            <v>0</v>
          </cell>
          <cell r="F5970">
            <v>0</v>
          </cell>
        </row>
        <row r="5971">
          <cell r="A5971">
            <v>92724</v>
          </cell>
          <cell r="B5971" t="str">
            <v>CONCRETAGEM DE VIGAS E LAJES, FCK=20 MPA, PARA LAJES PREMOLDADAS COM USO DE BOMBA EM EDIFICAÇÃO COM ÁREA MÉDIA DE LAJES MAIOR QUE 20 M² - LANÇAMENTO, ADENSAMENTO E ACABAMENTO. AF_12/2015</v>
          </cell>
          <cell r="C5971" t="str">
            <v>M3</v>
          </cell>
          <cell r="D5971">
            <v>0</v>
          </cell>
          <cell r="E5971">
            <v>0</v>
          </cell>
          <cell r="F5971">
            <v>0</v>
          </cell>
        </row>
        <row r="5972">
          <cell r="A5972">
            <v>92725</v>
          </cell>
          <cell r="B5972" t="str">
            <v>CONCRETAGEM DE VIGAS E LAJES, FCK=20 MPA, PARA LAJES MACIÇAS OU NERVURADAS COM USO DE BOMBA EM EDIFICAÇÃO COM ÁREA MÉDIA DE LAJES MENOR OU IGUAL A 20 M² - LANÇAMENTO, ADENSAMENTO E ACABAMENTO. AF_12/2015</v>
          </cell>
          <cell r="C5972" t="str">
            <v>M3</v>
          </cell>
          <cell r="D5972">
            <v>0</v>
          </cell>
          <cell r="E5972">
            <v>0</v>
          </cell>
          <cell r="F5972">
            <v>0</v>
          </cell>
        </row>
        <row r="5973">
          <cell r="A5973">
            <v>92726</v>
          </cell>
          <cell r="B5973" t="str">
            <v>CONCRETAGEM DE VIGAS E LAJES, FCK=20 MPA, PARA LAJES MACIÇAS OU NERVURADAS COM USO DE BOMBA EM EDIFICAÇÃO COM ÁREA MÉDIA DE LAJES MAIOR QUE 20 M² - LANÇAMENTO, ADENSAMENTO E ACABAMENTO. AF_12/2015</v>
          </cell>
          <cell r="C5973" t="str">
            <v>M3</v>
          </cell>
          <cell r="D5973">
            <v>0</v>
          </cell>
          <cell r="E5973">
            <v>0</v>
          </cell>
          <cell r="F5973">
            <v>0</v>
          </cell>
        </row>
        <row r="5974">
          <cell r="A5974">
            <v>92727</v>
          </cell>
          <cell r="B5974" t="str">
            <v>CONCRETAGEM DE VIGAS E LAJES, FCK=20 MPA, PARA LAJES PREMOLDADAS COM JERICAS EM ELEVADOR DE CABO EM EDIFICAÇÃO DE MULTIPAVIMENTOS ATÉ 16 ANDARES, COM ÁREA MÉDIA DE LAJES MENOR OU IGUAL A 20 M² - LANÇAMENTO, ADENSAMENTO E ACABAMENTO. AF_12/2015</v>
          </cell>
          <cell r="C5974" t="str">
            <v>M3</v>
          </cell>
          <cell r="D5974">
            <v>0</v>
          </cell>
          <cell r="E5974">
            <v>0</v>
          </cell>
          <cell r="F5974">
            <v>0</v>
          </cell>
        </row>
        <row r="5975">
          <cell r="A5975">
            <v>92728</v>
          </cell>
          <cell r="B5975" t="str">
            <v>CONCRETAGEM DE VIGAS E LAJES, FCK=20 MPA, PARA LAJES PREMOLDADAS COM JERICAS EM ELEVADOR DE CABO EM EDIFICAÇÃO DE MULTIPAVIMENTOS ATÉ 16 ANDARES, COM ÁREA MÉDIA DE LAJES MAIOR QUE 20 M² - LANÇAMENTO, ADENSAMENTO E ACABAMENTO. AF_12/2015</v>
          </cell>
          <cell r="C5975" t="str">
            <v>M3</v>
          </cell>
          <cell r="D5975">
            <v>0</v>
          </cell>
          <cell r="E5975">
            <v>0</v>
          </cell>
          <cell r="F5975">
            <v>0</v>
          </cell>
        </row>
        <row r="5976">
          <cell r="A5976">
            <v>92729</v>
          </cell>
          <cell r="B5976" t="str">
            <v>CONCRETAGEM DE VIGAS E LAJES, FCK=20 MPA, PARA LAJES MACIÇAS OU NERVURADAS COM JERICAS EM ELEVADOR DE CABO EM EDIFICAÇÃO DE ATÉ 16 ANDARES, COM ÁREA MÉDIA DE LAJES MENOR OU IGUAL A 20 M² - LANÇAMENTO, ADENSAMENTO E ACABAMENTO. AF_12/2015</v>
          </cell>
          <cell r="C5976" t="str">
            <v>M3</v>
          </cell>
          <cell r="D5976">
            <v>0</v>
          </cell>
          <cell r="E5976">
            <v>0</v>
          </cell>
          <cell r="F5976">
            <v>0</v>
          </cell>
        </row>
        <row r="5977">
          <cell r="A5977">
            <v>92730</v>
          </cell>
          <cell r="B5977" t="str">
            <v>CONCRETAGEM DE VIGAS E LAJES, FCK=20 MPA, PARA LAJES MACIÇAS OU NERVURADAS COM JERICAS EM ELEVADOR DE CABO EM EDIFICAÇÃO DE MULTIPAVIMENTOS ATÉ 16 ANDARES, COM ÁREA MÉDIA DE LAJES MAIOR QUE 20 M² - LANÇAMENTO, ADENSAMENTO E ACABAMENTO. AF_12/2015</v>
          </cell>
          <cell r="C5977" t="str">
            <v>M3</v>
          </cell>
          <cell r="D5977">
            <v>0</v>
          </cell>
          <cell r="E5977">
            <v>0</v>
          </cell>
          <cell r="F5977">
            <v>0</v>
          </cell>
        </row>
        <row r="5978">
          <cell r="A5978">
            <v>92731</v>
          </cell>
          <cell r="B5978" t="str">
            <v>CONCRETAGEM DE VIGAS E LAJES, FCK=20 MPA, PARA LAJES PREMOLDADAS COM JERICAS EM CREMALHEIRA EM EDIFICAÇÃO DE MULTIPAVIMENTOS ATÉ 16 ANDARES, COM ÁREA MÉDIA DE LAJES MENOR OU IGUAL A 20 M² - LANÇAMENTO, ADENSAMENTO E ACABAMENTO. AF_12/2015</v>
          </cell>
          <cell r="C5978" t="str">
            <v>M3</v>
          </cell>
          <cell r="D5978">
            <v>0</v>
          </cell>
          <cell r="E5978">
            <v>0</v>
          </cell>
          <cell r="F5978">
            <v>0</v>
          </cell>
        </row>
        <row r="5979">
          <cell r="A5979">
            <v>92732</v>
          </cell>
          <cell r="B5979" t="str">
            <v>CONCRETAGEM DE VIGAS E LAJES, FCK=20 MPA, PARA LAJES PREMOLDADAS COM JERICAS EM CREMALHEIRA EM EDIFICAÇÃO DE MULTIPAVIMENTOS ATÉ 16 ANDARES, COM ÁREA MÉDIA DE LAJES MAIOR QUE 20 M² - LANÇAMENTO, ADENSAMENTO E ACABAMENTO. AF_12/2015</v>
          </cell>
          <cell r="C5979" t="str">
            <v>M3</v>
          </cell>
          <cell r="D5979">
            <v>0</v>
          </cell>
          <cell r="E5979">
            <v>0</v>
          </cell>
          <cell r="F5979">
            <v>0</v>
          </cell>
        </row>
        <row r="5980">
          <cell r="A5980">
            <v>92733</v>
          </cell>
          <cell r="B5980" t="str">
            <v>CONCRETAGEM DE VIGAS E LAJES, FCK=20 MPA, PARA LAJES MACIÇAS OU NERVURADAS COM JERICAS EM CREMALHEIRA EM EDIFICAÇÃO DE MULTIPAVIMENTOS ATÉ 16 ANDARES, COM ÁREA MÉDIA DE LAJES MENOR OU IGUAL A 20 M² - LANÇAMENTO, ADENSAMENTO E ACABAMENTO. AF_12/2015</v>
          </cell>
          <cell r="C5980" t="str">
            <v>M3</v>
          </cell>
          <cell r="D5980">
            <v>0</v>
          </cell>
          <cell r="E5980">
            <v>0</v>
          </cell>
          <cell r="F5980">
            <v>0</v>
          </cell>
        </row>
        <row r="5981">
          <cell r="A5981">
            <v>92734</v>
          </cell>
          <cell r="B5981" t="str">
            <v>CONCRETAGEM DE VIGAS E LAJES, FCK=20 MPA, PARA LAJES MACIÇAS OU NERVURADAS COM JERICAS EM CREMALHEIRA EM EDIFICAÇÃO DE MULTIPAVIMENTOS ATÉ 16 ANDARES, COM ÁREA MÉDIA DE LAJES MAIOR QUE 20 M² - LANÇAMENTO, ADENSAMENTO E ACABAMENTO. AF_12/2015</v>
          </cell>
          <cell r="C5981" t="str">
            <v>M3</v>
          </cell>
          <cell r="D5981">
            <v>0</v>
          </cell>
          <cell r="E5981">
            <v>0</v>
          </cell>
          <cell r="F5981">
            <v>0</v>
          </cell>
        </row>
        <row r="5982">
          <cell r="A5982">
            <v>92735</v>
          </cell>
          <cell r="B5982" t="str">
            <v>CONCRETAGEM DE VIGAS E LAJES, FCK=20 MPA, PARA LAJES PREMOLDADAS COM GRUA DE CAÇAMBA DE 350 L EM EDIFICAÇÃO DE MULTIPAVIMENTOS ATÉ 16 ANDARES, COM ÁREA MÉDIA DE LAJES MENOR OU IGUAL A 20 M² - LANÇAMENTO, ADENSAMENTO E ACABAMENTO. AF_12/2015</v>
          </cell>
          <cell r="C5982" t="str">
            <v>M3</v>
          </cell>
          <cell r="D5982">
            <v>0</v>
          </cell>
          <cell r="E5982">
            <v>0</v>
          </cell>
          <cell r="F5982">
            <v>0</v>
          </cell>
        </row>
        <row r="5983">
          <cell r="A5983">
            <v>92736</v>
          </cell>
          <cell r="B5983" t="str">
            <v>CONCRETAGEM DE VIGAS E LAJES, FCK=20 MPA, PARA LAJES PREMOLDADAS COM GRUA DE CAÇAMBA DE 350 L EM EDIFICAÇÃO DE MULTIPAVIMENTOS ATÉ 16 ANDARES, COM ÁREA MÉDIA DE LAJES MAIOR QUE 20 M² - LANÇAMENTO, ADENSAMENTO E ACABAMENTO. AF_12/2015</v>
          </cell>
          <cell r="C5983" t="str">
            <v>M3</v>
          </cell>
          <cell r="D5983">
            <v>0</v>
          </cell>
          <cell r="E5983">
            <v>0</v>
          </cell>
          <cell r="F5983">
            <v>0</v>
          </cell>
        </row>
        <row r="5984">
          <cell r="A5984">
            <v>92739</v>
          </cell>
          <cell r="B5984" t="str">
            <v>CONCRETAGEM DE VIGAS E LAJES, FCK=20 MPA, PARA LAJES MACIÇAS OU NERVURADAS COM GRUA DE CAÇAMBA DE 500 L EM EDIFICAÇÃO DE MULTIPAVIMENTOS ATÉ 16 ANDARES, COM ÁREA MÉDIA DE LAJES MENOR OU IGUAL A 20 M² - LANÇAMENTO, ADENSAMENTO E ACABAMENTO. AF_12/2015</v>
          </cell>
          <cell r="C5984" t="str">
            <v>M3</v>
          </cell>
          <cell r="D5984">
            <v>0</v>
          </cell>
          <cell r="E5984">
            <v>0</v>
          </cell>
          <cell r="F5984">
            <v>0</v>
          </cell>
        </row>
        <row r="5985">
          <cell r="A5985">
            <v>92740</v>
          </cell>
          <cell r="B5985" t="str">
            <v>CONCRETAGEM DE VIGAS E LAJES, FCK=20 MPA, PARA LAJES MACIÇAS OU NERVURADAS COM GRUA DE CAÇAMBA DE 500 L EM EDIFICAÇÃO DE MULTIPAVIMENTOS ATÉ 16 ANDARES, COM ÁREA MÉDIA DE LAJES MAIOR QUE 20 M² - LANÇAMENTO, ADENSAMENTO E ACABAMENTO. AF_12/2015</v>
          </cell>
          <cell r="C5985" t="str">
            <v>M3</v>
          </cell>
          <cell r="D5985">
            <v>0</v>
          </cell>
          <cell r="E5985">
            <v>0</v>
          </cell>
          <cell r="F5985">
            <v>0</v>
          </cell>
        </row>
        <row r="5986">
          <cell r="A5986">
            <v>92741</v>
          </cell>
          <cell r="B5986" t="str">
            <v>CONCRETAGEM DE VIGAS E LAJES, FCK=20 MPA, PARA QUALQUER TIPO DE LAJE COM BALDES EM EDIFICAÇÃO TÉRREA, COM ÁREA MÉDIA DE LAJES MENOR OU IGUAL A 20 M² - LANÇAMENTO, ADENSAMENTO E ACABAMENTO. AF_12/2015</v>
          </cell>
          <cell r="C5986" t="str">
            <v>M3</v>
          </cell>
          <cell r="D5986">
            <v>0</v>
          </cell>
          <cell r="E5986">
            <v>0</v>
          </cell>
          <cell r="F5986">
            <v>0</v>
          </cell>
        </row>
        <row r="5987">
          <cell r="A5987">
            <v>92742</v>
          </cell>
          <cell r="B5987" t="str">
            <v>CONCRETAGEM DE VIGAS E LAJES, FCK=20 MPA, PARA QUALQUER TIPO DE LAJE COM BALDES EM EDIFICAÇÃO DE MULTIPAVIMENTOS ATÉ 04 ANDARES, COM ÁREA MÉDIA DE LAJES MENOR OU IGUAL A 20 M² - LANÇAMENTO, ADENSAMENTO E ACABAMENTO. AF_12/2015</v>
          </cell>
          <cell r="C5987" t="str">
            <v>M3</v>
          </cell>
          <cell r="D5987">
            <v>0</v>
          </cell>
          <cell r="E5987">
            <v>0</v>
          </cell>
          <cell r="F5987">
            <v>0</v>
          </cell>
        </row>
        <row r="5988">
          <cell r="A5988">
            <v>92873</v>
          </cell>
          <cell r="B5988" t="str">
            <v>LANÇAMENTO COM USO DE BALDES, ADENSAMENTO E ACABAMENTO DE CONCRETO EM ESTRUTURAS. AF_12/2015</v>
          </cell>
          <cell r="C5988" t="str">
            <v>M3</v>
          </cell>
          <cell r="D5988">
            <v>0</v>
          </cell>
          <cell r="E5988">
            <v>0</v>
          </cell>
          <cell r="F5988">
            <v>0</v>
          </cell>
        </row>
        <row r="5989">
          <cell r="A5989">
            <v>92874</v>
          </cell>
          <cell r="B5989" t="str">
            <v>LANÇAMENTO COM USO DE BOMBA, ADENSAMENTO E ACABAMENTO DE CONCRETO EM ESTRUTURAS. AF_12/2015</v>
          </cell>
          <cell r="C5989" t="str">
            <v>M3</v>
          </cell>
          <cell r="D5989">
            <v>0</v>
          </cell>
          <cell r="E5989">
            <v>0</v>
          </cell>
          <cell r="F5989">
            <v>0</v>
          </cell>
        </row>
        <row r="5990">
          <cell r="A5990">
            <v>94962</v>
          </cell>
          <cell r="B5990" t="str">
            <v>CONCRETO MAGRO PARA LASTRO, TRAÇO 1:4,5:4,5 (CIMENTO/ AREIA MÉDIA/ BRITA 1)  - PREPARO MECÂNICO COM BETONEIRA 400 L. AF_07/2016</v>
          </cell>
          <cell r="C5990" t="str">
            <v>M3</v>
          </cell>
          <cell r="D5990">
            <v>0</v>
          </cell>
          <cell r="E5990">
            <v>0</v>
          </cell>
          <cell r="F5990">
            <v>0</v>
          </cell>
        </row>
        <row r="5991">
          <cell r="A5991">
            <v>94963</v>
          </cell>
          <cell r="B5991" t="str">
            <v>CONCRETO FCK = 15MPA, TRAÇO 1:3,4:3,5 (CIMENTO/ AREIA MÉDIA/ BRITA 1)  - PREPARO MECÂNICO COM BETONEIRA 400 L. AF_07/2016</v>
          </cell>
          <cell r="C5991" t="str">
            <v>M3</v>
          </cell>
          <cell r="D5991">
            <v>0</v>
          </cell>
          <cell r="E5991">
            <v>0</v>
          </cell>
          <cell r="F5991">
            <v>0</v>
          </cell>
        </row>
        <row r="5992">
          <cell r="A5992">
            <v>94964</v>
          </cell>
          <cell r="B5992" t="str">
            <v>CONCRETO FCK = 20MPA, TRAÇO 1:2,7:3 (CIMENTO/ AREIA MÉDIA/ BRITA 1)  - PREPARO MECÂNICO COM BETONEIRA 400 L. AF_07/2016</v>
          </cell>
          <cell r="C5992" t="str">
            <v>M3</v>
          </cell>
          <cell r="D5992">
            <v>0</v>
          </cell>
          <cell r="E5992">
            <v>0</v>
          </cell>
          <cell r="F5992">
            <v>0</v>
          </cell>
        </row>
        <row r="5993">
          <cell r="A5993">
            <v>94965</v>
          </cell>
          <cell r="B5993" t="str">
            <v>CONCRETO FCK = 25MPA, TRAÇO 1:2,3:2,7 (CIMENTO/ AREIA MÉDIA/ BRITA 1)  - PREPARO MECÂNICO COM BETONEIRA 400 L. AF_07/2016</v>
          </cell>
          <cell r="C5993" t="str">
            <v>M3</v>
          </cell>
          <cell r="D5993">
            <v>0</v>
          </cell>
          <cell r="E5993">
            <v>0</v>
          </cell>
          <cell r="F5993">
            <v>0</v>
          </cell>
        </row>
        <row r="5994">
          <cell r="A5994">
            <v>94966</v>
          </cell>
          <cell r="B5994" t="str">
            <v>CONCRETO FCK = 30MPA, TRAÇO 1:2,1:2,5 (CIMENTO/ AREIA MÉDIA/ BRITA 1)  - PREPARO MECÂNICO COM BETONEIRA 400 L. AF_07/2016</v>
          </cell>
          <cell r="C5994" t="str">
            <v>M3</v>
          </cell>
          <cell r="D5994">
            <v>0</v>
          </cell>
          <cell r="E5994">
            <v>0</v>
          </cell>
          <cell r="F5994">
            <v>0</v>
          </cell>
        </row>
        <row r="5995">
          <cell r="A5995">
            <v>94967</v>
          </cell>
          <cell r="B5995" t="str">
            <v>CONCRETO FCK = 40MPA, TRAÇO 1:1,6:1,9 (CIMENTO/ AREIA MÉDIA/ BRITA 1)  - PREPARO MECÂNICO COM BETONEIRA 400 L. AF_07/2016</v>
          </cell>
          <cell r="C5995" t="str">
            <v>M3</v>
          </cell>
          <cell r="D5995">
            <v>0</v>
          </cell>
          <cell r="E5995">
            <v>0</v>
          </cell>
          <cell r="F5995">
            <v>0</v>
          </cell>
        </row>
        <row r="5996">
          <cell r="A5996">
            <v>94968</v>
          </cell>
          <cell r="B5996" t="str">
            <v>CONCRETO MAGRO PARA LASTRO, TRAÇO 1:4,5:4,5 (CIMENTO/ AREIA MÉDIA/ BRITA 1)  - PREPARO MECÂNICO COM BETONEIRA 600 L. AF_07/2016</v>
          </cell>
          <cell r="C5996" t="str">
            <v>M3</v>
          </cell>
          <cell r="D5996">
            <v>0</v>
          </cell>
          <cell r="E5996">
            <v>0</v>
          </cell>
          <cell r="F5996">
            <v>0</v>
          </cell>
        </row>
        <row r="5997">
          <cell r="A5997">
            <v>94969</v>
          </cell>
          <cell r="B5997" t="str">
            <v>CONCRETO FCK = 15MPA, TRAÇO 1:3,4:3,5 (CIMENTO/ AREIA MÉDIA/ BRITA 1)  - PREPARO MECÂNICO COM BETONEIRA 600 L. AF_07/2016</v>
          </cell>
          <cell r="C5997" t="str">
            <v>M3</v>
          </cell>
          <cell r="D5997">
            <v>0</v>
          </cell>
          <cell r="E5997">
            <v>0</v>
          </cell>
          <cell r="F5997">
            <v>0</v>
          </cell>
        </row>
        <row r="5998">
          <cell r="A5998">
            <v>94970</v>
          </cell>
          <cell r="B5998" t="str">
            <v>CONCRETO FCK = 20MPA, TRAÇO 1:2,7:3 (CIMENTO/ AREIA MÉDIA/ BRITA 1)  - PREPARO MECÂNICO COM BETONEIRA 600 L. AF_07/2016</v>
          </cell>
          <cell r="C5998" t="str">
            <v>M3</v>
          </cell>
          <cell r="D5998">
            <v>0</v>
          </cell>
          <cell r="E5998">
            <v>0</v>
          </cell>
          <cell r="F5998">
            <v>0</v>
          </cell>
        </row>
        <row r="5999">
          <cell r="A5999">
            <v>94971</v>
          </cell>
          <cell r="B5999" t="str">
            <v>CONCRETO FCK = 25MPA, TRAÇO 1:2,3:2,7 (CIMENTO/ AREIA MÉDIA/ BRITA 1)  - PREPARO MECÂNICO COM BETONEIRA 600 L. AF_07/2016</v>
          </cell>
          <cell r="C5999" t="str">
            <v>M3</v>
          </cell>
          <cell r="D5999">
            <v>0</v>
          </cell>
          <cell r="E5999">
            <v>0</v>
          </cell>
          <cell r="F5999">
            <v>0</v>
          </cell>
        </row>
        <row r="6000">
          <cell r="A6000">
            <v>94972</v>
          </cell>
          <cell r="B6000" t="str">
            <v>CONCRETO FCK = 30MPA, TRAÇO 1:2,1:2,5 (CIMENTO/ AREIA MÉDIA/ BRITA 1)  - PREPARO MECÂNICO COM BETONEIRA 600 L. AF_07/2016</v>
          </cell>
          <cell r="C6000" t="str">
            <v>M3</v>
          </cell>
          <cell r="D6000">
            <v>0</v>
          </cell>
          <cell r="E6000">
            <v>0</v>
          </cell>
          <cell r="F6000">
            <v>0</v>
          </cell>
        </row>
        <row r="6001">
          <cell r="A6001">
            <v>94973</v>
          </cell>
          <cell r="B6001" t="str">
            <v>CONCRETO FCK = 40MPA, TRAÇO 1:1,6:1,9 (CIMENTO/ AREIA MÉDIA/ BRITA 1)  - PREPARO MECÂNICO COM BETONEIRA 600 L. AF_07/2016</v>
          </cell>
          <cell r="C6001" t="str">
            <v>M3</v>
          </cell>
          <cell r="D6001">
            <v>0</v>
          </cell>
          <cell r="E6001">
            <v>0</v>
          </cell>
          <cell r="F6001">
            <v>0</v>
          </cell>
        </row>
        <row r="6002">
          <cell r="A6002">
            <v>94974</v>
          </cell>
          <cell r="B6002" t="str">
            <v>CONCRETO MAGRO PARA LASTRO, TRAÇO 1:4,5:4,5 (CIMENTO/ AREIA MÉDIA/ BRITA 1)  - PREPARO MANUAL. AF_07/2016</v>
          </cell>
          <cell r="C6002" t="str">
            <v>M3</v>
          </cell>
          <cell r="D6002">
            <v>0</v>
          </cell>
          <cell r="E6002">
            <v>0</v>
          </cell>
          <cell r="F6002">
            <v>0</v>
          </cell>
        </row>
        <row r="6003">
          <cell r="A6003">
            <v>94975</v>
          </cell>
          <cell r="B6003" t="str">
            <v>CONCRETO FCK = 15MPA, TRAÇO 1:3,4:3,5 (CIMENTO/ AREIA MÉDIA/ BRITA 1)  - PREPARO MANUAL. AF_07/2016</v>
          </cell>
          <cell r="C6003" t="str">
            <v>M3</v>
          </cell>
          <cell r="D6003">
            <v>0</v>
          </cell>
          <cell r="E6003">
            <v>0</v>
          </cell>
          <cell r="F6003">
            <v>0</v>
          </cell>
        </row>
        <row r="6004">
          <cell r="A6004">
            <v>96555</v>
          </cell>
          <cell r="B6004" t="str">
            <v>CONCRETAGEM DE BLOCOS DE COROAMENTO E VIGAS BALDRAME, FCK 30 MPA, COM USO DE JERICA  LANÇAMENTO, ADENSAMENTO E ACABAMENTO. AF_06/2017</v>
          </cell>
          <cell r="C6004" t="str">
            <v>M3</v>
          </cell>
          <cell r="D6004">
            <v>0</v>
          </cell>
          <cell r="E6004">
            <v>0</v>
          </cell>
          <cell r="F6004">
            <v>0</v>
          </cell>
        </row>
        <row r="6005">
          <cell r="A6005">
            <v>96556</v>
          </cell>
          <cell r="B6005" t="str">
            <v>CONCRETAGEM DE SAPATAS, FCK 30 MPA, COM USO DE JERICA  LANÇAMENTO, ADENSAMENTO E ACABAMENTO. AF_06/2017</v>
          </cell>
          <cell r="C6005" t="str">
            <v>M3</v>
          </cell>
          <cell r="D6005">
            <v>0</v>
          </cell>
          <cell r="E6005">
            <v>0</v>
          </cell>
          <cell r="F6005">
            <v>0</v>
          </cell>
        </row>
        <row r="6006">
          <cell r="A6006">
            <v>96557</v>
          </cell>
          <cell r="B6006" t="str">
            <v>CONCRETAGEM DE BLOCOS DE COROAMENTO E VIGAS BALDRAMES, FCK 30 MPA, COM USO DE BOMBA  LANÇAMENTO, ADENSAMENTO E ACABAMENTO. AF_06/2017</v>
          </cell>
          <cell r="C6006" t="str">
            <v>M3</v>
          </cell>
          <cell r="D6006">
            <v>0</v>
          </cell>
          <cell r="E6006">
            <v>0</v>
          </cell>
          <cell r="F6006">
            <v>0</v>
          </cell>
        </row>
        <row r="6007">
          <cell r="A6007">
            <v>96558</v>
          </cell>
          <cell r="B6007" t="str">
            <v>CONCRETAGEM DE SAPATAS, FCK 30 MPA, COM USO DE BOMBA  LANÇAMENTO, ADENSAMENTO E ACABAMENTO. AF_11/2016</v>
          </cell>
          <cell r="C6007" t="str">
            <v>M3</v>
          </cell>
          <cell r="D6007">
            <v>0</v>
          </cell>
          <cell r="E6007">
            <v>0</v>
          </cell>
          <cell r="F6007">
            <v>0</v>
          </cell>
        </row>
        <row r="6008">
          <cell r="A6008">
            <v>99235</v>
          </cell>
          <cell r="B6008" t="str">
            <v>CONCRETAGEM DE EDIFICAÇÕES (PAREDES E LAJES) FEITAS COM SISTEMA DE FÔRMAS MANUSEÁVEIS, COM CONCRETO USINADO AUTOADENSÁVEL FCK 25 MPA - LANÇAMENTO E ACABAMENTO. AF_06/2015</v>
          </cell>
          <cell r="C6008" t="str">
            <v>M3</v>
          </cell>
          <cell r="D6008">
            <v>0</v>
          </cell>
          <cell r="E6008">
            <v>0</v>
          </cell>
          <cell r="F6008">
            <v>0</v>
          </cell>
        </row>
        <row r="6009">
          <cell r="A6009">
            <v>99431</v>
          </cell>
          <cell r="B6009" t="str">
            <v>CONCRETAGEM DE LAJES EM EDIFICAÇÕES UNIFAMILIARES FEITAS COM SISTEMA DE FÔRMAS MANUSEÁVEIS, COM CONCRETO USINADO BOMBEÁVEL FCK 25 MPA - LANÇAMENTO, ADENSAMENTO E ACABAMENTO (EXCLUSIVE BOMBA LANÇA). AF_06/2015</v>
          </cell>
          <cell r="C6009" t="str">
            <v>M3</v>
          </cell>
          <cell r="D6009">
            <v>0</v>
          </cell>
          <cell r="E6009">
            <v>0</v>
          </cell>
          <cell r="F6009">
            <v>0</v>
          </cell>
        </row>
        <row r="6010">
          <cell r="A6010">
            <v>99432</v>
          </cell>
          <cell r="B6010" t="str">
            <v>CONCRETAGEM DE PAREDES EM EDIFICAÇÕES UNIFAMILIARES FEITAS COM SISTEMA DE FÔRMAS MANUSEÁVEIS, COM CONCRETO USINADO BOMBEÁVEL FCK 25 MPA - LANÇAMENTO, ADENSAMENTO E ACABAMENTO (EXCLUSIVE BOMBA LANÇA). AF_06/2015</v>
          </cell>
          <cell r="C6010" t="str">
            <v>M3</v>
          </cell>
          <cell r="D6010">
            <v>0</v>
          </cell>
          <cell r="E6010">
            <v>0</v>
          </cell>
          <cell r="F6010">
            <v>0</v>
          </cell>
        </row>
        <row r="6011">
          <cell r="A6011">
            <v>99433</v>
          </cell>
          <cell r="B6011" t="str">
            <v>CONCRETAGEM DE PLATIBANDA EM EDIFICAÇÕES UNIFAMILIARES FEITAS COM SISTEMA DE FÔRMAS MANUSEÁVEIS, COM CONCRETO USINADO BOMBEÁVEL FCK 25 MPA, - LANÇAMENTO, ADENSAMENTO E ACABAMENTO (EXCLUSIVE BOMBA LANÇA). AF_06/2015</v>
          </cell>
          <cell r="C6011" t="str">
            <v>M3</v>
          </cell>
          <cell r="D6011">
            <v>0</v>
          </cell>
          <cell r="E6011">
            <v>0</v>
          </cell>
          <cell r="F6011">
            <v>0</v>
          </cell>
        </row>
        <row r="6012">
          <cell r="A6012">
            <v>99434</v>
          </cell>
          <cell r="B6012" t="str">
            <v>CONCRETAGEM DE LAJES EM EDIFICAÇÕES MULTIFAMILIARES FEITAS COM SISTEMA DE FÔRMAS MANUSEÁVEIS, COM CONCRETO USINADO BOMBEÁVEL FCK 25 MPA - LANÇAMENTO, ADENSAMENTO E ACABAMENTO (EXCLUSIVE BOMBA LANÇA). AF_06/2015</v>
          </cell>
          <cell r="C6012" t="str">
            <v>M3</v>
          </cell>
          <cell r="D6012">
            <v>0</v>
          </cell>
          <cell r="E6012">
            <v>0</v>
          </cell>
          <cell r="F6012">
            <v>0</v>
          </cell>
        </row>
        <row r="6013">
          <cell r="A6013">
            <v>99435</v>
          </cell>
          <cell r="B6013" t="str">
            <v>CONCRETAGEM DE PAREDES EM EDIFICAÇÕES MULTIFAMILIARES FEITAS COM SISTEMA DE FÔRMAS MANUSEÁVEIS, COM CONCRETO USINADO BOMBEÁVEL FCK 25 MPA - LANÇAMENTO, ADENSAMENTO E ACABAMENTO (EXCLUSIVE BOMBA LANÇA). AF_06/2015</v>
          </cell>
          <cell r="C6013" t="str">
            <v>M3</v>
          </cell>
          <cell r="D6013">
            <v>0</v>
          </cell>
          <cell r="E6013">
            <v>0</v>
          </cell>
          <cell r="F6013">
            <v>0</v>
          </cell>
        </row>
        <row r="6014">
          <cell r="A6014">
            <v>99436</v>
          </cell>
          <cell r="B6014" t="str">
            <v>CONCRETAGEM DE PLATIBANDA EM EDIFICAÇÕES MULTIFAMILIARES FEITAS COM SISTEMA DE FÔRMAS MANUSEÁVEIS, COM CONCRETO USINADO BOMBEÁVEL FCK 25 MPA - LANÇAMENTO, ADENSAMENTO E ACABAMENTO (EXCLUSIVE BOMBA LANÇA). AF_06/2015</v>
          </cell>
          <cell r="C6014" t="str">
            <v>M3</v>
          </cell>
          <cell r="D6014">
            <v>0</v>
          </cell>
          <cell r="E6014">
            <v>0</v>
          </cell>
          <cell r="F6014">
            <v>0</v>
          </cell>
        </row>
        <row r="6015">
          <cell r="A6015">
            <v>99437</v>
          </cell>
          <cell r="B6015" t="str">
            <v>CONCRETAGEM DE PLATIBANDA EM EDIFICAÇÕES UNIFAMILIARES FEITAS COM SISTEMA DE FÔRMAS MANUSEÁVEIS, COM CONCRETO USINADO AUTOADENSÁVEL FCK 25 MPA - LANÇAMENTO E ACABAMENTO. AF_06/2015</v>
          </cell>
          <cell r="C6015" t="str">
            <v>M3</v>
          </cell>
          <cell r="D6015">
            <v>0</v>
          </cell>
          <cell r="E6015">
            <v>0</v>
          </cell>
          <cell r="F6015">
            <v>0</v>
          </cell>
        </row>
        <row r="6016">
          <cell r="A6016">
            <v>99438</v>
          </cell>
          <cell r="B6016" t="str">
            <v>CONCRETAGEM DE PLATIBANDA EM EDIFICAÇÕES MULTIFAMILIARES FEITAS COM SISTEMA DE FÔRMAS MANUSEÁVEIS, COM CONCRETO USINADO AUTOADENSÁVEL FCK 25 MPA - LANÇAMENTO E ACABAMENTO. AF_06/2015</v>
          </cell>
          <cell r="C6016" t="str">
            <v>M3</v>
          </cell>
          <cell r="D6016">
            <v>0</v>
          </cell>
          <cell r="E6016">
            <v>0</v>
          </cell>
          <cell r="F6016">
            <v>0</v>
          </cell>
        </row>
        <row r="6017">
          <cell r="A6017">
            <v>99439</v>
          </cell>
          <cell r="B6017" t="str">
            <v>CONCRETAGEM DE EDIFICAÇÕES (PAREDES E LAJES) FEITAS COM SISTEMA DE FÔRMAS MANUSEÁVEIS, COM CONCRETO USINADO BOMBEÁVEL FCK 25 MPA - LANÇAMENTO, ADENSAMENTO E ACABAMENTO (EXCLUSIVE BOMBA LANÇA). AF_06/2015</v>
          </cell>
          <cell r="C6017" t="str">
            <v>M3</v>
          </cell>
          <cell r="D6017">
            <v>0</v>
          </cell>
          <cell r="E6017">
            <v>0</v>
          </cell>
          <cell r="F6017">
            <v>0</v>
          </cell>
        </row>
        <row r="6018">
          <cell r="A6018" t="str">
            <v>74141/1</v>
          </cell>
          <cell r="B6018" t="str">
            <v>LAJE PRE-MOLD BETA 11 P/1KN/M2 VAOS 4,40M/INCL VIGOTAS TIJOLOS ARMADURA NEGATIVA CAPEAMENTO 3CM CONCRETO 20MPA ESCORAMENTO MATERIAL E MAO  DE OBRA.</v>
          </cell>
          <cell r="C6018" t="str">
            <v>M2</v>
          </cell>
          <cell r="D6018">
            <v>0</v>
          </cell>
          <cell r="E6018">
            <v>0</v>
          </cell>
          <cell r="F6018">
            <v>0</v>
          </cell>
        </row>
        <row r="6019">
          <cell r="A6019" t="str">
            <v>74141/2</v>
          </cell>
          <cell r="B6019" t="str">
            <v>LAJE PRE-MOLD BETA 12 P/3,5KN/M2 VAO 4,1M INCL VIGOTAS TIJOLOS ARMADU-RA NEGATIVA CAPEAMENTO 3CM CONCRETO 15MPA ESCORAMENTO MATERIAIS E MAO DE OBRA.</v>
          </cell>
          <cell r="C6019" t="str">
            <v>M2</v>
          </cell>
          <cell r="D6019">
            <v>0</v>
          </cell>
          <cell r="E6019">
            <v>0</v>
          </cell>
          <cell r="F6019">
            <v>0</v>
          </cell>
        </row>
        <row r="6020">
          <cell r="A6020" t="str">
            <v>74141/3</v>
          </cell>
          <cell r="B6020" t="str">
            <v>LAJE PRE-MOLD BETA 16 P/3,5KN/M2 VAO 5,2M INCL VIGOTAS TIJOLOS ARMADU-RA NEGATIVA CAPEAMENTO 3CM CONCRETO 15MPA ESCORAMENTO MATERIAL E MAO  DE OBRA.</v>
          </cell>
          <cell r="C6020" t="str">
            <v>M2</v>
          </cell>
          <cell r="D6020">
            <v>0</v>
          </cell>
          <cell r="E6020">
            <v>0</v>
          </cell>
          <cell r="F6020">
            <v>0</v>
          </cell>
        </row>
        <row r="6021">
          <cell r="A6021" t="str">
            <v>74141/4</v>
          </cell>
          <cell r="B6021" t="str">
            <v>LAJE PRE-MOLD BETA 20 P/3,5KN/M2 VAO 6,2M INCL VIGOTAS TIJOLOS ARMADU-RA NEGATIVA CAPEAMENTO 3CM CONCRETO 15MPA ESCORAMENTO MATERIAL E MAO  DE OBRA.</v>
          </cell>
          <cell r="C6021" t="str">
            <v>M2</v>
          </cell>
          <cell r="D6021">
            <v>0</v>
          </cell>
          <cell r="E6021">
            <v>0</v>
          </cell>
          <cell r="F6021">
            <v>0</v>
          </cell>
        </row>
        <row r="6022">
          <cell r="A6022" t="str">
            <v>74202/1</v>
          </cell>
          <cell r="B6022" t="str">
            <v>LAJE PRE-MOLDADA P/FORRO, SOBRECARGA 100KG/M2, VAOS ATE 3,50M/E=8CM, C/LAJOTAS E CAP.C/CONC FCK=20MPA, 3CM, INTER-EIXO 38CM, C/ESCORAMENTO (REAPR.3X) E FERRAGEM NEGATIVA</v>
          </cell>
          <cell r="C6022" t="str">
            <v>M2</v>
          </cell>
          <cell r="D6022">
            <v>0</v>
          </cell>
          <cell r="E6022">
            <v>0</v>
          </cell>
          <cell r="F6022">
            <v>0</v>
          </cell>
        </row>
        <row r="6023">
          <cell r="A6023" t="str">
            <v>74202/2</v>
          </cell>
          <cell r="B6023" t="str">
            <v>LAJE PRE-MOLDADA P/PISO, SOBRECARGA 200KG/M2, VAOS ATE 3,50M/E=8CM, C/LAJOTAS E CAP.C/CONC FCK=20MPA, 4CM, INTER-EIXO 38CM, C/ESCORAMENTO (REAPR.3X) E FERRAGEM NEGATIVA</v>
          </cell>
          <cell r="C6023" t="str">
            <v>M2</v>
          </cell>
          <cell r="D6023">
            <v>0</v>
          </cell>
          <cell r="E6023">
            <v>0</v>
          </cell>
          <cell r="F6023">
            <v>0</v>
          </cell>
        </row>
        <row r="6024">
          <cell r="A6024">
            <v>101165</v>
          </cell>
          <cell r="B6024" t="str">
            <v>ALVENARIA DE EMBASAMENTO COM BLOCO ESTRUTURAL DE CONCRETO, DE 14X19X29CM E ARGAMASSA DE ASSENTAMENTO COM PREPARO EM BETONEIRA. AF_05/2020</v>
          </cell>
          <cell r="C6024" t="str">
            <v>M3</v>
          </cell>
          <cell r="D6024">
            <v>0</v>
          </cell>
          <cell r="E6024">
            <v>0</v>
          </cell>
          <cell r="F6024">
            <v>0</v>
          </cell>
        </row>
        <row r="6025">
          <cell r="A6025">
            <v>101166</v>
          </cell>
          <cell r="B6025" t="str">
            <v>ALVENARIA DE EMBASAMENTO COM BLOCO ESTRUTURAL DE CERÂMICA, DE 14X19X29CM E ARGAMASSA DE ASSENTAMENTO COM PREPARO EM BETONEIRA. AF_05/2020</v>
          </cell>
          <cell r="C6025" t="str">
            <v>M3</v>
          </cell>
          <cell r="D6025">
            <v>0</v>
          </cell>
          <cell r="E6025">
            <v>0</v>
          </cell>
          <cell r="F6025">
            <v>0</v>
          </cell>
        </row>
        <row r="6026">
          <cell r="A6026">
            <v>98576</v>
          </cell>
          <cell r="B6026" t="str">
            <v>TRATAMENTO DE JUNTA DE DILATAÇÃO COM MANTA ASFÁLTICA ADERIDA COM MAÇARICO. AF_06/2018</v>
          </cell>
          <cell r="C6026" t="str">
            <v>M</v>
          </cell>
          <cell r="D6026">
            <v>0</v>
          </cell>
          <cell r="E6026">
            <v>0</v>
          </cell>
          <cell r="F6026">
            <v>0</v>
          </cell>
        </row>
        <row r="6027">
          <cell r="A6027">
            <v>93182</v>
          </cell>
          <cell r="B6027" t="str">
            <v>VERGA PRÉ-MOLDADA PARA JANELAS COM ATÉ 1,5 M DE VÃO. AF_03/2016</v>
          </cell>
          <cell r="C6027" t="str">
            <v>M</v>
          </cell>
          <cell r="D6027">
            <v>0</v>
          </cell>
          <cell r="E6027">
            <v>0</v>
          </cell>
          <cell r="F6027">
            <v>0</v>
          </cell>
        </row>
        <row r="6028">
          <cell r="A6028">
            <v>93183</v>
          </cell>
          <cell r="B6028" t="str">
            <v>VERGA PRÉ-MOLDADA PARA JANELAS COM MAIS DE 1,5 M DE VÃO. AF_03/2016</v>
          </cell>
          <cell r="C6028" t="str">
            <v>M</v>
          </cell>
          <cell r="D6028">
            <v>0</v>
          </cell>
          <cell r="E6028">
            <v>0</v>
          </cell>
          <cell r="F6028">
            <v>0</v>
          </cell>
        </row>
        <row r="6029">
          <cell r="A6029">
            <v>93184</v>
          </cell>
          <cell r="B6029" t="str">
            <v>VERGA PRÉ-MOLDADA PARA PORTAS COM ATÉ 1,5 M DE VÃO. AF_03/2016</v>
          </cell>
          <cell r="C6029" t="str">
            <v>M</v>
          </cell>
          <cell r="D6029">
            <v>0</v>
          </cell>
          <cell r="E6029">
            <v>0</v>
          </cell>
          <cell r="F6029">
            <v>0</v>
          </cell>
        </row>
        <row r="6030">
          <cell r="A6030">
            <v>93185</v>
          </cell>
          <cell r="B6030" t="str">
            <v>VERGA PRÉ-MOLDADA PARA PORTAS COM MAIS DE 1,5 M DE VÃO. AF_03/2016</v>
          </cell>
          <cell r="C6030" t="str">
            <v>M</v>
          </cell>
          <cell r="D6030">
            <v>0</v>
          </cell>
          <cell r="E6030">
            <v>0</v>
          </cell>
          <cell r="F6030">
            <v>0</v>
          </cell>
        </row>
        <row r="6031">
          <cell r="A6031">
            <v>93186</v>
          </cell>
          <cell r="B6031" t="str">
            <v>VERGA MOLDADA IN LOCO EM CONCRETO PARA JANELAS COM ATÉ 1,5 M DE VÃO. AF_03/2016</v>
          </cell>
          <cell r="C6031" t="str">
            <v>M</v>
          </cell>
          <cell r="D6031">
            <v>0</v>
          </cell>
          <cell r="E6031">
            <v>0</v>
          </cell>
          <cell r="F6031">
            <v>0</v>
          </cell>
        </row>
        <row r="6032">
          <cell r="A6032">
            <v>93187</v>
          </cell>
          <cell r="B6032" t="str">
            <v>VERGA MOLDADA IN LOCO EM CONCRETO PARA JANELAS COM MAIS DE 1,5 M DE VÃO. AF_03/2016</v>
          </cell>
          <cell r="C6032" t="str">
            <v>M</v>
          </cell>
          <cell r="D6032">
            <v>0</v>
          </cell>
          <cell r="E6032">
            <v>0</v>
          </cell>
          <cell r="F6032">
            <v>0</v>
          </cell>
        </row>
        <row r="6033">
          <cell r="A6033">
            <v>93188</v>
          </cell>
          <cell r="B6033" t="str">
            <v>VERGA MOLDADA IN LOCO EM CONCRETO PARA PORTAS COM ATÉ 1,5 M DE VÃO. AF_03/2016</v>
          </cell>
          <cell r="C6033" t="str">
            <v>M</v>
          </cell>
          <cell r="D6033">
            <v>0</v>
          </cell>
          <cell r="E6033">
            <v>0</v>
          </cell>
          <cell r="F6033">
            <v>0</v>
          </cell>
        </row>
        <row r="6034">
          <cell r="A6034">
            <v>93189</v>
          </cell>
          <cell r="B6034" t="str">
            <v>VERGA MOLDADA IN LOCO EM CONCRETO PARA PORTAS COM MAIS DE 1,5 M DE VÃO. AF_03/2016</v>
          </cell>
          <cell r="C6034" t="str">
            <v>M</v>
          </cell>
          <cell r="D6034">
            <v>0</v>
          </cell>
          <cell r="E6034">
            <v>0</v>
          </cell>
          <cell r="F6034">
            <v>0</v>
          </cell>
        </row>
        <row r="6035">
          <cell r="A6035">
            <v>93190</v>
          </cell>
          <cell r="B6035" t="str">
            <v>VERGA MOLDADA IN LOCO COM UTILIZAÇÃO DE BLOCOS CANALETA PARA JANELAS COM ATÉ 1,5 M DE VÃO. AF_03/2016</v>
          </cell>
          <cell r="C6035" t="str">
            <v>M</v>
          </cell>
          <cell r="D6035">
            <v>0</v>
          </cell>
          <cell r="E6035">
            <v>0</v>
          </cell>
          <cell r="F6035">
            <v>0</v>
          </cell>
        </row>
        <row r="6036">
          <cell r="A6036">
            <v>93191</v>
          </cell>
          <cell r="B6036" t="str">
            <v>VERGA MOLDADA IN LOCO COM UTILIZAÇÃO DE BLOCOS CANALETA PARA JANELAS COM MAIS DE 1,5 M DE VÃO. AF_03/2016</v>
          </cell>
          <cell r="C6036" t="str">
            <v>M</v>
          </cell>
          <cell r="D6036">
            <v>0</v>
          </cell>
          <cell r="E6036">
            <v>0</v>
          </cell>
          <cell r="F6036">
            <v>0</v>
          </cell>
        </row>
        <row r="6037">
          <cell r="A6037">
            <v>93192</v>
          </cell>
          <cell r="B6037" t="str">
            <v>VERGA MOLDADA IN LOCO COM UTILIZAÇÃO DE BLOCOS CANALETA PARA PORTAS COM ATÉ 1,5 M DE VÃO. AF_03/2016</v>
          </cell>
          <cell r="C6037" t="str">
            <v>M</v>
          </cell>
          <cell r="D6037">
            <v>0</v>
          </cell>
          <cell r="E6037">
            <v>0</v>
          </cell>
          <cell r="F6037">
            <v>0</v>
          </cell>
        </row>
        <row r="6038">
          <cell r="A6038">
            <v>93193</v>
          </cell>
          <cell r="B6038" t="str">
            <v>VERGA MOLDADA IN LOCO COM UTILIZAÇÃO DE BLOCOS CANALETA PARA PORTAS COM MAIS DE 1,5 M DE VÃO. AF_03/2016</v>
          </cell>
          <cell r="C6038" t="str">
            <v>M</v>
          </cell>
          <cell r="D6038">
            <v>0</v>
          </cell>
          <cell r="E6038">
            <v>0</v>
          </cell>
          <cell r="F6038">
            <v>0</v>
          </cell>
        </row>
        <row r="6039">
          <cell r="A6039">
            <v>93194</v>
          </cell>
          <cell r="B6039" t="str">
            <v>CONTRAVERGA PRÉ-MOLDADA PARA VÃOS DE ATÉ 1,5 M DE COMPRIMENTO. AF_03/2016</v>
          </cell>
          <cell r="C6039" t="str">
            <v>M</v>
          </cell>
          <cell r="D6039">
            <v>0</v>
          </cell>
          <cell r="E6039">
            <v>0</v>
          </cell>
          <cell r="F6039">
            <v>0</v>
          </cell>
        </row>
        <row r="6040">
          <cell r="A6040">
            <v>93195</v>
          </cell>
          <cell r="B6040" t="str">
            <v>CONTRAVERGA PRÉ-MOLDADA PARA VÃOS DE MAIS DE 1,5 M DE COMPRIMENTO. AF_03/2016</v>
          </cell>
          <cell r="C6040" t="str">
            <v>M</v>
          </cell>
          <cell r="D6040">
            <v>0</v>
          </cell>
          <cell r="E6040">
            <v>0</v>
          </cell>
          <cell r="F6040">
            <v>0</v>
          </cell>
        </row>
        <row r="6041">
          <cell r="A6041">
            <v>93196</v>
          </cell>
          <cell r="B6041" t="str">
            <v>CONTRAVERGA MOLDADA IN LOCO EM CONCRETO PARA VÃOS DE ATÉ 1,5 M DE COMPRIMENTO. AF_03/2016</v>
          </cell>
          <cell r="C6041" t="str">
            <v>M</v>
          </cell>
          <cell r="D6041">
            <v>0</v>
          </cell>
          <cell r="E6041">
            <v>0</v>
          </cell>
          <cell r="F6041">
            <v>0</v>
          </cell>
        </row>
        <row r="6042">
          <cell r="A6042">
            <v>93197</v>
          </cell>
          <cell r="B6042" t="str">
            <v>CONTRAVERGA MOLDADA IN LOCO EM CONCRETO PARA VÃOS DE MAIS DE 1,5 M DE COMPRIMENTO. AF_03/2016</v>
          </cell>
          <cell r="C6042" t="str">
            <v>M</v>
          </cell>
          <cell r="D6042">
            <v>0</v>
          </cell>
          <cell r="E6042">
            <v>0</v>
          </cell>
          <cell r="F6042">
            <v>0</v>
          </cell>
        </row>
        <row r="6043">
          <cell r="A6043">
            <v>93198</v>
          </cell>
          <cell r="B6043" t="str">
            <v>CONTRAVERGA MOLDADA IN LOCO COM UTILIZAÇÃO DE BLOCOS CANALETA PARA VÃOS DE ATÉ 1,5 M DE COMPRIMENTO. AF_03/2016</v>
          </cell>
          <cell r="C6043" t="str">
            <v>M</v>
          </cell>
          <cell r="D6043">
            <v>0</v>
          </cell>
          <cell r="E6043">
            <v>0</v>
          </cell>
          <cell r="F6043">
            <v>0</v>
          </cell>
        </row>
        <row r="6044">
          <cell r="A6044">
            <v>93199</v>
          </cell>
          <cell r="B6044" t="str">
            <v>CONTRAVERGA MOLDADA IN LOCO COM UTILIZAÇÃO DE BLOCOS CANALETA PARA VÃOS DE MAIS DE 1,5 M DE COMPRIMENTO. AF_03/2016</v>
          </cell>
          <cell r="C6044" t="str">
            <v>M</v>
          </cell>
          <cell r="D6044">
            <v>0</v>
          </cell>
          <cell r="E6044">
            <v>0</v>
          </cell>
          <cell r="F6044">
            <v>0</v>
          </cell>
        </row>
        <row r="6045">
          <cell r="A6045">
            <v>93200</v>
          </cell>
          <cell r="B6045" t="str">
            <v>FIXAÇÃO (ENCUNHAMENTO) DE ALVENARIA DE VEDAÇÃO COM ARGAMASSA APLICADA COM BISNAGA. AF_03/2016</v>
          </cell>
          <cell r="C6045" t="str">
            <v>M</v>
          </cell>
          <cell r="D6045">
            <v>0</v>
          </cell>
          <cell r="E6045">
            <v>0</v>
          </cell>
          <cell r="F6045">
            <v>0</v>
          </cell>
        </row>
        <row r="6046">
          <cell r="A6046">
            <v>93201</v>
          </cell>
          <cell r="B6046" t="str">
            <v>FIXAÇÃO (ENCUNHAMENTO) DE ALVENARIA DE VEDAÇÃO COM ARGAMASSA APLICADA COM COLHER. AF_03/2016</v>
          </cell>
          <cell r="C6046" t="str">
            <v>M</v>
          </cell>
          <cell r="D6046">
            <v>0</v>
          </cell>
          <cell r="E6046">
            <v>0</v>
          </cell>
          <cell r="F6046">
            <v>0</v>
          </cell>
        </row>
        <row r="6047">
          <cell r="A6047">
            <v>93202</v>
          </cell>
          <cell r="B6047" t="str">
            <v>FIXAÇÃO (ENCUNHAMENTO) DE ALVENARIA DE VEDAÇÃO COM TIJOLO MACIÇO. AF_03/2016</v>
          </cell>
          <cell r="C6047" t="str">
            <v>M</v>
          </cell>
          <cell r="D6047">
            <v>0</v>
          </cell>
          <cell r="E6047">
            <v>0</v>
          </cell>
          <cell r="F6047">
            <v>0</v>
          </cell>
        </row>
        <row r="6048">
          <cell r="A6048">
            <v>93203</v>
          </cell>
          <cell r="B6048" t="str">
            <v>FIXAÇÃO (ENCUNHAMENTO) DE ALVENARIA DE VEDAÇÃO COM ESPUMA DE POLIURETANO EXPANSIVA. AF_03/2016</v>
          </cell>
          <cell r="C6048" t="str">
            <v>M</v>
          </cell>
          <cell r="D6048">
            <v>0</v>
          </cell>
          <cell r="E6048">
            <v>0</v>
          </cell>
          <cell r="F6048">
            <v>0</v>
          </cell>
        </row>
        <row r="6049">
          <cell r="A6049">
            <v>93204</v>
          </cell>
          <cell r="B6049" t="str">
            <v>CINTA DE AMARRAÇÃO DE ALVENARIA MOLDADA IN LOCO EM CONCRETO. AF_03/2016</v>
          </cell>
          <cell r="C6049" t="str">
            <v>M</v>
          </cell>
          <cell r="D6049">
            <v>0</v>
          </cell>
          <cell r="E6049">
            <v>0</v>
          </cell>
          <cell r="F6049">
            <v>0</v>
          </cell>
        </row>
        <row r="6050">
          <cell r="A6050">
            <v>93205</v>
          </cell>
          <cell r="B6050" t="str">
            <v>CINTA DE AMARRAÇÃO DE ALVENARIA MOLDADA IN LOCO COM UTILIZAÇÃO DE BLOCOS CANALETA. AF_03/2016</v>
          </cell>
          <cell r="C6050" t="str">
            <v>M</v>
          </cell>
          <cell r="D6050">
            <v>0</v>
          </cell>
          <cell r="E6050">
            <v>0</v>
          </cell>
          <cell r="F6050">
            <v>0</v>
          </cell>
        </row>
        <row r="6051">
          <cell r="A6051">
            <v>85233</v>
          </cell>
          <cell r="B6051" t="str">
            <v>ESCADA EM CONCRETO ARMADO, FCK = 15 MPA, MOLDADA IN LOCO</v>
          </cell>
          <cell r="C6051" t="str">
            <v>M3</v>
          </cell>
          <cell r="D6051">
            <v>0</v>
          </cell>
          <cell r="E6051">
            <v>0</v>
          </cell>
          <cell r="F6051">
            <v>0</v>
          </cell>
        </row>
        <row r="6052">
          <cell r="A6052">
            <v>95952</v>
          </cell>
          <cell r="B6052" t="str">
            <v>(COMPOSIÇÃO REPRESENTATIVA) EXECUÇÃO DE ESTRUTURAS DE CONCRETO ARMADO CONVENCIONAL, PARA EDIFICAÇÃO HABITACIONAL MULTIFAMILIAR (PRÉDIO), FCK = 25 MPA. AF_01/2017</v>
          </cell>
          <cell r="C6052" t="str">
            <v>M3</v>
          </cell>
          <cell r="D6052">
            <v>0</v>
          </cell>
          <cell r="E6052">
            <v>0</v>
          </cell>
          <cell r="F6052">
            <v>0</v>
          </cell>
        </row>
        <row r="6053">
          <cell r="A6053">
            <v>95953</v>
          </cell>
          <cell r="B6053" t="str">
            <v>(COMPOSIÇÃO REPRESENTATIVA) EXECUÇÃO DE ESTRUTURAS DE CONCRETO ARMADO, PARA EDIFICAÇÃO HABITACIONAL UNIFAMILIAR COM DOIS PAVIMENTOS (CASA ISOLADA), FCK = 25 MPA. AF_01/2017</v>
          </cell>
          <cell r="C6053" t="str">
            <v>M3</v>
          </cell>
          <cell r="D6053">
            <v>0</v>
          </cell>
          <cell r="E6053">
            <v>0</v>
          </cell>
          <cell r="F6053">
            <v>0</v>
          </cell>
        </row>
        <row r="6054">
          <cell r="A6054">
            <v>95954</v>
          </cell>
          <cell r="B6054" t="str">
            <v>(COMPOSIÇÃO REPRESENTATIVA) EXECUÇÃO DE ESTRUTURAS DE CONCRETO ARMADO, PARA EDIFICAÇÃO HABITACIONAL UNIFAMILIAR COM DOIS PAVIMENTOS (CASA EM EMPREENDIMENTOS), FCK = 25 MPA. AF_01/2017</v>
          </cell>
          <cell r="C6054" t="str">
            <v>M3</v>
          </cell>
          <cell r="D6054">
            <v>0</v>
          </cell>
          <cell r="E6054">
            <v>0</v>
          </cell>
          <cell r="F6054">
            <v>0</v>
          </cell>
        </row>
        <row r="6055">
          <cell r="A6055">
            <v>95955</v>
          </cell>
          <cell r="B6055" t="str">
            <v>(COMPOSIÇÃO REPRESENTATIVA) EXECUÇÃO DE ESTRUTURAS DE CONCRETO ARMADO, PARA EDIFICAÇÃO HABITACIONAL UNIFAMILIAR TÉRREA (CASA ISOLADA), FCK = 25 MPA. AF_01/2017</v>
          </cell>
          <cell r="C6055" t="str">
            <v>M3</v>
          </cell>
          <cell r="D6055">
            <v>0</v>
          </cell>
          <cell r="E6055">
            <v>0</v>
          </cell>
          <cell r="F6055">
            <v>0</v>
          </cell>
        </row>
        <row r="6056">
          <cell r="A6056">
            <v>95956</v>
          </cell>
          <cell r="B6056" t="str">
            <v>(COMPOSIÇÃO REPRESENTATIVA) EXECUÇÃO DE ESTRUTURAS DE CONCRETO ARMADO, PARA EDIFICAÇÃO HABITACIONAL UNIFAMILIAR TÉRREA (CASA EM EMPREENDIMENTOS), FCK = 25 MPA. AF_01/2017</v>
          </cell>
          <cell r="C6056" t="str">
            <v>M3</v>
          </cell>
          <cell r="D6056">
            <v>0</v>
          </cell>
          <cell r="E6056">
            <v>0</v>
          </cell>
          <cell r="F6056">
            <v>0</v>
          </cell>
        </row>
        <row r="6057">
          <cell r="A6057">
            <v>95957</v>
          </cell>
          <cell r="B6057" t="str">
            <v>(COMPOSIÇÃO REPRESENTATIVA) EXECUÇÃO DE ESTRUTURAS DE CONCRETO ARMADO, PARA EDIFICAÇÃO INSTITUCIONAL TÉRREA, FCK = 25 MPA. AF_01/2017</v>
          </cell>
          <cell r="C6057" t="str">
            <v>M3</v>
          </cell>
          <cell r="D6057">
            <v>0</v>
          </cell>
          <cell r="E6057">
            <v>0</v>
          </cell>
          <cell r="F6057">
            <v>0</v>
          </cell>
        </row>
        <row r="6058">
          <cell r="A6058">
            <v>95969</v>
          </cell>
          <cell r="B6058" t="str">
            <v>(COMPOSIÇÃO REPRESENTATIVA) EXECUÇÃO DE ESCADA EM CONCRETO ARMADO, MOLDADA IN LOCO, FCK = 25 MPA. AF_02/2017</v>
          </cell>
          <cell r="C6058" t="str">
            <v>M3</v>
          </cell>
          <cell r="D6058">
            <v>0</v>
          </cell>
          <cell r="E6058">
            <v>0</v>
          </cell>
          <cell r="F6058">
            <v>0</v>
          </cell>
        </row>
        <row r="6059">
          <cell r="A6059">
            <v>97733</v>
          </cell>
          <cell r="B6059" t="str">
            <v>PEÇA RETANGULAR PRÉ-MOLDADA, VOLUME DE CONCRETO DE ATÉ 10 LITROS, TAXA DE AÇO APROXIMADA DE 30KG/M³. AF_01/2018</v>
          </cell>
          <cell r="C6059" t="str">
            <v>M3</v>
          </cell>
          <cell r="D6059">
            <v>0</v>
          </cell>
          <cell r="E6059">
            <v>0</v>
          </cell>
          <cell r="F6059">
            <v>0</v>
          </cell>
        </row>
        <row r="6060">
          <cell r="A6060">
            <v>97734</v>
          </cell>
          <cell r="B6060" t="str">
            <v>PEÇA RETANGULAR PRÉ-MOLDADA, VOLUME DE CONCRETO DE 10 A 30 LITROS, TAXA DE AÇO APROXIMADA DE 30KG/M³. AF_01/2018</v>
          </cell>
          <cell r="C6060" t="str">
            <v>M3</v>
          </cell>
          <cell r="D6060">
            <v>0</v>
          </cell>
          <cell r="E6060">
            <v>0</v>
          </cell>
          <cell r="F6060">
            <v>0</v>
          </cell>
        </row>
        <row r="6061">
          <cell r="A6061">
            <v>97735</v>
          </cell>
          <cell r="B6061" t="str">
            <v>PEÇA RETANGULAR PRÉ-MOLDADA, VOLUME DE CONCRETO DE 30 A 100 LITROS, TAXA DE AÇO APROXIMADA DE 30KG/M³. AF_01/2018</v>
          </cell>
          <cell r="C6061" t="str">
            <v>M3</v>
          </cell>
          <cell r="D6061">
            <v>0</v>
          </cell>
          <cell r="E6061">
            <v>0</v>
          </cell>
          <cell r="F6061">
            <v>0</v>
          </cell>
        </row>
        <row r="6062">
          <cell r="A6062">
            <v>97736</v>
          </cell>
          <cell r="B6062" t="str">
            <v>PEÇA RETANGULAR PRÉ-MOLDADA, VOLUME DE CONCRETO ACIMA DE 100 LITROS, TAXA DE AÇO APROXIMADA DE 30KG/M³. AF_01/2018</v>
          </cell>
          <cell r="C6062" t="str">
            <v>M3</v>
          </cell>
          <cell r="D6062">
            <v>0</v>
          </cell>
          <cell r="E6062">
            <v>0</v>
          </cell>
          <cell r="F6062">
            <v>0</v>
          </cell>
        </row>
        <row r="6063">
          <cell r="A6063">
            <v>97737</v>
          </cell>
          <cell r="B6063" t="str">
            <v>PEÇA RETANGULAR PRÉ-MOLDADA, VOLUME DE CONCRETO DE 30 A 70 LITROS , TAXA DE AÇO APROXIMADA DE 70KG/M³. AF_01/2018</v>
          </cell>
          <cell r="C6063" t="str">
            <v>M3</v>
          </cell>
          <cell r="D6063">
            <v>0</v>
          </cell>
          <cell r="E6063">
            <v>0</v>
          </cell>
          <cell r="F6063">
            <v>0</v>
          </cell>
        </row>
        <row r="6064">
          <cell r="A6064">
            <v>97738</v>
          </cell>
          <cell r="B6064" t="str">
            <v>PEÇA CIRCULAR PRÉ-MOLDADA, VOLUME DE CONCRETO DE 10 A 30 LITROS, TAXA DE FIBRA DE POLIPROPILENO APROXIMADA DE 6 KG/M³. AF_01/2018_P</v>
          </cell>
          <cell r="C6064" t="str">
            <v>M3</v>
          </cell>
          <cell r="D6064">
            <v>0</v>
          </cell>
          <cell r="E6064">
            <v>0</v>
          </cell>
          <cell r="F6064">
            <v>0</v>
          </cell>
        </row>
        <row r="6065">
          <cell r="A6065">
            <v>97739</v>
          </cell>
          <cell r="B6065" t="str">
            <v>PEÇA CIRCULAR PRÉ-MOLDADA, VOLUME DE CONCRETO DE 30 A 100 LITROS, TAXA DE AÇO APROXIMADA DE 30KG/M³. AF_01/2018</v>
          </cell>
          <cell r="C6065" t="str">
            <v>M3</v>
          </cell>
          <cell r="D6065">
            <v>0</v>
          </cell>
          <cell r="E6065">
            <v>0</v>
          </cell>
          <cell r="F6065">
            <v>0</v>
          </cell>
        </row>
        <row r="6066">
          <cell r="A6066">
            <v>97740</v>
          </cell>
          <cell r="B6066" t="str">
            <v>PEÇA CIRCULAR PRÉ-MOLDADA, VOLUME DE CONCRETO ACIMA DE 100 LITROS, TAXA DE AÇO APROXIMADA DE 30KG/M³. AF_01/2018</v>
          </cell>
          <cell r="C6066" t="str">
            <v>M3</v>
          </cell>
          <cell r="D6066">
            <v>0</v>
          </cell>
          <cell r="E6066">
            <v>0</v>
          </cell>
          <cell r="F6066">
            <v>0</v>
          </cell>
        </row>
        <row r="6067">
          <cell r="A6067">
            <v>98615</v>
          </cell>
          <cell r="B6067" t="str">
            <v>CONTENÇÃO EM CORTINA COM ESTACAS ESPAÇADAS COM 30 CM DE DIÂMETRO E PROFUNDIDADE MENOR OU IGUAL A 10 M. AF_06/2018</v>
          </cell>
          <cell r="C6067" t="str">
            <v>M2</v>
          </cell>
          <cell r="D6067">
            <v>0</v>
          </cell>
          <cell r="E6067">
            <v>0</v>
          </cell>
          <cell r="F6067">
            <v>0</v>
          </cell>
        </row>
        <row r="6068">
          <cell r="A6068">
            <v>98616</v>
          </cell>
          <cell r="B6068" t="str">
            <v>CONTENÇÃO EM CORTINA COM ESTACAS ESPAÇADAS COM 30 CM DE DIÂMETRO E PROFUNDIDADE MAIOR QUE 10 M E MENOR OU IGUAL A 15 M. AF_06/2018</v>
          </cell>
          <cell r="C6068" t="str">
            <v>M2</v>
          </cell>
          <cell r="D6068">
            <v>0</v>
          </cell>
          <cell r="E6068">
            <v>0</v>
          </cell>
          <cell r="F6068">
            <v>0</v>
          </cell>
        </row>
        <row r="6069">
          <cell r="A6069">
            <v>98617</v>
          </cell>
          <cell r="B6069" t="str">
            <v>CONTENÇÃO EM CORTINA COM ESTACAS ESPAÇADAS COM 30 CM DE DIÂMETRO E PROFUNDIDADE MAIOR QUE 15 M. AF_06/2018</v>
          </cell>
          <cell r="C6069" t="str">
            <v>M2</v>
          </cell>
          <cell r="D6069">
            <v>0</v>
          </cell>
          <cell r="E6069">
            <v>0</v>
          </cell>
          <cell r="F6069">
            <v>0</v>
          </cell>
        </row>
        <row r="6070">
          <cell r="A6070">
            <v>98618</v>
          </cell>
          <cell r="B6070" t="str">
            <v>CONTENÇÃO EM CORTINA COM ESTACAS ESPAÇADAS COM 40 CM DE DIÂMETRO E PROFUNDIDADE MENOR OU IGUAL A 10 M. AF_06/2018</v>
          </cell>
          <cell r="C6070" t="str">
            <v>M2</v>
          </cell>
          <cell r="D6070">
            <v>0</v>
          </cell>
          <cell r="E6070">
            <v>0</v>
          </cell>
          <cell r="F6070">
            <v>0</v>
          </cell>
        </row>
        <row r="6071">
          <cell r="A6071">
            <v>98619</v>
          </cell>
          <cell r="B6071" t="str">
            <v>CONTENÇÃO EM CORTINA COM ESTACAS ESPAÇADAS COM 40 CM DE DIÂMETRO E PROFUNDIDADE MAIOR QUE 10 M E MENOR OU IGUAL A 15 M. AF_06/2018</v>
          </cell>
          <cell r="C6071" t="str">
            <v>M2</v>
          </cell>
          <cell r="D6071">
            <v>0</v>
          </cell>
          <cell r="E6071">
            <v>0</v>
          </cell>
          <cell r="F6071">
            <v>0</v>
          </cell>
        </row>
        <row r="6072">
          <cell r="A6072">
            <v>98620</v>
          </cell>
          <cell r="B6072" t="str">
            <v>CONTENÇÃO EM CORTINA COM ESTACAS ESPAÇADAS COM 40 CM DE DIÂMETRO E PROFUNDIDADE MAIOR QUE 15 M. AF_06/2018</v>
          </cell>
          <cell r="C6072" t="str">
            <v>M2</v>
          </cell>
          <cell r="D6072">
            <v>0</v>
          </cell>
          <cell r="E6072">
            <v>0</v>
          </cell>
          <cell r="F6072">
            <v>0</v>
          </cell>
        </row>
        <row r="6073">
          <cell r="A6073">
            <v>98621</v>
          </cell>
          <cell r="B6073" t="str">
            <v>CONTENÇÃO EM CORTINA COM ESTACAS ESPAÇADAS COM 50 CM DE DIÂMETRO E PROFUNDIDADE MENOR OU IGUAL A 10 M. AF_06/2018</v>
          </cell>
          <cell r="C6073" t="str">
            <v>M2</v>
          </cell>
          <cell r="D6073">
            <v>0</v>
          </cell>
          <cell r="E6073">
            <v>0</v>
          </cell>
          <cell r="F6073">
            <v>0</v>
          </cell>
        </row>
        <row r="6074">
          <cell r="A6074">
            <v>98622</v>
          </cell>
          <cell r="B6074" t="str">
            <v>CONTENÇÃO EM CORTINA COM ESTACAS ESPAÇADAS COM 50 CM DE DIÂMETRO E PROFUNDIDADE MAIOR QUE 10 M E MENOR OU IGUAL A 15 M. AF_06/2018</v>
          </cell>
          <cell r="C6074" t="str">
            <v>M2</v>
          </cell>
          <cell r="D6074">
            <v>0</v>
          </cell>
          <cell r="E6074">
            <v>0</v>
          </cell>
          <cell r="F6074">
            <v>0</v>
          </cell>
        </row>
        <row r="6075">
          <cell r="A6075">
            <v>98623</v>
          </cell>
          <cell r="B6075" t="str">
            <v>CONTENÇÃO EM CORTINA COM ESTACAS ESPAÇADAS COM 50 CM DE DIÂMETRO E PROFUNDIDADE MAIOR QUE 15 M. AF_06/2018</v>
          </cell>
          <cell r="C6075" t="str">
            <v>M2</v>
          </cell>
          <cell r="D6075">
            <v>0</v>
          </cell>
          <cell r="E6075">
            <v>0</v>
          </cell>
          <cell r="F6075">
            <v>0</v>
          </cell>
        </row>
        <row r="6076">
          <cell r="A6076">
            <v>98624</v>
          </cell>
          <cell r="B6076" t="str">
            <v>CONTENÇÃO EM CORTINA COM ESTACAS ESPAÇADAS COM 60 CM DE DIÂMETRO E PROFUNDIDADE MENOR OU IGUAL A 10 M. AF_06/2018</v>
          </cell>
          <cell r="C6076" t="str">
            <v>M2</v>
          </cell>
          <cell r="D6076">
            <v>0</v>
          </cell>
          <cell r="E6076">
            <v>0</v>
          </cell>
          <cell r="F6076">
            <v>0</v>
          </cell>
        </row>
        <row r="6077">
          <cell r="A6077">
            <v>98625</v>
          </cell>
          <cell r="B6077" t="str">
            <v>CONTENÇÃO EM CORTINA COM ESTACAS ESPAÇADAS COM 60 CM DE DIÂMETRO E PROFUNDIDADE MAIOR QUE 10 M E MENOR OU IGUAL A 15 M. AF_06/2018</v>
          </cell>
          <cell r="C6077" t="str">
            <v>M2</v>
          </cell>
          <cell r="D6077">
            <v>0</v>
          </cell>
          <cell r="E6077">
            <v>0</v>
          </cell>
          <cell r="F6077">
            <v>0</v>
          </cell>
        </row>
        <row r="6078">
          <cell r="A6078">
            <v>98626</v>
          </cell>
          <cell r="B6078" t="str">
            <v>CONTENÇÃO EM CORTINA COM ESTACAS ESPAÇADAS COM 60 CM DE DIÂMETRO E PROFUNDIDADE MAIOR QUE 15 M. AF_06/2018</v>
          </cell>
          <cell r="C6078" t="str">
            <v>M2</v>
          </cell>
          <cell r="D6078">
            <v>0</v>
          </cell>
          <cell r="E6078">
            <v>0</v>
          </cell>
          <cell r="F6078">
            <v>0</v>
          </cell>
        </row>
        <row r="6079">
          <cell r="A6079">
            <v>98655</v>
          </cell>
          <cell r="B6079" t="str">
            <v>EXECUÇÃO DE MURETA GUIA PARA CONTENÇÃO/ FUNDAÇÃO COM 30 CM DE ESPESSURA. AF_06/2018</v>
          </cell>
          <cell r="C6079" t="str">
            <v>M</v>
          </cell>
          <cell r="D6079">
            <v>0</v>
          </cell>
          <cell r="E6079">
            <v>0</v>
          </cell>
          <cell r="F6079">
            <v>0</v>
          </cell>
        </row>
        <row r="6080">
          <cell r="A6080">
            <v>98656</v>
          </cell>
          <cell r="B6080" t="str">
            <v>EXECUÇÃO DE MURETA GUIA PARA CONTENÇÃO/ FUNDAÇÃO COM 40 CM DE ESPESSURA. AF_06/2018</v>
          </cell>
          <cell r="C6080" t="str">
            <v>M</v>
          </cell>
          <cell r="D6080">
            <v>0</v>
          </cell>
          <cell r="E6080">
            <v>0</v>
          </cell>
          <cell r="F6080">
            <v>0</v>
          </cell>
        </row>
        <row r="6081">
          <cell r="A6081">
            <v>98657</v>
          </cell>
          <cell r="B6081" t="str">
            <v>EXECUÇÃO DE MURETA GUIA PARA CONTENÇÃO/ FUNDAÇÃO COM 50 CM DE ESPESSURA. AF_06/2018</v>
          </cell>
          <cell r="C6081" t="str">
            <v>M</v>
          </cell>
          <cell r="D6081">
            <v>0</v>
          </cell>
          <cell r="E6081">
            <v>0</v>
          </cell>
          <cell r="F6081">
            <v>0</v>
          </cell>
        </row>
        <row r="6082">
          <cell r="A6082">
            <v>98658</v>
          </cell>
          <cell r="B6082" t="str">
            <v>EXECUÇÃO DE MURETA GUIA PARA CONTENÇÃO/ FUNDAÇÃO COM 60 CM DE ESPESSURA. AF_06/2018</v>
          </cell>
          <cell r="C6082" t="str">
            <v>M</v>
          </cell>
          <cell r="D6082">
            <v>0</v>
          </cell>
          <cell r="E6082">
            <v>0</v>
          </cell>
          <cell r="F6082">
            <v>0</v>
          </cell>
        </row>
        <row r="6083">
          <cell r="A6083">
            <v>98659</v>
          </cell>
          <cell r="B6083" t="str">
            <v>EXECUÇÃO DE MURETA GUIA PARA CONTENÇÃO/ FUNDAÇÃO COM 80 CM DE ESPESSURA. AF_06/2018</v>
          </cell>
          <cell r="C6083" t="str">
            <v>M</v>
          </cell>
          <cell r="D6083">
            <v>0</v>
          </cell>
          <cell r="E6083">
            <v>0</v>
          </cell>
          <cell r="F6083">
            <v>0</v>
          </cell>
        </row>
        <row r="6084">
          <cell r="A6084">
            <v>98746</v>
          </cell>
          <cell r="B6084" t="str">
            <v>SOLDA DE TOPO EM CHAPA/PERFIL/TUBO DE AÇO CHANFRADO, ESPESSURA=1/4''. AF_06/2018</v>
          </cell>
          <cell r="C6084" t="str">
            <v>M</v>
          </cell>
          <cell r="D6084">
            <v>0</v>
          </cell>
          <cell r="E6084">
            <v>0</v>
          </cell>
          <cell r="F6084">
            <v>0</v>
          </cell>
        </row>
        <row r="6085">
          <cell r="A6085">
            <v>98749</v>
          </cell>
          <cell r="B6085" t="str">
            <v>SOLDA DE TOPO EM CHAPA/PERFIL/TUBO DE AÇO CHANFRADO, ESPESSURA=5/16''. AF_06/2018</v>
          </cell>
          <cell r="C6085" t="str">
            <v>M</v>
          </cell>
          <cell r="D6085">
            <v>0</v>
          </cell>
          <cell r="E6085">
            <v>0</v>
          </cell>
          <cell r="F6085">
            <v>0</v>
          </cell>
        </row>
        <row r="6086">
          <cell r="A6086">
            <v>98750</v>
          </cell>
          <cell r="B6086" t="str">
            <v>SOLDA DE TOPO EM CHAPA/PERFIL/TUBO DE AÇO CHANFRADO, ESPESSURA=3/8''. AF_06/2018</v>
          </cell>
          <cell r="C6086" t="str">
            <v>M</v>
          </cell>
          <cell r="D6086">
            <v>0</v>
          </cell>
          <cell r="E6086">
            <v>0</v>
          </cell>
          <cell r="F6086">
            <v>0</v>
          </cell>
        </row>
        <row r="6087">
          <cell r="A6087">
            <v>98751</v>
          </cell>
          <cell r="B6087" t="str">
            <v>SOLDA DE TOPO EM CHAPA/PERFIL/TUBO DE AÇO CHANFRADO, ESPESSURA=1/2''. AF_06/2018</v>
          </cell>
          <cell r="C6087" t="str">
            <v>M</v>
          </cell>
          <cell r="D6087">
            <v>0</v>
          </cell>
          <cell r="E6087">
            <v>0</v>
          </cell>
          <cell r="F6087">
            <v>0</v>
          </cell>
        </row>
        <row r="6088">
          <cell r="A6088">
            <v>98752</v>
          </cell>
          <cell r="B6088" t="str">
            <v>SOLDA DE TOPO EM CHAPA/PERFIL/TUBO DE AÇO CHANFRADO, ESPESSURA=5/8''. AF_06/2018</v>
          </cell>
          <cell r="C6088" t="str">
            <v>M</v>
          </cell>
          <cell r="D6088">
            <v>0</v>
          </cell>
          <cell r="E6088">
            <v>0</v>
          </cell>
          <cell r="F6088">
            <v>0</v>
          </cell>
        </row>
        <row r="6089">
          <cell r="A6089">
            <v>98753</v>
          </cell>
          <cell r="B6089" t="str">
            <v>SOLDA DE TOPO EM CHAPA/PERFIL/TUBO DE AÇO CHANFRADO, ESPESSURA=3/4''. AF_06/2018</v>
          </cell>
          <cell r="C6089" t="str">
            <v>M</v>
          </cell>
          <cell r="D6089">
            <v>0</v>
          </cell>
          <cell r="E6089">
            <v>0</v>
          </cell>
          <cell r="F6089">
            <v>0</v>
          </cell>
        </row>
        <row r="6090">
          <cell r="A6090">
            <v>100763</v>
          </cell>
          <cell r="B6090" t="str">
            <v>VIGA METÁLICA EM PERFIL LAMINADO OU SOLDADO EM AÇO ESTRUTURAL, COM CONEXÕES PARAFUSADAS, INCLUSOS MÃO DE OBRA, TRANSPORTE E IÇAMENTO UTILIZANDO GUINDASTE - FORNECIMENTO E INSTALAÇÃO. AF_01/2020_P</v>
          </cell>
          <cell r="C6090" t="str">
            <v>KG</v>
          </cell>
          <cell r="D6090">
            <v>0</v>
          </cell>
          <cell r="E6090">
            <v>0</v>
          </cell>
          <cell r="F6090">
            <v>0</v>
          </cell>
        </row>
        <row r="6091">
          <cell r="A6091">
            <v>100764</v>
          </cell>
          <cell r="B6091" t="str">
            <v>VIGA METÁLICA EM PERFIL LAMINADO OU SOLDADO EM AÇO ESTRUTURAL, COM CONEXÕES SOLDADAS, INCLUSOS MÃO DE OBRA, TRANSPORTE E IÇAMENTO UTILIZANDO GUINDASTE - FORNECIMENTO E INSTALAÇÃO. AF_01/2020_P</v>
          </cell>
          <cell r="C6091" t="str">
            <v>KG</v>
          </cell>
          <cell r="D6091">
            <v>0</v>
          </cell>
          <cell r="E6091">
            <v>0</v>
          </cell>
          <cell r="F6091">
            <v>0</v>
          </cell>
        </row>
        <row r="6092">
          <cell r="A6092">
            <v>100765</v>
          </cell>
          <cell r="B6092" t="str">
            <v>PILAR METÁLICO PERFIL LAMINADO/SOLDADO EM AÇO ESTRUTURAL, COM CONEXÕES PARAFUSADAS, INCLUSOS MÃO DE OBRA, TRANSPORTE E IÇAMENTO UTILIZANDO GUINDASTE - FORNECIMENTO E INSTALAÇÃO. AF_01/2020_P</v>
          </cell>
          <cell r="C6092" t="str">
            <v>KG</v>
          </cell>
          <cell r="D6092">
            <v>0</v>
          </cell>
          <cell r="E6092">
            <v>0</v>
          </cell>
          <cell r="F6092">
            <v>0</v>
          </cell>
        </row>
        <row r="6093">
          <cell r="A6093">
            <v>100766</v>
          </cell>
          <cell r="B6093" t="str">
            <v>PILAR METÁLICO PERFIL LAMINADO OU SOLDADO EM AÇO ESTRUTURAL, COM CONEXÕES SOLDADAS, INCLUSOS MÃO DE OBRA, TRANSPORTE E IÇAMENTO UTILIZANDO GUINDASTE - FORNECIMENTO E INSTALAÇÃO. AF_01/2020</v>
          </cell>
          <cell r="C6093" t="str">
            <v>KG</v>
          </cell>
          <cell r="D6093">
            <v>0</v>
          </cell>
          <cell r="E6093">
            <v>0</v>
          </cell>
          <cell r="F6093">
            <v>0</v>
          </cell>
        </row>
        <row r="6094">
          <cell r="A6094">
            <v>100767</v>
          </cell>
          <cell r="B6094" t="str">
            <v>CONTRAVENTAMENTO COM CANTONEIRAS DE AÇO, ABAS IGUAIS, COM CONEXÕES PARAFUSADAS, INCLUSOS MÃO DE OBRA, TRANSPORTE E IÇAMENTO UTILIZANDO TALHA MANUAL, PARA EDIFÍCIOS DE ATÉ 2 PAVIMENTOS - FORNECIMENTO E INSTALAÇÃO. AF_01/2020_P</v>
          </cell>
          <cell r="C6094" t="str">
            <v>KG</v>
          </cell>
          <cell r="D6094">
            <v>0</v>
          </cell>
          <cell r="E6094">
            <v>0</v>
          </cell>
          <cell r="F6094">
            <v>0</v>
          </cell>
        </row>
        <row r="6095">
          <cell r="A6095">
            <v>100768</v>
          </cell>
          <cell r="B6095" t="str">
            <v>CONTRAVENTAMENTO COM CANTONEIRAS DE AÇO, ABAS IGUAIS, COM CONEXÕES SOLDADAS, INCLUSOS MÃO DE OBRA, TRANSPORTE E IÇAMENTO UTILIZANDO TALHA MANUAL, PARA EDIFÍCIOS DE ATÉ 2 PAVIMENTOS - FORNECIMENTO E INSTALAÇÃO. AF_01/2020</v>
          </cell>
          <cell r="C6095" t="str">
            <v>KG</v>
          </cell>
          <cell r="D6095">
            <v>0</v>
          </cell>
          <cell r="E6095">
            <v>0</v>
          </cell>
          <cell r="F6095">
            <v>0</v>
          </cell>
        </row>
        <row r="6096">
          <cell r="A6096">
            <v>100769</v>
          </cell>
          <cell r="B6096" t="str">
            <v>CONTRAVENTAMENTO COM CANTONEIRAS DE AÇO, ABAS IGUAIS, COM CONEXÕES PARAFUSADAS, INCLUSOS MÃO DE OBRA, TRANSPORTE E IÇAMENTO UTILIZANDO GUINDASTE, PARA EDIFÍCIOS DE 3 A 5 PAVIMENTOS - FORNECIMENTO E INSTALAÇÃO. AF_01/2020_P</v>
          </cell>
          <cell r="C6096" t="str">
            <v>KG</v>
          </cell>
          <cell r="D6096">
            <v>0</v>
          </cell>
          <cell r="E6096">
            <v>0</v>
          </cell>
          <cell r="F6096">
            <v>0</v>
          </cell>
        </row>
        <row r="6097">
          <cell r="A6097">
            <v>100770</v>
          </cell>
          <cell r="B6097" t="str">
            <v>CONTRAVENTAMENTO COM CANTONEIRAS DE AÇO, ABAS IGUAIS, COM CONEXÕES SOLDADAS, INCLUSOS MÃO DE OBRA, TRANSPORTE E IÇAMENTO UTILIZANDO GUINDASTE, PARA EDIFÍCIOS DE 3 A 5 PAVIMENTOS - FORNECIMENTO E INSTALAÇÃO. AF_01/2020</v>
          </cell>
          <cell r="C6097" t="str">
            <v>KG</v>
          </cell>
          <cell r="D6097">
            <v>0</v>
          </cell>
          <cell r="E6097">
            <v>0</v>
          </cell>
          <cell r="F6097">
            <v>0</v>
          </cell>
        </row>
        <row r="6098">
          <cell r="A6098">
            <v>100771</v>
          </cell>
          <cell r="B6098" t="str">
            <v>CONTRAVENTAMENTO COM CANTONEIRAS DE AÇO, ABAS IGUAIS, COM CONEXÕES PARAFUSADAS, INCLUSOS MÃO DE OBRA, TRANSPORTE E IÇAMENTO UTILIZANDO GRUA, PARA EDIFÍCIOS DE 6 A 10 PAVIMENTOS - FORNECIMENTO E INSTALAÇÃO. AF_01/2020_P</v>
          </cell>
          <cell r="C6098" t="str">
            <v>KG</v>
          </cell>
          <cell r="D6098">
            <v>0</v>
          </cell>
          <cell r="E6098">
            <v>0</v>
          </cell>
          <cell r="F6098">
            <v>0</v>
          </cell>
        </row>
        <row r="6099">
          <cell r="A6099">
            <v>100772</v>
          </cell>
          <cell r="B6099" t="str">
            <v>CONTRAVENTAMENTO COM CANTONEIRAS DE AÇO, ABAS IGUAIS, COM CONEXÕES SOLDADAS, INCLUSOS MÃO DE OBRA, TRANSPORTE E IÇAMENTO UTILIZANDO GRUA, PARA EDIFÍCIOS DE 6 A 10 PAVIMENTOS - FORNECIMENTO E INSTALAÇÃO. AF_01/2020</v>
          </cell>
          <cell r="C6099" t="str">
            <v>KG</v>
          </cell>
          <cell r="D6099">
            <v>0</v>
          </cell>
          <cell r="E6099">
            <v>0</v>
          </cell>
          <cell r="F6099">
            <v>0</v>
          </cell>
        </row>
        <row r="6100">
          <cell r="A6100">
            <v>100773</v>
          </cell>
          <cell r="B6100" t="str">
            <v>ESTRUTURA TRELIÇADA DE COBERTURA, TIPO ARCO, COM LIGAÇÕES SOLDADAS, INCLUSOS PERFIS METÁLICOS, CHAPAS METÁLICAS, MÃO DE OBRA E TRANSPORTE COM GUINDASTE - FORNECIMENTO E INSTALAÇÃO. AF_01/2020_P</v>
          </cell>
          <cell r="C6100" t="str">
            <v>KG</v>
          </cell>
          <cell r="D6100">
            <v>0</v>
          </cell>
          <cell r="E6100">
            <v>0</v>
          </cell>
          <cell r="F6100">
            <v>0</v>
          </cell>
        </row>
        <row r="6101">
          <cell r="A6101">
            <v>100774</v>
          </cell>
          <cell r="B6101" t="str">
            <v>ESTRUTURA TRELIÇADA DE COBERTURA, TIPO SHED, COM LIGAÇÕES SOLDADAS, INCLUSOS PERFIS METÁLICOS, CHAPAS METÁLICAS, MÃO DE OBRA E TRANSPORTE COM GUINDASTE - FORNECIMENTO E INSTALAÇÃO. AF_01/2020_P</v>
          </cell>
          <cell r="C6101" t="str">
            <v>KG</v>
          </cell>
          <cell r="D6101">
            <v>0</v>
          </cell>
          <cell r="E6101">
            <v>0</v>
          </cell>
          <cell r="F6101">
            <v>0</v>
          </cell>
        </row>
        <row r="6102">
          <cell r="A6102">
            <v>100775</v>
          </cell>
          <cell r="B6102" t="str">
            <v>ESTRUTURA TRELIÇADA DE COBERTURA, TIPO FINK, COM LIGAÇÕES SOLDADAS, INCLUSOS PERFIS METÁLICOS, CHAPAS METÁLICAS, MÃO DE OBRA E TRANSPORTE COM GUINDASTE - FORNECIMENTO E INSTALAÇÃO. AF_01/2020_P</v>
          </cell>
          <cell r="C6102" t="str">
            <v>KG</v>
          </cell>
          <cell r="D6102">
            <v>0</v>
          </cell>
          <cell r="E6102">
            <v>0</v>
          </cell>
          <cell r="F6102">
            <v>0</v>
          </cell>
        </row>
        <row r="6103">
          <cell r="A6103">
            <v>100776</v>
          </cell>
          <cell r="B6103" t="str">
            <v>ESTRUTURA TRELIÇADA DE COBERTURA, TIPO ARCO, COM LIGAÇÕES PARAFUSADAS, INCLUSOS PERFIS METÁLICOS, CHAPAS METÁLICAS, MÃO DE OBRA E TRANSPORTE COM GUINDASTE - FORNECIMENTO E INSTALAÇÃO. AF_01/2020_P</v>
          </cell>
          <cell r="C6103" t="str">
            <v>KG</v>
          </cell>
          <cell r="D6103">
            <v>0</v>
          </cell>
          <cell r="E6103">
            <v>0</v>
          </cell>
          <cell r="F6103">
            <v>0</v>
          </cell>
        </row>
        <row r="6104">
          <cell r="A6104">
            <v>100777</v>
          </cell>
          <cell r="B6104" t="str">
            <v>ESTRUTURA TRELIÇADA DE COBERTURA, TIPO SHED, COM LIGAÇÕES PARAFUSADAS, INCLUSOS PERFIS METÁLICOS, CHAPAS METÁLICAS, MÃO DE OBRA E TRANSPORTE COM GUINDASTE - FORNECIMENTO E INSTALAÇÃO. AF_01/2020_P</v>
          </cell>
          <cell r="C6104" t="str">
            <v>KG</v>
          </cell>
          <cell r="D6104">
            <v>0</v>
          </cell>
          <cell r="E6104">
            <v>0</v>
          </cell>
          <cell r="F6104">
            <v>0</v>
          </cell>
        </row>
        <row r="6105">
          <cell r="A6105">
            <v>100778</v>
          </cell>
          <cell r="B6105" t="str">
            <v>ESTRUTURA TRELIÇADA DE COBERTURA, TIPO FINK, COM LIGAÇÕES PARAFUSADAS, INCLUSOS PERFIS METÁLICOS, CHAPAS METÁLICAS, MÃO DE OBRA E TRANSPORTE COM GUINDASTE - FORNECIMENTO E INSTALAÇÃO. AF_01/2020_P</v>
          </cell>
          <cell r="C6105" t="str">
            <v>KG</v>
          </cell>
          <cell r="D6105">
            <v>0</v>
          </cell>
          <cell r="E6105">
            <v>0</v>
          </cell>
          <cell r="F6105">
            <v>0</v>
          </cell>
        </row>
        <row r="6106">
          <cell r="A6106">
            <v>98560</v>
          </cell>
          <cell r="B6106" t="str">
            <v>IMPERMEABILIZAÇÃO DE PISO COM ARGAMASSA DE CIMENTO E AREIA, COM ADITIVO IMPERMEABILIZANTE, E = 2CM. AF_06/2018</v>
          </cell>
          <cell r="C6106" t="str">
            <v>M2</v>
          </cell>
          <cell r="D6106">
            <v>0</v>
          </cell>
          <cell r="E6106">
            <v>0</v>
          </cell>
          <cell r="F6106">
            <v>0</v>
          </cell>
        </row>
        <row r="6107">
          <cell r="A6107">
            <v>98561</v>
          </cell>
          <cell r="B6107" t="str">
            <v>IMPERMEABILIZAÇÃO DE PAREDES COM ARGAMASSA DE CIMENTO E AREIA, COM ADITIVO IMPERMEABILIZANTE, E = 2CM. AF_06/2018</v>
          </cell>
          <cell r="C6107" t="str">
            <v>M2</v>
          </cell>
          <cell r="D6107">
            <v>0</v>
          </cell>
          <cell r="E6107">
            <v>0</v>
          </cell>
          <cell r="F6107">
            <v>0</v>
          </cell>
        </row>
        <row r="6108">
          <cell r="A6108">
            <v>98562</v>
          </cell>
          <cell r="B6108" t="str">
            <v>IMPERMEABILIZAÇÃO DE FLOREIRA OU VIGA BALDRAME COM ARGAMASSA DE CIMENTO E AREIA, COM ADITIVO IMPERMEABILIZANTE, E = 2 CM. AF_06/2018</v>
          </cell>
          <cell r="C6108" t="str">
            <v>M2</v>
          </cell>
          <cell r="D6108">
            <v>0</v>
          </cell>
          <cell r="E6108">
            <v>0</v>
          </cell>
          <cell r="F6108">
            <v>0</v>
          </cell>
        </row>
        <row r="6109">
          <cell r="A6109">
            <v>98555</v>
          </cell>
          <cell r="B6109" t="str">
            <v>IMPERMEABILIZAÇÃO DE SUPERFÍCIE COM ARGAMASSA POLIMÉRICA / MEMBRANA ACRÍLICA, 3 DEMÃOS. AF_06/2018</v>
          </cell>
          <cell r="C6109" t="str">
            <v>M2</v>
          </cell>
          <cell r="D6109">
            <v>0</v>
          </cell>
          <cell r="E6109">
            <v>0</v>
          </cell>
          <cell r="F6109">
            <v>0</v>
          </cell>
        </row>
        <row r="6110">
          <cell r="A6110">
            <v>98556</v>
          </cell>
          <cell r="B6110" t="str">
            <v>IMPERMEABILIZAÇÃO DE SUPERFÍCIE COM ARGAMASSA POLIMÉRICA / MEMBRANA ACRÍLICA, 4 DEMÃOS, REFORÇADA COM VÉU DE POLIÉSTER (MAV). AF_06/2018</v>
          </cell>
          <cell r="C6110" t="str">
            <v>M2</v>
          </cell>
          <cell r="D6110">
            <v>0</v>
          </cell>
          <cell r="E6110">
            <v>0</v>
          </cell>
          <cell r="F6110">
            <v>0</v>
          </cell>
        </row>
        <row r="6111">
          <cell r="A6111">
            <v>98558</v>
          </cell>
          <cell r="B6111" t="str">
            <v>TRATAMENTO DE RALO OU PONTO EMERGENTE COM ARGAMASSA POLIMÉRICA / MEMBRANA ACRÍLICA REFORÇADO COM VÉU DE POLIÉSTER (MAV). AF_06/2018</v>
          </cell>
          <cell r="C6111" t="str">
            <v>UN</v>
          </cell>
          <cell r="D6111">
            <v>0</v>
          </cell>
          <cell r="E6111">
            <v>0</v>
          </cell>
          <cell r="F6111">
            <v>0</v>
          </cell>
        </row>
        <row r="6112">
          <cell r="A6112">
            <v>98559</v>
          </cell>
          <cell r="B6112" t="str">
            <v>TRATAMENTO DE RODAPÉ COM VÉU DE POLIÉSTER. AF_06/2018</v>
          </cell>
          <cell r="C6112" t="str">
            <v>M</v>
          </cell>
          <cell r="D6112">
            <v>0</v>
          </cell>
          <cell r="E6112">
            <v>0</v>
          </cell>
          <cell r="F6112">
            <v>0</v>
          </cell>
        </row>
        <row r="6113">
          <cell r="A6113">
            <v>98546</v>
          </cell>
          <cell r="B6113" t="str">
            <v>IMPERMEABILIZAÇÃO DE SUPERFÍCIE COM MANTA ASFÁLTICA, UMA CAMADA, INCLUSIVE APLICAÇÃO DE PRIMER ASFÁLTICO, E=3MM. AF_06/2018</v>
          </cell>
          <cell r="C6113" t="str">
            <v>M2</v>
          </cell>
          <cell r="D6113">
            <v>0</v>
          </cell>
          <cell r="E6113">
            <v>0</v>
          </cell>
          <cell r="F6113">
            <v>0</v>
          </cell>
        </row>
        <row r="6114">
          <cell r="A6114">
            <v>98547</v>
          </cell>
          <cell r="B6114" t="str">
            <v>IMPERMEABILIZAÇÃO DE SUPERFÍCIE COM MANTA ASFÁLTICA, DUAS CAMADAS, INCLUSIVE APLICAÇÃO DE PRIMER ASFÁLTICO, E=3MM E E=4MM. AF_06/2018</v>
          </cell>
          <cell r="C6114" t="str">
            <v>M2</v>
          </cell>
          <cell r="D6114">
            <v>0</v>
          </cell>
          <cell r="E6114">
            <v>0</v>
          </cell>
          <cell r="F6114">
            <v>0</v>
          </cell>
        </row>
        <row r="6115">
          <cell r="A6115">
            <v>98553</v>
          </cell>
          <cell r="B6115" t="str">
            <v>IMPERMEABILIZAÇÃO DE SUPERFÍCIE COM MEMBRANA À BASE DE POLIURETANO, 2 DEMÃOS. AF_06/2018</v>
          </cell>
          <cell r="C6115" t="str">
            <v>M2</v>
          </cell>
          <cell r="D6115">
            <v>0</v>
          </cell>
          <cell r="E6115">
            <v>0</v>
          </cell>
          <cell r="F6115">
            <v>0</v>
          </cell>
        </row>
        <row r="6116">
          <cell r="A6116">
            <v>98554</v>
          </cell>
          <cell r="B6116" t="str">
            <v>IMPERMEABILIZAÇÃO DE SUPERFÍCIE COM MEMBRANA À BASE DE RESINA ACRÍLICA, 3 DEMÃOS. AF_06/2018</v>
          </cell>
          <cell r="C6116" t="str">
            <v>M2</v>
          </cell>
          <cell r="D6116">
            <v>0</v>
          </cell>
          <cell r="E6116">
            <v>0</v>
          </cell>
          <cell r="F6116">
            <v>0</v>
          </cell>
        </row>
        <row r="6117">
          <cell r="A6117">
            <v>98557</v>
          </cell>
          <cell r="B6117" t="str">
            <v>IMPERMEABILIZAÇÃO DE SUPERFÍCIE COM EMULSÃO ASFÁLTICA, 2 DEMÃOS AF_06/2018</v>
          </cell>
          <cell r="C6117" t="str">
            <v>M2</v>
          </cell>
          <cell r="D6117">
            <v>0</v>
          </cell>
          <cell r="E6117">
            <v>0</v>
          </cell>
          <cell r="F6117">
            <v>0</v>
          </cell>
        </row>
        <row r="6118">
          <cell r="A6118">
            <v>98563</v>
          </cell>
          <cell r="B6118" t="str">
            <v>PROTEÇÃO MECÂNICA DE SUPERFÍCIE HORIZONTAL COM ARGAMASSA DE CIMENTO E AREIA, TRAÇO 1:3, E=2CM. AF_06/2018</v>
          </cell>
          <cell r="C6118" t="str">
            <v>M2</v>
          </cell>
          <cell r="D6118">
            <v>0</v>
          </cell>
          <cell r="E6118">
            <v>0</v>
          </cell>
          <cell r="F6118">
            <v>0</v>
          </cell>
        </row>
        <row r="6119">
          <cell r="A6119">
            <v>98564</v>
          </cell>
          <cell r="B6119" t="str">
            <v>PROTEÇÃO MECÂNICA DE SUPERFÍCIE VERTICAL COM ARGAMASSA DE CIMENTO E AREIA, TRAÇO 1:3, E=2CM. AF_06/2018</v>
          </cell>
          <cell r="C6119" t="str">
            <v>M2</v>
          </cell>
          <cell r="D6119">
            <v>0</v>
          </cell>
          <cell r="E6119">
            <v>0</v>
          </cell>
          <cell r="F6119">
            <v>0</v>
          </cell>
        </row>
        <row r="6120">
          <cell r="A6120">
            <v>98565</v>
          </cell>
          <cell r="B6120" t="str">
            <v>PROTEÇÃO MECÂNICA DE SUPERFICIE HORIZONTAL COM ARGAMASSA DE CIMENTO E AREIA, TRAÇO 1:3, E=3CM. AF_06/2018</v>
          </cell>
          <cell r="C6120" t="str">
            <v>M2</v>
          </cell>
          <cell r="D6120">
            <v>0</v>
          </cell>
          <cell r="E6120">
            <v>0</v>
          </cell>
          <cell r="F6120">
            <v>0</v>
          </cell>
        </row>
        <row r="6121">
          <cell r="A6121">
            <v>98566</v>
          </cell>
          <cell r="B6121" t="str">
            <v>PROTEÇÃO MECÂNICA DE SUPERFÍCIE VERTICAL COM ARGAMASSA DE CIMENTO E AREIA, TRAÇO 1:3, E=3CM. AF_06/2018</v>
          </cell>
          <cell r="C6121" t="str">
            <v>M2</v>
          </cell>
          <cell r="D6121">
            <v>0</v>
          </cell>
          <cell r="E6121">
            <v>0</v>
          </cell>
          <cell r="F6121">
            <v>0</v>
          </cell>
        </row>
        <row r="6122">
          <cell r="A6122">
            <v>98567</v>
          </cell>
          <cell r="B6122" t="str">
            <v>PROTEÇÃO MECÂNICA DE SUPERFICIE HORIZONTAL COM ARGAMASSA DE CIMENTO E AREIA, TRAÇO 1:3, E=4CM. AF_06/2018</v>
          </cell>
          <cell r="C6122" t="str">
            <v>M2</v>
          </cell>
          <cell r="D6122">
            <v>0</v>
          </cell>
          <cell r="E6122">
            <v>0</v>
          </cell>
          <cell r="F6122">
            <v>0</v>
          </cell>
        </row>
        <row r="6123">
          <cell r="A6123">
            <v>98568</v>
          </cell>
          <cell r="B6123" t="str">
            <v>PROTEÇÃO MECÂNICA DE SUPERFÍCIE VERTICAL COM ARGAMASSA DE CIMENTO E AREIA, TRAÇO 1:3, E=4CM. AF_06/2018</v>
          </cell>
          <cell r="C6123" t="str">
            <v>M2</v>
          </cell>
          <cell r="D6123">
            <v>0</v>
          </cell>
          <cell r="E6123">
            <v>0</v>
          </cell>
          <cell r="F6123">
            <v>0</v>
          </cell>
        </row>
        <row r="6124">
          <cell r="A6124">
            <v>98569</v>
          </cell>
          <cell r="B6124" t="str">
            <v>PROTEÇÃO MECÂNICA DE SUPERFICIE HORIZONTAL COM ARGAMASSA DE CIMENTO E AREIA, TRAÇO 1:3, E=5CM. AF_06/2018</v>
          </cell>
          <cell r="C6124" t="str">
            <v>M2</v>
          </cell>
          <cell r="D6124">
            <v>0</v>
          </cell>
          <cell r="E6124">
            <v>0</v>
          </cell>
          <cell r="F6124">
            <v>0</v>
          </cell>
        </row>
        <row r="6125">
          <cell r="A6125">
            <v>98570</v>
          </cell>
          <cell r="B6125" t="str">
            <v>PROTEÇÃO MECÂNICA DE SUPERFÍCIE VERTICAL COM ARGAMASSA DE CIMENTO E AREIA, TRAÇO 1:3, E=5CM. AF_06/2018</v>
          </cell>
          <cell r="C6125" t="str">
            <v>M2</v>
          </cell>
          <cell r="D6125">
            <v>0</v>
          </cell>
          <cell r="E6125">
            <v>0</v>
          </cell>
          <cell r="F6125">
            <v>0</v>
          </cell>
        </row>
        <row r="6126">
          <cell r="A6126">
            <v>98571</v>
          </cell>
          <cell r="B6126" t="str">
            <v>PROTEÇÃO MECÂNICA DE SUPERFICIE HORIZONTAL COM CONCRETO 15 MPA, E=4CM. AF_06/2018</v>
          </cell>
          <cell r="C6126" t="str">
            <v>M2</v>
          </cell>
          <cell r="D6126">
            <v>0</v>
          </cell>
          <cell r="E6126">
            <v>0</v>
          </cell>
          <cell r="F6126">
            <v>0</v>
          </cell>
        </row>
        <row r="6127">
          <cell r="A6127">
            <v>98572</v>
          </cell>
          <cell r="B6127" t="str">
            <v>PROTEÇÃO MECÂNICA DE SUPERFICIE HORIZONTAL COM CONCRETO 15 MPA, E=5CM. AF_06/2018</v>
          </cell>
          <cell r="C6127" t="str">
            <v>M2</v>
          </cell>
          <cell r="D6127">
            <v>0</v>
          </cell>
          <cell r="E6127">
            <v>0</v>
          </cell>
          <cell r="F6127">
            <v>0</v>
          </cell>
        </row>
        <row r="6128">
          <cell r="A6128">
            <v>98573</v>
          </cell>
          <cell r="B6128" t="str">
            <v>PROTEÇÃO MECÂNICA DE SUPERFÍCIE VERTICAL COM CONCRETO 15 MPA, E=5CM. AF_06/2018</v>
          </cell>
          <cell r="C6128" t="str">
            <v>M2</v>
          </cell>
          <cell r="D6128">
            <v>0</v>
          </cell>
          <cell r="E6128">
            <v>0</v>
          </cell>
          <cell r="F6128">
            <v>0</v>
          </cell>
        </row>
        <row r="6129">
          <cell r="A6129">
            <v>91831</v>
          </cell>
          <cell r="B6129" t="str">
            <v>ELETRODUTO FLEXÍVEL CORRUGADO, PVC, DN 20 MM (1/2"), PARA CIRCUITOS TERMINAIS, INSTALADO EM FORRO - FORNECIMENTO E INSTALAÇÃO. AF_12/2015</v>
          </cell>
          <cell r="C6129" t="str">
            <v>M</v>
          </cell>
          <cell r="D6129">
            <v>0</v>
          </cell>
          <cell r="E6129">
            <v>0</v>
          </cell>
          <cell r="F6129">
            <v>0</v>
          </cell>
        </row>
        <row r="6130">
          <cell r="A6130">
            <v>91833</v>
          </cell>
          <cell r="B6130" t="str">
            <v>ELETRODUTO FLEXÍVEL CORRUGADO REFORÇADO, PVC, DN 20 MM (1/2"), PARA CIRCUITOS TERMINAIS, INSTALADO EM FORRO - FORNECIMENTO E INSTALAÇÃO. AF_12/2015</v>
          </cell>
          <cell r="C6130" t="str">
            <v>M</v>
          </cell>
          <cell r="D6130">
            <v>0</v>
          </cell>
          <cell r="E6130">
            <v>0</v>
          </cell>
          <cell r="F6130">
            <v>0</v>
          </cell>
        </row>
        <row r="6131">
          <cell r="A6131">
            <v>91834</v>
          </cell>
          <cell r="B6131" t="str">
            <v>ELETRODUTO FLEXÍVEL CORRUGADO, PVC, DN 25 MM (3/4"), PARA CIRCUITOS TERMINAIS, INSTALADO EM FORRO - FORNECIMENTO E INSTALAÇÃO. AF_12/2015</v>
          </cell>
          <cell r="C6131" t="str">
            <v>M</v>
          </cell>
          <cell r="D6131">
            <v>0</v>
          </cell>
          <cell r="E6131">
            <v>0</v>
          </cell>
          <cell r="F6131">
            <v>0</v>
          </cell>
        </row>
        <row r="6132">
          <cell r="A6132">
            <v>91835</v>
          </cell>
          <cell r="B6132" t="str">
            <v>ELETRODUTO FLEXÍVEL CORRUGADO REFORÇADO, PVC, DN 25 MM (3/4"), PARA CIRCUITOS TERMINAIS, INSTALADO EM FORRO - FORNECIMENTO E INSTALAÇÃO. AF_12/2015</v>
          </cell>
          <cell r="C6132" t="str">
            <v>M</v>
          </cell>
          <cell r="D6132">
            <v>0</v>
          </cell>
          <cell r="E6132">
            <v>0</v>
          </cell>
          <cell r="F6132">
            <v>0</v>
          </cell>
        </row>
        <row r="6133">
          <cell r="A6133">
            <v>91836</v>
          </cell>
          <cell r="B6133" t="str">
            <v>ELETRODUTO FLEXÍVEL CORRUGADO, PVC, DN 32 MM (1"), PARA CIRCUITOS TERMINAIS, INSTALADO EM FORRO - FORNECIMENTO E INSTALAÇÃO. AF_12/2015</v>
          </cell>
          <cell r="C6133" t="str">
            <v>M</v>
          </cell>
          <cell r="D6133">
            <v>4.6099999999999994</v>
          </cell>
          <cell r="E6133">
            <v>3.75</v>
          </cell>
          <cell r="F6133">
            <v>0</v>
          </cell>
        </row>
        <row r="6134">
          <cell r="A6134">
            <v>91837</v>
          </cell>
          <cell r="B6134" t="str">
            <v>ELETRODUTO FLEXÍVEL CORRUGADO REFORÇADO, PVC, DN 32 MM (1"), PARA CIRCUITOS TERMINAIS, INSTALADO EM FORRO - FORNECIMENTO E INSTALAÇÃO. AF_12/2015</v>
          </cell>
          <cell r="C6134" t="str">
            <v>M</v>
          </cell>
          <cell r="D6134">
            <v>0</v>
          </cell>
          <cell r="E6134">
            <v>0</v>
          </cell>
          <cell r="F6134">
            <v>0</v>
          </cell>
        </row>
        <row r="6135">
          <cell r="A6135">
            <v>91839</v>
          </cell>
          <cell r="B6135" t="str">
            <v>ELETRODUTO FLEXÍVEL LISO, PEAD, DN 32 MM (1"), PARA CIRCUITOS TERMINAIS, INSTALADO EM FORRO - FORNECIMENTO E INSTALAÇÃO. AF_12/2015</v>
          </cell>
          <cell r="C6135" t="str">
            <v>M</v>
          </cell>
          <cell r="D6135">
            <v>0</v>
          </cell>
          <cell r="E6135">
            <v>0</v>
          </cell>
          <cell r="F6135">
            <v>0</v>
          </cell>
        </row>
        <row r="6136">
          <cell r="A6136">
            <v>91840</v>
          </cell>
          <cell r="B6136" t="str">
            <v>ELETRODUTO FLEXÍVEL CORRUGADO, PEAD, DN 40 MM (1 1/4"), PARA CIRCUITOS TERMINAIS, INSTALADO EM FORRO - FORNECIMENTO E INSTALAÇÃO. AF_12/2015</v>
          </cell>
          <cell r="C6136" t="str">
            <v>M</v>
          </cell>
          <cell r="D6136">
            <v>0</v>
          </cell>
          <cell r="E6136">
            <v>0</v>
          </cell>
          <cell r="F6136">
            <v>0</v>
          </cell>
        </row>
        <row r="6137">
          <cell r="A6137">
            <v>91841</v>
          </cell>
          <cell r="B6137" t="str">
            <v>ELETRODUTO FLEXÍVEL LISO, PEAD, DN 40 MM (1 1/4"), PARA CIRCUITOS TERMINAIS, INSTALADO EM FORRO - FORNECIMENTO E INSTALAÇÃO. AF_12/2015</v>
          </cell>
          <cell r="C6137" t="str">
            <v>M</v>
          </cell>
          <cell r="D6137">
            <v>0</v>
          </cell>
          <cell r="E6137">
            <v>0</v>
          </cell>
          <cell r="F6137">
            <v>0</v>
          </cell>
        </row>
        <row r="6138">
          <cell r="A6138">
            <v>91842</v>
          </cell>
          <cell r="B6138" t="str">
            <v>ELETRODUTO FLEXÍVEL CORRUGADO, PVC, DN 20 MM (1/2"), PARA CIRCUITOS TERMINAIS, INSTALADO EM LAJE - FORNECIMENTO E INSTALAÇÃO. AF_12/2015</v>
          </cell>
          <cell r="C6138" t="str">
            <v>M</v>
          </cell>
          <cell r="D6138">
            <v>0</v>
          </cell>
          <cell r="E6138">
            <v>0</v>
          </cell>
          <cell r="F6138">
            <v>0</v>
          </cell>
        </row>
        <row r="6139">
          <cell r="A6139">
            <v>91843</v>
          </cell>
          <cell r="B6139" t="str">
            <v>ELETRODUTO FLEXÍVEL CORRUGADO REFORÇADO, PVC, DN 20 MM (1/2"), PARA CIRCUITOS TERMINAIS, INSTALADO EM LAJE - FORNECIMENTO E INSTALAÇÃO. AF_12/2015</v>
          </cell>
          <cell r="C6139" t="str">
            <v>M</v>
          </cell>
          <cell r="D6139">
            <v>0</v>
          </cell>
          <cell r="E6139">
            <v>0</v>
          </cell>
          <cell r="F6139">
            <v>0</v>
          </cell>
        </row>
        <row r="6140">
          <cell r="A6140">
            <v>91844</v>
          </cell>
          <cell r="B6140" t="str">
            <v>ELETRODUTO FLEXÍVEL CORRUGADO, PVC, DN 25 MM (3/4"), PARA CIRCUITOS TERMINAIS, INSTALADO EM LAJE - FORNECIMENTO E INSTALAÇÃO. AF_12/2015</v>
          </cell>
          <cell r="C6140" t="str">
            <v>M</v>
          </cell>
          <cell r="D6140">
            <v>0</v>
          </cell>
          <cell r="E6140">
            <v>0</v>
          </cell>
          <cell r="F6140">
            <v>0</v>
          </cell>
        </row>
        <row r="6141">
          <cell r="A6141">
            <v>91845</v>
          </cell>
          <cell r="B6141" t="str">
            <v>ELETRODUTO FLEXÍVEL CORRUGADO REFORÇADO, PVC, DN 25 MM (3/4"), PARA CIRCUITOS TERMINAIS, INSTALADO EM LAJE - FORNECIMENTO E INSTALAÇÃO. AF_12/2015</v>
          </cell>
          <cell r="C6141" t="str">
            <v>M</v>
          </cell>
          <cell r="D6141">
            <v>0</v>
          </cell>
          <cell r="E6141">
            <v>0</v>
          </cell>
          <cell r="F6141">
            <v>0</v>
          </cell>
        </row>
        <row r="6142">
          <cell r="A6142">
            <v>91846</v>
          </cell>
          <cell r="B6142" t="str">
            <v>ELETRODUTO FLEXÍVEL CORRUGADO, PVC, DN 32 MM (1"), PARA CIRCUITOS TERMINAIS, INSTALADO EM LAJE - FORNECIMENTO E INSTALAÇÃO. AF_12/2015</v>
          </cell>
          <cell r="C6142" t="str">
            <v>M</v>
          </cell>
          <cell r="D6142">
            <v>0</v>
          </cell>
          <cell r="E6142">
            <v>0</v>
          </cell>
          <cell r="F6142">
            <v>0</v>
          </cell>
        </row>
        <row r="6143">
          <cell r="A6143">
            <v>91847</v>
          </cell>
          <cell r="B6143" t="str">
            <v>ELETRODUTO FLEXÍVEL CORRUGADO REFORÇADO, PVC, DN 32 MM (1"), PARA CIRCUITOS TERMINAIS, INSTALADO EM LAJE - FORNECIMENTO E INSTALAÇÃO. AF_12/2015</v>
          </cell>
          <cell r="C6143" t="str">
            <v>M</v>
          </cell>
          <cell r="D6143">
            <v>0</v>
          </cell>
          <cell r="E6143">
            <v>0</v>
          </cell>
          <cell r="F6143">
            <v>0</v>
          </cell>
        </row>
        <row r="6144">
          <cell r="A6144">
            <v>91849</v>
          </cell>
          <cell r="B6144" t="str">
            <v>ELETRODUTO FLEXÍVEL LISO, PEAD, DN 32 MM (1"), PARA CIRCUITOS TERMINAIS, INSTALADO EM LAJE - FORNECIMENTO E INSTALAÇÃO. AF_12/2015</v>
          </cell>
          <cell r="C6144" t="str">
            <v>M</v>
          </cell>
          <cell r="D6144">
            <v>0</v>
          </cell>
          <cell r="E6144">
            <v>0</v>
          </cell>
          <cell r="F6144">
            <v>0</v>
          </cell>
        </row>
        <row r="6145">
          <cell r="A6145">
            <v>91850</v>
          </cell>
          <cell r="B6145" t="str">
            <v>ELETRODUTO FLEXÍVEL CORRUGADO, PEAD, DN 40 MM (1 1/4"), PARA CIRCUITOS TERMINAIS, INSTALADO EM LAJE - FORNECIMENTO E INSTALAÇÃO. AF_12/2015</v>
          </cell>
          <cell r="C6145" t="str">
            <v>M</v>
          </cell>
          <cell r="D6145">
            <v>0</v>
          </cell>
          <cell r="E6145">
            <v>0</v>
          </cell>
          <cell r="F6145">
            <v>0</v>
          </cell>
        </row>
        <row r="6146">
          <cell r="A6146">
            <v>91851</v>
          </cell>
          <cell r="B6146" t="str">
            <v>ELETRODUTO FLEXÍVEL LISO, PEAD, DN 40 MM (1 1/4"), PARA CIRCUITOS TERMINAIS, INSTALADO EM LAJE - FORNECIMENTO E INSTALAÇÃO. AF_12/2015</v>
          </cell>
          <cell r="C6146" t="str">
            <v>M</v>
          </cell>
          <cell r="D6146">
            <v>0</v>
          </cell>
          <cell r="E6146">
            <v>0</v>
          </cell>
          <cell r="F6146">
            <v>0</v>
          </cell>
        </row>
        <row r="6147">
          <cell r="A6147">
            <v>91852</v>
          </cell>
          <cell r="B6147" t="str">
            <v>ELETRODUTO FLEXÍVEL CORRUGADO, PVC, DN 20 MM (1/2"), PARA CIRCUITOS TERMINAIS, INSTALADO EM PAREDE - FORNECIMENTO E INSTALAÇÃO. AF_12/2015</v>
          </cell>
          <cell r="C6147" t="str">
            <v>M</v>
          </cell>
          <cell r="D6147">
            <v>0</v>
          </cell>
          <cell r="E6147">
            <v>0</v>
          </cell>
          <cell r="F6147">
            <v>0</v>
          </cell>
        </row>
        <row r="6148">
          <cell r="A6148">
            <v>91853</v>
          </cell>
          <cell r="B6148" t="str">
            <v>ELETRODUTO FLEXÍVEL CORRUGADO REFORÇADO, PVC, DN 20 MM (1/2"), PARA CIRCUITOS TERMINAIS, INSTALADO EM PAREDE - FORNECIMENTO E INSTALAÇÃO. AF_12/2015</v>
          </cell>
          <cell r="C6148" t="str">
            <v>M</v>
          </cell>
          <cell r="D6148">
            <v>0</v>
          </cell>
          <cell r="E6148">
            <v>0</v>
          </cell>
          <cell r="F6148">
            <v>0</v>
          </cell>
        </row>
        <row r="6149">
          <cell r="A6149">
            <v>91854</v>
          </cell>
          <cell r="B6149" t="str">
            <v>ELETRODUTO FLEXÍVEL CORRUGADO, PVC, DN 25 MM (3/4"), PARA CIRCUITOS TERMINAIS, INSTALADO EM PAREDE - FORNECIMENTO E INSTALAÇÃO. AF_12/2015</v>
          </cell>
          <cell r="C6149" t="str">
            <v>M</v>
          </cell>
          <cell r="D6149">
            <v>0</v>
          </cell>
          <cell r="E6149">
            <v>0</v>
          </cell>
          <cell r="F6149">
            <v>0</v>
          </cell>
        </row>
        <row r="6150">
          <cell r="A6150">
            <v>91855</v>
          </cell>
          <cell r="B6150" t="str">
            <v>ELETRODUTO FLEXÍVEL CORRUGADO REFORÇADO, PVC, DN 25 MM (3/4"), PARA CIRCUITOS TERMINAIS, INSTALADO EM PAREDE - FORNECIMENTO E INSTALAÇÃO. AF_12/2015</v>
          </cell>
          <cell r="C6150" t="str">
            <v>M</v>
          </cell>
          <cell r="D6150">
            <v>0</v>
          </cell>
          <cell r="E6150">
            <v>0</v>
          </cell>
          <cell r="F6150">
            <v>0</v>
          </cell>
        </row>
        <row r="6151">
          <cell r="A6151">
            <v>91856</v>
          </cell>
          <cell r="B6151" t="str">
            <v>ELETRODUTO FLEXÍVEL CORRUGADO, PVC, DN 32 MM (1"), PARA CIRCUITOS TERMINAIS, INSTALADO EM PAREDE - FORNECIMENTO E INSTALAÇÃO. AF_12/2015</v>
          </cell>
          <cell r="C6151" t="str">
            <v>M</v>
          </cell>
          <cell r="D6151">
            <v>0</v>
          </cell>
          <cell r="E6151">
            <v>0</v>
          </cell>
          <cell r="F6151">
            <v>0</v>
          </cell>
        </row>
        <row r="6152">
          <cell r="A6152">
            <v>91857</v>
          </cell>
          <cell r="B6152" t="str">
            <v>ELETRODUTO FLEXÍVEL CORRUGADO REFORÇADO, PVC, DN 32 MM (1"), PARA CIRCUITOS TERMINAIS, INSTALADO EM PAREDE - FORNECIMENTO E INSTALAÇÃO. AF_12/2015</v>
          </cell>
          <cell r="C6152" t="str">
            <v>M</v>
          </cell>
          <cell r="D6152">
            <v>0</v>
          </cell>
          <cell r="E6152">
            <v>0</v>
          </cell>
          <cell r="F6152">
            <v>0</v>
          </cell>
        </row>
        <row r="6153">
          <cell r="A6153">
            <v>91859</v>
          </cell>
          <cell r="B6153" t="str">
            <v>ELETRODUTO FLEXÍVEL LISO, PEAD, DN 32 MM (1"), PARA CIRCUITOS TERMINAIS, INSTALADO EM PAREDE - FORNECIMENTO E INSTALAÇÃO. AF_12/2015</v>
          </cell>
          <cell r="C6153" t="str">
            <v>M</v>
          </cell>
          <cell r="D6153">
            <v>0</v>
          </cell>
          <cell r="E6153">
            <v>0</v>
          </cell>
          <cell r="F6153">
            <v>0</v>
          </cell>
        </row>
        <row r="6154">
          <cell r="A6154">
            <v>91860</v>
          </cell>
          <cell r="B6154" t="str">
            <v>ELETRODUTO FLEXÍVEL CORRUGADO, PEAD, DN 40 MM (1 1/4"), PARA CIRCUITOS TERMINAIS, INSTALADO EM PAREDE - FORNECIMENTO E INSTALAÇÃO. AF_12/2015</v>
          </cell>
          <cell r="C6154" t="str">
            <v>M</v>
          </cell>
          <cell r="D6154">
            <v>0</v>
          </cell>
          <cell r="E6154">
            <v>0</v>
          </cell>
          <cell r="F6154">
            <v>0</v>
          </cell>
        </row>
        <row r="6155">
          <cell r="A6155">
            <v>91861</v>
          </cell>
          <cell r="B6155" t="str">
            <v>ELETRODUTO FLEXÍVEL LISO, PEAD, DN 40 MM (1 1/4"), PARA CIRCUITOS TERMINAIS, INSTALADO EM PAREDE - FORNECIMENTO E INSTALAÇÃO. AF_12/2015</v>
          </cell>
          <cell r="C6155" t="str">
            <v>M</v>
          </cell>
          <cell r="D6155">
            <v>0</v>
          </cell>
          <cell r="E6155">
            <v>0</v>
          </cell>
          <cell r="F6155">
            <v>0</v>
          </cell>
        </row>
        <row r="6156">
          <cell r="A6156">
            <v>91862</v>
          </cell>
          <cell r="B6156" t="str">
            <v>ELETRODUTO RÍGIDO ROSCÁVEL, PVC, DN 20 MM (1/2"), PARA CIRCUITOS TERMINAIS, INSTALADO EM FORRO - FORNECIMENTO E INSTALAÇÃO. AF_12/2015</v>
          </cell>
          <cell r="C6156" t="str">
            <v>M</v>
          </cell>
          <cell r="D6156">
            <v>0</v>
          </cell>
          <cell r="E6156">
            <v>0</v>
          </cell>
          <cell r="F6156">
            <v>0</v>
          </cell>
        </row>
        <row r="6157">
          <cell r="A6157">
            <v>91863</v>
          </cell>
          <cell r="B6157" t="str">
            <v>ELETRODUTO RÍGIDO ROSCÁVEL, PVC, DN 25 MM (3/4"), PARA CIRCUITOS TERMINAIS, INSTALADO EM FORRO - FORNECIMENTO E INSTALAÇÃO. AF_12/2015</v>
          </cell>
          <cell r="C6157" t="str">
            <v>M</v>
          </cell>
          <cell r="D6157">
            <v>0</v>
          </cell>
          <cell r="E6157">
            <v>0</v>
          </cell>
          <cell r="F6157">
            <v>0</v>
          </cell>
        </row>
        <row r="6158">
          <cell r="A6158">
            <v>91864</v>
          </cell>
          <cell r="B6158" t="str">
            <v>ELETRODUTO RÍGIDO ROSCÁVEL, PVC, DN 32 MM (1"), PARA CIRCUITOS TERMINAIS, INSTALADO EM FORRO - FORNECIMENTO E INSTALAÇÃO. AF_12/2015</v>
          </cell>
          <cell r="C6158" t="str">
            <v>M</v>
          </cell>
          <cell r="D6158">
            <v>0</v>
          </cell>
          <cell r="E6158">
            <v>0</v>
          </cell>
          <cell r="F6158">
            <v>0</v>
          </cell>
        </row>
        <row r="6159">
          <cell r="A6159">
            <v>91865</v>
          </cell>
          <cell r="B6159" t="str">
            <v>ELETRODUTO RÍGIDO ROSCÁVEL, PVC, DN 40 MM (1 1/4"), PARA CIRCUITOS TERMINAIS, INSTALADO EM FORRO - FORNECIMENTO E INSTALAÇÃO. AF_12/2015</v>
          </cell>
          <cell r="C6159" t="str">
            <v>M</v>
          </cell>
          <cell r="D6159">
            <v>0</v>
          </cell>
          <cell r="E6159">
            <v>0</v>
          </cell>
          <cell r="F6159">
            <v>0</v>
          </cell>
        </row>
        <row r="6160">
          <cell r="A6160">
            <v>91866</v>
          </cell>
          <cell r="B6160" t="str">
            <v>ELETRODUTO RÍGIDO ROSCÁVEL, PVC, DN 20 MM (1/2"), PARA CIRCUITOS TERMINAIS, INSTALADO EM LAJE - FORNECIMENTO E INSTALAÇÃO. AF_12/2015</v>
          </cell>
          <cell r="C6160" t="str">
            <v>M</v>
          </cell>
          <cell r="D6160">
            <v>0</v>
          </cell>
          <cell r="E6160">
            <v>0</v>
          </cell>
          <cell r="F6160">
            <v>0</v>
          </cell>
        </row>
        <row r="6161">
          <cell r="A6161">
            <v>91867</v>
          </cell>
          <cell r="B6161" t="str">
            <v>ELETRODUTO RÍGIDO ROSCÁVEL, PVC, DN 25 MM (3/4"), PARA CIRCUITOS TERMINAIS, INSTALADO EM LAJE - FORNECIMENTO E INSTALAÇÃO. AF_12/2015</v>
          </cell>
          <cell r="C6161" t="str">
            <v>M</v>
          </cell>
          <cell r="D6161">
            <v>0</v>
          </cell>
          <cell r="E6161">
            <v>0</v>
          </cell>
          <cell r="F6161">
            <v>0</v>
          </cell>
        </row>
        <row r="6162">
          <cell r="A6162">
            <v>91868</v>
          </cell>
          <cell r="B6162" t="str">
            <v>ELETRODUTO RÍGIDO ROSCÁVEL, PVC, DN 32 MM (1"), PARA CIRCUITOS TERMINAIS, INSTALADO EM LAJE - FORNECIMENTO E INSTALAÇÃO. AF_12/2015</v>
          </cell>
          <cell r="C6162" t="str">
            <v>M</v>
          </cell>
          <cell r="D6162">
            <v>0</v>
          </cell>
          <cell r="E6162">
            <v>0</v>
          </cell>
          <cell r="F6162">
            <v>0</v>
          </cell>
        </row>
        <row r="6163">
          <cell r="A6163">
            <v>91869</v>
          </cell>
          <cell r="B6163" t="str">
            <v>ELETRODUTO RÍGIDO ROSCÁVEL, PVC, DN 40 MM (1 1/4"), PARA CIRCUITOS TERMINAIS, INSTALADO EM LAJE - FORNECIMENTO E INSTALAÇÃO. AF_12/2015</v>
          </cell>
          <cell r="C6163" t="str">
            <v>M</v>
          </cell>
          <cell r="D6163">
            <v>0</v>
          </cell>
          <cell r="E6163">
            <v>0</v>
          </cell>
          <cell r="F6163">
            <v>0</v>
          </cell>
        </row>
        <row r="6164">
          <cell r="A6164">
            <v>91870</v>
          </cell>
          <cell r="B6164" t="str">
            <v>ELETRODUTO RÍGIDO ROSCÁVEL, PVC, DN 20 MM (1/2"), PARA CIRCUITOS TERMINAIS, INSTALADO EM PAREDE - FORNECIMENTO E INSTALAÇÃO. AF_12/2015</v>
          </cell>
          <cell r="C6164" t="str">
            <v>M</v>
          </cell>
          <cell r="D6164">
            <v>0</v>
          </cell>
          <cell r="E6164">
            <v>0</v>
          </cell>
          <cell r="F6164">
            <v>0</v>
          </cell>
        </row>
        <row r="6165">
          <cell r="A6165">
            <v>91871</v>
          </cell>
          <cell r="B6165" t="str">
            <v>ELETRODUTO RÍGIDO ROSCÁVEL, PVC, DN 25 MM (3/4"), PARA CIRCUITOS TERMINAIS, INSTALADO EM PAREDE - FORNECIMENTO E INSTALAÇÃO. AF_12/2015</v>
          </cell>
          <cell r="C6165" t="str">
            <v>M</v>
          </cell>
          <cell r="D6165">
            <v>0</v>
          </cell>
          <cell r="E6165">
            <v>0</v>
          </cell>
          <cell r="F6165">
            <v>0</v>
          </cell>
        </row>
        <row r="6166">
          <cell r="A6166">
            <v>91872</v>
          </cell>
          <cell r="B6166" t="str">
            <v>ELETRODUTO RÍGIDO ROSCÁVEL, PVC, DN 32 MM (1"), PARA CIRCUITOS TERMINAIS, INSTALADO EM PAREDE - FORNECIMENTO E INSTALAÇÃO. AF_12/2015</v>
          </cell>
          <cell r="C6166" t="str">
            <v>M</v>
          </cell>
          <cell r="D6166">
            <v>0</v>
          </cell>
          <cell r="E6166">
            <v>0</v>
          </cell>
          <cell r="F6166">
            <v>0</v>
          </cell>
        </row>
        <row r="6167">
          <cell r="A6167">
            <v>91873</v>
          </cell>
          <cell r="B6167" t="str">
            <v>ELETRODUTO RÍGIDO ROSCÁVEL, PVC, DN 40 MM (1 1/4"), PARA CIRCUITOS TERMINAIS, INSTALADO EM PAREDE - FORNECIMENTO E INSTALAÇÃO. AF_12/2015</v>
          </cell>
          <cell r="C6167" t="str">
            <v>M</v>
          </cell>
          <cell r="D6167">
            <v>0</v>
          </cell>
          <cell r="E6167">
            <v>0</v>
          </cell>
          <cell r="F6167">
            <v>0</v>
          </cell>
        </row>
        <row r="6168">
          <cell r="A6168">
            <v>93008</v>
          </cell>
          <cell r="B6168" t="str">
            <v>ELETRODUTO RÍGIDO ROSCÁVEL, PVC, DN 50 MM (1 1/2") - FORNECIMENTO E INSTALAÇÃO. AF_12/2015</v>
          </cell>
          <cell r="C6168" t="str">
            <v>M</v>
          </cell>
          <cell r="D6168">
            <v>0</v>
          </cell>
          <cell r="E6168">
            <v>0</v>
          </cell>
          <cell r="F6168">
            <v>0</v>
          </cell>
        </row>
        <row r="6169">
          <cell r="A6169">
            <v>93009</v>
          </cell>
          <cell r="B6169" t="str">
            <v>ELETRODUTO RÍGIDO ROSCÁVEL, PVC, DN 60 MM (2") - FORNECIMENTO E INSTALAÇÃO. AF_12/2015</v>
          </cell>
          <cell r="C6169" t="str">
            <v>M</v>
          </cell>
          <cell r="D6169">
            <v>0</v>
          </cell>
          <cell r="E6169">
            <v>0</v>
          </cell>
          <cell r="F6169">
            <v>0</v>
          </cell>
        </row>
        <row r="6170">
          <cell r="A6170">
            <v>93010</v>
          </cell>
          <cell r="B6170" t="str">
            <v>ELETRODUTO RÍGIDO ROSCÁVEL, PVC, DN 75 MM (2 1/2") - FORNECIMENTO E INSTALAÇÃO. AF_12/2015</v>
          </cell>
          <cell r="C6170" t="str">
            <v>M</v>
          </cell>
          <cell r="D6170">
            <v>0</v>
          </cell>
          <cell r="E6170">
            <v>0</v>
          </cell>
          <cell r="F6170">
            <v>0</v>
          </cell>
        </row>
        <row r="6171">
          <cell r="A6171">
            <v>93011</v>
          </cell>
          <cell r="B6171" t="str">
            <v>ELETRODUTO RÍGIDO ROSCÁVEL, PVC, DN 85 MM (3") - FORNECIMENTO E INSTALAÇÃO. AF_12/2015</v>
          </cell>
          <cell r="C6171" t="str">
            <v>M</v>
          </cell>
          <cell r="D6171">
            <v>0</v>
          </cell>
          <cell r="E6171">
            <v>0</v>
          </cell>
          <cell r="F6171">
            <v>0</v>
          </cell>
        </row>
        <row r="6172">
          <cell r="A6172">
            <v>93012</v>
          </cell>
          <cell r="B6172" t="str">
            <v>ELETRODUTO RÍGIDO ROSCÁVEL, PVC, DN 110 MM (4") - FORNECIMENTO E INSTALAÇÃO. AF_12/2015</v>
          </cell>
          <cell r="C6172" t="str">
            <v>M</v>
          </cell>
          <cell r="D6172">
            <v>0</v>
          </cell>
          <cell r="E6172">
            <v>0</v>
          </cell>
          <cell r="F6172">
            <v>0</v>
          </cell>
        </row>
        <row r="6173">
          <cell r="A6173">
            <v>95726</v>
          </cell>
          <cell r="B6173" t="str">
            <v>ELETRODUTO RÍGIDO SOLDÁVEL, PVC, DN 20 MM (½), APARENTE, INSTALADO EM TETO - FORNECIMENTO E INSTALAÇÃO. AF_11/2016_P</v>
          </cell>
          <cell r="C6173" t="str">
            <v>M</v>
          </cell>
          <cell r="D6173">
            <v>0</v>
          </cell>
          <cell r="E6173">
            <v>0</v>
          </cell>
          <cell r="F6173">
            <v>0</v>
          </cell>
        </row>
        <row r="6174">
          <cell r="A6174">
            <v>95727</v>
          </cell>
          <cell r="B6174" t="str">
            <v>ELETRODUTO RÍGIDO SOLDÁVEL, PVC, DN 25 MM (3/4), APARENTE, INSTALADO EM TETO - FORNECIMENTO E INSTALAÇÃO. AF_11/2016_P</v>
          </cell>
          <cell r="C6174" t="str">
            <v>M</v>
          </cell>
          <cell r="D6174">
            <v>0</v>
          </cell>
          <cell r="E6174">
            <v>0</v>
          </cell>
          <cell r="F6174">
            <v>0</v>
          </cell>
        </row>
        <row r="6175">
          <cell r="A6175">
            <v>95728</v>
          </cell>
          <cell r="B6175" t="str">
            <v>ELETRODUTO RÍGIDO SOLDÁVEL, PVC, DN 32 MM (1), APARENTE, INSTALADO EM TETO - FORNECIMENTO E INSTALAÇÃO. AF_11/2016_P</v>
          </cell>
          <cell r="C6175" t="str">
            <v>M</v>
          </cell>
          <cell r="D6175">
            <v>0</v>
          </cell>
          <cell r="E6175">
            <v>0</v>
          </cell>
          <cell r="F6175">
            <v>0</v>
          </cell>
        </row>
        <row r="6176">
          <cell r="A6176">
            <v>95729</v>
          </cell>
          <cell r="B6176" t="str">
            <v>ELETRODUTO RÍGIDO SOLDÁVEL, PVC, DN 20 MM (½), APARENTE, INSTALADO EM PAREDE - FORNECIMENTO E INSTALAÇÃO. AF_11/2016_P</v>
          </cell>
          <cell r="C6176" t="str">
            <v>M</v>
          </cell>
          <cell r="D6176">
            <v>0</v>
          </cell>
          <cell r="E6176">
            <v>0</v>
          </cell>
          <cell r="F6176">
            <v>0</v>
          </cell>
        </row>
        <row r="6177">
          <cell r="A6177">
            <v>95730</v>
          </cell>
          <cell r="B6177" t="str">
            <v>ELETRODUTO RÍGIDO SOLDÁVEL, PVC, DN 25 MM (3/4), APARENTE, INSTALADO EM PAREDE - FORNECIMENTO E INSTALAÇÃO. AF_11/2016_P</v>
          </cell>
          <cell r="C6177" t="str">
            <v>M</v>
          </cell>
          <cell r="D6177">
            <v>0</v>
          </cell>
          <cell r="E6177">
            <v>0</v>
          </cell>
          <cell r="F6177">
            <v>0</v>
          </cell>
        </row>
        <row r="6178">
          <cell r="A6178">
            <v>95731</v>
          </cell>
          <cell r="B6178" t="str">
            <v>ELETRODUTO RÍGIDO SOLDÁVEL, PVC, DN 32 MM (1), APARENTE, INSTALADO EM PAREDE - FORNECIMENTO E INSTALAÇÃO. AF_11/2016_P</v>
          </cell>
          <cell r="C6178" t="str">
            <v>M</v>
          </cell>
          <cell r="D6178">
            <v>0</v>
          </cell>
          <cell r="E6178">
            <v>0</v>
          </cell>
          <cell r="F6178">
            <v>0</v>
          </cell>
        </row>
        <row r="6179">
          <cell r="A6179">
            <v>95732</v>
          </cell>
          <cell r="B6179" t="str">
            <v>LUVA PARA ELETRODUTO, PVC, SOLDÁVEL, DN 20 MM (1/2), APARENTE, INSTALADA EM TETO - FORNECIMENTO E INSTALAÇÃO. AF_11/2016_P</v>
          </cell>
          <cell r="C6179" t="str">
            <v>UN</v>
          </cell>
          <cell r="D6179">
            <v>0</v>
          </cell>
          <cell r="E6179">
            <v>0</v>
          </cell>
          <cell r="F6179">
            <v>0</v>
          </cell>
        </row>
        <row r="6180">
          <cell r="A6180">
            <v>95745</v>
          </cell>
          <cell r="B6180" t="str">
            <v>ELETRODUTO DE AÇO GALVANIZADO, CLASSE LEVE, DN 20 MM (3/4), APARENTE, INSTALADO EM TETO - FORNECIMENTO E INSTALAÇÃO. AF_11/2016_P</v>
          </cell>
          <cell r="C6180" t="str">
            <v>M</v>
          </cell>
          <cell r="D6180">
            <v>0</v>
          </cell>
          <cell r="E6180">
            <v>0</v>
          </cell>
          <cell r="F6180">
            <v>0</v>
          </cell>
        </row>
        <row r="6181">
          <cell r="A6181">
            <v>95746</v>
          </cell>
          <cell r="B6181" t="str">
            <v>ELETRODUTO DE AÇO GALVANIZADO, CLASSE LEVE, DN 25 MM (1), APARENTE, INSTALADO EM TETO - FORNECIMENTO E INSTALAÇÃO. AF_11/2016_P</v>
          </cell>
          <cell r="C6181" t="str">
            <v>M</v>
          </cell>
          <cell r="D6181">
            <v>0</v>
          </cell>
          <cell r="E6181">
            <v>0</v>
          </cell>
          <cell r="F6181">
            <v>0</v>
          </cell>
        </row>
        <row r="6182">
          <cell r="A6182">
            <v>95747</v>
          </cell>
          <cell r="B6182" t="str">
            <v>ELETRODUTO DE AÇO GALVANIZADO, CLASSE SEMI PESADO, DN 32 MM (1 1/4), APARENTE, INSTALADO EM TETO - FORNECIMENTO E INSTALAÇÃO. AF_11/2016_P</v>
          </cell>
          <cell r="C6182" t="str">
            <v>M</v>
          </cell>
          <cell r="D6182">
            <v>0</v>
          </cell>
          <cell r="E6182">
            <v>0</v>
          </cell>
          <cell r="F6182">
            <v>0</v>
          </cell>
        </row>
        <row r="6183">
          <cell r="A6183">
            <v>95748</v>
          </cell>
          <cell r="B6183" t="str">
            <v>ELETRODUTO DE AÇO GALVANIZADO, CLASSE SEMI PESADO, DN 40 MM (1 1/2 ), APARENTE, INSTALADO EM TETO - FORNECIMENTO E INSTALAÇÃO. AF_11/2016_P</v>
          </cell>
          <cell r="C6183" t="str">
            <v>M</v>
          </cell>
          <cell r="D6183">
            <v>0</v>
          </cell>
          <cell r="E6183">
            <v>0</v>
          </cell>
          <cell r="F6183">
            <v>0</v>
          </cell>
        </row>
        <row r="6184">
          <cell r="A6184">
            <v>95749</v>
          </cell>
          <cell r="B6184" t="str">
            <v>ELETRODUTO DE AÇO GALVANIZADO, CLASSE LEVE, DN 20 MM (3/4), APARENTE, INSTALADO EM PAREDE - FORNECIMENTO E INSTALAÇÃO. AF_11/2016_P</v>
          </cell>
          <cell r="C6184" t="str">
            <v>M</v>
          </cell>
          <cell r="D6184">
            <v>0</v>
          </cell>
          <cell r="E6184">
            <v>0</v>
          </cell>
          <cell r="F6184">
            <v>0</v>
          </cell>
        </row>
        <row r="6185">
          <cell r="A6185">
            <v>95750</v>
          </cell>
          <cell r="B6185" t="str">
            <v>ELETRODUTO DE AÇO GALVANIZADO, CLASSE LEVE, DN 25 MM (1), APARENTE, INSTALADO EM PAREDE - FORNECIMENTO E INSTALAÇÃO. AF_11/2016_P</v>
          </cell>
          <cell r="C6185" t="str">
            <v>M</v>
          </cell>
          <cell r="D6185">
            <v>0</v>
          </cell>
          <cell r="E6185">
            <v>0</v>
          </cell>
          <cell r="F6185">
            <v>0</v>
          </cell>
        </row>
        <row r="6186">
          <cell r="A6186">
            <v>95751</v>
          </cell>
          <cell r="B6186" t="str">
            <v>ELETRODUTO DE AÇO GALVANIZADO, CLASSE SEMI PESADO, DN 32 MM (1 1/4), APARENTE, INSTALADO EM PAREDE - FORNECIMENTO E INSTALAÇÃO. AF_11/2016_P</v>
          </cell>
          <cell r="C6186" t="str">
            <v>M</v>
          </cell>
          <cell r="D6186">
            <v>0</v>
          </cell>
          <cell r="E6186">
            <v>0</v>
          </cell>
          <cell r="F6186">
            <v>0</v>
          </cell>
        </row>
        <row r="6187">
          <cell r="A6187">
            <v>95752</v>
          </cell>
          <cell r="B6187" t="str">
            <v>ELETRODUTO DE AÇO GALVANIZADO, CLASSE SEMI PESADO, DN 40 MM (1 1/2  ), APARENTE, INSTALADO EM PAREDE - FORNECIMENTO E INSTALAÇÃO. AF_11/2016_P</v>
          </cell>
          <cell r="C6187" t="str">
            <v>M</v>
          </cell>
          <cell r="D6187">
            <v>0</v>
          </cell>
          <cell r="E6187">
            <v>0</v>
          </cell>
          <cell r="F6187">
            <v>0</v>
          </cell>
        </row>
        <row r="6188">
          <cell r="A6188">
            <v>97667</v>
          </cell>
          <cell r="B6188" t="str">
            <v>ELETRODUTO FLEXÍVEL CORRUGADO, PEAD, DN 50 (1 ½)  - FORNECIMENTO E INSTALAÇÃO. AF_04/2016</v>
          </cell>
          <cell r="C6188" t="str">
            <v>M</v>
          </cell>
          <cell r="D6188">
            <v>0</v>
          </cell>
          <cell r="E6188">
            <v>0</v>
          </cell>
          <cell r="F6188">
            <v>0</v>
          </cell>
        </row>
        <row r="6189">
          <cell r="A6189">
            <v>97668</v>
          </cell>
          <cell r="B6189" t="str">
            <v>ELETRODUTO FLEXÍVEL CORRUGADO, PEAD, DN 63 (2")  - FORNECIMENTO E INSTALAÇÃO. AF_04/2016</v>
          </cell>
          <cell r="C6189" t="str">
            <v>M</v>
          </cell>
          <cell r="D6189">
            <v>0</v>
          </cell>
          <cell r="E6189">
            <v>0</v>
          </cell>
          <cell r="F6189">
            <v>0</v>
          </cell>
        </row>
        <row r="6190">
          <cell r="A6190">
            <v>97669</v>
          </cell>
          <cell r="B6190" t="str">
            <v>ELETRODUTO FLEXÍVEL CORRUGADO, PEAD, DN 90 (3) - FORNECIMENTO E INSTALAÇÃO. AF_04/2016</v>
          </cell>
          <cell r="C6190" t="str">
            <v>M</v>
          </cell>
          <cell r="D6190">
            <v>0</v>
          </cell>
          <cell r="E6190">
            <v>0</v>
          </cell>
          <cell r="F6190">
            <v>0</v>
          </cell>
        </row>
        <row r="6191">
          <cell r="A6191">
            <v>97670</v>
          </cell>
          <cell r="B6191" t="str">
            <v>ELETRODUTO FLEXÍVEL CORRUGADO, PEAD, DN 100 (4) - FORNECIMENTO E INSTALAÇÃO. AF_04/2016</v>
          </cell>
          <cell r="C6191" t="str">
            <v>M</v>
          </cell>
          <cell r="D6191">
            <v>0</v>
          </cell>
          <cell r="E6191">
            <v>0</v>
          </cell>
          <cell r="F6191">
            <v>0</v>
          </cell>
        </row>
        <row r="6192">
          <cell r="A6192">
            <v>91874</v>
          </cell>
          <cell r="B6192" t="str">
            <v>LUVA PARA ELETRODUTO, PVC, ROSCÁVEL, DN 20 MM (1/2"), PARA CIRCUITOS TERMINAIS, INSTALADA EM FORRO - FORNECIMENTO E INSTALAÇÃO. AF_12/2015</v>
          </cell>
          <cell r="C6192" t="str">
            <v>UN</v>
          </cell>
          <cell r="D6192">
            <v>0</v>
          </cell>
          <cell r="E6192">
            <v>0</v>
          </cell>
          <cell r="F6192">
            <v>0</v>
          </cell>
        </row>
        <row r="6193">
          <cell r="A6193">
            <v>91875</v>
          </cell>
          <cell r="B6193" t="str">
            <v>LUVA PARA ELETRODUTO, PVC, ROSCÁVEL, DN 25 MM (3/4"), PARA CIRCUITOS TERMINAIS, INSTALADA EM FORRO - FORNECIMENTO E INSTALAÇÃO. AF_12/2015</v>
          </cell>
          <cell r="C6193" t="str">
            <v>UN</v>
          </cell>
          <cell r="D6193">
            <v>0</v>
          </cell>
          <cell r="E6193">
            <v>0</v>
          </cell>
          <cell r="F6193">
            <v>0</v>
          </cell>
        </row>
        <row r="6194">
          <cell r="A6194">
            <v>91876</v>
          </cell>
          <cell r="B6194" t="str">
            <v>LUVA PARA ELETRODUTO, PVC, ROSCÁVEL, DN 32 MM (1"), PARA CIRCUITOS TERMINAIS, INSTALADA EM FORRO - FORNECIMENTO E INSTALAÇÃO. AF_12/2015</v>
          </cell>
          <cell r="C6194" t="str">
            <v>UN</v>
          </cell>
          <cell r="D6194">
            <v>0</v>
          </cell>
          <cell r="E6194">
            <v>0</v>
          </cell>
          <cell r="F6194">
            <v>0</v>
          </cell>
        </row>
        <row r="6195">
          <cell r="A6195">
            <v>91877</v>
          </cell>
          <cell r="B6195" t="str">
            <v>LUVA PARA ELETRODUTO, PVC, ROSCÁVEL, DN 40 MM (1 1/4"), PARA CIRCUITOS TERMINAIS, INSTALADA EM FORRO - FORNECIMENTO E INSTALAÇÃO. AF_12/2015</v>
          </cell>
          <cell r="C6195" t="str">
            <v>UN</v>
          </cell>
          <cell r="D6195">
            <v>0</v>
          </cell>
          <cell r="E6195">
            <v>0</v>
          </cell>
          <cell r="F6195">
            <v>0</v>
          </cell>
        </row>
        <row r="6196">
          <cell r="A6196">
            <v>91878</v>
          </cell>
          <cell r="B6196" t="str">
            <v>LUVA PARA ELETRODUTO, PVC, ROSCÁVEL, DN 20 MM (1/2"), PARA CIRCUITOS TERMINAIS, INSTALADA EM LAJE - FORNECIMENTO E INSTALAÇÃO. AF_12/2015</v>
          </cell>
          <cell r="C6196" t="str">
            <v>UN</v>
          </cell>
          <cell r="D6196">
            <v>0</v>
          </cell>
          <cell r="E6196">
            <v>0</v>
          </cell>
          <cell r="F6196">
            <v>0</v>
          </cell>
        </row>
        <row r="6197">
          <cell r="A6197">
            <v>91879</v>
          </cell>
          <cell r="B6197" t="str">
            <v>LUVA PARA ELETRODUTO, PVC, ROSCÁVEL, DN 25 MM (3/4"), PARA CIRCUITOS TERMINAIS, INSTALADA EM LAJE - FORNECIMENTO E INSTALAÇÃO. AF_12/2015</v>
          </cell>
          <cell r="C6197" t="str">
            <v>UN</v>
          </cell>
          <cell r="D6197">
            <v>0</v>
          </cell>
          <cell r="E6197">
            <v>0</v>
          </cell>
          <cell r="F6197">
            <v>0</v>
          </cell>
        </row>
        <row r="6198">
          <cell r="A6198">
            <v>91880</v>
          </cell>
          <cell r="B6198" t="str">
            <v>LUVA PARA ELETRODUTO, PVC, ROSCÁVEL, DN 32 MM (1"), PARA CIRCUITOS TERMINAIS, INSTALADA EM LAJE - FORNECIMENTO E INSTALAÇÃO. AF_12/2015</v>
          </cell>
          <cell r="C6198" t="str">
            <v>UN</v>
          </cell>
          <cell r="D6198">
            <v>0</v>
          </cell>
          <cell r="E6198">
            <v>0</v>
          </cell>
          <cell r="F6198">
            <v>0</v>
          </cell>
        </row>
        <row r="6199">
          <cell r="A6199">
            <v>91881</v>
          </cell>
          <cell r="B6199" t="str">
            <v>LUVA PARA ELETRODUTO, PVC, ROSCÁVEL, DN 40 MM (1 1/4"), PARA CIRCUITOS TERMINAIS, INSTALADA EM LAJE - FORNECIMENTO E INSTALAÇÃO. AF_12/2015</v>
          </cell>
          <cell r="C6199" t="str">
            <v>UN</v>
          </cell>
          <cell r="D6199">
            <v>0</v>
          </cell>
          <cell r="E6199">
            <v>0</v>
          </cell>
          <cell r="F6199">
            <v>0</v>
          </cell>
        </row>
        <row r="6200">
          <cell r="A6200">
            <v>91882</v>
          </cell>
          <cell r="B6200" t="str">
            <v>LUVA PARA ELETRODUTO, PVC, ROSCÁVEL, DN 20 MM (1/2"), PARA CIRCUITOS TERMINAIS, INSTALADA EM PAREDE - FORNECIMENTO E INSTALAÇÃO. AF_12/2015</v>
          </cell>
          <cell r="C6200" t="str">
            <v>UN</v>
          </cell>
          <cell r="D6200">
            <v>0</v>
          </cell>
          <cell r="E6200">
            <v>0</v>
          </cell>
          <cell r="F6200">
            <v>0</v>
          </cell>
        </row>
        <row r="6201">
          <cell r="A6201">
            <v>91884</v>
          </cell>
          <cell r="B6201" t="str">
            <v>LUVA PARA ELETRODUTO, PVC, ROSCÁVEL, DN 25 MM (3/4"), PARA CIRCUITOS TERMINAIS, INSTALADA EM PAREDE - FORNECIMENTO E INSTALAÇÃO. AF_12/2015</v>
          </cell>
          <cell r="C6201" t="str">
            <v>UN</v>
          </cell>
          <cell r="D6201">
            <v>0</v>
          </cell>
          <cell r="E6201">
            <v>0</v>
          </cell>
          <cell r="F6201">
            <v>0</v>
          </cell>
        </row>
        <row r="6202">
          <cell r="A6202">
            <v>91885</v>
          </cell>
          <cell r="B6202" t="str">
            <v>LUVA PARA ELETRODUTO, PVC, ROSCÁVEL, DN 32 MM (1"), PARA CIRCUITOS TERMINAIS, INSTALADA EM PAREDE - FORNECIMENTO E INSTALAÇÃO. AF_12/2015</v>
          </cell>
          <cell r="C6202" t="str">
            <v>UN</v>
          </cell>
          <cell r="D6202">
            <v>0</v>
          </cell>
          <cell r="E6202">
            <v>0</v>
          </cell>
          <cell r="F6202">
            <v>0</v>
          </cell>
        </row>
        <row r="6203">
          <cell r="A6203">
            <v>91886</v>
          </cell>
          <cell r="B6203" t="str">
            <v>LUVA PARA ELETRODUTO, PVC, ROSCÁVEL, DN 40 MM (1 1/4"), PARA CIRCUITOS TERMINAIS, INSTALADA EM PAREDE - FORNECIMENTO E INSTALAÇÃO. AF_12/2015</v>
          </cell>
          <cell r="C6203" t="str">
            <v>UN</v>
          </cell>
          <cell r="D6203">
            <v>0</v>
          </cell>
          <cell r="E6203">
            <v>0</v>
          </cell>
          <cell r="F6203">
            <v>0</v>
          </cell>
        </row>
        <row r="6204">
          <cell r="A6204">
            <v>91887</v>
          </cell>
          <cell r="B6204" t="str">
            <v>CURVA 90 GRAUS PARA ELETRODUTO, PVC, ROSCÁVEL, DN 20 MM (1/2"), PARA CIRCUITOS TERMINAIS, INSTALADA EM FORRO - FORNECIMENTO E INSTALAÇÃO. AF_12/2015</v>
          </cell>
          <cell r="C6204" t="str">
            <v>UN</v>
          </cell>
          <cell r="D6204">
            <v>0</v>
          </cell>
          <cell r="E6204">
            <v>0</v>
          </cell>
          <cell r="F6204">
            <v>0</v>
          </cell>
        </row>
        <row r="6205">
          <cell r="A6205">
            <v>91889</v>
          </cell>
          <cell r="B6205" t="str">
            <v>CURVA 180 GRAUS PARA ELETRODUTO, PVC, ROSCÁVEL, DN 20 MM (1/2"), PARA CIRCUITOS TERMINAIS, INSTALADA EM FORRO - FORNECIMENTO E INSTALAÇÃO. AF_12/2015</v>
          </cell>
          <cell r="C6205" t="str">
            <v>UN</v>
          </cell>
          <cell r="D6205">
            <v>0</v>
          </cell>
          <cell r="E6205">
            <v>0</v>
          </cell>
          <cell r="F6205">
            <v>0</v>
          </cell>
        </row>
        <row r="6206">
          <cell r="A6206">
            <v>91890</v>
          </cell>
          <cell r="B6206" t="str">
            <v>CURVA 90 GRAUS PARA ELETRODUTO, PVC, ROSCÁVEL, DN 25 MM (3/4"), PARA CIRCUITOS TERMINAIS, INSTALADA EM FORRO - FORNECIMENTO E INSTALAÇÃO. AF_12/2015</v>
          </cell>
          <cell r="C6206" t="str">
            <v>UN</v>
          </cell>
          <cell r="D6206">
            <v>0</v>
          </cell>
          <cell r="E6206">
            <v>0</v>
          </cell>
          <cell r="F6206">
            <v>0</v>
          </cell>
        </row>
        <row r="6207">
          <cell r="A6207">
            <v>91892</v>
          </cell>
          <cell r="B6207" t="str">
            <v>CURVA 180 GRAUS PARA ELETRODUTO, PVC, ROSCÁVEL, DN 25 MM (3/4"), PARA CIRCUITOS TERMINAIS, INSTALADA EM FORRO - FORNECIMENTO E INSTALAÇÃO. AF_12/2015</v>
          </cell>
          <cell r="C6207" t="str">
            <v>UN</v>
          </cell>
          <cell r="D6207">
            <v>0</v>
          </cell>
          <cell r="E6207">
            <v>0</v>
          </cell>
          <cell r="F6207">
            <v>0</v>
          </cell>
        </row>
        <row r="6208">
          <cell r="A6208">
            <v>91893</v>
          </cell>
          <cell r="B6208" t="str">
            <v>CURVA 90 GRAUS PARA ELETRODUTO, PVC, ROSCÁVEL, DN 32 MM (1"), PARA CIRCUITOS TERMINAIS, INSTALADA EM FORRO - FORNECIMENTO E INSTALAÇÃO. AF_12/2015</v>
          </cell>
          <cell r="C6208" t="str">
            <v>UN</v>
          </cell>
          <cell r="D6208">
            <v>0</v>
          </cell>
          <cell r="E6208">
            <v>0</v>
          </cell>
          <cell r="F6208">
            <v>0</v>
          </cell>
        </row>
        <row r="6209">
          <cell r="A6209">
            <v>91895</v>
          </cell>
          <cell r="B6209" t="str">
            <v>CURVA 180 GRAUS PARA ELETRODUTO, PVC, ROSCÁVEL, DN 32 MM (1"), PARA CIRCUITOS TERMINAIS, INSTALADA EM FORRO - FORNECIMENTO E INSTALAÇÃO. AF_12/2015</v>
          </cell>
          <cell r="C6209" t="str">
            <v>UN</v>
          </cell>
          <cell r="D6209">
            <v>0</v>
          </cell>
          <cell r="E6209">
            <v>0</v>
          </cell>
          <cell r="F6209">
            <v>0</v>
          </cell>
        </row>
        <row r="6210">
          <cell r="A6210">
            <v>91896</v>
          </cell>
          <cell r="B6210" t="str">
            <v>CURVA 90 GRAUS PARA ELETRODUTO, PVC, ROSCÁVEL, DN 40 MM (1 1/4"), PARA CIRCUITOS TERMINAIS, INSTALADA EM FORRO - FORNECIMENTO E INSTALAÇÃO. AF_12/2015</v>
          </cell>
          <cell r="C6210" t="str">
            <v>UN</v>
          </cell>
          <cell r="D6210">
            <v>0</v>
          </cell>
          <cell r="E6210">
            <v>0</v>
          </cell>
          <cell r="F6210">
            <v>0</v>
          </cell>
        </row>
        <row r="6211">
          <cell r="A6211">
            <v>91898</v>
          </cell>
          <cell r="B6211" t="str">
            <v>CURVA 180 GRAUS PARA ELETRODUTO, PVC, ROSCÁVEL, DN 40 MM (1 1/4"), PARA CIRCUITOS TERMINAIS, INSTALADA EM FORRO - FORNECIMENTO E INSTALAÇÃO. AF_12/2015</v>
          </cell>
          <cell r="C6211" t="str">
            <v>UN</v>
          </cell>
          <cell r="D6211">
            <v>0</v>
          </cell>
          <cell r="E6211">
            <v>0</v>
          </cell>
          <cell r="F6211">
            <v>0</v>
          </cell>
        </row>
        <row r="6212">
          <cell r="A6212">
            <v>91899</v>
          </cell>
          <cell r="B6212" t="str">
            <v>CURVA 90 GRAUS PARA ELETRODUTO, PVC, ROSCÁVEL, DN 20 MM (1/2"), PARA CIRCUITOS TERMINAIS, INSTALADA EM LAJE - FORNECIMENTO E INSTALAÇÃO. AF_12/2015</v>
          </cell>
          <cell r="C6212" t="str">
            <v>UN</v>
          </cell>
          <cell r="D6212">
            <v>0</v>
          </cell>
          <cell r="E6212">
            <v>0</v>
          </cell>
          <cell r="F6212">
            <v>0</v>
          </cell>
        </row>
        <row r="6213">
          <cell r="A6213">
            <v>91901</v>
          </cell>
          <cell r="B6213" t="str">
            <v>CURVA 180 GRAUS PARA ELETRODUTO, PVC, ROSCÁVEL, DN 20 MM (1/2"), PARA CIRCUITOS TERMINAIS, INSTALADA EM LAJE - FORNECIMENTO E INSTALAÇÃO. AF_12/2015</v>
          </cell>
          <cell r="C6213" t="str">
            <v>UN</v>
          </cell>
          <cell r="D6213">
            <v>0</v>
          </cell>
          <cell r="E6213">
            <v>0</v>
          </cell>
          <cell r="F6213">
            <v>0</v>
          </cell>
        </row>
        <row r="6214">
          <cell r="A6214">
            <v>91902</v>
          </cell>
          <cell r="B6214" t="str">
            <v>CURVA 90 GRAUS PARA ELETRODUTO, PVC, ROSCÁVEL, DN 25 MM (3/4"), PARA CIRCUITOS TERMINAIS, INSTALADA EM LAJE - FORNECIMENTO E INSTALAÇÃO. AF_12/2015</v>
          </cell>
          <cell r="C6214" t="str">
            <v>UN</v>
          </cell>
          <cell r="D6214">
            <v>0</v>
          </cell>
          <cell r="E6214">
            <v>0</v>
          </cell>
          <cell r="F6214">
            <v>0</v>
          </cell>
        </row>
        <row r="6215">
          <cell r="A6215">
            <v>91904</v>
          </cell>
          <cell r="B6215" t="str">
            <v>CURVA 180 GRAUS PARA ELETRODUTO, PVC, ROSCÁVEL, DN 25 MM (3/4"), PARA CIRCUITOS TERMINAIS, INSTALADA EM LAJE - FORNECIMENTO E INSTALAÇÃO. AF_12/2015</v>
          </cell>
          <cell r="C6215" t="str">
            <v>UN</v>
          </cell>
          <cell r="D6215">
            <v>0</v>
          </cell>
          <cell r="E6215">
            <v>0</v>
          </cell>
          <cell r="F6215">
            <v>0</v>
          </cell>
        </row>
        <row r="6216">
          <cell r="A6216">
            <v>91905</v>
          </cell>
          <cell r="B6216" t="str">
            <v>CURVA 90 GRAUS PARA ELETRODUTO, PVC, ROSCÁVEL, DN 32 MM (1"), PARA CIRCUITOS TERMINAIS, INSTALADA EM LAJE - FORNECIMENTO E INSTALAÇÃO. AF_12/2015</v>
          </cell>
          <cell r="C6216" t="str">
            <v>UN</v>
          </cell>
          <cell r="D6216">
            <v>0</v>
          </cell>
          <cell r="E6216">
            <v>0</v>
          </cell>
          <cell r="F6216">
            <v>0</v>
          </cell>
        </row>
        <row r="6217">
          <cell r="A6217">
            <v>91907</v>
          </cell>
          <cell r="B6217" t="str">
            <v>CURVA 180 GRAUS PARA ELETRODUTO, PVC, ROSCÁVEL, DN 32 MM (1), PARA CIRCUITOS TERMINAIS, INSTALADA EM LAJE - FORNECIMENTO E INSTALAÇÃO. AF_12/2015</v>
          </cell>
          <cell r="C6217" t="str">
            <v>UN</v>
          </cell>
          <cell r="D6217">
            <v>0</v>
          </cell>
          <cell r="E6217">
            <v>0</v>
          </cell>
          <cell r="F6217">
            <v>0</v>
          </cell>
        </row>
        <row r="6218">
          <cell r="A6218">
            <v>91908</v>
          </cell>
          <cell r="B6218" t="str">
            <v>CURVA 90 GRAUS PARA ELETRODUTO, PVC, ROSCÁVEL, DN 40 MM (1 1/4"), PARA CIRCUITOS TERMINAIS, INSTALADA EM LAJE - FORNECIMENTO E INSTALAÇÃO. AF_12/2015</v>
          </cell>
          <cell r="C6218" t="str">
            <v>UN</v>
          </cell>
          <cell r="D6218">
            <v>0</v>
          </cell>
          <cell r="E6218">
            <v>0</v>
          </cell>
          <cell r="F6218">
            <v>0</v>
          </cell>
        </row>
        <row r="6219">
          <cell r="A6219">
            <v>91910</v>
          </cell>
          <cell r="B6219" t="str">
            <v>CURVA 180 GRAUS PARA ELETRODUTO, PVC, ROSCÁVEL, DN 40 MM (1 1/4"), PARA CIRCUITOS TERMINAIS, INSTALADA EM LAJE - FORNECIMENTO E INSTALAÇÃO. AF_12/2015</v>
          </cell>
          <cell r="C6219" t="str">
            <v>UN</v>
          </cell>
          <cell r="D6219">
            <v>0</v>
          </cell>
          <cell r="E6219">
            <v>0</v>
          </cell>
          <cell r="F6219">
            <v>0</v>
          </cell>
        </row>
        <row r="6220">
          <cell r="A6220">
            <v>91911</v>
          </cell>
          <cell r="B6220" t="str">
            <v>CURVA 90 GRAUS PARA ELETRODUTO, PVC, ROSCÁVEL, DN 20 MM (1/2"), PARA CIRCUITOS TERMINAIS, INSTALADA EM PAREDE - FORNECIMENTO E INSTALAÇÃO. AF_12/2015</v>
          </cell>
          <cell r="C6220" t="str">
            <v>UN</v>
          </cell>
          <cell r="D6220">
            <v>0</v>
          </cell>
          <cell r="E6220">
            <v>0</v>
          </cell>
          <cell r="F6220">
            <v>0</v>
          </cell>
        </row>
        <row r="6221">
          <cell r="A6221">
            <v>91913</v>
          </cell>
          <cell r="B6221" t="str">
            <v>CURVA 180 GRAUS PARA ELETRODUTO, PVC, ROSCÁVEL, DN 20 MM (1/2"), PARA CIRCUITOS TERMINAIS, INSTALADA EM PAREDE - FORNECIMENTO E INSTALAÇÃO. AF_12/2015</v>
          </cell>
          <cell r="C6221" t="str">
            <v>UN</v>
          </cell>
          <cell r="D6221">
            <v>0</v>
          </cell>
          <cell r="E6221">
            <v>0</v>
          </cell>
          <cell r="F6221">
            <v>0</v>
          </cell>
        </row>
        <row r="6222">
          <cell r="A6222">
            <v>91914</v>
          </cell>
          <cell r="B6222" t="str">
            <v>CURVA 90 GRAUS PARA ELETRODUTO, PVC, ROSCÁVEL, DN 25 MM (3/4"), PARA CIRCUITOS TERMINAIS, INSTALADA EM PAREDE - FORNECIMENTO E INSTALAÇÃO. AF_12/2015</v>
          </cell>
          <cell r="C6222" t="str">
            <v>UN</v>
          </cell>
          <cell r="D6222">
            <v>0</v>
          </cell>
          <cell r="E6222">
            <v>0</v>
          </cell>
          <cell r="F6222">
            <v>0</v>
          </cell>
        </row>
        <row r="6223">
          <cell r="A6223">
            <v>91916</v>
          </cell>
          <cell r="B6223" t="str">
            <v>CURVA 180 GRAUS PARA ELETRODUTO, PVC, ROSCÁVEL, DN 25 MM (3/4"), PARA CIRCUITOS TERMINAIS, INSTALADA EM PAREDE - FORNECIMENTO E INSTALAÇÃO. AF_12/2015</v>
          </cell>
          <cell r="C6223" t="str">
            <v>UN</v>
          </cell>
          <cell r="D6223">
            <v>0</v>
          </cell>
          <cell r="E6223">
            <v>0</v>
          </cell>
          <cell r="F6223">
            <v>0</v>
          </cell>
        </row>
        <row r="6224">
          <cell r="A6224">
            <v>91917</v>
          </cell>
          <cell r="B6224" t="str">
            <v>CURVA 90 GRAUS PARA ELETRODUTO, PVC, ROSCÁVEL, DN 32 MM (1"), PARA CIRCUITOS TERMINAIS, INSTALADA EM PAREDE - FORNECIMENTO E INSTALAÇÃO. AF_12/2015</v>
          </cell>
          <cell r="C6224" t="str">
            <v>UN</v>
          </cell>
          <cell r="D6224">
            <v>0</v>
          </cell>
          <cell r="E6224">
            <v>0</v>
          </cell>
          <cell r="F6224">
            <v>0</v>
          </cell>
        </row>
        <row r="6225">
          <cell r="A6225">
            <v>91919</v>
          </cell>
          <cell r="B6225" t="str">
            <v>CURVA 180 GRAUS PARA ELETRODUTO, PVC, ROSCÁVEL, DN 32 MM (1), PARA CIRCUITOS TERMINAIS, INSTALADA EM PAREDE - FORNECIMENTO E INSTALAÇÃO. AF_12/2015</v>
          </cell>
          <cell r="C6225" t="str">
            <v>UN</v>
          </cell>
          <cell r="D6225">
            <v>0</v>
          </cell>
          <cell r="E6225">
            <v>0</v>
          </cell>
          <cell r="F6225">
            <v>0</v>
          </cell>
        </row>
        <row r="6226">
          <cell r="A6226">
            <v>91920</v>
          </cell>
          <cell r="B6226" t="str">
            <v>CURVA 90 GRAUS PARA ELETRODUTO, PVC, ROSCÁVEL, DN 40 MM (1 1/4"), PARA CIRCUITOS TERMINAIS, INSTALADA EM PAREDE - FORNECIMENTO E INSTALAÇÃO. AF_12/2015</v>
          </cell>
          <cell r="C6226" t="str">
            <v>UN</v>
          </cell>
          <cell r="D6226">
            <v>0</v>
          </cell>
          <cell r="E6226">
            <v>0</v>
          </cell>
          <cell r="F6226">
            <v>0</v>
          </cell>
        </row>
        <row r="6227">
          <cell r="A6227">
            <v>91922</v>
          </cell>
          <cell r="B6227" t="str">
            <v>CURVA 180 GRAUS PARA ELETRODUTO, PVC, ROSCÁVEL, DN 40 MM (1 1/4"), PARA CIRCUITOS TERMINAIS, INSTALADA EM PAREDE - FORNECIMENTO E INSTALAÇÃO. AF_12/2015</v>
          </cell>
          <cell r="C6227" t="str">
            <v>UN</v>
          </cell>
          <cell r="D6227">
            <v>0</v>
          </cell>
          <cell r="E6227">
            <v>0</v>
          </cell>
          <cell r="F6227">
            <v>0</v>
          </cell>
        </row>
        <row r="6228">
          <cell r="A6228">
            <v>93013</v>
          </cell>
          <cell r="B6228" t="str">
            <v>LUVA PARA ELETRODUTO, PVC, ROSCÁVEL, DN 50 MM (1 1/2") - FORNECIMENTO E INSTALAÇÃO. AF_12/2015</v>
          </cell>
          <cell r="C6228" t="str">
            <v>UN</v>
          </cell>
          <cell r="D6228">
            <v>0</v>
          </cell>
          <cell r="E6228">
            <v>0</v>
          </cell>
          <cell r="F6228">
            <v>0</v>
          </cell>
        </row>
        <row r="6229">
          <cell r="A6229">
            <v>93014</v>
          </cell>
          <cell r="B6229" t="str">
            <v>LUVA PARA ELETRODUTO, PVC, ROSCÁVEL, DN 60 MM (2") - FORNECIMENTO E INSTALAÇÃO. AF_12/2015</v>
          </cell>
          <cell r="C6229" t="str">
            <v>UN</v>
          </cell>
          <cell r="D6229">
            <v>0</v>
          </cell>
          <cell r="E6229">
            <v>0</v>
          </cell>
          <cell r="F6229">
            <v>0</v>
          </cell>
        </row>
        <row r="6230">
          <cell r="A6230">
            <v>93015</v>
          </cell>
          <cell r="B6230" t="str">
            <v>LUVA PARA ELETRODUTO, PVC, ROSCÁVEL, DN 75 MM (2 1/2") - FORNECIMENTO E INSTALAÇÃO. AF_12/2015</v>
          </cell>
          <cell r="C6230" t="str">
            <v>UN</v>
          </cell>
          <cell r="D6230">
            <v>0</v>
          </cell>
          <cell r="E6230">
            <v>0</v>
          </cell>
          <cell r="F6230">
            <v>0</v>
          </cell>
        </row>
        <row r="6231">
          <cell r="A6231">
            <v>93016</v>
          </cell>
          <cell r="B6231" t="str">
            <v>LUVA PARA ELETRODUTO, PVC, ROSCÁVEL, DN 85 MM (3") - FORNECIMENTO E INSTALAÇÃO. AF_12/2015</v>
          </cell>
          <cell r="C6231" t="str">
            <v>UN</v>
          </cell>
          <cell r="D6231">
            <v>0</v>
          </cell>
          <cell r="E6231">
            <v>0</v>
          </cell>
          <cell r="F6231">
            <v>0</v>
          </cell>
        </row>
        <row r="6232">
          <cell r="A6232">
            <v>93017</v>
          </cell>
          <cell r="B6232" t="str">
            <v>LUVA PARA ELETRODUTO, PVC, ROSCÁVEL, DN 110 MM (4") - FORNECIMENTO E INSTALAÇÃO. AF_12/2015</v>
          </cell>
          <cell r="C6232" t="str">
            <v>UN</v>
          </cell>
          <cell r="D6232">
            <v>0</v>
          </cell>
          <cell r="E6232">
            <v>0</v>
          </cell>
          <cell r="F6232">
            <v>0</v>
          </cell>
        </row>
        <row r="6233">
          <cell r="A6233">
            <v>93018</v>
          </cell>
          <cell r="B6233" t="str">
            <v>CURVA 90 GRAUS PARA ELETRODUTO, PVC, ROSCÁVEL, DN 50 MM (1 1/2") - FORNECIMENTO E INSTALAÇÃO. AF_12/2015</v>
          </cell>
          <cell r="C6233" t="str">
            <v>UN</v>
          </cell>
          <cell r="D6233">
            <v>0</v>
          </cell>
          <cell r="E6233">
            <v>0</v>
          </cell>
          <cell r="F6233">
            <v>0</v>
          </cell>
        </row>
        <row r="6234">
          <cell r="A6234">
            <v>93020</v>
          </cell>
          <cell r="B6234" t="str">
            <v>CURVA 90 GRAUS PARA ELETRODUTO, PVC, ROSCÁVEL, DN 60 MM (2") - FORNECIMENTO E INSTALAÇÃO. AF_12/2015</v>
          </cell>
          <cell r="C6234" t="str">
            <v>UN</v>
          </cell>
          <cell r="D6234">
            <v>0</v>
          </cell>
          <cell r="E6234">
            <v>0</v>
          </cell>
          <cell r="F6234">
            <v>0</v>
          </cell>
        </row>
        <row r="6235">
          <cell r="A6235">
            <v>93022</v>
          </cell>
          <cell r="B6235" t="str">
            <v>CURVA 90 GRAUS PARA ELETRODUTO, PVC, ROSCÁVEL, DN 75 MM (2 1/2") - FORNECIMENTO E INSTALAÇÃO. AF_12/2015</v>
          </cell>
          <cell r="C6235" t="str">
            <v>UN</v>
          </cell>
          <cell r="D6235">
            <v>0</v>
          </cell>
          <cell r="E6235">
            <v>0</v>
          </cell>
          <cell r="F6235">
            <v>0</v>
          </cell>
        </row>
        <row r="6236">
          <cell r="A6236">
            <v>93024</v>
          </cell>
          <cell r="B6236" t="str">
            <v>CURVA 90 GRAUS PARA ELETRODUTO, PVC, ROSCÁVEL, DN 85 MM (3") - FORNECIMENTO E INSTALAÇÃO. AF_12/2015</v>
          </cell>
          <cell r="C6236" t="str">
            <v>UN</v>
          </cell>
          <cell r="D6236">
            <v>0</v>
          </cell>
          <cell r="E6236">
            <v>0</v>
          </cell>
          <cell r="F6236">
            <v>0</v>
          </cell>
        </row>
        <row r="6237">
          <cell r="A6237">
            <v>93026</v>
          </cell>
          <cell r="B6237" t="str">
            <v>CURVA 90 GRAUS PARA ELETRODUTO, PVC, ROSCÁVEL, DN 110 MM (4") - FORNECIMENTO E INSTALAÇÃO. AF_12/2015</v>
          </cell>
          <cell r="C6237" t="str">
            <v>UN</v>
          </cell>
          <cell r="D6237">
            <v>0</v>
          </cell>
          <cell r="E6237">
            <v>0</v>
          </cell>
          <cell r="F6237">
            <v>0</v>
          </cell>
        </row>
        <row r="6238">
          <cell r="A6238">
            <v>95733</v>
          </cell>
          <cell r="B6238" t="str">
            <v>LUVA PARA ELETRODUTO, PVC, SOLDÁVEL, DN 25 MM (3/4), APARENTE, INSTALADA EM TETO - FORNECIMENTO E INSTALAÇÃO. AF_11/2016_P</v>
          </cell>
          <cell r="C6238" t="str">
            <v>UN</v>
          </cell>
          <cell r="D6238">
            <v>0</v>
          </cell>
          <cell r="E6238">
            <v>0</v>
          </cell>
          <cell r="F6238">
            <v>0</v>
          </cell>
        </row>
        <row r="6239">
          <cell r="A6239">
            <v>95734</v>
          </cell>
          <cell r="B6239" t="str">
            <v>LUVA PARA ELETRODUTO, PVC, SOLDÁVEL, DN 32 MM (1), APARENTE, INSTALADA EM TETO - FORNECIMENTO E INSTALAÇÃO. AF_11/2016_P</v>
          </cell>
          <cell r="C6239" t="str">
            <v>UN</v>
          </cell>
          <cell r="D6239">
            <v>0</v>
          </cell>
          <cell r="E6239">
            <v>0</v>
          </cell>
          <cell r="F6239">
            <v>0</v>
          </cell>
        </row>
        <row r="6240">
          <cell r="A6240">
            <v>95735</v>
          </cell>
          <cell r="B6240" t="str">
            <v>LUVA PARA ELETRODUTO, PVC, SOLDÁVEL, DN 20 MM (1/2), APARENTE, INSTALADA EM PAREDE - FORNECIMENTO E INSTALAÇÃO. AF_11/2016_P</v>
          </cell>
          <cell r="C6240" t="str">
            <v>UN</v>
          </cell>
          <cell r="D6240">
            <v>0</v>
          </cell>
          <cell r="E6240">
            <v>0</v>
          </cell>
          <cell r="F6240">
            <v>0</v>
          </cell>
        </row>
        <row r="6241">
          <cell r="A6241">
            <v>95736</v>
          </cell>
          <cell r="B6241" t="str">
            <v>LUVA PARA ELETRODUTO, PVC, SOLDÁVEL, DN 25 MM (3/4), APARENTE, INSTALADA EM PAREDE - FORNECIMENTO E INSTALAÇÃO. AF_11/2016_P</v>
          </cell>
          <cell r="C6241" t="str">
            <v>UN</v>
          </cell>
          <cell r="D6241">
            <v>0</v>
          </cell>
          <cell r="E6241">
            <v>0</v>
          </cell>
          <cell r="F6241">
            <v>0</v>
          </cell>
        </row>
        <row r="6242">
          <cell r="A6242">
            <v>95738</v>
          </cell>
          <cell r="B6242" t="str">
            <v>LUVA PARA ELETRODUTO, PVC, SOLDÁVEL, DN 32 MM (1), APARENTE, INSTALADA EM PAREDE - FORNECIMENTO E INSTALAÇÃO. AF_11/2016_P</v>
          </cell>
          <cell r="C6242" t="str">
            <v>UN</v>
          </cell>
          <cell r="D6242">
            <v>0</v>
          </cell>
          <cell r="E6242">
            <v>0</v>
          </cell>
          <cell r="F6242">
            <v>0</v>
          </cell>
        </row>
        <row r="6243">
          <cell r="A6243">
            <v>95753</v>
          </cell>
          <cell r="B6243" t="str">
            <v>LUVA DE EMENDA PARA ELETRODUTO, AÇO GALVANIZADO, DN 20 MM (3/4  ), APARENTE, INSTALADA EM TETO - FORNECIMENTO E INSTALAÇÃO. AF_11/2016_P</v>
          </cell>
          <cell r="C6243" t="str">
            <v>UN</v>
          </cell>
          <cell r="D6243">
            <v>0</v>
          </cell>
          <cell r="E6243">
            <v>0</v>
          </cell>
          <cell r="F6243">
            <v>0</v>
          </cell>
        </row>
        <row r="6244">
          <cell r="A6244">
            <v>95754</v>
          </cell>
          <cell r="B6244" t="str">
            <v>LUVA DE EMENDA PARA ELETRODUTO, AÇO GALVANIZADO, DN 25 MM (1''), APARENTE, INSTALADA EM TETO - FORNECIMENTO E INSTALAÇÃO. AF_11/2016_P</v>
          </cell>
          <cell r="C6244" t="str">
            <v>UN</v>
          </cell>
          <cell r="D6244">
            <v>0</v>
          </cell>
          <cell r="E6244">
            <v>0</v>
          </cell>
          <cell r="F6244">
            <v>0</v>
          </cell>
        </row>
        <row r="6245">
          <cell r="A6245">
            <v>95755</v>
          </cell>
          <cell r="B6245" t="str">
            <v>LUVA DE EMENDA PARA ELETRODUTO, AÇO GALVANIZADO, DN 32 MM (1 1/4''), APARENTE, INSTALADA EM TETO - FORNECIMENTO E INSTALAÇÃO. AF_11/2016_P</v>
          </cell>
          <cell r="C6245" t="str">
            <v>UN</v>
          </cell>
          <cell r="D6245">
            <v>0</v>
          </cell>
          <cell r="E6245">
            <v>0</v>
          </cell>
          <cell r="F6245">
            <v>0</v>
          </cell>
        </row>
        <row r="6246">
          <cell r="A6246">
            <v>95756</v>
          </cell>
          <cell r="B6246" t="str">
            <v>LUVA DE EMENDA PARA ELETRODUTO, AÇO GALVANIZADO, DN 40 MM (1 1/2''), APARENTE, INSTALADA EM TETO - FORNECIMENTO E INSTALAÇÃO. AF_11/2016_P</v>
          </cell>
          <cell r="C6246" t="str">
            <v>UN</v>
          </cell>
          <cell r="D6246">
            <v>0</v>
          </cell>
          <cell r="E6246">
            <v>0</v>
          </cell>
          <cell r="F6246">
            <v>0</v>
          </cell>
        </row>
        <row r="6247">
          <cell r="A6247">
            <v>95757</v>
          </cell>
          <cell r="B6247" t="str">
            <v>LUVA DE EMENDA PARA ELETRODUTO, AÇO GALVANIZADO, DN 20 MM (3/4''), APARENTE, INSTALADA EM PAREDE - FORNECIMENTO E INSTALAÇÃO. AF_11/2016_P</v>
          </cell>
          <cell r="C6247" t="str">
            <v>UN</v>
          </cell>
          <cell r="D6247">
            <v>0</v>
          </cell>
          <cell r="E6247">
            <v>0</v>
          </cell>
          <cell r="F6247">
            <v>0</v>
          </cell>
        </row>
        <row r="6248">
          <cell r="A6248">
            <v>95758</v>
          </cell>
          <cell r="B6248" t="str">
            <v>LUVA DE EMENDA PARA ELETRODUTO, AÇO GALVANIZADO, DN 25 MM (1''), APARENTE, INSTALADA EM PAREDE - FORNECIMENTO E INSTALAÇÃO. AF_11/2016_P</v>
          </cell>
          <cell r="C6248" t="str">
            <v>UN</v>
          </cell>
          <cell r="D6248">
            <v>0</v>
          </cell>
          <cell r="E6248">
            <v>0</v>
          </cell>
          <cell r="F6248">
            <v>0</v>
          </cell>
        </row>
        <row r="6249">
          <cell r="A6249">
            <v>95759</v>
          </cell>
          <cell r="B6249" t="str">
            <v>LUVA DE EMENDA PARA ELETRODUTO, AÇO GALVANIZADO, DN 32 MM (1 1/4''), APARENTE, INSTALADA EM PAREDE - FORNECIMENTO E INSTALAÇÃO. AF_11/2016_P</v>
          </cell>
          <cell r="C6249" t="str">
            <v>UN</v>
          </cell>
          <cell r="D6249">
            <v>0</v>
          </cell>
          <cell r="E6249">
            <v>0</v>
          </cell>
          <cell r="F6249">
            <v>0</v>
          </cell>
        </row>
        <row r="6250">
          <cell r="A6250">
            <v>95760</v>
          </cell>
          <cell r="B6250" t="str">
            <v>LUVA DE EMENDA PARA ELETRODUTO, AÇO GALVANIZADO, DN 40 MM (1 1/2''), APARENTE, INSTALADA EM PAREDE - FORNECIMENTO E INSTALAÇÃO. AF_11/2016_P</v>
          </cell>
          <cell r="C6250" t="str">
            <v>UN</v>
          </cell>
          <cell r="D6250">
            <v>0</v>
          </cell>
          <cell r="E6250">
            <v>0</v>
          </cell>
          <cell r="F6250">
            <v>0</v>
          </cell>
        </row>
        <row r="6251">
          <cell r="A6251">
            <v>97559</v>
          </cell>
          <cell r="B6251" t="str">
            <v>CURVA 135 GRAUS PARA ELETRODUTO, PVC, ROSCÁVEL, DN 25 MM (3/4), PARA CIRCUITOS TERMINAIS, INSTALADA EM FORRO - FORNECIMENTO E INSTALAÇÃO. AF_12/2015</v>
          </cell>
          <cell r="C6251" t="str">
            <v>UN</v>
          </cell>
          <cell r="D6251">
            <v>0</v>
          </cell>
          <cell r="E6251">
            <v>0</v>
          </cell>
          <cell r="F6251">
            <v>0</v>
          </cell>
        </row>
        <row r="6252">
          <cell r="A6252">
            <v>97562</v>
          </cell>
          <cell r="B6252" t="str">
            <v>CURVA 135 GRAUS PARA ELETRODUTO, PVC, ROSCÁVEL, DN 25 MM (3/4), PARA CIRCUITOS TERMINAIS, INSTALADA EM LAJE - FORNECIMENTO E INSTALAÇÃO. AF_12/2015</v>
          </cell>
          <cell r="C6252" t="str">
            <v>UN</v>
          </cell>
          <cell r="D6252">
            <v>0</v>
          </cell>
          <cell r="E6252">
            <v>0</v>
          </cell>
          <cell r="F6252">
            <v>0</v>
          </cell>
        </row>
        <row r="6253">
          <cell r="A6253">
            <v>97564</v>
          </cell>
          <cell r="B6253" t="str">
            <v>CURVA 135 GRAUS PARA ELETRODUTO, PVC, ROSCÁVEL, DN 25 MM (3/4), PARA CIRCUITOS TERMINAIS, INSTALADA EM PAREDE - FORNECIMENTO E INSTALAÇÃO. AF_12/2015</v>
          </cell>
          <cell r="C6253" t="str">
            <v>UN</v>
          </cell>
          <cell r="D6253">
            <v>0</v>
          </cell>
          <cell r="E6253">
            <v>0</v>
          </cell>
          <cell r="F6253">
            <v>0</v>
          </cell>
        </row>
        <row r="6254">
          <cell r="A6254">
            <v>91924</v>
          </cell>
          <cell r="B6254" t="str">
            <v>CABO DE COBRE FLEXÍVEL ISOLADO, 1,5 MM², ANTI-CHAMA 450/750 V, PARA CIRCUITOS TERMINAIS - FORNECIMENTO E INSTALAÇÃO. AF_12/2015</v>
          </cell>
          <cell r="C6254" t="str">
            <v>M</v>
          </cell>
          <cell r="D6254">
            <v>0</v>
          </cell>
          <cell r="E6254">
            <v>0</v>
          </cell>
          <cell r="F6254">
            <v>0</v>
          </cell>
        </row>
        <row r="6255">
          <cell r="A6255">
            <v>91925</v>
          </cell>
          <cell r="B6255" t="str">
            <v>CABO DE COBRE FLEXÍVEL ISOLADO, 1,5 MM², ANTI-CHAMA 0,6/1,0 KV, PARA CIRCUITOS TERMINAIS - FORNECIMENTO E INSTALAÇÃO. AF_12/2015</v>
          </cell>
          <cell r="C6255" t="str">
            <v>M</v>
          </cell>
          <cell r="D6255">
            <v>0</v>
          </cell>
          <cell r="E6255">
            <v>0</v>
          </cell>
          <cell r="F6255">
            <v>0</v>
          </cell>
        </row>
        <row r="6256">
          <cell r="A6256">
            <v>91926</v>
          </cell>
          <cell r="B6256" t="str">
            <v>CABO DE COBRE FLEXÍVEL ISOLADO, 2,5 MM², ANTI-CHAMA 450/750 V, PARA CIRCUITOS TERMINAIS - FORNECIMENTO E INSTALAÇÃO. AF_12/2015</v>
          </cell>
          <cell r="C6256" t="str">
            <v>M</v>
          </cell>
          <cell r="D6256">
            <v>0</v>
          </cell>
          <cell r="E6256">
            <v>0</v>
          </cell>
          <cell r="F6256">
            <v>0</v>
          </cell>
        </row>
        <row r="6257">
          <cell r="A6257">
            <v>91927</v>
          </cell>
          <cell r="B6257" t="str">
            <v>CABO DE COBRE FLEXÍVEL ISOLADO, 2,5 MM², ANTI-CHAMA 0,6/1,0 KV, PARA CIRCUITOS TERMINAIS - FORNECIMENTO E INSTALAÇÃO. AF_12/2015</v>
          </cell>
          <cell r="C6257" t="str">
            <v>M</v>
          </cell>
          <cell r="D6257">
            <v>0</v>
          </cell>
          <cell r="E6257">
            <v>0</v>
          </cell>
          <cell r="F6257">
            <v>0</v>
          </cell>
        </row>
        <row r="6258">
          <cell r="A6258">
            <v>91928</v>
          </cell>
          <cell r="B6258" t="str">
            <v>CABO DE COBRE FLEXÍVEL ISOLADO, 4 MM², ANTI-CHAMA 450/750 V, PARA CIRCUITOS TERMINAIS - FORNECIMENTO E INSTALAÇÃO. AF_12/2015</v>
          </cell>
          <cell r="C6258" t="str">
            <v>M</v>
          </cell>
          <cell r="D6258">
            <v>0</v>
          </cell>
          <cell r="E6258">
            <v>0</v>
          </cell>
          <cell r="F6258">
            <v>0</v>
          </cell>
        </row>
        <row r="6259">
          <cell r="A6259">
            <v>91929</v>
          </cell>
          <cell r="B6259" t="str">
            <v>CABO DE COBRE FLEXÍVEL ISOLADO, 4 MM², ANTI-CHAMA 0,6/1,0 KV, PARA CIRCUITOS TERMINAIS - FORNECIMENTO E INSTALAÇÃO. AF_12/2015</v>
          </cell>
          <cell r="C6259" t="str">
            <v>M</v>
          </cell>
          <cell r="D6259">
            <v>0</v>
          </cell>
          <cell r="E6259">
            <v>0</v>
          </cell>
          <cell r="F6259">
            <v>0</v>
          </cell>
        </row>
        <row r="6260">
          <cell r="A6260">
            <v>91930</v>
          </cell>
          <cell r="B6260" t="str">
            <v>CABO DE COBRE FLEXÍVEL ISOLADO, 6 MM², ANTI-CHAMA 450/750 V, PARA CIRCUITOS TERMINAIS - FORNECIMENTO E INSTALAÇÃO. AF_12/2015</v>
          </cell>
          <cell r="C6260" t="str">
            <v>M</v>
          </cell>
          <cell r="D6260">
            <v>0</v>
          </cell>
          <cell r="E6260">
            <v>0</v>
          </cell>
          <cell r="F6260">
            <v>0</v>
          </cell>
        </row>
        <row r="6261">
          <cell r="A6261">
            <v>91931</v>
          </cell>
          <cell r="B6261" t="str">
            <v>CABO DE COBRE FLEXÍVEL ISOLADO, 6 MM², ANTI-CHAMA 0,6/1,0 KV, PARA CIRCUITOS TERMINAIS - FORNECIMENTO E INSTALAÇÃO. AF_12/2015</v>
          </cell>
          <cell r="C6261" t="str">
            <v>M</v>
          </cell>
          <cell r="D6261">
            <v>0</v>
          </cell>
          <cell r="E6261">
            <v>0</v>
          </cell>
          <cell r="F6261">
            <v>0</v>
          </cell>
        </row>
        <row r="6262">
          <cell r="A6262">
            <v>91932</v>
          </cell>
          <cell r="B6262" t="str">
            <v>CABO DE COBRE FLEXÍVEL ISOLADO, 10 MM², ANTI-CHAMA 450/750 V, PARA CIRCUITOS TERMINAIS - FORNECIMENTO E INSTALAÇÃO. AF_12/2015</v>
          </cell>
          <cell r="C6262" t="str">
            <v>M</v>
          </cell>
          <cell r="D6262">
            <v>0</v>
          </cell>
          <cell r="E6262">
            <v>0</v>
          </cell>
          <cell r="F6262">
            <v>0</v>
          </cell>
        </row>
        <row r="6263">
          <cell r="A6263">
            <v>91933</v>
          </cell>
          <cell r="B6263" t="str">
            <v>CABO DE COBRE FLEXÍVEL ISOLADO, 10 MM², ANTI-CHAMA 0,6/1,0 KV, PARA CIRCUITOS TERMINAIS - FORNECIMENTO E INSTALAÇÃO. AF_12/2015</v>
          </cell>
          <cell r="C6263" t="str">
            <v>M</v>
          </cell>
          <cell r="D6263">
            <v>0</v>
          </cell>
          <cell r="E6263">
            <v>0</v>
          </cell>
          <cell r="F6263">
            <v>0</v>
          </cell>
        </row>
        <row r="6264">
          <cell r="A6264">
            <v>91934</v>
          </cell>
          <cell r="B6264" t="str">
            <v>CABO DE COBRE FLEXÍVEL ISOLADO, 16 MM², ANTI-CHAMA 450/750 V, PARA CIRCUITOS TERMINAIS - FORNECIMENTO E INSTALAÇÃO. AF_12/2015</v>
          </cell>
          <cell r="C6264" t="str">
            <v>M</v>
          </cell>
          <cell r="D6264">
            <v>0</v>
          </cell>
          <cell r="E6264">
            <v>0</v>
          </cell>
          <cell r="F6264">
            <v>0</v>
          </cell>
        </row>
        <row r="6265">
          <cell r="A6265">
            <v>91935</v>
          </cell>
          <cell r="B6265" t="str">
            <v>CABO DE COBRE FLEXÍVEL ISOLADO, 16 MM², ANTI-CHAMA 0,6/1,0 KV, PARA CIRCUITOS TERMINAIS - FORNECIMENTO E INSTALAÇÃO. AF_12/2015</v>
          </cell>
          <cell r="C6265" t="str">
            <v>M</v>
          </cell>
          <cell r="D6265">
            <v>0</v>
          </cell>
          <cell r="E6265">
            <v>0</v>
          </cell>
          <cell r="F6265">
            <v>0</v>
          </cell>
        </row>
        <row r="6266">
          <cell r="A6266">
            <v>92979</v>
          </cell>
          <cell r="B6266" t="str">
            <v>CABO DE COBRE FLEXÍVEL ISOLADO, 10 MM², ANTI-CHAMA 450/750 V, PARA DISTRIBUIÇÃO - FORNECIMENTO E INSTALAÇÃO. AF_12/2015</v>
          </cell>
          <cell r="C6266" t="str">
            <v>M</v>
          </cell>
          <cell r="D6266">
            <v>0</v>
          </cell>
          <cell r="E6266">
            <v>0</v>
          </cell>
          <cell r="F6266">
            <v>0</v>
          </cell>
        </row>
        <row r="6267">
          <cell r="A6267">
            <v>92980</v>
          </cell>
          <cell r="B6267" t="str">
            <v>CABO DE COBRE FLEXÍVEL ISOLADO, 10 MM², ANTI-CHAMA 0,6/1,0 KV, PARA DISTRIBUIÇÃO - FORNECIMENTO E INSTALAÇÃO. AF_12/2015</v>
          </cell>
          <cell r="C6267" t="str">
            <v>M</v>
          </cell>
          <cell r="D6267">
            <v>0</v>
          </cell>
          <cell r="E6267">
            <v>0</v>
          </cell>
          <cell r="F6267">
            <v>0</v>
          </cell>
        </row>
        <row r="6268">
          <cell r="A6268">
            <v>92981</v>
          </cell>
          <cell r="B6268" t="str">
            <v>CABO DE COBRE FLEXÍVEL ISOLADO, 16 MM², ANTI-CHAMA 450/750 V, PARA DISTRIBUIÇÃO - FORNECIMENTO E INSTALAÇÃO. AF_12/2015</v>
          </cell>
          <cell r="C6268" t="str">
            <v>M</v>
          </cell>
          <cell r="D6268">
            <v>0</v>
          </cell>
          <cell r="E6268">
            <v>0</v>
          </cell>
          <cell r="F6268">
            <v>0</v>
          </cell>
        </row>
        <row r="6269">
          <cell r="A6269">
            <v>92982</v>
          </cell>
          <cell r="B6269" t="str">
            <v>CABO DE COBRE FLEXÍVEL ISOLADO, 16 MM², ANTI-CHAMA 0,6/1,0 KV, PARA DISTRIBUIÇÃO - FORNECIMENTO E INSTALAÇÃO. AF_12/2015</v>
          </cell>
          <cell r="C6269" t="str">
            <v>M</v>
          </cell>
          <cell r="D6269">
            <v>0</v>
          </cell>
          <cell r="E6269">
            <v>0</v>
          </cell>
          <cell r="F6269">
            <v>0</v>
          </cell>
        </row>
        <row r="6270">
          <cell r="A6270">
            <v>92983</v>
          </cell>
          <cell r="B6270" t="str">
            <v>CABO DE COBRE FLEXÍVEL ISOLADO, 25 MM², ANTI-CHAMA 450/750 V, PARA DISTRIBUIÇÃO - FORNECIMENTO E INSTALAÇÃO. AF_12/2015</v>
          </cell>
          <cell r="C6270" t="str">
            <v>M</v>
          </cell>
          <cell r="D6270">
            <v>0</v>
          </cell>
          <cell r="E6270">
            <v>0</v>
          </cell>
          <cell r="F6270">
            <v>0</v>
          </cell>
        </row>
        <row r="6271">
          <cell r="A6271">
            <v>92984</v>
          </cell>
          <cell r="B6271" t="str">
            <v>CABO DE COBRE FLEXÍVEL ISOLADO, 25 MM², ANTI-CHAMA 0,6/1,0 KV, PARA DISTRIBUIÇÃO - FORNECIMENTO E INSTALAÇÃO. AF_12/2015</v>
          </cell>
          <cell r="C6271" t="str">
            <v>M</v>
          </cell>
          <cell r="D6271">
            <v>0</v>
          </cell>
          <cell r="E6271">
            <v>0</v>
          </cell>
          <cell r="F6271">
            <v>0</v>
          </cell>
        </row>
        <row r="6272">
          <cell r="A6272">
            <v>92985</v>
          </cell>
          <cell r="B6272" t="str">
            <v>CABO DE COBRE FLEXÍVEL ISOLADO, 35 MM², ANTI-CHAMA 450/750 V, PARA DISTRIBUIÇÃO - FORNECIMENTO E INSTALAÇÃO. AF_12/2015</v>
          </cell>
          <cell r="C6272" t="str">
            <v>M</v>
          </cell>
          <cell r="D6272">
            <v>0</v>
          </cell>
          <cell r="E6272">
            <v>0</v>
          </cell>
          <cell r="F6272">
            <v>0</v>
          </cell>
        </row>
        <row r="6273">
          <cell r="A6273">
            <v>92986</v>
          </cell>
          <cell r="B6273" t="str">
            <v>CABO DE COBRE FLEXÍVEL ISOLADO, 35 MM², ANTI-CHAMA 0,6/1,0 KV, PARA DISTRIBUIÇÃO - FORNECIMENTO E INSTALAÇÃO. AF_12/2015</v>
          </cell>
          <cell r="C6273" t="str">
            <v>M</v>
          </cell>
          <cell r="D6273">
            <v>0</v>
          </cell>
          <cell r="E6273">
            <v>0</v>
          </cell>
          <cell r="F6273">
            <v>0</v>
          </cell>
        </row>
        <row r="6274">
          <cell r="A6274">
            <v>92987</v>
          </cell>
          <cell r="B6274" t="str">
            <v>CABO DE COBRE FLEXÍVEL ISOLADO, 50 MM², ANTI-CHAMA 450/750 V, PARA DISTRIBUIÇÃO - FORNECIMENTO E INSTALAÇÃO. AF_12/2015</v>
          </cell>
          <cell r="C6274" t="str">
            <v>M</v>
          </cell>
          <cell r="D6274">
            <v>0</v>
          </cell>
          <cell r="E6274">
            <v>0</v>
          </cell>
          <cell r="F6274">
            <v>0</v>
          </cell>
        </row>
        <row r="6275">
          <cell r="A6275">
            <v>92988</v>
          </cell>
          <cell r="B6275" t="str">
            <v>CABO DE COBRE FLEXÍVEL ISOLADO, 50 MM², ANTI-CHAMA 0,6/1,0 KV, PARA DISTRIBUIÇÃO - FORNECIMENTO E INSTALAÇÃO. AF_12/2015</v>
          </cell>
          <cell r="C6275" t="str">
            <v>M</v>
          </cell>
          <cell r="D6275">
            <v>0</v>
          </cell>
          <cell r="E6275">
            <v>0</v>
          </cell>
          <cell r="F6275">
            <v>0</v>
          </cell>
        </row>
        <row r="6276">
          <cell r="A6276">
            <v>92989</v>
          </cell>
          <cell r="B6276" t="str">
            <v>CABO DE COBRE FLEXÍVEL ISOLADO, 70 MM², ANTI-CHAMA 450/750 V, PARA DISTRIBUIÇÃO - FORNECIMENTO E INSTALAÇÃO. AF_12/2015</v>
          </cell>
          <cell r="C6276" t="str">
            <v>M</v>
          </cell>
          <cell r="D6276">
            <v>0</v>
          </cell>
          <cell r="E6276">
            <v>0</v>
          </cell>
          <cell r="F6276">
            <v>0</v>
          </cell>
        </row>
        <row r="6277">
          <cell r="A6277">
            <v>92990</v>
          </cell>
          <cell r="B6277" t="str">
            <v>CABO DE COBRE FLEXÍVEL ISOLADO, 70 MM², ANTI-CHAMA 0,6/1,0 KV, PARA DISTRIBUIÇÃO - FORNECIMENTO E INSTALAÇÃO. AF_12/2015</v>
          </cell>
          <cell r="C6277" t="str">
            <v>M</v>
          </cell>
          <cell r="D6277">
            <v>0</v>
          </cell>
          <cell r="E6277">
            <v>0</v>
          </cell>
          <cell r="F6277">
            <v>0</v>
          </cell>
        </row>
        <row r="6278">
          <cell r="A6278">
            <v>92991</v>
          </cell>
          <cell r="B6278" t="str">
            <v>CABO DE COBRE FLEXÍVEL ISOLADO, 95 MM², ANTI-CHAMA 450/750 V, PARA DISTRIBUIÇÃO - FORNECIMENTO E INSTALAÇÃO. AF_12/2015</v>
          </cell>
          <cell r="C6278" t="str">
            <v>M</v>
          </cell>
          <cell r="D6278">
            <v>0</v>
          </cell>
          <cell r="E6278">
            <v>0</v>
          </cell>
          <cell r="F6278">
            <v>0</v>
          </cell>
        </row>
        <row r="6279">
          <cell r="A6279">
            <v>92992</v>
          </cell>
          <cell r="B6279" t="str">
            <v>CABO DE COBRE FLEXÍVEL ISOLADO, 95 MM², ANTI-CHAMA 0,6/1,0 KV, PARA DISTRIBUIÇÃO - FORNECIMENTO E INSTALAÇÃO. AF_12/2015</v>
          </cell>
          <cell r="C6279" t="str">
            <v>M</v>
          </cell>
          <cell r="D6279">
            <v>0</v>
          </cell>
          <cell r="E6279">
            <v>0</v>
          </cell>
          <cell r="F6279">
            <v>0</v>
          </cell>
        </row>
        <row r="6280">
          <cell r="A6280">
            <v>92993</v>
          </cell>
          <cell r="B6280" t="str">
            <v>CABO DE COBRE FLEXÍVEL ISOLADO, 120 MM², ANTI-CHAMA 450/750 V, PARA DISTRIBUIÇÃO - FORNECIMENTO E INSTALAÇÃO. AF_12/2015</v>
          </cell>
          <cell r="C6280" t="str">
            <v>M</v>
          </cell>
          <cell r="D6280">
            <v>0</v>
          </cell>
          <cell r="E6280">
            <v>0</v>
          </cell>
          <cell r="F6280">
            <v>0</v>
          </cell>
        </row>
        <row r="6281">
          <cell r="A6281">
            <v>92994</v>
          </cell>
          <cell r="B6281" t="str">
            <v>CABO DE COBRE FLEXÍVEL ISOLADO, 120 MM², ANTI-CHAMA 0,6/1,0 KV, PARA DISTRIBUIÇÃO - FORNECIMENTO E INSTALAÇÃO. AF_12/2015</v>
          </cell>
          <cell r="C6281" t="str">
            <v>M</v>
          </cell>
          <cell r="D6281">
            <v>0</v>
          </cell>
          <cell r="E6281">
            <v>0</v>
          </cell>
          <cell r="F6281">
            <v>0</v>
          </cell>
        </row>
        <row r="6282">
          <cell r="A6282">
            <v>92995</v>
          </cell>
          <cell r="B6282" t="str">
            <v>CABO DE COBRE FLEXÍVEL ISOLADO, 150 MM², ANTI-CHAMA 450/750 V, PARA DISTRIBUIÇÃO - FORNECIMENTO E INSTALAÇÃO. AF_12/2015</v>
          </cell>
          <cell r="C6282" t="str">
            <v>M</v>
          </cell>
          <cell r="D6282">
            <v>0</v>
          </cell>
          <cell r="E6282">
            <v>0</v>
          </cell>
          <cell r="F6282">
            <v>0</v>
          </cell>
        </row>
        <row r="6283">
          <cell r="A6283">
            <v>92996</v>
          </cell>
          <cell r="B6283" t="str">
            <v>CABO DE COBRE FLEXÍVEL ISOLADO, 150 MM², ANTI-CHAMA 0,6/1,0 KV, PARA DISTRIBUIÇÃO - FORNECIMENTO E INSTALAÇÃO. AF_12/2015</v>
          </cell>
          <cell r="C6283" t="str">
            <v>M</v>
          </cell>
          <cell r="D6283">
            <v>0</v>
          </cell>
          <cell r="E6283">
            <v>0</v>
          </cell>
          <cell r="F6283">
            <v>0</v>
          </cell>
        </row>
        <row r="6284">
          <cell r="A6284">
            <v>92997</v>
          </cell>
          <cell r="B6284" t="str">
            <v>CABO DE COBRE FLEXÍVEL ISOLADO, 185 MM², ANTI-CHAMA 450/750 V, PARA DISTRIBUIÇÃO - FORNECIMENTO E INSTALAÇÃO. AF_12/2015</v>
          </cell>
          <cell r="C6284" t="str">
            <v>M</v>
          </cell>
          <cell r="D6284">
            <v>0</v>
          </cell>
          <cell r="E6284">
            <v>0</v>
          </cell>
          <cell r="F6284">
            <v>0</v>
          </cell>
        </row>
        <row r="6285">
          <cell r="A6285">
            <v>92998</v>
          </cell>
          <cell r="B6285" t="str">
            <v>CABO DE COBRE FLEXÍVEL ISOLADO, 185 MM², ANTI-CHAMA 0,6/1,0 KV, PARA DISTRIBUIÇÃO - FORNECIMENTO E INSTALAÇÃO. AF_12/2015</v>
          </cell>
          <cell r="C6285" t="str">
            <v>M</v>
          </cell>
          <cell r="D6285">
            <v>0</v>
          </cell>
          <cell r="E6285">
            <v>0</v>
          </cell>
          <cell r="F6285">
            <v>0</v>
          </cell>
        </row>
        <row r="6286">
          <cell r="A6286">
            <v>92999</v>
          </cell>
          <cell r="B6286" t="str">
            <v>CABO DE COBRE FLEXÍVEL ISOLADO, 240 MM², ANTI-CHAMA 450/750 V, PARA DISTRIBUIÇÃO - FORNECIMENTO E INSTALAÇÃO. AF_12/2015</v>
          </cell>
          <cell r="C6286" t="str">
            <v>M</v>
          </cell>
          <cell r="D6286">
            <v>0</v>
          </cell>
          <cell r="E6286">
            <v>0</v>
          </cell>
          <cell r="F6286">
            <v>0</v>
          </cell>
        </row>
        <row r="6287">
          <cell r="A6287">
            <v>93000</v>
          </cell>
          <cell r="B6287" t="str">
            <v>CABO DE COBRE FLEXÍVEL ISOLADO, 240 MM², ANTI-CHAMA 0,6/1,0 KV, PARA DISTRIBUIÇÃO - FORNECIMENTO E INSTALAÇÃO. AF_12/2015</v>
          </cell>
          <cell r="C6287" t="str">
            <v>M</v>
          </cell>
          <cell r="D6287">
            <v>0</v>
          </cell>
          <cell r="E6287">
            <v>0</v>
          </cell>
          <cell r="F6287">
            <v>0</v>
          </cell>
        </row>
        <row r="6288">
          <cell r="A6288">
            <v>93001</v>
          </cell>
          <cell r="B6288" t="str">
            <v>CABO DE COBRE RÍGIDO ISOLADO, 300 MM², ANTI-CHAMA 450/750 V, PARA DISTRIBUIÇÃO - FORNECIMENTO E INSTALAÇÃO. AF_12/2015</v>
          </cell>
          <cell r="C6288" t="str">
            <v>M</v>
          </cell>
          <cell r="D6288">
            <v>0</v>
          </cell>
          <cell r="E6288">
            <v>0</v>
          </cell>
          <cell r="F6288">
            <v>0</v>
          </cell>
        </row>
        <row r="6289">
          <cell r="A6289">
            <v>93002</v>
          </cell>
          <cell r="B6289" t="str">
            <v>CABO DE COBRE FLEXÍVEL ISOLADO, 300 MM², ANTI-CHAMA 0,6/1,0 KV, PARA DISTRIBUIÇÃO - FORNECIMENTO E INSTALAÇÃO. AF_12/2015</v>
          </cell>
          <cell r="C6289" t="str">
            <v>M</v>
          </cell>
          <cell r="D6289">
            <v>0</v>
          </cell>
          <cell r="E6289">
            <v>0</v>
          </cell>
          <cell r="F6289">
            <v>0</v>
          </cell>
        </row>
        <row r="6290">
          <cell r="A6290">
            <v>83446</v>
          </cell>
          <cell r="B6290" t="str">
            <v>CAIXA DE PASSAGEM 30X30X40 COM TAMPA E DRENO BRITA</v>
          </cell>
          <cell r="C6290" t="str">
            <v>UN</v>
          </cell>
          <cell r="D6290">
            <v>0</v>
          </cell>
          <cell r="E6290">
            <v>0</v>
          </cell>
          <cell r="F6290">
            <v>0</v>
          </cell>
        </row>
        <row r="6291">
          <cell r="A6291">
            <v>91936</v>
          </cell>
          <cell r="B6291" t="str">
            <v>CAIXA OCTOGONAL 4" X 4", PVC, INSTALADA EM LAJE - FORNECIMENTO E INSTALAÇÃO. AF_12/2015</v>
          </cell>
          <cell r="C6291" t="str">
            <v>UN</v>
          </cell>
          <cell r="D6291">
            <v>0</v>
          </cell>
          <cell r="E6291">
            <v>0</v>
          </cell>
          <cell r="F6291">
            <v>0</v>
          </cell>
        </row>
        <row r="6292">
          <cell r="A6292">
            <v>91937</v>
          </cell>
          <cell r="B6292" t="str">
            <v>CAIXA OCTOGONAL 3" X 3", PVC, INSTALADA EM LAJE - FORNECIMENTO E INSTALAÇÃO. AF_12/2015</v>
          </cell>
          <cell r="C6292" t="str">
            <v>UN</v>
          </cell>
          <cell r="D6292">
            <v>0</v>
          </cell>
          <cell r="E6292">
            <v>0</v>
          </cell>
          <cell r="F6292">
            <v>0</v>
          </cell>
        </row>
        <row r="6293">
          <cell r="A6293">
            <v>91939</v>
          </cell>
          <cell r="B6293" t="str">
            <v>CAIXA RETANGULAR 4" X 2" ALTA (2,00 M DO PISO), PVC, INSTALADA EM PAREDE - FORNECIMENTO E INSTALAÇÃO. AF_12/2015</v>
          </cell>
          <cell r="C6293" t="str">
            <v>UN</v>
          </cell>
          <cell r="D6293">
            <v>0</v>
          </cell>
          <cell r="E6293">
            <v>0</v>
          </cell>
          <cell r="F6293">
            <v>0</v>
          </cell>
        </row>
        <row r="6294">
          <cell r="A6294">
            <v>91940</v>
          </cell>
          <cell r="B6294" t="str">
            <v>CAIXA RETANGULAR 4" X 2" MÉDIA (1,30 M DO PISO), PVC, INSTALADA EM PAREDE - FORNECIMENTO E INSTALAÇÃO. AF_12/2015</v>
          </cell>
          <cell r="C6294" t="str">
            <v>UN</v>
          </cell>
          <cell r="D6294">
            <v>0</v>
          </cell>
          <cell r="E6294">
            <v>0</v>
          </cell>
          <cell r="F6294">
            <v>0</v>
          </cell>
        </row>
        <row r="6295">
          <cell r="A6295">
            <v>91941</v>
          </cell>
          <cell r="B6295" t="str">
            <v>CAIXA RETANGULAR 4" X 2" BAIXA (0,30 M DO PISO), PVC, INSTALADA EM PAREDE - FORNECIMENTO E INSTALAÇÃO. AF_12/2015</v>
          </cell>
          <cell r="C6295" t="str">
            <v>UN</v>
          </cell>
          <cell r="D6295">
            <v>0</v>
          </cell>
          <cell r="E6295">
            <v>0</v>
          </cell>
          <cell r="F6295">
            <v>0</v>
          </cell>
        </row>
        <row r="6296">
          <cell r="A6296">
            <v>91942</v>
          </cell>
          <cell r="B6296" t="str">
            <v>CAIXA RETANGULAR 4" X 4" ALTA (2,00 M DO PISO), PVC, INSTALADA EM PAREDE - FORNECIMENTO E INSTALAÇÃO. AF_12/2015</v>
          </cell>
          <cell r="C6296" t="str">
            <v>UN</v>
          </cell>
          <cell r="D6296">
            <v>0</v>
          </cell>
          <cell r="E6296">
            <v>0</v>
          </cell>
          <cell r="F6296">
            <v>0</v>
          </cell>
        </row>
        <row r="6297">
          <cell r="A6297">
            <v>91943</v>
          </cell>
          <cell r="B6297" t="str">
            <v>CAIXA RETANGULAR 4" X 4" MÉDIA (1,30 M DO PISO), PVC, INSTALADA EM PAREDE - FORNECIMENTO E INSTALAÇÃO. AF_12/2015</v>
          </cell>
          <cell r="C6297" t="str">
            <v>UN</v>
          </cell>
          <cell r="D6297">
            <v>0</v>
          </cell>
          <cell r="E6297">
            <v>0</v>
          </cell>
          <cell r="F6297">
            <v>0</v>
          </cell>
        </row>
        <row r="6298">
          <cell r="A6298">
            <v>91944</v>
          </cell>
          <cell r="B6298" t="str">
            <v>CAIXA RETANGULAR 4" X 4" BAIXA (0,30 M DO PISO), PVC, INSTALADA EM PAREDE - FORNECIMENTO E INSTALAÇÃO. AF_12/2015</v>
          </cell>
          <cell r="C6298" t="str">
            <v>UN</v>
          </cell>
          <cell r="D6298">
            <v>0</v>
          </cell>
          <cell r="E6298">
            <v>0</v>
          </cell>
          <cell r="F6298">
            <v>0</v>
          </cell>
        </row>
        <row r="6299">
          <cell r="A6299">
            <v>92865</v>
          </cell>
          <cell r="B6299" t="str">
            <v>CAIXA OCTOGONAL 4" X 4", METÁLICA, INSTALADA EM LAJE - FORNECIMENTO E INSTALAÇÃO. AF_12/2015</v>
          </cell>
          <cell r="C6299" t="str">
            <v>UN</v>
          </cell>
          <cell r="D6299">
            <v>0</v>
          </cell>
          <cell r="E6299">
            <v>0</v>
          </cell>
          <cell r="F6299">
            <v>0</v>
          </cell>
        </row>
        <row r="6300">
          <cell r="A6300">
            <v>92866</v>
          </cell>
          <cell r="B6300" t="str">
            <v>CAIXA SEXTAVADA 3" X 3", METÁLICA, INSTALADA EM LAJE - FORNECIMENTO E INSTALAÇÃO. AF_12/2015</v>
          </cell>
          <cell r="C6300" t="str">
            <v>UN</v>
          </cell>
          <cell r="D6300">
            <v>0</v>
          </cell>
          <cell r="E6300">
            <v>0</v>
          </cell>
          <cell r="F6300">
            <v>0</v>
          </cell>
        </row>
        <row r="6301">
          <cell r="A6301">
            <v>92867</v>
          </cell>
          <cell r="B6301" t="str">
            <v>CAIXA RETANGULAR 4" X 2" ALTA (2,00 M DO PISO), METÁLICA, INSTALADA EM PAREDE - FORNECIMENTO E INSTALAÇÃO. AF_12/2015</v>
          </cell>
          <cell r="C6301" t="str">
            <v>UN</v>
          </cell>
          <cell r="D6301">
            <v>0</v>
          </cell>
          <cell r="E6301">
            <v>0</v>
          </cell>
          <cell r="F6301">
            <v>0</v>
          </cell>
        </row>
        <row r="6302">
          <cell r="A6302">
            <v>92868</v>
          </cell>
          <cell r="B6302" t="str">
            <v>CAIXA RETANGULAR 4" X 2" MÉDIA (1,30 M DO PISO), METÁLICA, INSTALADA EM PAREDE - FORNECIMENTO E INSTALAÇÃO. AF_12/2015</v>
          </cell>
          <cell r="C6302" t="str">
            <v>UN</v>
          </cell>
          <cell r="D6302">
            <v>0</v>
          </cell>
          <cell r="E6302">
            <v>0</v>
          </cell>
          <cell r="F6302">
            <v>0</v>
          </cell>
        </row>
        <row r="6303">
          <cell r="A6303">
            <v>92869</v>
          </cell>
          <cell r="B6303" t="str">
            <v>CAIXA RETANGULAR 4" X 2" BAIXA (0,30 M DO PISO), METÁLICA, INSTALADA EM PAREDE - FORNECIMENTO E INSTALAÇÃO. AF_12/2015</v>
          </cell>
          <cell r="C6303" t="str">
            <v>UN</v>
          </cell>
          <cell r="D6303">
            <v>0</v>
          </cell>
          <cell r="E6303">
            <v>0</v>
          </cell>
          <cell r="F6303">
            <v>0</v>
          </cell>
        </row>
        <row r="6304">
          <cell r="A6304">
            <v>92870</v>
          </cell>
          <cell r="B6304" t="str">
            <v>CAIXA RETANGULAR 4" X 4" ALTA (2,00 M DO PISO), METÁLICA, INSTALADA EM PAREDE - FORNECIMENTO E INSTALAÇÃO. AF_12/2015</v>
          </cell>
          <cell r="C6304" t="str">
            <v>UN</v>
          </cell>
          <cell r="D6304">
            <v>0</v>
          </cell>
          <cell r="E6304">
            <v>0</v>
          </cell>
          <cell r="F6304">
            <v>0</v>
          </cell>
        </row>
        <row r="6305">
          <cell r="A6305">
            <v>92871</v>
          </cell>
          <cell r="B6305" t="str">
            <v>CAIXA RETANGULAR 4" X 4" MÉDIA (1,30 M DO PISO), METÁLICA, INSTALADA EM PAREDE - FORNECIMENTO E INSTALAÇÃO. AF_12/2015</v>
          </cell>
          <cell r="C6305" t="str">
            <v>UN</v>
          </cell>
          <cell r="D6305">
            <v>0</v>
          </cell>
          <cell r="E6305">
            <v>0</v>
          </cell>
          <cell r="F6305">
            <v>0</v>
          </cell>
        </row>
        <row r="6306">
          <cell r="A6306">
            <v>92872</v>
          </cell>
          <cell r="B6306" t="str">
            <v>CAIXA RETANGULAR 4" X 4" BAIXA (0,30 M DO PISO), METÁLICA, INSTALADA EM PAREDE - FORNECIMENTO E INSTALAÇÃO. AF_12/2015</v>
          </cell>
          <cell r="C6306" t="str">
            <v>UN</v>
          </cell>
          <cell r="D6306">
            <v>0</v>
          </cell>
          <cell r="E6306">
            <v>0</v>
          </cell>
          <cell r="F6306">
            <v>0</v>
          </cell>
        </row>
        <row r="6307">
          <cell r="A6307">
            <v>95777</v>
          </cell>
          <cell r="B6307" t="str">
            <v>CONDULETE DE ALUMÍNIO, TIPO B, PARA ELETRODUTO DE AÇO GALVANIZADO DN 20 MM (3/4''), APARENTE - FORNECIMENTO E INSTALAÇÃO. AF_11/2016_P</v>
          </cell>
          <cell r="C6307" t="str">
            <v>UN</v>
          </cell>
          <cell r="D6307">
            <v>0</v>
          </cell>
          <cell r="E6307">
            <v>0</v>
          </cell>
          <cell r="F6307">
            <v>0</v>
          </cell>
        </row>
        <row r="6308">
          <cell r="A6308">
            <v>95778</v>
          </cell>
          <cell r="B6308" t="str">
            <v>CONDULETE DE ALUMÍNIO, TIPO C, PARA ELETRODUTO DE AÇO GALVANIZADO DN 20 MM (3/4''), APARENTE - FORNECIMENTO E INSTALAÇÃO. AF_11/2016_P</v>
          </cell>
          <cell r="C6308" t="str">
            <v>UN</v>
          </cell>
          <cell r="D6308">
            <v>9.33</v>
          </cell>
          <cell r="E6308">
            <v>14.330000000000002</v>
          </cell>
          <cell r="F6308">
            <v>0</v>
          </cell>
        </row>
        <row r="6309">
          <cell r="A6309">
            <v>95779</v>
          </cell>
          <cell r="B6309" t="str">
            <v>CONDULETE DE ALUMÍNIO, TIPO E, PARA ELETRODUTO DE AÇO GALVANIZADO DN 20 MM (3/4''), APARENTE - FORNECIMENTO E INSTALAÇÃO. AF_11/2016_P</v>
          </cell>
          <cell r="C6309" t="str">
            <v>UN</v>
          </cell>
          <cell r="D6309">
            <v>9.33</v>
          </cell>
          <cell r="E6309">
            <v>14.330000000000002</v>
          </cell>
          <cell r="F6309">
            <v>0</v>
          </cell>
        </row>
        <row r="6310">
          <cell r="A6310">
            <v>95780</v>
          </cell>
          <cell r="B6310" t="str">
            <v>CONDULETE DE ALUMÍNIO, TIPO B, PARA ELETRODUTO DE AÇO GALVANIZADO DN 25 MM (1''), APARENTE - FORNECIMENTO E INSTALAÇÃO. AF_11/2016_P</v>
          </cell>
          <cell r="C6310" t="str">
            <v>UN</v>
          </cell>
          <cell r="D6310">
            <v>0</v>
          </cell>
          <cell r="E6310">
            <v>0</v>
          </cell>
          <cell r="F6310">
            <v>0</v>
          </cell>
        </row>
        <row r="6311">
          <cell r="A6311">
            <v>95781</v>
          </cell>
          <cell r="B6311" t="str">
            <v>CONDULETE DE ALUMÍNIO, TIPO C, PARA ELETRODUTO DE AÇO GALVANIZADO DN 25 MM (1''), APARENTE - FORNECIMENTO E INSTALAÇÃO. AF_11/2016_P</v>
          </cell>
          <cell r="C6311" t="str">
            <v>UN</v>
          </cell>
          <cell r="D6311">
            <v>0</v>
          </cell>
          <cell r="E6311">
            <v>0</v>
          </cell>
          <cell r="F6311">
            <v>0</v>
          </cell>
        </row>
        <row r="6312">
          <cell r="A6312">
            <v>95782</v>
          </cell>
          <cell r="B6312" t="str">
            <v>CONDULETE DE ALUMÍNIO, TIPO E, ELETRODUTO DE AÇO GALVANIZADO DN 25 MM (1''), APARENTE - FORNECIMENTO E INSTALAÇÃO. AF_11/2016_P</v>
          </cell>
          <cell r="C6312" t="str">
            <v>UN</v>
          </cell>
          <cell r="D6312">
            <v>12.62</v>
          </cell>
          <cell r="E6312">
            <v>14.91</v>
          </cell>
          <cell r="F6312">
            <v>0</v>
          </cell>
        </row>
        <row r="6313">
          <cell r="A6313">
            <v>95785</v>
          </cell>
          <cell r="B6313" t="str">
            <v>CONDULETE DE ALUMÍNIO, TIPO E, PARA ELETRODUTO DE AÇO GALVANIZADO DN 32 MM (1 1/4''), APARENTE - FORNECIMENTO E INSTALAÇÃO. AF_11/2016_P</v>
          </cell>
          <cell r="C6313" t="str">
            <v>UN</v>
          </cell>
          <cell r="D6313">
            <v>0</v>
          </cell>
          <cell r="E6313">
            <v>0</v>
          </cell>
          <cell r="F6313">
            <v>0</v>
          </cell>
        </row>
        <row r="6314">
          <cell r="A6314">
            <v>95787</v>
          </cell>
          <cell r="B6314" t="str">
            <v>CONDULETE DE ALUMÍNIO, TIPO LR, PARA ELETRODUTO DE AÇO GALVANIZADO DN 20 MM (3/4''), APARENTE - FORNECIMENTO E INSTALAÇÃO. AF_11/2016_P</v>
          </cell>
          <cell r="C6314" t="str">
            <v>UN</v>
          </cell>
          <cell r="D6314">
            <v>0</v>
          </cell>
          <cell r="E6314">
            <v>0</v>
          </cell>
          <cell r="F6314">
            <v>0</v>
          </cell>
        </row>
        <row r="6315">
          <cell r="A6315">
            <v>95789</v>
          </cell>
          <cell r="B6315" t="str">
            <v>CONDULETE DE ALUMÍNIO, TIPO LR, PARA ELETRODUTO DE AÇO GALVANIZADO DN 25 MM (1''), APARENTE - FORNECIMENTO E INSTALAÇÃO. AF_11/2016_P</v>
          </cell>
          <cell r="C6315" t="str">
            <v>UN</v>
          </cell>
          <cell r="D6315">
            <v>0</v>
          </cell>
          <cell r="E6315">
            <v>0</v>
          </cell>
          <cell r="F6315">
            <v>0</v>
          </cell>
        </row>
        <row r="6316">
          <cell r="A6316">
            <v>95791</v>
          </cell>
          <cell r="B6316" t="str">
            <v>CONDULETE DE ALUMÍNIO, TIPO LR, PARA ELETRODUTO DE AÇO GALVANIZADO DN 32 MM (1 1/4''), APARENTE - FORNECIMENTO E INSTALAÇÃO. AF_11/2016_P</v>
          </cell>
          <cell r="C6316" t="str">
            <v>UN</v>
          </cell>
          <cell r="D6316">
            <v>0</v>
          </cell>
          <cell r="E6316">
            <v>0</v>
          </cell>
          <cell r="F6316">
            <v>0</v>
          </cell>
        </row>
        <row r="6317">
          <cell r="A6317">
            <v>95795</v>
          </cell>
          <cell r="B6317" t="str">
            <v>CONDULETE DE ALUMÍNIO, TIPO T, PARA ELETRODUTO DE AÇO GALVANIZADO DN 20 MM (3/4''), APARENTE - FORNECIMENTO E INSTALAÇÃO. AF_11/2016_P</v>
          </cell>
          <cell r="C6317" t="str">
            <v>UN</v>
          </cell>
          <cell r="D6317">
            <v>9.01</v>
          </cell>
          <cell r="E6317">
            <v>18.239999999999998</v>
          </cell>
          <cell r="F6317">
            <v>0</v>
          </cell>
        </row>
        <row r="6318">
          <cell r="A6318">
            <v>95796</v>
          </cell>
          <cell r="B6318" t="str">
            <v>CONDULETE DE ALUMÍNIO, TIPO T, PARA ELETRODUTO DE AÇO GALVANIZADO DN 25 MM (1''), APARENTE - FORNECIMENTO E INSTALAÇÃO. AF_11/2016_P</v>
          </cell>
          <cell r="C6318" t="str">
            <v>UN</v>
          </cell>
          <cell r="D6318">
            <v>14.389999999999999</v>
          </cell>
          <cell r="E6318">
            <v>19.549999999999997</v>
          </cell>
          <cell r="F6318">
            <v>0</v>
          </cell>
        </row>
        <row r="6319">
          <cell r="A6319">
            <v>95797</v>
          </cell>
          <cell r="B6319" t="str">
            <v>CONDULETE DE ALUMÍNIO, TIPO T, PARA ELETRODUTO DE AÇO GALVANIZADO DN 32 MM (1 1/4''), APARENTE - FORNECIMENTO E INSTALAÇÃO. AF_11/2016_P</v>
          </cell>
          <cell r="C6319" t="str">
            <v>UN</v>
          </cell>
          <cell r="D6319">
            <v>0</v>
          </cell>
          <cell r="E6319">
            <v>0</v>
          </cell>
          <cell r="F6319">
            <v>0</v>
          </cell>
        </row>
        <row r="6320">
          <cell r="A6320">
            <v>95801</v>
          </cell>
          <cell r="B6320" t="str">
            <v>CONDULETE DE ALUMÍNIO, TIPO X, PARA ELETRODUTO DE AÇO GALVANIZADO DN 20 MM (3/4''), APARENTE - FORNECIMENTO E INSTALAÇÃO. AF_11/2016_P</v>
          </cell>
          <cell r="C6320" t="str">
            <v>UN</v>
          </cell>
          <cell r="D6320">
            <v>9.33</v>
          </cell>
          <cell r="E6320">
            <v>20.740000000000002</v>
          </cell>
          <cell r="F6320">
            <v>0</v>
          </cell>
        </row>
        <row r="6321">
          <cell r="A6321">
            <v>95802</v>
          </cell>
          <cell r="B6321" t="str">
            <v>CONDULETE DE ALUMÍNIO, TIPO X, PARA ELETRODUTO DE AÇO GALVANIZADO DN 25 MM (1''), APARENTE - FORNECIMENTO E INSTALAÇÃO. AF_11/2016_P</v>
          </cell>
          <cell r="C6321" t="str">
            <v>UN</v>
          </cell>
          <cell r="D6321">
            <v>0</v>
          </cell>
          <cell r="E6321">
            <v>0</v>
          </cell>
          <cell r="F6321">
            <v>0</v>
          </cell>
        </row>
        <row r="6322">
          <cell r="A6322">
            <v>95803</v>
          </cell>
          <cell r="B6322" t="str">
            <v>CONDULETE DE ALUMÍNIO, TIPO X, PARA ELETRODUTO DE AÇO GALVANIZADO DN 32 MM (1 1/4''), APARENTE - FORNECIMENTO E INSTALAÇÃO. AF_11/2016_P</v>
          </cell>
          <cell r="C6322" t="str">
            <v>UN</v>
          </cell>
          <cell r="D6322">
            <v>0</v>
          </cell>
          <cell r="E6322">
            <v>0</v>
          </cell>
          <cell r="F6322">
            <v>0</v>
          </cell>
        </row>
        <row r="6323">
          <cell r="A6323">
            <v>95804</v>
          </cell>
          <cell r="B6323" t="str">
            <v>CONDULETE DE PVC, TIPO B, PARA ELETRODUTO DE PVC SOLDÁVEL DN 20 MM (1/2''), APARENTE - FORNECIMENTO E INSTALAÇÃO. AF_11/2016</v>
          </cell>
          <cell r="C6323" t="str">
            <v>UN</v>
          </cell>
          <cell r="D6323">
            <v>0</v>
          </cell>
          <cell r="E6323">
            <v>0</v>
          </cell>
          <cell r="F6323">
            <v>0</v>
          </cell>
        </row>
        <row r="6324">
          <cell r="A6324">
            <v>95805</v>
          </cell>
          <cell r="B6324" t="str">
            <v>CONDULETE DE PVC, TIPO B, PARA ELETRODUTO DE PVC SOLDÁVEL DN 25 MM (3/4''), APARENTE - FORNECIMENTO E INSTALAÇÃO. AF_11/2016</v>
          </cell>
          <cell r="C6324" t="str">
            <v>UN</v>
          </cell>
          <cell r="D6324">
            <v>0</v>
          </cell>
          <cell r="E6324">
            <v>0</v>
          </cell>
          <cell r="F6324">
            <v>0</v>
          </cell>
        </row>
        <row r="6325">
          <cell r="A6325">
            <v>95806</v>
          </cell>
          <cell r="B6325" t="str">
            <v>CONDULETE DE PVC, TIPO B, PARA ELETRODUTO DE PVC SOLDÁVEL DN 32 MM (1''), APARENTE - FORNECIMENTO E INSTALAÇÃO. AF_11/2016</v>
          </cell>
          <cell r="C6325" t="str">
            <v>UN</v>
          </cell>
          <cell r="D6325">
            <v>0</v>
          </cell>
          <cell r="E6325">
            <v>0</v>
          </cell>
          <cell r="F6325">
            <v>0</v>
          </cell>
        </row>
        <row r="6326">
          <cell r="A6326">
            <v>95807</v>
          </cell>
          <cell r="B6326" t="str">
            <v>CONDULETE DE PVC, TIPO LL, PARA ELETRODUTO DE PVC SOLDÁVEL DN 20 MM (1/2''), APARENTE - FORNECIMENTO E INSTALAÇÃO. AF_11/2016</v>
          </cell>
          <cell r="C6326" t="str">
            <v>UN</v>
          </cell>
          <cell r="D6326">
            <v>0</v>
          </cell>
          <cell r="E6326">
            <v>0</v>
          </cell>
          <cell r="F6326">
            <v>0</v>
          </cell>
        </row>
        <row r="6327">
          <cell r="A6327">
            <v>95808</v>
          </cell>
          <cell r="B6327" t="str">
            <v>CONDULETE DE PVC, TIPO LL, PARA ELETRODUTO DE PVC SOLDÁVEL DN 25 MM (3/4''), APARENTE - FORNECIMENTO E INSTALAÇÃO. AF_11/2016</v>
          </cell>
          <cell r="C6327" t="str">
            <v>UN</v>
          </cell>
          <cell r="D6327">
            <v>0</v>
          </cell>
          <cell r="E6327">
            <v>0</v>
          </cell>
          <cell r="F6327">
            <v>0</v>
          </cell>
        </row>
        <row r="6328">
          <cell r="A6328">
            <v>95809</v>
          </cell>
          <cell r="B6328" t="str">
            <v>CONDULETE DE PVC, TIPO LL, PARA ELETRODUTO DE PVC SOLDÁVEL DN 32 MM (1''), APARENTE - FORNECIMENTO E INSTALAÇÃO. AF_11/2016</v>
          </cell>
          <cell r="C6328" t="str">
            <v>UN</v>
          </cell>
          <cell r="D6328">
            <v>0</v>
          </cell>
          <cell r="E6328">
            <v>0</v>
          </cell>
          <cell r="F6328">
            <v>0</v>
          </cell>
        </row>
        <row r="6329">
          <cell r="A6329">
            <v>95810</v>
          </cell>
          <cell r="B6329" t="str">
            <v>CONDULETE DE PVC, TIPO LB, PARA ELETRODUTO DE PVC SOLDÁVEL DN 20 MM (1/2''), APARENTE - FORNECIMENTO E INSTALAÇÃO. AF_11/2016</v>
          </cell>
          <cell r="C6329" t="str">
            <v>UN</v>
          </cell>
          <cell r="D6329">
            <v>0</v>
          </cell>
          <cell r="E6329">
            <v>0</v>
          </cell>
          <cell r="F6329">
            <v>0</v>
          </cell>
        </row>
        <row r="6330">
          <cell r="A6330">
            <v>95811</v>
          </cell>
          <cell r="B6330" t="str">
            <v>CONDULETE DE PVC, TIPO LB, PARA ELETRODUTO DE PVC SOLDÁVEL DN 25 MM (3/4''), APARENTE - FORNECIMENTO E INSTALAÇÃO. AF_11/2016</v>
          </cell>
          <cell r="C6330" t="str">
            <v>UN</v>
          </cell>
          <cell r="D6330">
            <v>0</v>
          </cell>
          <cell r="E6330">
            <v>0</v>
          </cell>
          <cell r="F6330">
            <v>0</v>
          </cell>
        </row>
        <row r="6331">
          <cell r="A6331">
            <v>95812</v>
          </cell>
          <cell r="B6331" t="str">
            <v>CONDULETE DE PVC, TIPO LB, PARA ELETRODUTO DE PVC SOLDÁVEL DN 32 MM (1''), APARENTE - FORNECIMENTO E INSTALAÇÃO. AF_11/2016</v>
          </cell>
          <cell r="C6331" t="str">
            <v>UN</v>
          </cell>
          <cell r="D6331">
            <v>0</v>
          </cell>
          <cell r="E6331">
            <v>0</v>
          </cell>
          <cell r="F6331">
            <v>0</v>
          </cell>
        </row>
        <row r="6332">
          <cell r="A6332">
            <v>95813</v>
          </cell>
          <cell r="B6332" t="str">
            <v>CONDULETE DE PVC, TIPO TB, PARA ELETRODUTO DE PVC SOLDÁVEL DN 20 MM (1/2''), APARENTE - FORNECIMENTO E INSTALAÇÃO. AF_11/2016</v>
          </cell>
          <cell r="C6332" t="str">
            <v>UN</v>
          </cell>
          <cell r="D6332">
            <v>0</v>
          </cell>
          <cell r="E6332">
            <v>0</v>
          </cell>
          <cell r="F6332">
            <v>0</v>
          </cell>
        </row>
        <row r="6333">
          <cell r="A6333">
            <v>95814</v>
          </cell>
          <cell r="B6333" t="str">
            <v>CONDULETE DE PVC, TIPO TB, PARA ELETRODUTO DE PVC SOLDÁVEL DN 25 MM (3/4''), APARENTE - FORNECIMENTO E INSTALAÇÃO. AF_11/2016</v>
          </cell>
          <cell r="C6333" t="str">
            <v>UN</v>
          </cell>
          <cell r="D6333">
            <v>0</v>
          </cell>
          <cell r="E6333">
            <v>0</v>
          </cell>
          <cell r="F6333">
            <v>0</v>
          </cell>
        </row>
        <row r="6334">
          <cell r="A6334">
            <v>95815</v>
          </cell>
          <cell r="B6334" t="str">
            <v>CONDULETE DE PVC, TIPO TB, PARA ELETRODUTO DE PVC SOLDÁVEL DN 32 MM (1''), APARENTE - FORNECIMENTO E INSTALAÇÃO. AF_11/2016</v>
          </cell>
          <cell r="C6334" t="str">
            <v>UN</v>
          </cell>
          <cell r="D6334">
            <v>0</v>
          </cell>
          <cell r="E6334">
            <v>0</v>
          </cell>
          <cell r="F6334">
            <v>0</v>
          </cell>
        </row>
        <row r="6335">
          <cell r="A6335">
            <v>95816</v>
          </cell>
          <cell r="B6335" t="str">
            <v>CONDULETE DE PVC, TIPO X, PARA ELETRODUTO DE PVC SOLDÁVEL DN 20 MM (1/2''), APARENTE - FORNECIMENTO E INSTALAÇÃO. AF_11/2016</v>
          </cell>
          <cell r="C6335" t="str">
            <v>UN</v>
          </cell>
          <cell r="D6335">
            <v>0</v>
          </cell>
          <cell r="E6335">
            <v>0</v>
          </cell>
          <cell r="F6335">
            <v>0</v>
          </cell>
        </row>
        <row r="6336">
          <cell r="A6336">
            <v>95817</v>
          </cell>
          <cell r="B6336" t="str">
            <v>CONDULETE DE PVC, TIPO X, PARA ELETRODUTO DE PVC SOLDÁVEL DN 25 MM (3/4''), APARENTE - FORNECIMENTO E INSTALAÇÃO. AF_11/2016</v>
          </cell>
          <cell r="C6336" t="str">
            <v>UN</v>
          </cell>
          <cell r="D6336">
            <v>0</v>
          </cell>
          <cell r="E6336">
            <v>0</v>
          </cell>
          <cell r="F6336">
            <v>0</v>
          </cell>
        </row>
        <row r="6337">
          <cell r="A6337">
            <v>95818</v>
          </cell>
          <cell r="B6337" t="str">
            <v>CONDULETE DE PVC, TIPO X, PARA ELETRODUTO DE PVC SOLDÁVEL DN 32 MM (1''), APARENTE - FORNECIMENTO E INSTALAÇÃO. AF_11/2016</v>
          </cell>
          <cell r="C6337" t="str">
            <v>UN</v>
          </cell>
          <cell r="D6337">
            <v>0</v>
          </cell>
          <cell r="E6337">
            <v>0</v>
          </cell>
          <cell r="F6337">
            <v>0</v>
          </cell>
        </row>
        <row r="6338">
          <cell r="A6338">
            <v>97886</v>
          </cell>
          <cell r="B6338" t="str">
            <v>CAIXA ENTERRADA ELÉTRICA RETANGULAR, EM ALVENARIA COM TIJOLOS CERÂMICOS MACIÇOS, FUNDO COM BRITA, DIMENSÕES INTERNAS: 0,3X0,3X0,3 M. AF_05/2018</v>
          </cell>
          <cell r="C6338" t="str">
            <v>UN</v>
          </cell>
          <cell r="D6338">
            <v>0</v>
          </cell>
          <cell r="E6338">
            <v>0</v>
          </cell>
          <cell r="F6338">
            <v>0</v>
          </cell>
        </row>
        <row r="6339">
          <cell r="A6339">
            <v>97887</v>
          </cell>
          <cell r="B6339" t="str">
            <v>CAIXA ENTERRADA ELÉTRICA RETANGULAR, EM ALVENARIA COM TIJOLOS CERÂMICOS MACIÇOS, FUNDO COM BRITA, DIMENSÕES INTERNAS: 0,4X0,4X0,4 M. AF_05/2018</v>
          </cell>
          <cell r="C6339" t="str">
            <v>UN</v>
          </cell>
          <cell r="D6339">
            <v>0</v>
          </cell>
          <cell r="E6339">
            <v>0</v>
          </cell>
          <cell r="F6339">
            <v>0</v>
          </cell>
        </row>
        <row r="6340">
          <cell r="A6340">
            <v>97888</v>
          </cell>
          <cell r="B6340" t="str">
            <v>CAIXA ENTERRADA ELÉTRICA RETANGULAR, EM ALVENARIA COM TIJOLOS CERÂMICOS MACIÇOS, FUNDO COM BRITA, DIMENSÕES INTERNAS: 0,6X0,6X0,6 M. AF_05/2018</v>
          </cell>
          <cell r="C6340" t="str">
            <v>UN</v>
          </cell>
          <cell r="D6340">
            <v>0</v>
          </cell>
          <cell r="E6340">
            <v>0</v>
          </cell>
          <cell r="F6340">
            <v>0</v>
          </cell>
        </row>
        <row r="6341">
          <cell r="A6341">
            <v>97889</v>
          </cell>
          <cell r="B6341" t="str">
            <v>CAIXA ENTERRADA ELÉTRICA RETANGULAR, EM ALVENARIA COM TIJOLOS CERÂMICOS MACIÇOS, FUNDO COM BRITA, DIMENSÕES INTERNAS: 0,8X0,8X0,6 M. AF_05/2018</v>
          </cell>
          <cell r="C6341" t="str">
            <v>UN</v>
          </cell>
          <cell r="D6341">
            <v>0</v>
          </cell>
          <cell r="E6341">
            <v>0</v>
          </cell>
          <cell r="F6341">
            <v>0</v>
          </cell>
        </row>
        <row r="6342">
          <cell r="A6342">
            <v>97890</v>
          </cell>
          <cell r="B6342" t="str">
            <v>CAIXA ENTERRADA ELÉTRICA RETANGULAR, EM ALVENARIA COM TIJOLOS CERÂMICOS MACIÇOS, FUNDO COM BRITA, DIMENSÕES INTERNAS: 1X1X0,6 M. AF_05/2018</v>
          </cell>
          <cell r="C6342" t="str">
            <v>UN</v>
          </cell>
          <cell r="D6342">
            <v>0</v>
          </cell>
          <cell r="E6342">
            <v>0</v>
          </cell>
          <cell r="F6342">
            <v>0</v>
          </cell>
        </row>
        <row r="6343">
          <cell r="A6343">
            <v>97891</v>
          </cell>
          <cell r="B6343" t="str">
            <v>CAIXA ENTERRADA ELÉTRICA RETANGULAR, EM ALVENARIA COM BLOCOS DE CONCRETO, FUNDO COM BRITA, DIMENSÕES INTERNAS: 0,4X0,4X0,4 M. AF_05/2018</v>
          </cell>
          <cell r="C6343" t="str">
            <v>UN</v>
          </cell>
          <cell r="D6343">
            <v>0</v>
          </cell>
          <cell r="E6343">
            <v>0</v>
          </cell>
          <cell r="F6343">
            <v>0</v>
          </cell>
        </row>
        <row r="6344">
          <cell r="A6344">
            <v>97892</v>
          </cell>
          <cell r="B6344" t="str">
            <v>CAIXA ENTERRADA ELÉTRICA RETANGULAR, EM ALVENARIA COM BLOCOS DE CONCRETO, FUNDO COM BRITA, DIMENSÕES INTERNAS: 0,6X0,6X0,6 M. AF_05/2018</v>
          </cell>
          <cell r="C6344" t="str">
            <v>UN</v>
          </cell>
          <cell r="D6344">
            <v>0</v>
          </cell>
          <cell r="E6344">
            <v>0</v>
          </cell>
          <cell r="F6344">
            <v>0</v>
          </cell>
        </row>
        <row r="6345">
          <cell r="A6345">
            <v>97893</v>
          </cell>
          <cell r="B6345" t="str">
            <v>CAIXA ENTERRADA ELÉTRICA RETANGULAR, EM ALVENARIA COM BLOCOS DE CONCRETO, FUNDO COM BRITA, DIMENSÕES INTERNAS: 0,8X0,8X0,6 M. AF_05/2018</v>
          </cell>
          <cell r="C6345" t="str">
            <v>UN</v>
          </cell>
          <cell r="D6345">
            <v>0</v>
          </cell>
          <cell r="E6345">
            <v>0</v>
          </cell>
          <cell r="F6345">
            <v>0</v>
          </cell>
        </row>
        <row r="6346">
          <cell r="A6346">
            <v>97894</v>
          </cell>
          <cell r="B6346" t="str">
            <v>CAIXA ENTERRADA ELÉTRICA RETANGULAR, EM ALVENARIA COM BLOCOS DE CONCRETO, FUNDO COM BRITA, DIMENSÕES INTERNAS: 1X1X0,6 M. AF_05/2018</v>
          </cell>
          <cell r="C6346" t="str">
            <v>UN</v>
          </cell>
          <cell r="D6346">
            <v>0</v>
          </cell>
          <cell r="E6346">
            <v>0</v>
          </cell>
          <cell r="F6346">
            <v>0</v>
          </cell>
        </row>
        <row r="6347">
          <cell r="A6347">
            <v>68066</v>
          </cell>
          <cell r="B6347" t="str">
            <v>CAIXA DE PROTECAO PARA MEDIDOR MONOFASICO, FORNECIMENTO E INSTALACAO</v>
          </cell>
          <cell r="C6347" t="str">
            <v>UN</v>
          </cell>
          <cell r="D6347">
            <v>0</v>
          </cell>
          <cell r="E6347">
            <v>0</v>
          </cell>
          <cell r="F6347">
            <v>0</v>
          </cell>
        </row>
        <row r="6348">
          <cell r="A6348">
            <v>72319</v>
          </cell>
          <cell r="B6348" t="str">
            <v>DISJUNTOR BAIXA TENSAO TRIPOLAR A SECO  800A/600V, INCLUSIVE ELETROTÉCNICO</v>
          </cell>
          <cell r="C6348" t="str">
            <v>UN</v>
          </cell>
          <cell r="D6348">
            <v>0</v>
          </cell>
          <cell r="E6348">
            <v>0</v>
          </cell>
          <cell r="F6348">
            <v>0</v>
          </cell>
        </row>
        <row r="6349">
          <cell r="A6349">
            <v>72341</v>
          </cell>
          <cell r="B6349" t="str">
            <v>CONTATOR TRIPOLAR I NOMINAL 12A - FORNECIMENTO E INSTALACAO INCLUSIVE ELETROTÉCNICO</v>
          </cell>
          <cell r="C6349" t="str">
            <v>UN</v>
          </cell>
          <cell r="D6349">
            <v>0</v>
          </cell>
          <cell r="E6349">
            <v>0</v>
          </cell>
          <cell r="F6349">
            <v>0</v>
          </cell>
        </row>
        <row r="6350">
          <cell r="A6350">
            <v>72343</v>
          </cell>
          <cell r="B6350" t="str">
            <v>CONTATOR TRIPOLAR I NOMINAL 22A - FORNECIMENTO E INSTALACAO INCLUSIVE ELETROTÉCNICO</v>
          </cell>
          <cell r="C6350" t="str">
            <v>UN</v>
          </cell>
          <cell r="D6350">
            <v>0</v>
          </cell>
          <cell r="E6350">
            <v>0</v>
          </cell>
          <cell r="F6350">
            <v>0</v>
          </cell>
        </row>
        <row r="6351">
          <cell r="A6351">
            <v>72344</v>
          </cell>
          <cell r="B6351" t="str">
            <v>CONTATOR TRIPOLAR I NOMINAL 36A - FORNECIMENTO E INSTALACAO INCLUSIVE ELETROTÉCNICO</v>
          </cell>
          <cell r="C6351" t="str">
            <v>UN</v>
          </cell>
          <cell r="D6351">
            <v>0</v>
          </cell>
          <cell r="E6351">
            <v>0</v>
          </cell>
          <cell r="F6351">
            <v>0</v>
          </cell>
        </row>
        <row r="6352">
          <cell r="A6352">
            <v>72345</v>
          </cell>
          <cell r="B6352" t="str">
            <v>CONTATOR TRIPOLAR I NOMIMAL 94A - FORNECIMENTO E INSTALACAO INCLUSIVE ELETROTÉCNICO</v>
          </cell>
          <cell r="C6352" t="str">
            <v>UN</v>
          </cell>
          <cell r="D6352">
            <v>0</v>
          </cell>
          <cell r="E6352">
            <v>0</v>
          </cell>
          <cell r="F6352">
            <v>0</v>
          </cell>
        </row>
        <row r="6353">
          <cell r="A6353" t="str">
            <v>74130/1</v>
          </cell>
          <cell r="B6353" t="str">
            <v>DISJUNTOR TERMOMAGNETICO MONOPOLAR PADRAO NEMA (AMERICANO) 10 A 30A 240V, FORNECIMENTO E INSTALACAO</v>
          </cell>
          <cell r="C6353" t="str">
            <v>UN</v>
          </cell>
          <cell r="D6353">
            <v>0</v>
          </cell>
          <cell r="E6353">
            <v>0</v>
          </cell>
          <cell r="F6353">
            <v>0</v>
          </cell>
        </row>
        <row r="6354">
          <cell r="A6354" t="str">
            <v>74130/2</v>
          </cell>
          <cell r="B6354" t="str">
            <v>DISJUNTOR TERMOMAGNETICO MONOPOLAR PADRAO NEMA (AMERICANO) 35 A 50A 240V, FORNECIMENTO E INSTALACAO</v>
          </cell>
          <cell r="C6354" t="str">
            <v>UN</v>
          </cell>
          <cell r="D6354">
            <v>0</v>
          </cell>
          <cell r="E6354">
            <v>0</v>
          </cell>
          <cell r="F6354">
            <v>0</v>
          </cell>
        </row>
        <row r="6355">
          <cell r="A6355" t="str">
            <v>74130/3</v>
          </cell>
          <cell r="B6355" t="str">
            <v>DISJUNTOR TERMOMAGNETICO BIPOLAR PADRAO NEMA (AMERICANO) 10 A 50A 240V, FORNECIMENTO E INSTALACAO</v>
          </cell>
          <cell r="C6355" t="str">
            <v>UN</v>
          </cell>
          <cell r="D6355">
            <v>0</v>
          </cell>
          <cell r="E6355">
            <v>0</v>
          </cell>
          <cell r="F6355">
            <v>0</v>
          </cell>
        </row>
        <row r="6356">
          <cell r="A6356" t="str">
            <v>74130/4</v>
          </cell>
          <cell r="B6356" t="str">
            <v>DISJUNTOR TERMOMAGNETICO TRIPOLAR PADRAO NEMA (AMERICANO) 10 A 50A 240V, FORNECIMENTO E INSTALACAO</v>
          </cell>
          <cell r="C6356" t="str">
            <v>UN</v>
          </cell>
          <cell r="D6356">
            <v>0</v>
          </cell>
          <cell r="E6356">
            <v>0</v>
          </cell>
          <cell r="F6356">
            <v>0</v>
          </cell>
        </row>
        <row r="6357">
          <cell r="A6357" t="str">
            <v>74130/5</v>
          </cell>
          <cell r="B6357" t="str">
            <v>DISJUNTOR TERMOMAGNETICO TRIPOLAR PADRAO NEMA (AMERICANO) 60 A 100A 240V, FORNECIMENTO E INSTALACAO</v>
          </cell>
          <cell r="C6357" t="str">
            <v>UN</v>
          </cell>
          <cell r="D6357">
            <v>76.89</v>
          </cell>
          <cell r="E6357">
            <v>16.7</v>
          </cell>
          <cell r="F6357">
            <v>0</v>
          </cell>
        </row>
        <row r="6358">
          <cell r="A6358" t="str">
            <v>74130/6</v>
          </cell>
          <cell r="B6358" t="str">
            <v>DISJUNTOR TERMOMAGNETICO TRIPOLAR PADRAO NEMA (AMERICANO) 125 A 150A 240V, FORNECIMENTO E INSTALACAO</v>
          </cell>
          <cell r="C6358" t="str">
            <v>UN</v>
          </cell>
          <cell r="D6358">
            <v>0</v>
          </cell>
          <cell r="E6358">
            <v>0</v>
          </cell>
          <cell r="F6358">
            <v>0</v>
          </cell>
        </row>
        <row r="6359">
          <cell r="A6359" t="str">
            <v>74130/7</v>
          </cell>
          <cell r="B6359" t="str">
            <v>DISJUNTOR TERMOMAGNETICO TRIPOLAR EM CAIXA MOLDADA 250A 600V, FORNECIMENTO E INSTALACAO</v>
          </cell>
          <cell r="C6359" t="str">
            <v>UN</v>
          </cell>
          <cell r="D6359">
            <v>0</v>
          </cell>
          <cell r="E6359">
            <v>0</v>
          </cell>
          <cell r="F6359">
            <v>0</v>
          </cell>
        </row>
        <row r="6360">
          <cell r="A6360" t="str">
            <v>74130/8</v>
          </cell>
          <cell r="B6360" t="str">
            <v>DISJUNTOR TERMOMAGNETICO TRIPOLAR EM CAIXA MOLDADA 300 A 400A 600V, FORNECIMENTO E INSTALACAO</v>
          </cell>
          <cell r="C6360" t="str">
            <v>UN</v>
          </cell>
          <cell r="D6360">
            <v>0</v>
          </cell>
          <cell r="E6360">
            <v>0</v>
          </cell>
          <cell r="F6360">
            <v>0</v>
          </cell>
        </row>
        <row r="6361">
          <cell r="A6361" t="str">
            <v>74130/9</v>
          </cell>
          <cell r="B6361" t="str">
            <v>DISJUNTOR TERMOMAGNETICO TRIPOLAR EM CAIXA MOLDADA 500 A 600A 600V, FORNECIMENTO E INSTALACAO</v>
          </cell>
          <cell r="C6361" t="str">
            <v>UN</v>
          </cell>
          <cell r="D6361">
            <v>0</v>
          </cell>
          <cell r="E6361">
            <v>0</v>
          </cell>
          <cell r="F6361">
            <v>0</v>
          </cell>
        </row>
        <row r="6362">
          <cell r="A6362" t="str">
            <v>74130/10</v>
          </cell>
          <cell r="B6362" t="str">
            <v>DISJUNTOR TERMOMAGNETICO TRIPOLAR EM CAIXA MOLDADA 175 A 225A 240V, FORNECIMENTO E INSTALACAO</v>
          </cell>
          <cell r="C6362" t="str">
            <v>UN</v>
          </cell>
          <cell r="D6362">
            <v>0</v>
          </cell>
          <cell r="E6362">
            <v>0</v>
          </cell>
          <cell r="F6362">
            <v>0</v>
          </cell>
        </row>
        <row r="6363">
          <cell r="A6363" t="str">
            <v>74131/1</v>
          </cell>
          <cell r="B6363" t="str">
            <v>QUADRO DE DISTRIBUICAO DE ENERGIA DE EMBUTIR, EM CHAPA METALICA, PARA 3 DISJUNTORES TERMOMAGNETICOS MONOPOLARES SEM BARRAMENTO FORNECIMENTO E INSTALACAO</v>
          </cell>
          <cell r="C6363" t="str">
            <v>UN</v>
          </cell>
          <cell r="D6363">
            <v>0</v>
          </cell>
          <cell r="E6363">
            <v>0</v>
          </cell>
          <cell r="F6363">
            <v>0</v>
          </cell>
        </row>
        <row r="6364">
          <cell r="A6364" t="str">
            <v>74131/4</v>
          </cell>
          <cell r="B6364" t="str">
            <v>QUADRO DE DISTRIBUICAO DE ENERGIA DE EMBUTIR, EM CHAPA METALICA, PARA 18 DISJUNTORES TERMOMAGNETICOS MONOPOLARES, COM BARRAMENTO TRIFASICO E NEUTRO, FORNECIMENTO E INSTALACAO</v>
          </cell>
          <cell r="C6364" t="str">
            <v>UN</v>
          </cell>
          <cell r="D6364">
            <v>0</v>
          </cell>
          <cell r="E6364">
            <v>0</v>
          </cell>
          <cell r="F6364">
            <v>0</v>
          </cell>
        </row>
        <row r="6365">
          <cell r="A6365" t="str">
            <v>74131/5</v>
          </cell>
          <cell r="B6365" t="str">
            <v>QUADRO DE DISTRIBUICAO DE ENERGIA DE EMBUTIR, EM CHAPA METALICA, PARA 24 DISJUNTORES TERMOMAGNETICOS MONOPOLARES, COM BARRAMENTO TRIFASICO E NEUTRO, FORNECIMENTO E INSTALACAO</v>
          </cell>
          <cell r="C6365" t="str">
            <v>UN</v>
          </cell>
          <cell r="D6365">
            <v>0</v>
          </cell>
          <cell r="E6365">
            <v>0</v>
          </cell>
          <cell r="F6365">
            <v>0</v>
          </cell>
        </row>
        <row r="6366">
          <cell r="A6366" t="str">
            <v>74131/6</v>
          </cell>
          <cell r="B6366" t="str">
            <v>QUADRO DE DISTRIBUICAO DE ENERGIA DE EMBUTIR, EM CHAPA METALICA, PARA 32 DISJUNTORES TERMOMAGNETICOS MONOPOLARES, COM BARRAMENTO TRIFASICO E NEUTRO, FORNECIMENTO E INSTALACAO</v>
          </cell>
          <cell r="C6366" t="str">
            <v>UN</v>
          </cell>
          <cell r="D6366">
            <v>0</v>
          </cell>
          <cell r="E6366">
            <v>0</v>
          </cell>
          <cell r="F6366">
            <v>0</v>
          </cell>
        </row>
        <row r="6367">
          <cell r="A6367" t="str">
            <v>74131/7</v>
          </cell>
          <cell r="B6367" t="str">
            <v>QUADRO DE DISTRIBUICAO DE ENERGIA DE EMBUTIR, EM CHAPA METALICA, PARA 40 DISJUNTORES TERMOMAGNETICOS MONOPOLARES, COM BARRAMENTO TRIFASICO E NEUTRO, FORNECIMENTO E INSTALACAO</v>
          </cell>
          <cell r="C6367" t="str">
            <v>UN</v>
          </cell>
          <cell r="D6367">
            <v>0</v>
          </cell>
          <cell r="E6367">
            <v>0</v>
          </cell>
          <cell r="F6367">
            <v>0</v>
          </cell>
        </row>
        <row r="6368">
          <cell r="A6368" t="str">
            <v>74131/8</v>
          </cell>
          <cell r="B6368" t="str">
            <v>QUADRO DE DISTRIBUICAO DE ENERGIA DE EMBUTIR, EM CHAPA METALICA, PARA 50 DISJUNTORES TERMOMAGNETICOS MONOPOLARES, COM BARRAMENTO TRIFASICO E NEUTRO, FORNECIMENTO E INSTALACAO</v>
          </cell>
          <cell r="C6368" t="str">
            <v>UN</v>
          </cell>
          <cell r="D6368">
            <v>0</v>
          </cell>
          <cell r="E6368">
            <v>0</v>
          </cell>
          <cell r="F6368">
            <v>0</v>
          </cell>
        </row>
        <row r="6369">
          <cell r="A6369">
            <v>83463</v>
          </cell>
          <cell r="B6369" t="str">
            <v>QUADRO DE DISTRIBUICAO DE ENERGIA EM CHAPA DE ACO GALVANIZADO, PARA 12 DISJUNTORES TERMOMAGNETICOS MONOPOLARES, COM BARRAMENTO TRIFASICO E NEUTRO - FORNECIMENTO E INSTALACAO</v>
          </cell>
          <cell r="C6369" t="str">
            <v>UN</v>
          </cell>
          <cell r="D6369">
            <v>0</v>
          </cell>
          <cell r="E6369">
            <v>0</v>
          </cell>
          <cell r="F6369">
            <v>0</v>
          </cell>
        </row>
        <row r="6370">
          <cell r="A6370">
            <v>84402</v>
          </cell>
          <cell r="B6370" t="str">
            <v>QUADRO DE DISTRIBUICAO DE ENERGIA P/ 6 DISJUNTORES TERMOMAGNETICOS MONOPOLARES SEM BARRAMENTO, DE EMBUTIR, EM CHAPA METALICA - FORNECIMENTO E INSTALACAO</v>
          </cell>
          <cell r="C6370" t="str">
            <v>UN</v>
          </cell>
          <cell r="D6370">
            <v>0</v>
          </cell>
          <cell r="E6370">
            <v>0</v>
          </cell>
          <cell r="F6370">
            <v>0</v>
          </cell>
        </row>
        <row r="6371">
          <cell r="A6371">
            <v>93653</v>
          </cell>
          <cell r="B6371" t="str">
            <v>DISJUNTOR MONOPOLAR TIPO DIN, CORRENTE NOMINAL DE 10A - FORNECIMENTO E INSTALAÇÃO. AF_04/2016</v>
          </cell>
          <cell r="C6371" t="str">
            <v>UN</v>
          </cell>
          <cell r="D6371">
            <v>0</v>
          </cell>
          <cell r="E6371">
            <v>0</v>
          </cell>
          <cell r="F6371">
            <v>0</v>
          </cell>
        </row>
        <row r="6372">
          <cell r="A6372">
            <v>93654</v>
          </cell>
          <cell r="B6372" t="str">
            <v>DISJUNTOR MONOPOLAR TIPO DIN, CORRENTE NOMINAL DE 16A - FORNECIMENTO E INSTALAÇÃO. AF_04/2016</v>
          </cell>
          <cell r="C6372" t="str">
            <v>UN</v>
          </cell>
          <cell r="D6372">
            <v>0</v>
          </cell>
          <cell r="E6372">
            <v>0</v>
          </cell>
          <cell r="F6372">
            <v>0</v>
          </cell>
        </row>
        <row r="6373">
          <cell r="A6373">
            <v>93655</v>
          </cell>
          <cell r="B6373" t="str">
            <v>DISJUNTOR MONOPOLAR TIPO DIN, CORRENTE NOMINAL DE 20A - FORNECIMENTO E INSTALAÇÃO. AF_04/2016</v>
          </cell>
          <cell r="C6373" t="str">
            <v>UN</v>
          </cell>
          <cell r="D6373">
            <v>0</v>
          </cell>
          <cell r="E6373">
            <v>0</v>
          </cell>
          <cell r="F6373">
            <v>0</v>
          </cell>
        </row>
        <row r="6374">
          <cell r="A6374">
            <v>93656</v>
          </cell>
          <cell r="B6374" t="str">
            <v>DISJUNTOR MONOPOLAR TIPO DIN, CORRENTE NOMINAL DE 25A - FORNECIMENTO E INSTALAÇÃO. AF_04/2016</v>
          </cell>
          <cell r="C6374" t="str">
            <v>UN</v>
          </cell>
          <cell r="D6374">
            <v>0</v>
          </cell>
          <cell r="E6374">
            <v>0</v>
          </cell>
          <cell r="F6374">
            <v>0</v>
          </cell>
        </row>
        <row r="6375">
          <cell r="A6375">
            <v>93657</v>
          </cell>
          <cell r="B6375" t="str">
            <v>DISJUNTOR MONOPOLAR TIPO DIN, CORRENTE NOMINAL DE 32A - FORNECIMENTO E INSTALAÇÃO. AF_04/2016</v>
          </cell>
          <cell r="C6375" t="str">
            <v>UN</v>
          </cell>
          <cell r="D6375">
            <v>0</v>
          </cell>
          <cell r="E6375">
            <v>0</v>
          </cell>
          <cell r="F6375">
            <v>0</v>
          </cell>
        </row>
        <row r="6376">
          <cell r="A6376">
            <v>93658</v>
          </cell>
          <cell r="B6376" t="str">
            <v>DISJUNTOR MONOPOLAR TIPO DIN, CORRENTE NOMINAL DE 40A - FORNECIMENTO E INSTALAÇÃO. AF_04/2016</v>
          </cell>
          <cell r="C6376" t="str">
            <v>UN</v>
          </cell>
          <cell r="D6376">
            <v>0</v>
          </cell>
          <cell r="E6376">
            <v>0</v>
          </cell>
          <cell r="F6376">
            <v>0</v>
          </cell>
        </row>
        <row r="6377">
          <cell r="A6377">
            <v>93659</v>
          </cell>
          <cell r="B6377" t="str">
            <v>DISJUNTOR MONOPOLAR TIPO DIN, CORRENTE NOMINAL DE 50A - FORNECIMENTO E INSTALAÇÃO. AF_04/2016</v>
          </cell>
          <cell r="C6377" t="str">
            <v>UN</v>
          </cell>
          <cell r="D6377">
            <v>0</v>
          </cell>
          <cell r="E6377">
            <v>0</v>
          </cell>
          <cell r="F6377">
            <v>0</v>
          </cell>
        </row>
        <row r="6378">
          <cell r="A6378">
            <v>93660</v>
          </cell>
          <cell r="B6378" t="str">
            <v>DISJUNTOR BIPOLAR TIPO DIN, CORRENTE NOMINAL DE 10A - FORNECIMENTO E INSTALAÇÃO. AF_04/2016</v>
          </cell>
          <cell r="C6378" t="str">
            <v>UN</v>
          </cell>
          <cell r="D6378">
            <v>0</v>
          </cell>
          <cell r="E6378">
            <v>0</v>
          </cell>
          <cell r="F6378">
            <v>0</v>
          </cell>
        </row>
        <row r="6379">
          <cell r="A6379">
            <v>93661</v>
          </cell>
          <cell r="B6379" t="str">
            <v>DISJUNTOR BIPOLAR TIPO DIN, CORRENTE NOMINAL DE 16A - FORNECIMENTO E INSTALAÇÃO. AF_04/2016</v>
          </cell>
          <cell r="C6379" t="str">
            <v>UN</v>
          </cell>
          <cell r="D6379">
            <v>0</v>
          </cell>
          <cell r="E6379">
            <v>0</v>
          </cell>
          <cell r="F6379">
            <v>0</v>
          </cell>
        </row>
        <row r="6380">
          <cell r="A6380">
            <v>93662</v>
          </cell>
          <cell r="B6380" t="str">
            <v>DISJUNTOR BIPOLAR TIPO DIN, CORRENTE NOMINAL DE 20A - FORNECIMENTO E INSTALAÇÃO. AF_04/2016</v>
          </cell>
          <cell r="C6380" t="str">
            <v>UN</v>
          </cell>
          <cell r="D6380">
            <v>0</v>
          </cell>
          <cell r="E6380">
            <v>0</v>
          </cell>
          <cell r="F6380">
            <v>0</v>
          </cell>
        </row>
        <row r="6381">
          <cell r="A6381">
            <v>93663</v>
          </cell>
          <cell r="B6381" t="str">
            <v>DISJUNTOR BIPOLAR TIPO DIN, CORRENTE NOMINAL DE 25A - FORNECIMENTO E INSTALAÇÃO. AF_04/2016</v>
          </cell>
          <cell r="C6381" t="str">
            <v>UN</v>
          </cell>
          <cell r="D6381">
            <v>0</v>
          </cell>
          <cell r="E6381">
            <v>0</v>
          </cell>
          <cell r="F6381">
            <v>0</v>
          </cell>
        </row>
        <row r="6382">
          <cell r="A6382">
            <v>93664</v>
          </cell>
          <cell r="B6382" t="str">
            <v>DISJUNTOR BIPOLAR TIPO DIN, CORRENTE NOMINAL DE 32A - FORNECIMENTO E INSTALAÇÃO. AF_04/2016</v>
          </cell>
          <cell r="C6382" t="str">
            <v>UN</v>
          </cell>
          <cell r="D6382">
            <v>0</v>
          </cell>
          <cell r="E6382">
            <v>0</v>
          </cell>
          <cell r="F6382">
            <v>0</v>
          </cell>
        </row>
        <row r="6383">
          <cell r="A6383">
            <v>93665</v>
          </cell>
          <cell r="B6383" t="str">
            <v>DISJUNTOR BIPOLAR TIPO DIN, CORRENTE NOMINAL DE 40A - FORNECIMENTO E INSTALAÇÃO. AF_04/2016</v>
          </cell>
          <cell r="C6383" t="str">
            <v>UN</v>
          </cell>
          <cell r="D6383">
            <v>0</v>
          </cell>
          <cell r="E6383">
            <v>0</v>
          </cell>
          <cell r="F6383">
            <v>0</v>
          </cell>
        </row>
        <row r="6384">
          <cell r="A6384">
            <v>93666</v>
          </cell>
          <cell r="B6384" t="str">
            <v>DISJUNTOR BIPOLAR TIPO DIN, CORRENTE NOMINAL DE 50A - FORNECIMENTO E INSTALAÇÃO. AF_04/2016</v>
          </cell>
          <cell r="C6384" t="str">
            <v>UN</v>
          </cell>
          <cell r="D6384">
            <v>0</v>
          </cell>
          <cell r="E6384">
            <v>0</v>
          </cell>
          <cell r="F6384">
            <v>0</v>
          </cell>
        </row>
        <row r="6385">
          <cell r="A6385">
            <v>93667</v>
          </cell>
          <cell r="B6385" t="str">
            <v>DISJUNTOR TRIPOLAR TIPO DIN, CORRENTE NOMINAL DE 10A - FORNECIMENTO E INSTALAÇÃO. AF_04/2016</v>
          </cell>
          <cell r="C6385" t="str">
            <v>UN</v>
          </cell>
          <cell r="D6385">
            <v>0</v>
          </cell>
          <cell r="E6385">
            <v>0</v>
          </cell>
          <cell r="F6385">
            <v>0</v>
          </cell>
        </row>
        <row r="6386">
          <cell r="A6386">
            <v>93668</v>
          </cell>
          <cell r="B6386" t="str">
            <v>DISJUNTOR TRIPOLAR TIPO DIN, CORRENTE NOMINAL DE 16A - FORNECIMENTO E INSTALAÇÃO. AF_04/2016</v>
          </cell>
          <cell r="C6386" t="str">
            <v>UN</v>
          </cell>
          <cell r="D6386">
            <v>0</v>
          </cell>
          <cell r="E6386">
            <v>0</v>
          </cell>
          <cell r="F6386">
            <v>0</v>
          </cell>
        </row>
        <row r="6387">
          <cell r="A6387">
            <v>93669</v>
          </cell>
          <cell r="B6387" t="str">
            <v>DISJUNTOR TRIPOLAR TIPO DIN, CORRENTE NOMINAL DE 20A - FORNECIMENTO E INSTALAÇÃO. AF_04/2016</v>
          </cell>
          <cell r="C6387" t="str">
            <v>UN</v>
          </cell>
          <cell r="D6387">
            <v>0</v>
          </cell>
          <cell r="E6387">
            <v>0</v>
          </cell>
          <cell r="F6387">
            <v>0</v>
          </cell>
        </row>
        <row r="6388">
          <cell r="A6388">
            <v>93670</v>
          </cell>
          <cell r="B6388" t="str">
            <v>DISJUNTOR TRIPOLAR TIPO DIN, CORRENTE NOMINAL DE 25A - FORNECIMENTO E INSTALAÇÃO. AF_04/2016</v>
          </cell>
          <cell r="C6388" t="str">
            <v>UN</v>
          </cell>
          <cell r="D6388">
            <v>0</v>
          </cell>
          <cell r="E6388">
            <v>0</v>
          </cell>
          <cell r="F6388">
            <v>0</v>
          </cell>
        </row>
        <row r="6389">
          <cell r="A6389">
            <v>93671</v>
          </cell>
          <cell r="B6389" t="str">
            <v>DISJUNTOR TRIPOLAR TIPO DIN, CORRENTE NOMINAL DE 32A - FORNECIMENTO E INSTALAÇÃO. AF_04/2016</v>
          </cell>
          <cell r="C6389" t="str">
            <v>UN</v>
          </cell>
          <cell r="D6389">
            <v>0</v>
          </cell>
          <cell r="E6389">
            <v>0</v>
          </cell>
          <cell r="F6389">
            <v>0</v>
          </cell>
        </row>
        <row r="6390">
          <cell r="A6390">
            <v>93672</v>
          </cell>
          <cell r="B6390" t="str">
            <v>DISJUNTOR TRIPOLAR TIPO DIN, CORRENTE NOMINAL DE 40A - FORNECIMENTO E INSTALAÇÃO. AF_04/2016</v>
          </cell>
          <cell r="C6390" t="str">
            <v>UN</v>
          </cell>
          <cell r="D6390">
            <v>0</v>
          </cell>
          <cell r="E6390">
            <v>0</v>
          </cell>
          <cell r="F6390">
            <v>0</v>
          </cell>
        </row>
        <row r="6391">
          <cell r="A6391">
            <v>93673</v>
          </cell>
          <cell r="B6391" t="str">
            <v>DISJUNTOR TRIPOLAR TIPO DIN, CORRENTE NOMINAL DE 50A - FORNECIMENTO E INSTALAÇÃO. AF_04/2016</v>
          </cell>
          <cell r="C6391" t="str">
            <v>UN</v>
          </cell>
          <cell r="D6391">
            <v>47.949999999999996</v>
          </cell>
          <cell r="E6391">
            <v>23.72</v>
          </cell>
          <cell r="F6391">
            <v>0</v>
          </cell>
        </row>
        <row r="6392">
          <cell r="A6392">
            <v>97359</v>
          </cell>
          <cell r="B6392" t="str">
            <v>QUADRO DE MEDIÇÃO GERAL DE ENERGIA COM 8 MEDIDORES - FORNECIMENTO E INSTALAÇÃO. AF_04/2016</v>
          </cell>
          <cell r="C6392" t="str">
            <v>UN</v>
          </cell>
          <cell r="D6392">
            <v>0</v>
          </cell>
          <cell r="E6392">
            <v>0</v>
          </cell>
          <cell r="F6392">
            <v>0</v>
          </cell>
        </row>
        <row r="6393">
          <cell r="A6393">
            <v>97360</v>
          </cell>
          <cell r="B6393" t="str">
            <v>QUADRO DE MEDIÇÃO GERAL DE ENERGIA COM 12 MEDIDORES - FORNECIMENTO E INSTALAÇÃO. AF_04/2016</v>
          </cell>
          <cell r="C6393" t="str">
            <v>UN</v>
          </cell>
          <cell r="D6393">
            <v>0</v>
          </cell>
          <cell r="E6393">
            <v>0</v>
          </cell>
          <cell r="F6393">
            <v>0</v>
          </cell>
        </row>
        <row r="6394">
          <cell r="A6394">
            <v>97361</v>
          </cell>
          <cell r="B6394" t="str">
            <v>QUADRO DE MEDIÇÃO GERAL DE ENERGIA COM 16 MEDIDORES - FORNECIMENTO E INSTALAÇÃO. AF_04/2016</v>
          </cell>
          <cell r="C6394" t="str">
            <v>UN</v>
          </cell>
          <cell r="D6394">
            <v>0</v>
          </cell>
          <cell r="E6394">
            <v>0</v>
          </cell>
          <cell r="F6394">
            <v>0</v>
          </cell>
        </row>
        <row r="6395">
          <cell r="A6395">
            <v>91945</v>
          </cell>
          <cell r="B6395" t="str">
            <v>SUPORTE PARAFUSADO COM PLACA DE ENCAIXE 4" X 2" ALTO (2,00 M DO PISO) PARA PONTO ELÉTRICO - FORNECIMENTO E INSTALAÇÃO. AF_12/2015</v>
          </cell>
          <cell r="C6395" t="str">
            <v>UN</v>
          </cell>
          <cell r="D6395">
            <v>0</v>
          </cell>
          <cell r="E6395">
            <v>0</v>
          </cell>
          <cell r="F6395">
            <v>0</v>
          </cell>
        </row>
        <row r="6396">
          <cell r="A6396">
            <v>91946</v>
          </cell>
          <cell r="B6396" t="str">
            <v>SUPORTE PARAFUSADO COM PLACA DE ENCAIXE 4" X 2" MÉDIO (1,30 M DO PISO) PARA PONTO ELÉTRICO - FORNECIMENTO E INSTALAÇÃO. AF_12/2015</v>
          </cell>
          <cell r="C6396" t="str">
            <v>UN</v>
          </cell>
          <cell r="D6396">
            <v>0</v>
          </cell>
          <cell r="E6396">
            <v>0</v>
          </cell>
          <cell r="F6396">
            <v>0</v>
          </cell>
        </row>
        <row r="6397">
          <cell r="A6397">
            <v>91947</v>
          </cell>
          <cell r="B6397" t="str">
            <v>SUPORTE PARAFUSADO COM PLACA DE ENCAIXE 4" X 2" BAIXO (0,30 M DO PISO) PARA PONTO ELÉTRICO - FORNECIMENTO E INSTALAÇÃO. AF_12/2015</v>
          </cell>
          <cell r="C6397" t="str">
            <v>UN</v>
          </cell>
          <cell r="D6397">
            <v>0</v>
          </cell>
          <cell r="E6397">
            <v>0</v>
          </cell>
          <cell r="F6397">
            <v>0</v>
          </cell>
        </row>
        <row r="6398">
          <cell r="A6398">
            <v>91949</v>
          </cell>
          <cell r="B6398" t="str">
            <v>SUPORTE PARAFUSADO COM PLACA DE ENCAIXE 4" X 4" ALTO (2,00 M DO PISO) PARA PONTO ELÉTRICO - FORNECIMENTO E INSTALAÇÃO. AF_12/2015</v>
          </cell>
          <cell r="C6398" t="str">
            <v>UN</v>
          </cell>
          <cell r="D6398">
            <v>0</v>
          </cell>
          <cell r="E6398">
            <v>0</v>
          </cell>
          <cell r="F6398">
            <v>0</v>
          </cell>
        </row>
        <row r="6399">
          <cell r="A6399">
            <v>91950</v>
          </cell>
          <cell r="B6399" t="str">
            <v>SUPORTE PARAFUSADO COM PLACA DE ENCAIXE 4" X 4" MÉDIO (1,30 M DO PISO) PARA PONTO ELÉTRICO - FORNECIMENTO E INSTALAÇÃO. AF_12/2015</v>
          </cell>
          <cell r="C6399" t="str">
            <v>UN</v>
          </cell>
          <cell r="D6399">
            <v>0</v>
          </cell>
          <cell r="E6399">
            <v>0</v>
          </cell>
          <cell r="F6399">
            <v>0</v>
          </cell>
        </row>
        <row r="6400">
          <cell r="A6400">
            <v>91951</v>
          </cell>
          <cell r="B6400" t="str">
            <v>SUPORTE PARAFUSADO COM PLACA DE ENCAIXE 4" X 4" BAIXO (0,30 M DO PISO) PARA PONTO ELÉTRICO - FORNECIMENTO E INSTALAÇÃO. AF_12/2015</v>
          </cell>
          <cell r="C6400" t="str">
            <v>UN</v>
          </cell>
          <cell r="D6400">
            <v>0</v>
          </cell>
          <cell r="E6400">
            <v>0</v>
          </cell>
          <cell r="F6400">
            <v>0</v>
          </cell>
        </row>
        <row r="6401">
          <cell r="A6401">
            <v>91952</v>
          </cell>
          <cell r="B6401" t="str">
            <v>INTERRUPTOR SIMPLES (1 MÓDULO), 10A/250V, SEM SUPORTE E SEM PLACA - FORNECIMENTO E INSTALAÇÃO. AF_12/2015</v>
          </cell>
          <cell r="C6401" t="str">
            <v>UN</v>
          </cell>
          <cell r="D6401">
            <v>0</v>
          </cell>
          <cell r="E6401">
            <v>0</v>
          </cell>
          <cell r="F6401">
            <v>0</v>
          </cell>
        </row>
        <row r="6402">
          <cell r="A6402">
            <v>91953</v>
          </cell>
          <cell r="B6402" t="str">
            <v>INTERRUPTOR SIMPLES (1 MÓDULO), 10A/250V, INCLUINDO SUPORTE E PLACA - FORNECIMENTO E INSTALAÇÃO. AF_12/2015</v>
          </cell>
          <cell r="C6402" t="str">
            <v>UN</v>
          </cell>
          <cell r="D6402">
            <v>0</v>
          </cell>
          <cell r="E6402">
            <v>0</v>
          </cell>
          <cell r="F6402">
            <v>0</v>
          </cell>
        </row>
        <row r="6403">
          <cell r="A6403">
            <v>91954</v>
          </cell>
          <cell r="B6403" t="str">
            <v>INTERRUPTOR PARALELO (1 MÓDULO), 10A/250V, SEM SUPORTE E SEM PLACA - FORNECIMENTO E INSTALAÇÃO. AF_12/2015</v>
          </cell>
          <cell r="C6403" t="str">
            <v>UN</v>
          </cell>
          <cell r="D6403">
            <v>0</v>
          </cell>
          <cell r="E6403">
            <v>0</v>
          </cell>
          <cell r="F6403">
            <v>0</v>
          </cell>
        </row>
        <row r="6404">
          <cell r="A6404">
            <v>91955</v>
          </cell>
          <cell r="B6404" t="str">
            <v>INTERRUPTOR PARALELO (1 MÓDULO), 10A/250V, INCLUINDO SUPORTE E PLACA - FORNECIMENTO E INSTALAÇÃO. AF_12/2015</v>
          </cell>
          <cell r="C6404" t="str">
            <v>UN</v>
          </cell>
          <cell r="D6404">
            <v>0</v>
          </cell>
          <cell r="E6404">
            <v>0</v>
          </cell>
          <cell r="F6404">
            <v>0</v>
          </cell>
        </row>
        <row r="6405">
          <cell r="A6405">
            <v>91956</v>
          </cell>
          <cell r="B6405" t="str">
            <v>INTERRUPTOR SIMPLES (1 MÓDULO) COM INTERRUPTOR PARALELO (1 MÓDULO), 10A/250V, SEM SUPORTE E SEM PLACA - FORNECIMENTO E INSTALAÇÃO. AF_12/2015</v>
          </cell>
          <cell r="C6405" t="str">
            <v>UN</v>
          </cell>
          <cell r="D6405">
            <v>0</v>
          </cell>
          <cell r="E6405">
            <v>0</v>
          </cell>
          <cell r="F6405">
            <v>0</v>
          </cell>
        </row>
        <row r="6406">
          <cell r="A6406">
            <v>91957</v>
          </cell>
          <cell r="B6406" t="str">
            <v>INTERRUPTOR SIMPLES (1 MÓDULO) COM INTERRUPTOR PARALELO (1 MÓDULO), 10A/250V, INCLUINDO SUPORTE E PLACA - FORNECIMENTO E INSTALAÇÃO. AF_12/2015</v>
          </cell>
          <cell r="C6406" t="str">
            <v>UN</v>
          </cell>
          <cell r="D6406">
            <v>0</v>
          </cell>
          <cell r="E6406">
            <v>0</v>
          </cell>
          <cell r="F6406">
            <v>0</v>
          </cell>
        </row>
        <row r="6407">
          <cell r="A6407">
            <v>91958</v>
          </cell>
          <cell r="B6407" t="str">
            <v>INTERRUPTOR SIMPLES (2 MÓDULOS), 10A/250V, SEM SUPORTE E SEM PLACA - FORNECIMENTO E INSTALAÇÃO. AF_12/2015</v>
          </cell>
          <cell r="C6407" t="str">
            <v>UN</v>
          </cell>
          <cell r="D6407">
            <v>0</v>
          </cell>
          <cell r="E6407">
            <v>0</v>
          </cell>
          <cell r="F6407">
            <v>0</v>
          </cell>
        </row>
        <row r="6408">
          <cell r="A6408">
            <v>91959</v>
          </cell>
          <cell r="B6408" t="str">
            <v>INTERRUPTOR SIMPLES (2 MÓDULOS), 10A/250V, INCLUINDO SUPORTE E PLACA - FORNECIMENTO E INSTALAÇÃO. AF_12/2015</v>
          </cell>
          <cell r="C6408" t="str">
            <v>UN</v>
          </cell>
          <cell r="D6408">
            <v>0</v>
          </cell>
          <cell r="E6408">
            <v>0</v>
          </cell>
          <cell r="F6408">
            <v>0</v>
          </cell>
        </row>
        <row r="6409">
          <cell r="A6409">
            <v>91960</v>
          </cell>
          <cell r="B6409" t="str">
            <v>INTERRUPTOR PARALELO (2 MÓDULOS), 10A/250V, SEM SUPORTE E SEM PLACA - FORNECIMENTO E INSTALAÇÃO. AF_12/2015</v>
          </cell>
          <cell r="C6409" t="str">
            <v>UN</v>
          </cell>
          <cell r="D6409">
            <v>0</v>
          </cell>
          <cell r="E6409">
            <v>0</v>
          </cell>
          <cell r="F6409">
            <v>0</v>
          </cell>
        </row>
        <row r="6410">
          <cell r="A6410">
            <v>91961</v>
          </cell>
          <cell r="B6410" t="str">
            <v>INTERRUPTOR PARALELO (2 MÓDULOS), 10A/250V, INCLUINDO SUPORTE E PLACA - FORNECIMENTO E INSTALAÇÃO. AF_12/2015</v>
          </cell>
          <cell r="C6410" t="str">
            <v>UN</v>
          </cell>
          <cell r="D6410">
            <v>0</v>
          </cell>
          <cell r="E6410">
            <v>0</v>
          </cell>
          <cell r="F6410">
            <v>0</v>
          </cell>
        </row>
        <row r="6411">
          <cell r="A6411">
            <v>91962</v>
          </cell>
          <cell r="B6411" t="str">
            <v>INTERRUPTOR SIMPLES (1 MÓDULO) COM INTERRUPTOR PARALELO (2 MÓDULOS), 10A/250V, SEM SUPORTE E SEM PLACA - FORNECIMENTO E INSTALAÇÃO. AF_12/2015</v>
          </cell>
          <cell r="C6411" t="str">
            <v>UN</v>
          </cell>
          <cell r="D6411">
            <v>0</v>
          </cell>
          <cell r="E6411">
            <v>0</v>
          </cell>
          <cell r="F6411">
            <v>0</v>
          </cell>
        </row>
        <row r="6412">
          <cell r="A6412">
            <v>91963</v>
          </cell>
          <cell r="B6412" t="str">
            <v>INTERRUPTOR SIMPLES (1 MÓDULO) COM INTERRUPTOR PARALELO (2 MÓDULOS), 10A/250V, INCLUINDO SUPORTE E PLACA - FORNECIMENTO E INSTALAÇÃO. AF_12/2015</v>
          </cell>
          <cell r="C6412" t="str">
            <v>UN</v>
          </cell>
          <cell r="D6412">
            <v>0</v>
          </cell>
          <cell r="E6412">
            <v>0</v>
          </cell>
          <cell r="F6412">
            <v>0</v>
          </cell>
        </row>
        <row r="6413">
          <cell r="A6413">
            <v>91964</v>
          </cell>
          <cell r="B6413" t="str">
            <v>INTERRUPTOR SIMPLES (2 MÓDULOS) COM INTERRUPTOR PARALELO (1 MÓDULO), 10A/250V, SEM SUPORTE E SEM PLACA - FORNECIMENTO E INSTALAÇÃO. AF_12/2015</v>
          </cell>
          <cell r="C6413" t="str">
            <v>UN</v>
          </cell>
          <cell r="D6413">
            <v>0</v>
          </cell>
          <cell r="E6413">
            <v>0</v>
          </cell>
          <cell r="F6413">
            <v>0</v>
          </cell>
        </row>
        <row r="6414">
          <cell r="A6414">
            <v>91965</v>
          </cell>
          <cell r="B6414" t="str">
            <v>INTERRUPTOR SIMPLES (2 MÓDULOS) COM INTERRUPTOR PARALELO (1 MÓDULO), 10A/250V, INCLUINDO SUPORTE E PLACA - FORNECIMENTO E INSTALAÇÃO. AF_12/2015</v>
          </cell>
          <cell r="C6414" t="str">
            <v>UN</v>
          </cell>
          <cell r="D6414">
            <v>0</v>
          </cell>
          <cell r="E6414">
            <v>0</v>
          </cell>
          <cell r="F6414">
            <v>0</v>
          </cell>
        </row>
        <row r="6415">
          <cell r="A6415">
            <v>91966</v>
          </cell>
          <cell r="B6415" t="str">
            <v>INTERRUPTOR SIMPLES (3 MÓDULOS), 10A/250V, SEM SUPORTE E SEM PLACA - FORNECIMENTO E INSTALAÇÃO. AF_12/2015</v>
          </cell>
          <cell r="C6415" t="str">
            <v>UN</v>
          </cell>
          <cell r="D6415">
            <v>0</v>
          </cell>
          <cell r="E6415">
            <v>0</v>
          </cell>
          <cell r="F6415">
            <v>0</v>
          </cell>
        </row>
        <row r="6416">
          <cell r="A6416">
            <v>91967</v>
          </cell>
          <cell r="B6416" t="str">
            <v>INTERRUPTOR SIMPLES (3 MÓDULOS), 10A/250V, INCLUINDO SUPORTE E PLACA - FORNECIMENTO E INSTALAÇÃO. AF_12/2015</v>
          </cell>
          <cell r="C6416" t="str">
            <v>UN</v>
          </cell>
          <cell r="D6416">
            <v>0</v>
          </cell>
          <cell r="E6416">
            <v>0</v>
          </cell>
          <cell r="F6416">
            <v>0</v>
          </cell>
        </row>
        <row r="6417">
          <cell r="A6417">
            <v>91968</v>
          </cell>
          <cell r="B6417" t="str">
            <v>INTERRUPTOR PARALELO (3 MÓDULOS), 10A/250V, SEM SUPORTE E SEM PLACA - FORNECIMENTO E INSTALAÇÃO. AF_12/2015</v>
          </cell>
          <cell r="C6417" t="str">
            <v>UN</v>
          </cell>
          <cell r="D6417">
            <v>0</v>
          </cell>
          <cell r="E6417">
            <v>0</v>
          </cell>
          <cell r="F6417">
            <v>0</v>
          </cell>
        </row>
        <row r="6418">
          <cell r="A6418">
            <v>91969</v>
          </cell>
          <cell r="B6418" t="str">
            <v>INTERRUPTOR PARALELO (3 MÓDULOS), 10A/250V, INCLUINDO SUPORTE E PLACA - FORNECIMENTO E INSTALAÇÃO. AF_12/2015</v>
          </cell>
          <cell r="C6418" t="str">
            <v>UN</v>
          </cell>
          <cell r="D6418">
            <v>0</v>
          </cell>
          <cell r="E6418">
            <v>0</v>
          </cell>
          <cell r="F6418">
            <v>0</v>
          </cell>
        </row>
        <row r="6419">
          <cell r="A6419">
            <v>91970</v>
          </cell>
          <cell r="B6419" t="str">
            <v>INTERRUPTOR SIMPLES (3 MÓDULOS) COM INTERRUPTOR PARALELO (1 MÓDULO), 10A/250V, SEM SUPORTE E SEM PLACA - FORNECIMENTO E INSTALAÇÃO. AF_12/2015</v>
          </cell>
          <cell r="C6419" t="str">
            <v>UN</v>
          </cell>
          <cell r="D6419">
            <v>0</v>
          </cell>
          <cell r="E6419">
            <v>0</v>
          </cell>
          <cell r="F6419">
            <v>0</v>
          </cell>
        </row>
        <row r="6420">
          <cell r="A6420">
            <v>91971</v>
          </cell>
          <cell r="B6420" t="str">
            <v>INTERRUPTOR SIMPLES (3 MÓDULOS) COM INTERRUPTOR PARALELO (1 MÓDULO), 10A/250V, INCLUINDO SUPORTE E PLACA - FORNECIMENTO E INSTALAÇÃO. AF_12/2015</v>
          </cell>
          <cell r="C6420" t="str">
            <v>UN</v>
          </cell>
          <cell r="D6420">
            <v>0</v>
          </cell>
          <cell r="E6420">
            <v>0</v>
          </cell>
          <cell r="F6420">
            <v>0</v>
          </cell>
        </row>
        <row r="6421">
          <cell r="A6421">
            <v>91972</v>
          </cell>
          <cell r="B6421" t="str">
            <v>INTERRUPTOR SIMPLES (2 MÓDULOS) COM INTERRUPTOR PARALELO (2 MÓDULOS), 10A/250V, SEM SUPORTE E SEM PLACA - FORNECIMENTO E INSTALAÇÃO. AF_12/2015</v>
          </cell>
          <cell r="C6421" t="str">
            <v>UN</v>
          </cell>
          <cell r="D6421">
            <v>0</v>
          </cell>
          <cell r="E6421">
            <v>0</v>
          </cell>
          <cell r="F6421">
            <v>0</v>
          </cell>
        </row>
        <row r="6422">
          <cell r="A6422">
            <v>91973</v>
          </cell>
          <cell r="B6422" t="str">
            <v>INTERRUPTOR SIMPLES (2 MÓDULOS) COM INTERRUPTOR PARALELO (2 MÓDULOS), 10A/250V, INCLUINDO SUPORTE E PLACA - FORNECIMENTO E INSTALAÇÃO. AF_12/2015</v>
          </cell>
          <cell r="C6422" t="str">
            <v>UN</v>
          </cell>
          <cell r="D6422">
            <v>0</v>
          </cell>
          <cell r="E6422">
            <v>0</v>
          </cell>
          <cell r="F6422">
            <v>0</v>
          </cell>
        </row>
        <row r="6423">
          <cell r="A6423">
            <v>91974</v>
          </cell>
          <cell r="B6423" t="str">
            <v>INTERRUPTOR SIMPLES (4 MÓDULOS), 10A/250V, SEM SUPORTE E SEM PLACA - FORNECIMENTO E INSTALAÇÃO. AF_12/2015</v>
          </cell>
          <cell r="C6423" t="str">
            <v>UN</v>
          </cell>
          <cell r="D6423">
            <v>0</v>
          </cell>
          <cell r="E6423">
            <v>0</v>
          </cell>
          <cell r="F6423">
            <v>0</v>
          </cell>
        </row>
        <row r="6424">
          <cell r="A6424">
            <v>91975</v>
          </cell>
          <cell r="B6424" t="str">
            <v>INTERRUPTOR SIMPLES (4 MÓDULOS), 10A/250V, INCLUINDO SUPORTE E PLACA - FORNECIMENTO E INSTALAÇÃO. AF_12/2015</v>
          </cell>
          <cell r="C6424" t="str">
            <v>UN</v>
          </cell>
          <cell r="D6424">
            <v>0</v>
          </cell>
          <cell r="E6424">
            <v>0</v>
          </cell>
          <cell r="F6424">
            <v>0</v>
          </cell>
        </row>
        <row r="6425">
          <cell r="A6425">
            <v>91976</v>
          </cell>
          <cell r="B6425" t="str">
            <v>INTERRUPTOR SIMPLES (6 MÓDULOS), 10A/250V, SEM SUPORTE E SEM PLACA - FORNECIMENTO E INSTALAÇÃO. AF_12/2015</v>
          </cell>
          <cell r="C6425" t="str">
            <v>UN</v>
          </cell>
          <cell r="D6425">
            <v>0</v>
          </cell>
          <cell r="E6425">
            <v>0</v>
          </cell>
          <cell r="F6425">
            <v>0</v>
          </cell>
        </row>
        <row r="6426">
          <cell r="A6426">
            <v>91977</v>
          </cell>
          <cell r="B6426" t="str">
            <v>INTERRUPTOR SIMPLES (6 MÓDULOS), 10A/250V, INCLUINDO SUPORTE E PLACA - FORNECIMENTO E INSTALAÇÃO. AF_12/2015</v>
          </cell>
          <cell r="C6426" t="str">
            <v>UN</v>
          </cell>
          <cell r="D6426">
            <v>0</v>
          </cell>
          <cell r="E6426">
            <v>0</v>
          </cell>
          <cell r="F6426">
            <v>0</v>
          </cell>
        </row>
        <row r="6427">
          <cell r="A6427">
            <v>91978</v>
          </cell>
          <cell r="B6427" t="str">
            <v>INTERRUPTOR INTERMEDIÁRIO (1 MÓDULO), 10A/250V, SEM SUPORTE E SEM PLACA - FORNECIMENTO E INSTALAÇÃO. AF_09/2017</v>
          </cell>
          <cell r="C6427" t="str">
            <v>UN</v>
          </cell>
          <cell r="D6427">
            <v>16.34</v>
          </cell>
          <cell r="E6427">
            <v>16.28</v>
          </cell>
          <cell r="F6427">
            <v>0</v>
          </cell>
        </row>
        <row r="6428">
          <cell r="A6428">
            <v>91979</v>
          </cell>
          <cell r="B6428" t="str">
            <v>INTERRUPTOR INTERMEDIÁRIO (1 MÓDULO), 10A/250V, INCLUINDO SUPORTE E PLACA - FORNECIMENTO E INSTALAÇÃO. AF_09/2017</v>
          </cell>
          <cell r="C6428" t="str">
            <v>UN</v>
          </cell>
          <cell r="D6428">
            <v>0</v>
          </cell>
          <cell r="E6428">
            <v>0</v>
          </cell>
          <cell r="F6428">
            <v>0</v>
          </cell>
        </row>
        <row r="6429">
          <cell r="A6429">
            <v>91980</v>
          </cell>
          <cell r="B6429" t="str">
            <v>INTERRUPTOR BIPOLAR (1 MÓDULO), 10A/250V, SEM SUPORTE E SEM PLACA - FORNECIMENTO E INSTALAÇÃO. AF_09/2017</v>
          </cell>
          <cell r="C6429" t="str">
            <v>UN</v>
          </cell>
          <cell r="D6429">
            <v>0</v>
          </cell>
          <cell r="E6429">
            <v>0</v>
          </cell>
          <cell r="F6429">
            <v>0</v>
          </cell>
        </row>
        <row r="6430">
          <cell r="A6430">
            <v>91981</v>
          </cell>
          <cell r="B6430" t="str">
            <v>INTERRUPTOR BIPOLAR (1 MÓDULO), 10A/250V, INCLUINDO SUPORTE E PLACA - FORNECIMENTO E INSTALAÇÃO. AF_09/2017</v>
          </cell>
          <cell r="C6430" t="str">
            <v>UN</v>
          </cell>
          <cell r="D6430">
            <v>0</v>
          </cell>
          <cell r="E6430">
            <v>0</v>
          </cell>
          <cell r="F6430">
            <v>0</v>
          </cell>
        </row>
        <row r="6431">
          <cell r="A6431">
            <v>91982</v>
          </cell>
          <cell r="B6431" t="str">
            <v>DIMMER ROTATIVO (1 MÓDULO), 220V/600W, SEM SUPORTE E SEM PLACA - FORNECIMENTO E INSTALAÇÃO. AF_09/2017</v>
          </cell>
          <cell r="C6431" t="str">
            <v>UN</v>
          </cell>
          <cell r="D6431">
            <v>0</v>
          </cell>
          <cell r="E6431">
            <v>0</v>
          </cell>
          <cell r="F6431">
            <v>0</v>
          </cell>
        </row>
        <row r="6432">
          <cell r="A6432">
            <v>91983</v>
          </cell>
          <cell r="B6432" t="str">
            <v>DIMMER ROTATIVO (1 MÓDULO), 220V/600W, INCLUINDO SUPORTE E PLACA - FORNECIMENTO E INSTALAÇÃO. AF_09/2017</v>
          </cell>
          <cell r="C6432" t="str">
            <v>UN</v>
          </cell>
          <cell r="D6432">
            <v>0</v>
          </cell>
          <cell r="E6432">
            <v>0</v>
          </cell>
          <cell r="F6432">
            <v>0</v>
          </cell>
        </row>
        <row r="6433">
          <cell r="A6433">
            <v>91984</v>
          </cell>
          <cell r="B6433" t="str">
            <v>INTERRUPTOR PULSADOR CAMPAINHA (1 MÓDULO), 10A/250V, SEM SUPORTE E SEM PLACA - FORNECIMENTO E INSTALAÇÃO. AF_09/2017</v>
          </cell>
          <cell r="C6433" t="str">
            <v>UN</v>
          </cell>
          <cell r="D6433">
            <v>0</v>
          </cell>
          <cell r="E6433">
            <v>0</v>
          </cell>
          <cell r="F6433">
            <v>0</v>
          </cell>
        </row>
        <row r="6434">
          <cell r="A6434">
            <v>91985</v>
          </cell>
          <cell r="B6434" t="str">
            <v>INTERRUPTOR PULSADOR CAMPAINHA (1 MÓDULO), 10A/250V, INCLUINDO SUPORTE E PLACA - FORNECIMENTO E INSTALAÇÃO. AF_09/2017</v>
          </cell>
          <cell r="C6434" t="str">
            <v>UN</v>
          </cell>
          <cell r="D6434">
            <v>0</v>
          </cell>
          <cell r="E6434">
            <v>0</v>
          </cell>
          <cell r="F6434">
            <v>0</v>
          </cell>
        </row>
        <row r="6435">
          <cell r="A6435">
            <v>91986</v>
          </cell>
          <cell r="B6435" t="str">
            <v>CAMPAINHA CIGARRA (1 MÓDULO), 10A/250V, SEM SUPORTE E SEM PLACA - FORNECIMENTO E INSTALAÇÃO. AF_09/2017</v>
          </cell>
          <cell r="C6435" t="str">
            <v>UN</v>
          </cell>
          <cell r="D6435">
            <v>0</v>
          </cell>
          <cell r="E6435">
            <v>0</v>
          </cell>
          <cell r="F6435">
            <v>0</v>
          </cell>
        </row>
        <row r="6436">
          <cell r="A6436">
            <v>91987</v>
          </cell>
          <cell r="B6436" t="str">
            <v>CAMPAINHA CIGARRA (1 MÓDULO), 10A/250V, INCLUINDO SUPORTE E PLACA - FORNECIMENTO E INSTALAÇÃO. AF_09/2017</v>
          </cell>
          <cell r="C6436" t="str">
            <v>UN</v>
          </cell>
          <cell r="D6436">
            <v>0</v>
          </cell>
          <cell r="E6436">
            <v>0</v>
          </cell>
          <cell r="F6436">
            <v>0</v>
          </cell>
        </row>
        <row r="6437">
          <cell r="A6437">
            <v>91988</v>
          </cell>
          <cell r="B6437" t="str">
            <v>INTERRUPTOR PULSADOR MINUTERIA (1 MÓDULO), 10A/250V, SEM SUPORTE E SEM PLACA - FORNECIMENTO E INSTALAÇÃO. AF_09/2017</v>
          </cell>
          <cell r="C6437" t="str">
            <v>UN</v>
          </cell>
          <cell r="D6437">
            <v>0</v>
          </cell>
          <cell r="E6437">
            <v>0</v>
          </cell>
          <cell r="F6437">
            <v>0</v>
          </cell>
        </row>
        <row r="6438">
          <cell r="A6438">
            <v>91989</v>
          </cell>
          <cell r="B6438" t="str">
            <v>INTERRUPTOR PULSADOR MINUTERIA (1 MÓDULO), 10A/250V, INCLUINDO SUPORTE E PLACA - FORNECIMENTO E INSTALAÇÃO. AF_09/2017</v>
          </cell>
          <cell r="C6438" t="str">
            <v>UN</v>
          </cell>
          <cell r="D6438">
            <v>0</v>
          </cell>
          <cell r="E6438">
            <v>0</v>
          </cell>
          <cell r="F6438">
            <v>0</v>
          </cell>
        </row>
        <row r="6439">
          <cell r="A6439">
            <v>91990</v>
          </cell>
          <cell r="B6439" t="str">
            <v>TOMADA ALTA DE EMBUTIR (1 MÓDULO), 2P+T 10 A, SEM SUPORTE E SEM PLACA - FORNECIMENTO E INSTALAÇÃO. AF_12/2015</v>
          </cell>
          <cell r="C6439" t="str">
            <v>UN</v>
          </cell>
          <cell r="D6439">
            <v>0</v>
          </cell>
          <cell r="E6439">
            <v>0</v>
          </cell>
          <cell r="F6439">
            <v>0</v>
          </cell>
        </row>
        <row r="6440">
          <cell r="A6440">
            <v>91991</v>
          </cell>
          <cell r="B6440" t="str">
            <v>TOMADA ALTA DE EMBUTIR (1 MÓDULO), 2P+T 20 A, SEM SUPORTE E SEM PLACA - FORNECIMENTO E INSTALAÇÃO. AF_12/2015</v>
          </cell>
          <cell r="C6440" t="str">
            <v>UN</v>
          </cell>
          <cell r="D6440">
            <v>0</v>
          </cell>
          <cell r="E6440">
            <v>0</v>
          </cell>
          <cell r="F6440">
            <v>0</v>
          </cell>
        </row>
        <row r="6441">
          <cell r="A6441">
            <v>91992</v>
          </cell>
          <cell r="B6441" t="str">
            <v>TOMADA ALTA DE EMBUTIR (1 MÓDULO), 2P+T 10 A, INCLUINDO SUPORTE E PLACA - FORNECIMENTO E INSTALAÇÃO. AF_12/2015</v>
          </cell>
          <cell r="C6441" t="str">
            <v>UN</v>
          </cell>
          <cell r="D6441">
            <v>0</v>
          </cell>
          <cell r="E6441">
            <v>0</v>
          </cell>
          <cell r="F6441">
            <v>0</v>
          </cell>
        </row>
        <row r="6442">
          <cell r="A6442">
            <v>91993</v>
          </cell>
          <cell r="B6442" t="str">
            <v>TOMADA ALTA DE EMBUTIR (1 MÓDULO), 2P+T 20 A, INCLUINDO SUPORTE E PLACA - FORNECIMENTO E INSTALAÇÃO. AF_12/2015</v>
          </cell>
          <cell r="C6442" t="str">
            <v>UN</v>
          </cell>
          <cell r="D6442">
            <v>0</v>
          </cell>
          <cell r="E6442">
            <v>0</v>
          </cell>
          <cell r="F6442">
            <v>0</v>
          </cell>
        </row>
        <row r="6443">
          <cell r="A6443">
            <v>91994</v>
          </cell>
          <cell r="B6443" t="str">
            <v>TOMADA MÉDIA DE EMBUTIR (1 MÓDULO), 2P+T 10 A, SEM SUPORTE E SEM PLACA - FORNECIMENTO E INSTALAÇÃO. AF_12/2015</v>
          </cell>
          <cell r="C6443" t="str">
            <v>UN</v>
          </cell>
          <cell r="D6443">
            <v>0</v>
          </cell>
          <cell r="E6443">
            <v>0</v>
          </cell>
          <cell r="F6443">
            <v>0</v>
          </cell>
        </row>
        <row r="6444">
          <cell r="A6444">
            <v>91995</v>
          </cell>
          <cell r="B6444" t="str">
            <v>TOMADA MÉDIA DE EMBUTIR (1 MÓDULO), 2P+T 20 A, SEM SUPORTE E SEM PLACA - FORNECIMENTO E INSTALAÇÃO. AF_12/2015</v>
          </cell>
          <cell r="C6444" t="str">
            <v>UN</v>
          </cell>
          <cell r="D6444">
            <v>0</v>
          </cell>
          <cell r="E6444">
            <v>0</v>
          </cell>
          <cell r="F6444">
            <v>0</v>
          </cell>
        </row>
        <row r="6445">
          <cell r="A6445">
            <v>91996</v>
          </cell>
          <cell r="B6445" t="str">
            <v>TOMADA MÉDIA DE EMBUTIR (1 MÓDULO), 2P+T 10 A, INCLUINDO SUPORTE E PLACA - FORNECIMENTO E INSTALAÇÃO. AF_12/2015</v>
          </cell>
          <cell r="C6445" t="str">
            <v>UN</v>
          </cell>
          <cell r="D6445">
            <v>0</v>
          </cell>
          <cell r="E6445">
            <v>0</v>
          </cell>
          <cell r="F6445">
            <v>0</v>
          </cell>
        </row>
        <row r="6446">
          <cell r="A6446">
            <v>91997</v>
          </cell>
          <cell r="B6446" t="str">
            <v>TOMADA MÉDIA DE EMBUTIR (1 MÓDULO), 2P+T 20 A, INCLUINDO SUPORTE E PLACA - FORNECIMENTO E INSTALAÇÃO. AF_12/2015</v>
          </cell>
          <cell r="C6446" t="str">
            <v>UN</v>
          </cell>
          <cell r="D6446">
            <v>0</v>
          </cell>
          <cell r="E6446">
            <v>0</v>
          </cell>
          <cell r="F6446">
            <v>0</v>
          </cell>
        </row>
        <row r="6447">
          <cell r="A6447">
            <v>91998</v>
          </cell>
          <cell r="B6447" t="str">
            <v>TOMADA BAIXA DE EMBUTIR (1 MÓDULO), 2P+T 10 A, SEM SUPORTE E SEM PLACA - FORNECIMENTO E INSTALAÇÃO. AF_12/2015</v>
          </cell>
          <cell r="C6447" t="str">
            <v>UN</v>
          </cell>
          <cell r="D6447">
            <v>0</v>
          </cell>
          <cell r="E6447">
            <v>0</v>
          </cell>
          <cell r="F6447">
            <v>0</v>
          </cell>
        </row>
        <row r="6448">
          <cell r="A6448">
            <v>91999</v>
          </cell>
          <cell r="B6448" t="str">
            <v>TOMADA BAIXA DE EMBUTIR (1 MÓDULO), 2P+T 20 A, SEM SUPORTE E SEM PLACA - FORNECIMENTO E INSTALAÇÃO. AF_12/2015</v>
          </cell>
          <cell r="C6448" t="str">
            <v>UN</v>
          </cell>
          <cell r="D6448">
            <v>0</v>
          </cell>
          <cell r="E6448">
            <v>0</v>
          </cell>
          <cell r="F6448">
            <v>0</v>
          </cell>
        </row>
        <row r="6449">
          <cell r="A6449">
            <v>92000</v>
          </cell>
          <cell r="B6449" t="str">
            <v>TOMADA BAIXA DE EMBUTIR (1 MÓDULO), 2P+T 10 A, INCLUINDO SUPORTE E PLACA - FORNECIMENTO E INSTALAÇÃO. AF_12/2015</v>
          </cell>
          <cell r="C6449" t="str">
            <v>UN</v>
          </cell>
          <cell r="D6449">
            <v>0</v>
          </cell>
          <cell r="E6449">
            <v>0</v>
          </cell>
          <cell r="F6449">
            <v>0</v>
          </cell>
        </row>
        <row r="6450">
          <cell r="A6450">
            <v>92001</v>
          </cell>
          <cell r="B6450" t="str">
            <v>TOMADA BAIXA DE EMBUTIR (1 MÓDULO), 2P+T 20 A, INCLUINDO SUPORTE E PLACA - FORNECIMENTO E INSTALAÇÃO. AF_12/2015</v>
          </cell>
          <cell r="C6450" t="str">
            <v>UN</v>
          </cell>
          <cell r="D6450">
            <v>0</v>
          </cell>
          <cell r="E6450">
            <v>0</v>
          </cell>
          <cell r="F6450">
            <v>0</v>
          </cell>
        </row>
        <row r="6451">
          <cell r="A6451">
            <v>92002</v>
          </cell>
          <cell r="B6451" t="str">
            <v>TOMADA MÉDIA DE EMBUTIR (2 MÓDULOS), 2P+T 10 A, SEM SUPORTE E SEM PLACA - FORNECIMENTO E INSTALAÇÃO. AF_12/2015</v>
          </cell>
          <cell r="C6451" t="str">
            <v>UN</v>
          </cell>
          <cell r="D6451">
            <v>0</v>
          </cell>
          <cell r="E6451">
            <v>0</v>
          </cell>
          <cell r="F6451">
            <v>0</v>
          </cell>
        </row>
        <row r="6452">
          <cell r="A6452">
            <v>92003</v>
          </cell>
          <cell r="B6452" t="str">
            <v>TOMADA MÉDIA DE EMBUTIR (2 MÓDULOS), 2P+T 20 A, SEM SUPORTE E SEM PLACA - FORNECIMENTO E INSTALAÇÃO. AF_12/2015</v>
          </cell>
          <cell r="C6452" t="str">
            <v>UN</v>
          </cell>
          <cell r="D6452">
            <v>0</v>
          </cell>
          <cell r="E6452">
            <v>0</v>
          </cell>
          <cell r="F6452">
            <v>0</v>
          </cell>
        </row>
        <row r="6453">
          <cell r="A6453">
            <v>92004</v>
          </cell>
          <cell r="B6453" t="str">
            <v>TOMADA MÉDIA DE EMBUTIR (2 MÓDULOS), 2P+T 10 A, INCLUINDO SUPORTE E PLACA - FORNECIMENTO E INSTALAÇÃO. AF_12/2015</v>
          </cell>
          <cell r="C6453" t="str">
            <v>UN</v>
          </cell>
          <cell r="D6453">
            <v>0</v>
          </cell>
          <cell r="E6453">
            <v>0</v>
          </cell>
          <cell r="F6453">
            <v>0</v>
          </cell>
        </row>
        <row r="6454">
          <cell r="A6454">
            <v>92005</v>
          </cell>
          <cell r="B6454" t="str">
            <v>TOMADA MÉDIA DE EMBUTIR (2 MÓDULOS), 2P+T 20 A, INCLUINDO SUPORTE E PLACA - FORNECIMENTO E INSTALAÇÃO. AF_12/2015</v>
          </cell>
          <cell r="C6454" t="str">
            <v>UN</v>
          </cell>
          <cell r="D6454">
            <v>0</v>
          </cell>
          <cell r="E6454">
            <v>0</v>
          </cell>
          <cell r="F6454">
            <v>0</v>
          </cell>
        </row>
        <row r="6455">
          <cell r="A6455">
            <v>92006</v>
          </cell>
          <cell r="B6455" t="str">
            <v>TOMADA BAIXA DE EMBUTIR (2 MÓDULOS), 2P+T 10 A, SEM SUPORTE E SEM PLACA - FORNECIMENTO E INSTALAÇÃO. AF_12/2015</v>
          </cell>
          <cell r="C6455" t="str">
            <v>UN</v>
          </cell>
          <cell r="D6455">
            <v>0</v>
          </cell>
          <cell r="E6455">
            <v>0</v>
          </cell>
          <cell r="F6455">
            <v>0</v>
          </cell>
        </row>
        <row r="6456">
          <cell r="A6456">
            <v>92007</v>
          </cell>
          <cell r="B6456" t="str">
            <v>TOMADA BAIXA DE EMBUTIR (2 MÓDULOS), 2P+T 20 A, SEM SUPORTE E SEM PLACA - FORNECIMENTO E INSTALAÇÃO. AF_12/2015</v>
          </cell>
          <cell r="C6456" t="str">
            <v>UN</v>
          </cell>
          <cell r="D6456">
            <v>0</v>
          </cell>
          <cell r="E6456">
            <v>0</v>
          </cell>
          <cell r="F6456">
            <v>0</v>
          </cell>
        </row>
        <row r="6457">
          <cell r="A6457">
            <v>92008</v>
          </cell>
          <cell r="B6457" t="str">
            <v>TOMADA BAIXA DE EMBUTIR (2 MÓDULOS), 2P+T 10 A, INCLUINDO SUPORTE E PLACA - FORNECIMENTO E INSTALAÇÃO. AF_12/2015</v>
          </cell>
          <cell r="C6457" t="str">
            <v>UN</v>
          </cell>
          <cell r="D6457">
            <v>0</v>
          </cell>
          <cell r="E6457">
            <v>0</v>
          </cell>
          <cell r="F6457">
            <v>0</v>
          </cell>
        </row>
        <row r="6458">
          <cell r="A6458">
            <v>92009</v>
          </cell>
          <cell r="B6458" t="str">
            <v>TOMADA BAIXA DE EMBUTIR (2 MÓDULOS), 2P+T 20 A, INCLUINDO SUPORTE E PLACA - FORNECIMENTO E INSTALAÇÃO. AF_12/2015</v>
          </cell>
          <cell r="C6458" t="str">
            <v>UN</v>
          </cell>
          <cell r="D6458">
            <v>0</v>
          </cell>
          <cell r="E6458">
            <v>0</v>
          </cell>
          <cell r="F6458">
            <v>0</v>
          </cell>
        </row>
        <row r="6459">
          <cell r="A6459">
            <v>92010</v>
          </cell>
          <cell r="B6459" t="str">
            <v>TOMADA MÉDIA DE EMBUTIR (3 MÓDULOS), 2P+T 10 A, SEM SUPORTE E SEM PLACA - FORNECIMENTO E INSTALAÇÃO. AF_12/2015</v>
          </cell>
          <cell r="C6459" t="str">
            <v>UN</v>
          </cell>
          <cell r="D6459">
            <v>0</v>
          </cell>
          <cell r="E6459">
            <v>0</v>
          </cell>
          <cell r="F6459">
            <v>0</v>
          </cell>
        </row>
        <row r="6460">
          <cell r="A6460">
            <v>92011</v>
          </cell>
          <cell r="B6460" t="str">
            <v>TOMADA MÉDIA DE EMBUTIR (3 MÓDULOS), 2P+T 20 A, SEM SUPORTE E SEM PLACA - FORNECIMENTO E INSTALAÇÃO. AF_12/2015</v>
          </cell>
          <cell r="C6460" t="str">
            <v>UN</v>
          </cell>
          <cell r="D6460">
            <v>0</v>
          </cell>
          <cell r="E6460">
            <v>0</v>
          </cell>
          <cell r="F6460">
            <v>0</v>
          </cell>
        </row>
        <row r="6461">
          <cell r="A6461">
            <v>92012</v>
          </cell>
          <cell r="B6461" t="str">
            <v>TOMADA MÉDIA DE EMBUTIR (3 MÓDULOS), 2P+T 10 A, INCLUINDO SUPORTE E PLACA - FORNECIMENTO E INSTALAÇÃO. AF_12/2015</v>
          </cell>
          <cell r="C6461" t="str">
            <v>UN</v>
          </cell>
          <cell r="D6461">
            <v>0</v>
          </cell>
          <cell r="E6461">
            <v>0</v>
          </cell>
          <cell r="F6461">
            <v>0</v>
          </cell>
        </row>
        <row r="6462">
          <cell r="A6462">
            <v>92013</v>
          </cell>
          <cell r="B6462" t="str">
            <v>TOMADA MÉDIA DE EMBUTIR (3 MÓDULOS), 2P+T 20 A, INCLUINDO SUPORTE E PLACA - FORNECIMENTO E INSTALAÇÃO. AF_12/2015</v>
          </cell>
          <cell r="C6462" t="str">
            <v>UN</v>
          </cell>
          <cell r="D6462">
            <v>0</v>
          </cell>
          <cell r="E6462">
            <v>0</v>
          </cell>
          <cell r="F6462">
            <v>0</v>
          </cell>
        </row>
        <row r="6463">
          <cell r="A6463">
            <v>92014</v>
          </cell>
          <cell r="B6463" t="str">
            <v>TOMADA BAIXA DE EMBUTIR (3 MÓDULOS), 2P+T 10 A, SEM SUPORTE E SEM PLACA - FORNECIMENTO E INSTALAÇÃO. AF_12/2015</v>
          </cell>
          <cell r="C6463" t="str">
            <v>UN</v>
          </cell>
          <cell r="D6463">
            <v>0</v>
          </cell>
          <cell r="E6463">
            <v>0</v>
          </cell>
          <cell r="F6463">
            <v>0</v>
          </cell>
        </row>
        <row r="6464">
          <cell r="A6464">
            <v>92015</v>
          </cell>
          <cell r="B6464" t="str">
            <v>TOMADA BAIXA DE EMBUTIR (3 MÓDULOS), 2P+T 20 A, SEM SUPORTE E SEM PLACA - FORNECIMENTO E INSTALAÇÃO. AF_12/2015</v>
          </cell>
          <cell r="C6464" t="str">
            <v>UN</v>
          </cell>
          <cell r="D6464">
            <v>0</v>
          </cell>
          <cell r="E6464">
            <v>0</v>
          </cell>
          <cell r="F6464">
            <v>0</v>
          </cell>
        </row>
        <row r="6465">
          <cell r="A6465">
            <v>92016</v>
          </cell>
          <cell r="B6465" t="str">
            <v>TOMADA BAIXA DE EMBUTIR (3 MÓDULOS), 2P+T 10 A, INCLUINDO SUPORTE E PLACA - FORNECIMENTO E INSTALAÇÃO. AF_12/2015</v>
          </cell>
          <cell r="C6465" t="str">
            <v>UN</v>
          </cell>
          <cell r="D6465">
            <v>0</v>
          </cell>
          <cell r="E6465">
            <v>0</v>
          </cell>
          <cell r="F6465">
            <v>0</v>
          </cell>
        </row>
        <row r="6466">
          <cell r="A6466">
            <v>92017</v>
          </cell>
          <cell r="B6466" t="str">
            <v>TOMADA BAIXA DE EMBUTIR (3 MÓDULOS), 2P+T 20 A, INCLUINDO SUPORTE E PLACA - FORNECIMENTO E INSTALAÇÃO. AF_12/2015</v>
          </cell>
          <cell r="C6466" t="str">
            <v>UN</v>
          </cell>
          <cell r="D6466">
            <v>0</v>
          </cell>
          <cell r="E6466">
            <v>0</v>
          </cell>
          <cell r="F6466">
            <v>0</v>
          </cell>
        </row>
        <row r="6467">
          <cell r="A6467">
            <v>92018</v>
          </cell>
          <cell r="B6467" t="str">
            <v>TOMADA BAIXA DE EMBUTIR (4 MÓDULOS), 2P+T 10 A, SEM SUPORTE E SEM PLACA - FORNECIMENTO E INSTALAÇÃO. AF_12/2015</v>
          </cell>
          <cell r="C6467" t="str">
            <v>UN</v>
          </cell>
          <cell r="D6467">
            <v>0</v>
          </cell>
          <cell r="E6467">
            <v>0</v>
          </cell>
          <cell r="F6467">
            <v>0</v>
          </cell>
        </row>
        <row r="6468">
          <cell r="A6468">
            <v>92019</v>
          </cell>
          <cell r="B6468" t="str">
            <v>TOMADA BAIXA DE EMBUTIR (4 MÓDULOS), 2P+T 10 A, INCLUINDO SUPORTE E PLACA - FORNECIMENTO E INSTALAÇÃO. AF_12/2015</v>
          </cell>
          <cell r="C6468" t="str">
            <v>UN</v>
          </cell>
          <cell r="D6468">
            <v>0</v>
          </cell>
          <cell r="E6468">
            <v>0</v>
          </cell>
          <cell r="F6468">
            <v>0</v>
          </cell>
        </row>
        <row r="6469">
          <cell r="A6469">
            <v>92020</v>
          </cell>
          <cell r="B6469" t="str">
            <v>TOMADA BAIXA DE EMBUTIR (6 MÓDULOS), 2P+T 10 A, SEM SUPORTE E SEM PLACA - FORNECIMENTO E INSTALAÇÃO. AF_12/2015</v>
          </cell>
          <cell r="C6469" t="str">
            <v>UN</v>
          </cell>
          <cell r="D6469">
            <v>0</v>
          </cell>
          <cell r="E6469">
            <v>0</v>
          </cell>
          <cell r="F6469">
            <v>0</v>
          </cell>
        </row>
        <row r="6470">
          <cell r="A6470">
            <v>92021</v>
          </cell>
          <cell r="B6470" t="str">
            <v>TOMADA BAIXA DE EMBUTIR (6 MÓDULOS), 2P+T 10 A, INCLUINDO SUPORTE E PLACA - FORNECIMENTO E INSTALAÇÃO. AF_12/2015</v>
          </cell>
          <cell r="C6470" t="str">
            <v>UN</v>
          </cell>
          <cell r="D6470">
            <v>0</v>
          </cell>
          <cell r="E6470">
            <v>0</v>
          </cell>
          <cell r="F6470">
            <v>0</v>
          </cell>
        </row>
        <row r="6471">
          <cell r="A6471">
            <v>92022</v>
          </cell>
          <cell r="B6471" t="str">
            <v>INTERRUPTOR SIMPLES (1 MÓDULO) COM 1 TOMADA DE EMBUTIR 2P+T 10 A,  SEM SUPORTE E SEM PLACA - FORNECIMENTO E INSTALAÇÃO. AF_12/2015</v>
          </cell>
          <cell r="C6471" t="str">
            <v>UN</v>
          </cell>
          <cell r="D6471">
            <v>0</v>
          </cell>
          <cell r="E6471">
            <v>0</v>
          </cell>
          <cell r="F6471">
            <v>0</v>
          </cell>
        </row>
        <row r="6472">
          <cell r="A6472">
            <v>92023</v>
          </cell>
          <cell r="B6472" t="str">
            <v>INTERRUPTOR SIMPLES (1 MÓDULO) COM 1 TOMADA DE EMBUTIR 2P+T 10 A,  INCLUINDO SUPORTE E PLACA - FORNECIMENTO E INSTALAÇÃO. AF_12/2015</v>
          </cell>
          <cell r="C6472" t="str">
            <v>UN</v>
          </cell>
          <cell r="D6472">
            <v>0</v>
          </cell>
          <cell r="E6472">
            <v>0</v>
          </cell>
          <cell r="F6472">
            <v>0</v>
          </cell>
        </row>
        <row r="6473">
          <cell r="A6473">
            <v>92024</v>
          </cell>
          <cell r="B6473" t="str">
            <v>INTERRUPTOR SIMPLES (1 MÓDULO) COM 2 TOMADAS DE EMBUTIR 2P+T 10 A,  SEM SUPORTE E SEM PLACA - FORNECIMENTO E INSTALAÇÃO. AF_12/2015</v>
          </cell>
          <cell r="C6473" t="str">
            <v>UN</v>
          </cell>
          <cell r="D6473">
            <v>0</v>
          </cell>
          <cell r="E6473">
            <v>0</v>
          </cell>
          <cell r="F6473">
            <v>0</v>
          </cell>
        </row>
        <row r="6474">
          <cell r="A6474">
            <v>92025</v>
          </cell>
          <cell r="B6474" t="str">
            <v>INTERRUPTOR SIMPLES (1 MÓDULO) COM 2 TOMADAS DE EMBUTIR 2P+T 10 A,  INCLUINDO SUPORTE E PLACA - FORNECIMENTO E INSTALAÇÃO. AF_12/2015</v>
          </cell>
          <cell r="C6474" t="str">
            <v>UN</v>
          </cell>
          <cell r="D6474">
            <v>0</v>
          </cell>
          <cell r="E6474">
            <v>0</v>
          </cell>
          <cell r="F6474">
            <v>0</v>
          </cell>
        </row>
        <row r="6475">
          <cell r="A6475">
            <v>92026</v>
          </cell>
          <cell r="B6475" t="str">
            <v>INTERRUPTOR SIMPLES (2 MÓDULOS) COM 1 TOMADA DE EMBUTIR 2P+T 10 A,  SEM SUPORTE E SEM PLACA - FORNECIMENTO E INSTALAÇÃO. AF_12/2015</v>
          </cell>
          <cell r="C6475" t="str">
            <v>UN</v>
          </cell>
          <cell r="D6475">
            <v>0</v>
          </cell>
          <cell r="E6475">
            <v>0</v>
          </cell>
          <cell r="F6475">
            <v>0</v>
          </cell>
        </row>
        <row r="6476">
          <cell r="A6476">
            <v>92027</v>
          </cell>
          <cell r="B6476" t="str">
            <v>INTERRUPTOR SIMPLES (2 MÓDULOS) COM 1 TOMADA DE EMBUTIR 2P+T 10 A,  INCLUINDO SUPORTE E PLACA - FORNECIMENTO E INSTALAÇÃO. AF_12/2015</v>
          </cell>
          <cell r="C6476" t="str">
            <v>UN</v>
          </cell>
          <cell r="D6476">
            <v>0</v>
          </cell>
          <cell r="E6476">
            <v>0</v>
          </cell>
          <cell r="F6476">
            <v>0</v>
          </cell>
        </row>
        <row r="6477">
          <cell r="A6477">
            <v>92028</v>
          </cell>
          <cell r="B6477" t="str">
            <v>INTERRUPTOR PARALELO (1 MÓDULO) COM 1 TOMADA DE EMBUTIR 2P+T 10 A,  SEM SUPORTE E SEM PLACA - FORNECIMENTO E INSTALAÇÃO. AF_12/2015</v>
          </cell>
          <cell r="C6477" t="str">
            <v>UN</v>
          </cell>
          <cell r="D6477">
            <v>0</v>
          </cell>
          <cell r="E6477">
            <v>0</v>
          </cell>
          <cell r="F6477">
            <v>0</v>
          </cell>
        </row>
        <row r="6478">
          <cell r="A6478">
            <v>92029</v>
          </cell>
          <cell r="B6478" t="str">
            <v>INTERRUPTOR PARALELO (1 MÓDULO) COM 1 TOMADA DE EMBUTIR 2P+T 10 A,  INCLUINDO SUPORTE E PLACA - FORNECIMENTO E INSTALAÇÃO. AF_12/2015</v>
          </cell>
          <cell r="C6478" t="str">
            <v>UN</v>
          </cell>
          <cell r="D6478">
            <v>0</v>
          </cell>
          <cell r="E6478">
            <v>0</v>
          </cell>
          <cell r="F6478">
            <v>0</v>
          </cell>
        </row>
        <row r="6479">
          <cell r="A6479">
            <v>92030</v>
          </cell>
          <cell r="B6479" t="str">
            <v>INTERRUPTOR PARALELO (1 MÓDULO) COM 2 TOMADAS DE EMBUTIR 2P+T 10 A,  SEM SUPORTE E SEM PLACA - FORNECIMENTO E INSTALAÇÃO. AF_12/2015</v>
          </cell>
          <cell r="C6479" t="str">
            <v>UN</v>
          </cell>
          <cell r="D6479">
            <v>0</v>
          </cell>
          <cell r="E6479">
            <v>0</v>
          </cell>
          <cell r="F6479">
            <v>0</v>
          </cell>
        </row>
        <row r="6480">
          <cell r="A6480">
            <v>92031</v>
          </cell>
          <cell r="B6480" t="str">
            <v>INTERRUPTOR PARALELO (1 MÓDULO) COM 2 TOMADAS DE EMBUTIR 2P+T 10 A,  INCLUINDO SUPORTE E PLACA - FORNECIMENTO E INSTALAÇÃO. AF_12/2015</v>
          </cell>
          <cell r="C6480" t="str">
            <v>UN</v>
          </cell>
          <cell r="D6480">
            <v>0</v>
          </cell>
          <cell r="E6480">
            <v>0</v>
          </cell>
          <cell r="F6480">
            <v>0</v>
          </cell>
        </row>
        <row r="6481">
          <cell r="A6481">
            <v>92032</v>
          </cell>
          <cell r="B6481" t="str">
            <v>INTERRUPTOR PARALELO (2 MÓDULOS) COM 1 TOMADA DE EMBUTIR 2P+T 10 A,  SEM SUPORTE E SEM PLACA - FORNECIMENTO E INSTALAÇÃO. AF_12/2015</v>
          </cell>
          <cell r="C6481" t="str">
            <v>UN</v>
          </cell>
          <cell r="D6481">
            <v>0</v>
          </cell>
          <cell r="E6481">
            <v>0</v>
          </cell>
          <cell r="F6481">
            <v>0</v>
          </cell>
        </row>
        <row r="6482">
          <cell r="A6482">
            <v>92033</v>
          </cell>
          <cell r="B6482" t="str">
            <v>INTERRUPTOR PARALELO (2 MÓDULOS) COM 1 TOMADA DE EMBUTIR 2P+T 10 A,  INCLUINDO SUPORTE E PLACA - FORNECIMENTO E INSTALAÇÃO. AF_12/2015</v>
          </cell>
          <cell r="C6482" t="str">
            <v>UN</v>
          </cell>
          <cell r="D6482">
            <v>0</v>
          </cell>
          <cell r="E6482">
            <v>0</v>
          </cell>
          <cell r="F6482">
            <v>0</v>
          </cell>
        </row>
        <row r="6483">
          <cell r="A6483">
            <v>92034</v>
          </cell>
          <cell r="B6483" t="str">
            <v>INTERRUPTOR SIMPLES (1 MÓDULO), INTERRUPTOR PARALELO (1 MÓDULO) E 1 TOMADA DE EMBUTIR 2P+T 10 A,  SEM SUPORTE E SEM PLACA - FORNECIMENTO E INSTALAÇÃO. AF_12/2015</v>
          </cell>
          <cell r="C6483" t="str">
            <v>UN</v>
          </cell>
          <cell r="D6483">
            <v>0</v>
          </cell>
          <cell r="E6483">
            <v>0</v>
          </cell>
          <cell r="F6483">
            <v>0</v>
          </cell>
        </row>
        <row r="6484">
          <cell r="A6484">
            <v>92035</v>
          </cell>
          <cell r="B6484" t="str">
            <v>INTERRUPTOR SIMPLES (1 MÓDULO), INTERRUPTOR PARALELO (1 MÓDULO) E 1 TOMADA DE EMBUTIR 2P+T 10 A,  INCLUINDO SUPORTE E PLACA - FORNECIMENTO E INSTALAÇÃO. AF_12/2015</v>
          </cell>
          <cell r="C6484" t="str">
            <v>UN</v>
          </cell>
          <cell r="D6484">
            <v>0</v>
          </cell>
          <cell r="E6484">
            <v>0</v>
          </cell>
          <cell r="F6484">
            <v>0</v>
          </cell>
        </row>
        <row r="6485">
          <cell r="A6485">
            <v>72278</v>
          </cell>
          <cell r="B6485" t="str">
            <v>LAMPADA VAPOR METALICO 400W - FORNECIMENTO E INSTALACAO</v>
          </cell>
          <cell r="C6485" t="str">
            <v>UN</v>
          </cell>
          <cell r="D6485">
            <v>0</v>
          </cell>
          <cell r="E6485">
            <v>0</v>
          </cell>
          <cell r="F6485">
            <v>0</v>
          </cell>
        </row>
        <row r="6486">
          <cell r="A6486">
            <v>72280</v>
          </cell>
          <cell r="B6486" t="str">
            <v>IGNITOR PARA PARTIDA LÂMPADA VAPOR SÓDIO ALTA PRESSÃO ATÉ 400W</v>
          </cell>
          <cell r="C6486" t="str">
            <v>UN</v>
          </cell>
          <cell r="D6486">
            <v>0</v>
          </cell>
          <cell r="E6486">
            <v>0</v>
          </cell>
          <cell r="F6486">
            <v>0</v>
          </cell>
        </row>
        <row r="6487">
          <cell r="A6487">
            <v>97583</v>
          </cell>
          <cell r="B6487" t="str">
            <v>LUMINÁRIA TIPO CALHA, DE SOBREPOR, COM 1 LÂMPADA TUBULAR FLUORESCENTE DE 18 W, COM REATOR DE PARTIDA RÁPIDA - FORNECIMENTO E INSTALAÇÃO. AF_02/2020</v>
          </cell>
          <cell r="C6487" t="str">
            <v>UN</v>
          </cell>
          <cell r="D6487">
            <v>0</v>
          </cell>
          <cell r="E6487">
            <v>0</v>
          </cell>
          <cell r="F6487">
            <v>0</v>
          </cell>
        </row>
        <row r="6488">
          <cell r="A6488">
            <v>97584</v>
          </cell>
          <cell r="B6488" t="str">
            <v>LUMINÁRIA TIPO CALHA, DE SOBREPOR, COM 1 LÂMPADA TUBULAR FLUORESCENTE DE 36 W, COM REATOR DE PARTIDA RÁPIDA - FORNECIMENTO E INSTALAÇÃO. AF_02/2020</v>
          </cell>
          <cell r="C6488" t="str">
            <v>UN</v>
          </cell>
          <cell r="D6488">
            <v>0</v>
          </cell>
          <cell r="E6488">
            <v>0</v>
          </cell>
          <cell r="F6488">
            <v>0</v>
          </cell>
        </row>
        <row r="6489">
          <cell r="A6489">
            <v>97585</v>
          </cell>
          <cell r="B6489" t="str">
            <v>LUMINÁRIA TIPO CALHA, DE SOBREPOR, COM 2 LÂMPADAS TUBULARES FLUORESCENTES DE 18 W, COM REATOR DE PARTIDA RÁPIDA - FORNECIMENTO E INSTALAÇÃO. AF_02/2020</v>
          </cell>
          <cell r="C6489" t="str">
            <v>UN</v>
          </cell>
          <cell r="D6489">
            <v>0</v>
          </cell>
          <cell r="E6489">
            <v>0</v>
          </cell>
          <cell r="F6489">
            <v>0</v>
          </cell>
        </row>
        <row r="6490">
          <cell r="A6490">
            <v>97586</v>
          </cell>
          <cell r="B6490" t="str">
            <v>LUMINÁRIA TIPO CALHA, DE SOBREPOR, COM 2 LÂMPADAS TUBULARES FLUORESCENTES DE 36 W, COM REATOR DE PARTIDA RÁPIDA - FORNECIMENTO E INSTALAÇÃO. AF_02/2020</v>
          </cell>
          <cell r="C6490" t="str">
            <v>UN</v>
          </cell>
          <cell r="D6490">
            <v>0</v>
          </cell>
          <cell r="E6490">
            <v>0</v>
          </cell>
          <cell r="F6490">
            <v>0</v>
          </cell>
        </row>
        <row r="6491">
          <cell r="A6491">
            <v>97587</v>
          </cell>
          <cell r="B6491" t="str">
            <v>LUMINÁRIA TIPO CALHA, DE EMBUTIR, COM 2 LÂMPADAS FLUORESCENTES DE 14 W, COM REATOR DE PARTIDA RÁPIDA - FORNECIMENTO E INSTALAÇÃO. AF_02/2020</v>
          </cell>
          <cell r="C6491" t="str">
            <v>UN</v>
          </cell>
          <cell r="D6491">
            <v>0</v>
          </cell>
          <cell r="E6491">
            <v>0</v>
          </cell>
          <cell r="F6491">
            <v>0</v>
          </cell>
        </row>
        <row r="6492">
          <cell r="A6492">
            <v>97589</v>
          </cell>
          <cell r="B6492" t="str">
            <v>LUMINÁRIA TIPO PLAFON EM PLÁSTICO, DE SOBREPOR, COM 1 LÂMPADA FLUORESCENTE DE 15 W, SEM REATOR - FORNECIMENTO E INSTALAÇÃO. AF_02/2020</v>
          </cell>
          <cell r="C6492" t="str">
            <v>UN</v>
          </cell>
          <cell r="D6492">
            <v>0</v>
          </cell>
          <cell r="E6492">
            <v>0</v>
          </cell>
          <cell r="F6492">
            <v>0</v>
          </cell>
        </row>
        <row r="6493">
          <cell r="A6493">
            <v>97590</v>
          </cell>
          <cell r="B6493" t="str">
            <v>LUMINÁRIA TIPO PLAFON REDONDO COM VIDRO FOSCO, DE SOBREPOR, COM 1 LÂMPADA FLUORESCENTE DE 15 W, SEM REATOR - FORNECIMENTO E INSTALAÇÃO. AF_02/2020</v>
          </cell>
          <cell r="C6493" t="str">
            <v>UN</v>
          </cell>
          <cell r="D6493">
            <v>0</v>
          </cell>
          <cell r="E6493">
            <v>0</v>
          </cell>
          <cell r="F6493">
            <v>0</v>
          </cell>
        </row>
        <row r="6494">
          <cell r="A6494">
            <v>97591</v>
          </cell>
          <cell r="B6494" t="str">
            <v>LUMINÁRIA TIPO PLAFON REDONDO COM VIDRO FOSCO, DE SOBREPOR, COM 2 LÂMPADAS FLUORESCENTES DE 15 W, SEM REATOR - FORNECIMENTO E INSTALAÇÃO. AF_02/2020</v>
          </cell>
          <cell r="C6494" t="str">
            <v>UN</v>
          </cell>
          <cell r="D6494">
            <v>0</v>
          </cell>
          <cell r="E6494">
            <v>0</v>
          </cell>
          <cell r="F6494">
            <v>0</v>
          </cell>
        </row>
        <row r="6495">
          <cell r="A6495">
            <v>97592</v>
          </cell>
          <cell r="B6495" t="str">
            <v>LUMINÁRIA TIPO PLAFON, DE SOBREPOR, COM 1 LÂMPADA LED DE 12/13 W, SEM REATOR - FORNECIMENTO E INSTALAÇÃO. AF_02/2020</v>
          </cell>
          <cell r="C6495" t="str">
            <v>UN</v>
          </cell>
          <cell r="D6495">
            <v>0</v>
          </cell>
          <cell r="E6495">
            <v>0</v>
          </cell>
          <cell r="F6495">
            <v>0</v>
          </cell>
        </row>
        <row r="6496">
          <cell r="A6496">
            <v>97593</v>
          </cell>
          <cell r="B6496" t="str">
            <v>LUMINÁRIA TIPO SPOT, DE SOBREPOR, COM 1 LÂMPADA FLUORESCENTE DE 15 W, SEM REATOR - FORNECIMENTO E INSTALAÇÃO. AF_02/2020</v>
          </cell>
          <cell r="C6496" t="str">
            <v>UN</v>
          </cell>
          <cell r="D6496">
            <v>0</v>
          </cell>
          <cell r="E6496">
            <v>0</v>
          </cell>
          <cell r="F6496">
            <v>0</v>
          </cell>
        </row>
        <row r="6497">
          <cell r="A6497">
            <v>97594</v>
          </cell>
          <cell r="B6497" t="str">
            <v>LUMINÁRIA TIPO SPOT, DE SOBREPOR, COM 2 LÂMPADAS FLUORESCENTES DE 15 W, SEM REATOR - FORNECIMENTO E INSTALAÇÃO. AF_02/2020</v>
          </cell>
          <cell r="C6497" t="str">
            <v>UN</v>
          </cell>
          <cell r="D6497">
            <v>0</v>
          </cell>
          <cell r="E6497">
            <v>0</v>
          </cell>
          <cell r="F6497">
            <v>0</v>
          </cell>
        </row>
        <row r="6498">
          <cell r="A6498">
            <v>97595</v>
          </cell>
          <cell r="B6498" t="str">
            <v>SENSOR DE PRESENÇA COM FOTOCÉLULA, FIXAÇÃO EM PAREDE - FORNECIMENTO E INSTALAÇÃO. AF_02/2020</v>
          </cell>
          <cell r="C6498" t="str">
            <v>UN</v>
          </cell>
          <cell r="D6498">
            <v>0</v>
          </cell>
          <cell r="E6498">
            <v>0</v>
          </cell>
          <cell r="F6498">
            <v>0</v>
          </cell>
        </row>
        <row r="6499">
          <cell r="A6499">
            <v>97596</v>
          </cell>
          <cell r="B6499" t="str">
            <v>SENSOR DE PRESENÇA SEM FOTOCÉLULA, FIXAÇÃO EM PAREDE - FORNECIMENTO E INSTALAÇÃO. AF_02/2020</v>
          </cell>
          <cell r="C6499" t="str">
            <v>UN</v>
          </cell>
          <cell r="D6499">
            <v>0</v>
          </cell>
          <cell r="E6499">
            <v>0</v>
          </cell>
          <cell r="F6499">
            <v>0</v>
          </cell>
        </row>
        <row r="6500">
          <cell r="A6500">
            <v>97597</v>
          </cell>
          <cell r="B6500" t="str">
            <v>SENSOR DE PRESENÇA COM FOTOCÉLULA, FIXAÇÃO EM TETO - FORNECIMENTO E INSTALAÇÃO. AF_02/2020</v>
          </cell>
          <cell r="C6500" t="str">
            <v>UN</v>
          </cell>
          <cell r="D6500">
            <v>0</v>
          </cell>
          <cell r="E6500">
            <v>0</v>
          </cell>
          <cell r="F6500">
            <v>0</v>
          </cell>
        </row>
        <row r="6501">
          <cell r="A6501">
            <v>97598</v>
          </cell>
          <cell r="B6501" t="str">
            <v>SENSOR DE PRESENÇA SEM FOTOCÉLULA, FIXAÇÃO EM TETO - FORNECIMENTO E INSTALAÇÃO. AF_02/2020</v>
          </cell>
          <cell r="C6501" t="str">
            <v>UN</v>
          </cell>
          <cell r="D6501">
            <v>0</v>
          </cell>
          <cell r="E6501">
            <v>0</v>
          </cell>
          <cell r="F6501">
            <v>0</v>
          </cell>
        </row>
        <row r="6502">
          <cell r="A6502">
            <v>97599</v>
          </cell>
          <cell r="B6502" t="str">
            <v>LUMINÁRIA DE EMERGÊNCIA, COM 30 LÂMPADAS LED DE 2 W, SEM REATOR - FORNECIMENTO E INSTALAÇÃO. AF_02/2020</v>
          </cell>
          <cell r="C6502" t="str">
            <v>UN</v>
          </cell>
          <cell r="D6502">
            <v>0</v>
          </cell>
          <cell r="E6502">
            <v>0</v>
          </cell>
          <cell r="F6502">
            <v>0</v>
          </cell>
        </row>
        <row r="6503">
          <cell r="A6503">
            <v>97609</v>
          </cell>
          <cell r="B6503" t="str">
            <v>LÂMPADA COMPACTA DE LED 6 W, BASE E27 - FORNECIMENTO E INSTALAÇÃO. AF_02/2020</v>
          </cell>
          <cell r="C6503" t="str">
            <v>UN</v>
          </cell>
          <cell r="D6503">
            <v>0</v>
          </cell>
          <cell r="E6503">
            <v>0</v>
          </cell>
          <cell r="F6503">
            <v>0</v>
          </cell>
        </row>
        <row r="6504">
          <cell r="A6504">
            <v>97610</v>
          </cell>
          <cell r="B6504" t="str">
            <v>LÂMPADA COMPACTA DE LED 10 W, BASE E27 - FORNECIMENTO E INSTALAÇÃO. AF_02/2020</v>
          </cell>
          <cell r="C6504" t="str">
            <v>UN</v>
          </cell>
          <cell r="D6504">
            <v>0</v>
          </cell>
          <cell r="E6504">
            <v>0</v>
          </cell>
          <cell r="F6504">
            <v>0</v>
          </cell>
        </row>
        <row r="6505">
          <cell r="A6505">
            <v>97611</v>
          </cell>
          <cell r="B6505" t="str">
            <v>LÂMPADA COMPACTA FLUORESCENTE DE 15 W, BASE E27 - FORNECIMENTO E INSTALAÇÃO. AF_02/2020</v>
          </cell>
          <cell r="C6505" t="str">
            <v>UN</v>
          </cell>
          <cell r="D6505">
            <v>0</v>
          </cell>
          <cell r="E6505">
            <v>0</v>
          </cell>
          <cell r="F6505">
            <v>0</v>
          </cell>
        </row>
        <row r="6506">
          <cell r="A6506">
            <v>97612</v>
          </cell>
          <cell r="B6506" t="str">
            <v>LÂMPADA COMPACTA FLUORESCENTE DE 20 W, BASE E27 - FORNECIMENTO E INSTALAÇÃO. AF_02/2020</v>
          </cell>
          <cell r="C6506" t="str">
            <v>UN</v>
          </cell>
          <cell r="D6506">
            <v>0</v>
          </cell>
          <cell r="E6506">
            <v>0</v>
          </cell>
          <cell r="F6506">
            <v>0</v>
          </cell>
        </row>
        <row r="6507">
          <cell r="A6507">
            <v>97613</v>
          </cell>
          <cell r="B6507" t="str">
            <v>LÂMPADA COMPACTA DE VAPOR MERCURIO 125 W, BASE E27 - FORNECIMENTO E INSTALAÇÃO. AF_02/2020</v>
          </cell>
          <cell r="C6507" t="str">
            <v>UN</v>
          </cell>
          <cell r="D6507">
            <v>0</v>
          </cell>
          <cell r="E6507">
            <v>0</v>
          </cell>
          <cell r="F6507">
            <v>0</v>
          </cell>
        </row>
        <row r="6508">
          <cell r="A6508">
            <v>97614</v>
          </cell>
          <cell r="B6508" t="str">
            <v>LÂMPADA COMPACTA DE VAPOR METÁLICO OVOIDE 150 W, BASE E27 - FORNECIMENTO E INSTALAÇÃO. AF_02/2020</v>
          </cell>
          <cell r="C6508" t="str">
            <v>UN</v>
          </cell>
          <cell r="D6508">
            <v>0</v>
          </cell>
          <cell r="E6508">
            <v>0</v>
          </cell>
          <cell r="F6508">
            <v>0</v>
          </cell>
        </row>
        <row r="6509">
          <cell r="A6509">
            <v>97615</v>
          </cell>
          <cell r="B6509" t="str">
            <v>LÂMPADA TUBULAR FLUORESCENTE T8 DE 16/18 W, BASE G13 - FORNECIMENTO E INSTALAÇÃO. AF_02/2020_P</v>
          </cell>
          <cell r="C6509" t="str">
            <v>UN</v>
          </cell>
          <cell r="D6509">
            <v>0</v>
          </cell>
          <cell r="E6509">
            <v>0</v>
          </cell>
          <cell r="F6509">
            <v>0</v>
          </cell>
        </row>
        <row r="6510">
          <cell r="A6510">
            <v>97616</v>
          </cell>
          <cell r="B6510" t="str">
            <v>LÂMPADA TUBULAR FLUORESCENTE T8 DE 32/36 W, BASE G13 - FORNECIMENTO E INSTALAÇÃO. AF_02/2020_P</v>
          </cell>
          <cell r="C6510" t="str">
            <v>UN</v>
          </cell>
          <cell r="D6510">
            <v>0</v>
          </cell>
          <cell r="E6510">
            <v>0</v>
          </cell>
          <cell r="F6510">
            <v>0</v>
          </cell>
        </row>
        <row r="6511">
          <cell r="A6511">
            <v>97617</v>
          </cell>
          <cell r="B6511" t="str">
            <v>LÂMPADA TUBULAR FLUORESCENTE T10 DE 20/40 W, BASE G13 - FORNECIMENTO E INSTALAÇÃO. AF_02/2020_P</v>
          </cell>
          <cell r="C6511" t="str">
            <v>UN</v>
          </cell>
          <cell r="D6511">
            <v>0</v>
          </cell>
          <cell r="E6511">
            <v>0</v>
          </cell>
          <cell r="F6511">
            <v>0</v>
          </cell>
        </row>
        <row r="6512">
          <cell r="A6512">
            <v>97618</v>
          </cell>
          <cell r="B6512" t="str">
            <v>LÂMPADA TUBULAR FLUORESCENTE T5 DE 14 W, BASE G13 - FORNECIMENTO E INSTALAÇÃO. AF_02/2020_P</v>
          </cell>
          <cell r="C6512" t="str">
            <v>UN</v>
          </cell>
          <cell r="D6512">
            <v>0</v>
          </cell>
          <cell r="E6512">
            <v>0</v>
          </cell>
          <cell r="F6512">
            <v>0</v>
          </cell>
        </row>
        <row r="6513">
          <cell r="A6513">
            <v>100902</v>
          </cell>
          <cell r="B6513" t="str">
            <v>LÂMPADA TUBULAR LED DE 9/10 W, BASE G13 - FORNECIMENTO E INSTALAÇÃO. AF_02/2020_P</v>
          </cell>
          <cell r="C6513" t="str">
            <v>UN</v>
          </cell>
          <cell r="D6513">
            <v>0</v>
          </cell>
          <cell r="E6513">
            <v>0</v>
          </cell>
          <cell r="F6513">
            <v>0</v>
          </cell>
        </row>
        <row r="6514">
          <cell r="A6514">
            <v>100903</v>
          </cell>
          <cell r="B6514" t="str">
            <v>LÂMPADA TUBULAR LED DE 18/20 W, BASE G13 - FORNECIMENTO E INSTALAÇÃO. AF_02/2020_P</v>
          </cell>
          <cell r="C6514" t="str">
            <v>UN</v>
          </cell>
          <cell r="D6514">
            <v>0</v>
          </cell>
          <cell r="E6514">
            <v>0</v>
          </cell>
          <cell r="F6514">
            <v>0</v>
          </cell>
        </row>
        <row r="6515">
          <cell r="A6515">
            <v>100904</v>
          </cell>
          <cell r="B6515" t="str">
            <v>LUMINÁRIA TIPO CALHA, DE SOBREPOR, COM 1 LÂMPADA TUBULAR FLUORESCENTE DE 20 W, COM REATOR DE PARTIDA CONVENCIONAL - FORNECIMENTO E INSTALAÇÃO. AF_02/2020</v>
          </cell>
          <cell r="C6515" t="str">
            <v>UN</v>
          </cell>
          <cell r="D6515">
            <v>0</v>
          </cell>
          <cell r="E6515">
            <v>0</v>
          </cell>
          <cell r="F6515">
            <v>0</v>
          </cell>
        </row>
        <row r="6516">
          <cell r="A6516">
            <v>100905</v>
          </cell>
          <cell r="B6516" t="str">
            <v>LUMINÁRIA DUPLA TIPO CALHA, DE SOBREPOR, COM 4 LÂMPADAS TUBULARES FLUORESCENTES DE 18 W,COM REATORES DE PARTIDA RÁPIDA - FORNECIMENTO E INSTALAÇÃO. AF_02/2020</v>
          </cell>
          <cell r="C6516" t="str">
            <v>UN</v>
          </cell>
          <cell r="D6516">
            <v>0</v>
          </cell>
          <cell r="E6516">
            <v>0</v>
          </cell>
          <cell r="F6516">
            <v>0</v>
          </cell>
        </row>
        <row r="6517">
          <cell r="A6517">
            <v>100906</v>
          </cell>
          <cell r="B6517" t="str">
            <v>LUMINÁRIA DUPLA TIPO CALHA, DE SOBREPOR, COM 4 LÂMPADAS TUBULARES FLUORESCENTES DE 36 W, COM REATORES DE PARTIDA RÁPIDA -FORNECIMENTO E INSTALAÇÃO. AF_02/2020</v>
          </cell>
          <cell r="C6517" t="str">
            <v>UN</v>
          </cell>
          <cell r="D6517">
            <v>0</v>
          </cell>
          <cell r="E6517">
            <v>0</v>
          </cell>
          <cell r="F6517">
            <v>0</v>
          </cell>
        </row>
        <row r="6518">
          <cell r="A6518">
            <v>100919</v>
          </cell>
          <cell r="B6518" t="str">
            <v>LÂMPADA FLUORESCENTE ESPIRAL BRANCA 45 W, BASE E27 - FORNECIMENTO E INSTALAÇÃO. AF_02/2020</v>
          </cell>
          <cell r="C6518" t="str">
            <v>UN</v>
          </cell>
          <cell r="D6518">
            <v>0</v>
          </cell>
          <cell r="E6518">
            <v>0</v>
          </cell>
          <cell r="F6518">
            <v>0</v>
          </cell>
        </row>
        <row r="6519">
          <cell r="A6519">
            <v>100920</v>
          </cell>
          <cell r="B6519" t="str">
            <v>LÂMPADA FLUORESCENTE ESPIRAL BRANCA 65 W, BASE E27 - FORNECIMENTO E INSTALAÇÃO. AF_02/2020</v>
          </cell>
          <cell r="C6519" t="str">
            <v>UN</v>
          </cell>
          <cell r="D6519">
            <v>0</v>
          </cell>
          <cell r="E6519">
            <v>0</v>
          </cell>
          <cell r="F6519">
            <v>0</v>
          </cell>
        </row>
        <row r="6520">
          <cell r="A6520">
            <v>100921</v>
          </cell>
          <cell r="B6520" t="str">
            <v>REATOR DE PARTIDA RÁPIDA PARA LÂMPADA FLUORESCENTE 2X40W - FORNECIMENTO E INSTALAÇÃO. AF_02/2020</v>
          </cell>
          <cell r="C6520" t="str">
            <v>UN</v>
          </cell>
          <cell r="D6520">
            <v>0</v>
          </cell>
          <cell r="E6520">
            <v>0</v>
          </cell>
          <cell r="F6520">
            <v>0</v>
          </cell>
        </row>
        <row r="6521">
          <cell r="A6521">
            <v>100922</v>
          </cell>
          <cell r="B6521" t="str">
            <v>REATOR DE PARTIDA RÁPIDA PARA LÂMPADA FLUORESCENTE 1X20W - FORNECIMENTO E INSTALAÇÃO. AF_02/2020</v>
          </cell>
          <cell r="C6521" t="str">
            <v>UN</v>
          </cell>
          <cell r="D6521">
            <v>0</v>
          </cell>
          <cell r="E6521">
            <v>0</v>
          </cell>
          <cell r="F6521">
            <v>0</v>
          </cell>
        </row>
        <row r="6522">
          <cell r="A6522">
            <v>100923</v>
          </cell>
          <cell r="B6522" t="str">
            <v>REATOR DE PARTIDA RÁPIDA PARA LÂMPADA FLUORESCENTE 1X40W - FORNECIMENTO E INSTALAÇÃO. AF_02/2020</v>
          </cell>
          <cell r="C6522" t="str">
            <v>UN</v>
          </cell>
          <cell r="D6522">
            <v>0</v>
          </cell>
          <cell r="E6522">
            <v>0</v>
          </cell>
          <cell r="F6522">
            <v>0</v>
          </cell>
        </row>
        <row r="6523">
          <cell r="A6523">
            <v>72941</v>
          </cell>
          <cell r="B6523" t="str">
            <v>APARELHO SINALIZADOR DE SAIDA DE GARAGEM, COM CELULA FOTOELETRICA - FORNECIMENTO E INSTALACAO</v>
          </cell>
          <cell r="C6523" t="str">
            <v>UN</v>
          </cell>
          <cell r="D6523">
            <v>0</v>
          </cell>
          <cell r="E6523">
            <v>0</v>
          </cell>
          <cell r="F6523">
            <v>0</v>
          </cell>
        </row>
        <row r="6524">
          <cell r="A6524">
            <v>73624</v>
          </cell>
          <cell r="B6524" t="str">
            <v>SUPORTE PARA TRANSFORMADOR EM POSTE DE CONCRETO CIRCULAR</v>
          </cell>
          <cell r="C6524" t="str">
            <v>UN</v>
          </cell>
          <cell r="D6524">
            <v>0</v>
          </cell>
          <cell r="E6524">
            <v>0</v>
          </cell>
          <cell r="F6524">
            <v>0</v>
          </cell>
        </row>
        <row r="6525">
          <cell r="A6525" t="str">
            <v>73767/1</v>
          </cell>
          <cell r="B6525" t="str">
            <v>GRAMPO PARALELO EM ALUMINIO FUNDIDO OU ESTRUDADO DE 2 PARAFUSOS, PARA CABO DE 6 A 50 MM2, PASTA ANTIOXIDANTE. FORNEC E INSTALAÇÃO.</v>
          </cell>
          <cell r="C6525" t="str">
            <v>UN</v>
          </cell>
          <cell r="D6525">
            <v>0</v>
          </cell>
          <cell r="E6525">
            <v>0</v>
          </cell>
          <cell r="F6525">
            <v>0</v>
          </cell>
        </row>
        <row r="6526">
          <cell r="A6526" t="str">
            <v>73767/2</v>
          </cell>
          <cell r="B6526" t="str">
            <v>ALCA PRE-FORMADA DISTRIBUIÇÃO EM  ACO RECOBERTO COM ALUMINIO PARA CABO 25MM2, ENCAPADO. FORNECIMENTO E INSTALAÇÃO.</v>
          </cell>
          <cell r="C6526" t="str">
            <v>UN</v>
          </cell>
          <cell r="D6526">
            <v>0</v>
          </cell>
          <cell r="E6526">
            <v>0</v>
          </cell>
          <cell r="F6526">
            <v>0</v>
          </cell>
        </row>
        <row r="6527">
          <cell r="A6527" t="str">
            <v>73767/3</v>
          </cell>
          <cell r="B6527" t="str">
            <v>LACO DE ROLDANA PRE-FORMADO ACO RECOBERTO DE ALUMINIO PARA CABO DE ALUMINIO NU BITOLA 25MM2 - FORNECIMENTO E COLOCACAO</v>
          </cell>
          <cell r="C6527" t="str">
            <v>UN</v>
          </cell>
          <cell r="D6527">
            <v>0</v>
          </cell>
          <cell r="E6527">
            <v>0</v>
          </cell>
          <cell r="F6527">
            <v>0</v>
          </cell>
        </row>
        <row r="6528">
          <cell r="A6528" t="str">
            <v>73767/4</v>
          </cell>
          <cell r="B6528" t="str">
            <v>ALCA PRE-FORMADA DISTRIBUICAO EM ACO RECOBERTO COM ALUMINIO NU PARA CABO 25MM2, ENCAPADO. FORNECIMENTO E INSTALACAO.</v>
          </cell>
          <cell r="C6528" t="str">
            <v>UN</v>
          </cell>
          <cell r="D6528">
            <v>0</v>
          </cell>
          <cell r="E6528">
            <v>0</v>
          </cell>
          <cell r="F6528">
            <v>0</v>
          </cell>
        </row>
        <row r="6529">
          <cell r="A6529" t="str">
            <v>73767/5</v>
          </cell>
          <cell r="B6529" t="str">
            <v>ALCA PRE-FORMADA SERV DE ACO RECOB C/ALUM NU ENCAPADO 25MM2 (BITOLA)  CONF PROJ A4-148-CP RIOLUZ FORNECIMENTO E COLOCACAO</v>
          </cell>
          <cell r="C6529" t="str">
            <v>UN</v>
          </cell>
          <cell r="D6529">
            <v>0</v>
          </cell>
          <cell r="E6529">
            <v>0</v>
          </cell>
          <cell r="F6529">
            <v>0</v>
          </cell>
        </row>
        <row r="6530">
          <cell r="A6530" t="str">
            <v>73781/2</v>
          </cell>
          <cell r="B6530" t="str">
            <v>ISOLADOR DE PINO TP HI-POT CILINDRICO CLASSE 15KV. FORNECIMENTO E INSTALACAO.</v>
          </cell>
          <cell r="C6530" t="str">
            <v>UN</v>
          </cell>
          <cell r="D6530">
            <v>0</v>
          </cell>
          <cell r="E6530">
            <v>0</v>
          </cell>
          <cell r="F6530">
            <v>0</v>
          </cell>
        </row>
        <row r="6531">
          <cell r="A6531" t="str">
            <v>73781/3</v>
          </cell>
          <cell r="B6531" t="str">
            <v>ISOLADOR DE SUSPENSAO (DISCO) TP CAVILHA CLASSE 15KV - 6''. FORNECIMENTO E INSTALACAO.</v>
          </cell>
          <cell r="C6531" t="str">
            <v>UN</v>
          </cell>
          <cell r="D6531">
            <v>0</v>
          </cell>
          <cell r="E6531">
            <v>0</v>
          </cell>
          <cell r="F6531">
            <v>0</v>
          </cell>
        </row>
        <row r="6532">
          <cell r="A6532">
            <v>88543</v>
          </cell>
          <cell r="B6532" t="str">
            <v>ARMACAO SECUNDARIA OU REX COMPLETA PARA TRESLINHAS-FORNECIMENTO E INSTALACAO.</v>
          </cell>
          <cell r="C6532" t="str">
            <v>UN</v>
          </cell>
          <cell r="D6532">
            <v>0</v>
          </cell>
          <cell r="E6532">
            <v>0</v>
          </cell>
          <cell r="F6532">
            <v>0</v>
          </cell>
        </row>
        <row r="6533">
          <cell r="A6533">
            <v>88544</v>
          </cell>
          <cell r="B6533" t="str">
            <v>ARMACAO SECUNDARIA OU REX COMPLETA PARA DUAS LINHAS-FORNECIMENTO E INSTALACAO.</v>
          </cell>
          <cell r="C6533" t="str">
            <v>UN</v>
          </cell>
          <cell r="D6533">
            <v>0</v>
          </cell>
          <cell r="E6533">
            <v>0</v>
          </cell>
          <cell r="F6533">
            <v>0</v>
          </cell>
        </row>
        <row r="6534">
          <cell r="A6534">
            <v>88545</v>
          </cell>
          <cell r="B6534" t="str">
            <v>ARMACAO SECUNDARIA OU REX COMPLETA PARA QUATRO LINHAS-FORNECIMENTO E INSTALACAO.</v>
          </cell>
          <cell r="C6534" t="str">
            <v>UN</v>
          </cell>
          <cell r="D6534">
            <v>0</v>
          </cell>
          <cell r="E6534">
            <v>0</v>
          </cell>
          <cell r="F6534">
            <v>0</v>
          </cell>
        </row>
        <row r="6535">
          <cell r="A6535">
            <v>100578</v>
          </cell>
          <cell r="B6535" t="str">
            <v>ASSENTAMENTO DE POSTE DE CONCRETO COM COMPRIMENTO NOMINAL DE 9 M, CARGA NOMINAL MENOR OU IGUAL A 1000 DAN, ENGASTAMENTO SIMPLES COM 1,5 M DE SOLO (NÃO INCLUI FORNECIMENTO). AF_11/2019</v>
          </cell>
          <cell r="C6535" t="str">
            <v>UN</v>
          </cell>
          <cell r="D6535">
            <v>0</v>
          </cell>
          <cell r="E6535">
            <v>0</v>
          </cell>
          <cell r="F6535">
            <v>0</v>
          </cell>
        </row>
        <row r="6536">
          <cell r="A6536">
            <v>100579</v>
          </cell>
          <cell r="B6536" t="str">
            <v>ASSENTAMENTO DE POSTE DE CONCRETO COM COMPRIMENTO NOMINAL DE 10 M, CARGA NOMINAL MENOR OU IGUAL A 1000 DAN, ENGASTAMENTO SIMPLES COM 1,6 M DE SOLO (NÃO INCLUI FORNECIMENTO). AF_11/2019</v>
          </cell>
          <cell r="C6536" t="str">
            <v>UN</v>
          </cell>
          <cell r="D6536">
            <v>0</v>
          </cell>
          <cell r="E6536">
            <v>0</v>
          </cell>
          <cell r="F6536">
            <v>0</v>
          </cell>
        </row>
        <row r="6537">
          <cell r="A6537">
            <v>100580</v>
          </cell>
          <cell r="B6537" t="str">
            <v>ASSENTAMENTO DE POSTE DE CONCRETO COM COMPRIMENTO NOMINAL DE 10 M, CARGA NOMINAL MAIOR QUE 1000 DAN, ENGASTAMENTO SIMPLES COM 1,6 M DE SOLO (NÃO INCLUI FORNECIMENTO). AF_11/2019</v>
          </cell>
          <cell r="C6537" t="str">
            <v>UN</v>
          </cell>
          <cell r="D6537">
            <v>0</v>
          </cell>
          <cell r="E6537">
            <v>0</v>
          </cell>
          <cell r="F6537">
            <v>0</v>
          </cell>
        </row>
        <row r="6538">
          <cell r="A6538">
            <v>100581</v>
          </cell>
          <cell r="B6538" t="str">
            <v>ASSENTAMENTO DE POSTE DE CONCRETO COM COMPRIMENTO NOMINAL DE 10,5 M, CARGA NOMINAL MENOR OU IGUAL A 1000 DAN, ENGASTAMENTO SIMPLES COM 1,65 M DE SOLO (NÃO INCLUI FORNECIMENTO). AF_11/2019</v>
          </cell>
          <cell r="C6538" t="str">
            <v>UN</v>
          </cell>
          <cell r="D6538">
            <v>0</v>
          </cell>
          <cell r="E6538">
            <v>0</v>
          </cell>
          <cell r="F6538">
            <v>0</v>
          </cell>
        </row>
        <row r="6539">
          <cell r="A6539">
            <v>100582</v>
          </cell>
          <cell r="B6539" t="str">
            <v>ASSENTAMENTO DE POSTE DE CONCRETO COM COMPRIMENTO NOMINAL DE 10,5 M, CARGA NOMINAL MAIOR QUE 1000 DAN, ENGASTAMENTO SIMPLES COM 1,65 M DE SOLO (NÃO INCLUI FORNECIMENTO). AF_11/2019</v>
          </cell>
          <cell r="C6539" t="str">
            <v>UN</v>
          </cell>
          <cell r="D6539">
            <v>0</v>
          </cell>
          <cell r="E6539">
            <v>0</v>
          </cell>
          <cell r="F6539">
            <v>0</v>
          </cell>
        </row>
        <row r="6540">
          <cell r="A6540">
            <v>100583</v>
          </cell>
          <cell r="B6540" t="str">
            <v>ASSENTAMENTO DE POSTE DE CONCRETO COM COMPRIMENTO NOMINAL DE 11 M, CARGA NOMINAL MENOR OU IGUAL A 1000 DAN, ENGASTAMENTO SIMPLES COM 1,7 M DE SOLO (NÃO INCLUI FORNECIMENTO). AF_11/2019</v>
          </cell>
          <cell r="C6540" t="str">
            <v>UN</v>
          </cell>
          <cell r="D6540">
            <v>0</v>
          </cell>
          <cell r="E6540">
            <v>0</v>
          </cell>
          <cell r="F6540">
            <v>0</v>
          </cell>
        </row>
        <row r="6541">
          <cell r="A6541">
            <v>100584</v>
          </cell>
          <cell r="B6541" t="str">
            <v>ASSENTAMENTO DE POSTE DE CONCRETO COM COMPRIMENTO NOMINAL DE 11 M, CARGA NOMINAL MAIOR QUE 1000 DAN, ENGASTAMENTO SIMPLES COM 1,7 M DE SOLO (NÃO INCLUI FORNECIMENTO). AF_11/2019</v>
          </cell>
          <cell r="C6541" t="str">
            <v>UN</v>
          </cell>
          <cell r="D6541">
            <v>0</v>
          </cell>
          <cell r="E6541">
            <v>0</v>
          </cell>
          <cell r="F6541">
            <v>0</v>
          </cell>
        </row>
        <row r="6542">
          <cell r="A6542">
            <v>100585</v>
          </cell>
          <cell r="B6542" t="str">
            <v>ASSENTAMENTO DE POSTE DE CONCRETO COM COMPRIMENTO NOMINAL DE 12 M, CARGA NOMINAL MENOR OU IGUAL A 1000 DAN, ENGASTAMENTO SIMPLES COM 1,8 M DE SOLO (NÃO INCLUI FORNECIMENTO). AF_11/2019</v>
          </cell>
          <cell r="C6542" t="str">
            <v>UN</v>
          </cell>
          <cell r="D6542">
            <v>0</v>
          </cell>
          <cell r="E6542">
            <v>0</v>
          </cell>
          <cell r="F6542">
            <v>0</v>
          </cell>
        </row>
        <row r="6543">
          <cell r="A6543">
            <v>100586</v>
          </cell>
          <cell r="B6543" t="str">
            <v>ASSENTAMENTO DE POSTE DE CONCRETO COM COMPRIMENTO NOMINAL DE 12 M, CARGA NOMINAL MAIOR QUE 1000 DAN, ENGASTAMENTO SIMPLES COM 1,8 M DE SOLO (NÃO INCLUI FORNECIMENTO). AF_11/2019</v>
          </cell>
          <cell r="C6543" t="str">
            <v>UN</v>
          </cell>
          <cell r="D6543">
            <v>0</v>
          </cell>
          <cell r="E6543">
            <v>0</v>
          </cell>
          <cell r="F6543">
            <v>0</v>
          </cell>
        </row>
        <row r="6544">
          <cell r="A6544">
            <v>100587</v>
          </cell>
          <cell r="B6544" t="str">
            <v>ASSENTAMENTO DE POSTE DE CONCRETO COM COMPRIMENTO NOMINAL DE 13 M, CARGA NOMINAL MENOR OU IGUAL A 1000 DAN, ENGASTAMENTO SIMPLES COM 1,9 M DE SOLO (NÃO INCLUI FORNECIMENTO). AF_11/2019</v>
          </cell>
          <cell r="C6544" t="str">
            <v>UN</v>
          </cell>
          <cell r="D6544">
            <v>0</v>
          </cell>
          <cell r="E6544">
            <v>0</v>
          </cell>
          <cell r="F6544">
            <v>0</v>
          </cell>
        </row>
        <row r="6545">
          <cell r="A6545">
            <v>100588</v>
          </cell>
          <cell r="B6545" t="str">
            <v>ASSENTAMENTO DE POSTE DE CONCRETO COM COMPRIMENTO NOMINAL DE 13 M, CARGA NOMINAL MAIOR QUE 1000 DAN, ENGASTAMENTO SIMPLES COM 1,9 M DE SOLO (NÃO INCLUI FORNECIMENTO). AF_11/2019</v>
          </cell>
          <cell r="C6545" t="str">
            <v>UN</v>
          </cell>
          <cell r="D6545">
            <v>0</v>
          </cell>
          <cell r="E6545">
            <v>0</v>
          </cell>
          <cell r="F6545">
            <v>0</v>
          </cell>
        </row>
        <row r="6546">
          <cell r="A6546">
            <v>100589</v>
          </cell>
          <cell r="B6546" t="str">
            <v>ASSENTAMENTO DE POSTE DE CONCRETO COM COMPRIMENTO NOMINAL DE 13,5 M, CARGA NOMINAL MENOR OU IGUAL A 1000 DAN, ENGASTAMENTO SIMPLES COM 1,95 M DE SOLO (NÃO INCLUI FORNECIMENTO). AF_11/2019</v>
          </cell>
          <cell r="C6546" t="str">
            <v>UN</v>
          </cell>
          <cell r="D6546">
            <v>0</v>
          </cell>
          <cell r="E6546">
            <v>0</v>
          </cell>
          <cell r="F6546">
            <v>0</v>
          </cell>
        </row>
        <row r="6547">
          <cell r="A6547">
            <v>100590</v>
          </cell>
          <cell r="B6547" t="str">
            <v>ASSENTAMENTO DE POSTE DE CONCRETO COM COMPRIMENTO NOMINAL DE 13,5 M, CARGA NOMINAL MAIOR QUE 1000 DAN, ENGASTAMENTO SIMPLES COM 1,95 M DE SOLO (NÃO INCLUI FORNECIMENTO). AF_11/2019</v>
          </cell>
          <cell r="C6547" t="str">
            <v>UN</v>
          </cell>
          <cell r="D6547">
            <v>0</v>
          </cell>
          <cell r="E6547">
            <v>0</v>
          </cell>
          <cell r="F6547">
            <v>0</v>
          </cell>
        </row>
        <row r="6548">
          <cell r="A6548">
            <v>100591</v>
          </cell>
          <cell r="B6548" t="str">
            <v>ASSENTAMENTO DE POSTE DE CONCRETO COM COMPRIMENTO NOMINAL DE 14 M, CARGA NOMINAL MENOR OU IGUAL A 1000 DAN, ENGASTAMENTO SIMPLES COM 2 M DE SOLO (NÃO INCLUI FORNECIMENTO). AF_11/2019</v>
          </cell>
          <cell r="C6548" t="str">
            <v>UN</v>
          </cell>
          <cell r="D6548">
            <v>0</v>
          </cell>
          <cell r="E6548">
            <v>0</v>
          </cell>
          <cell r="F6548">
            <v>0</v>
          </cell>
        </row>
        <row r="6549">
          <cell r="A6549">
            <v>100592</v>
          </cell>
          <cell r="B6549" t="str">
            <v>ASSENTAMENTO DE POSTE DE CONCRETO COM COMPRIMENTO NOMINAL DE 14 M, CARGA NOMINAL MAIOR QUE 1000 DAN, ENGASTAMENTO SIMPLES COM 2 M DE SOLO (NÃO INCLUI FORNECIMENTO). AF_11/2019</v>
          </cell>
          <cell r="C6549" t="str">
            <v>UN</v>
          </cell>
          <cell r="D6549">
            <v>0</v>
          </cell>
          <cell r="E6549">
            <v>0</v>
          </cell>
          <cell r="F6549">
            <v>0</v>
          </cell>
        </row>
        <row r="6550">
          <cell r="A6550">
            <v>100593</v>
          </cell>
          <cell r="B6550" t="str">
            <v>ASSENTAMENTO DE POSTE DE CONCRETO COM COMPRIMENTO NOMINAL DE 15 M, CARGA NOMINAL MENOR OU IGUAL A 1000 DAN, ENGASTAMENTO SIMPLES COM 2,1 M DE SOLO (NÃO INCLUI FORNECIMENTO). AF_11/2019</v>
          </cell>
          <cell r="C6550" t="str">
            <v>UN</v>
          </cell>
          <cell r="D6550">
            <v>0</v>
          </cell>
          <cell r="E6550">
            <v>0</v>
          </cell>
          <cell r="F6550">
            <v>0</v>
          </cell>
        </row>
        <row r="6551">
          <cell r="A6551">
            <v>100594</v>
          </cell>
          <cell r="B6551" t="str">
            <v>ASSENTAMENTO DE POSTE DE CONCRETO COM COMPRIMENTO NOMINAL DE 15 M, CARGA NOMINAL MAIOR QUE 1000 DAN, ENGASTAMENTO SIMPLES COM 2,1 M DE SOLO (NÃO INCLUI FORNECIMENTO). AF_11/2019</v>
          </cell>
          <cell r="C6551" t="str">
            <v>UN</v>
          </cell>
          <cell r="D6551">
            <v>0</v>
          </cell>
          <cell r="E6551">
            <v>0</v>
          </cell>
          <cell r="F6551">
            <v>0</v>
          </cell>
        </row>
        <row r="6552">
          <cell r="A6552">
            <v>100595</v>
          </cell>
          <cell r="B6552" t="str">
            <v>ASSENTAMENTO DE POSTE DE CONCRETO COM COMPRIMENTO NOMINAL DE 18 M, CARGA NOMINAL MENOR OU IGUAL A 1000 DAN, ENGASTAMENTO SIMPLES COM 2,4 M DE SOLO (NÃO INCLUI FORNECIMENTO). AF_11/2019</v>
          </cell>
          <cell r="C6552" t="str">
            <v>UN</v>
          </cell>
          <cell r="D6552">
            <v>0</v>
          </cell>
          <cell r="E6552">
            <v>0</v>
          </cell>
          <cell r="F6552">
            <v>0</v>
          </cell>
        </row>
        <row r="6553">
          <cell r="A6553">
            <v>100596</v>
          </cell>
          <cell r="B6553" t="str">
            <v>ASSENTAMENTO DE POSTE DE CONCRETO COM COMPRIMENTO NOMINAL DE 18 M, CARGA NOMINAL MAIOR QUE 1000 DAN, ENGASTAMENTO SIMPLES COM 2,4 M DE SOLO (NÃO INCLUI FORNECIMENTO). AF_11/2019</v>
          </cell>
          <cell r="C6553" t="str">
            <v>UN</v>
          </cell>
          <cell r="D6553">
            <v>0</v>
          </cell>
          <cell r="E6553">
            <v>0</v>
          </cell>
          <cell r="F6553">
            <v>0</v>
          </cell>
        </row>
        <row r="6554">
          <cell r="A6554">
            <v>100597</v>
          </cell>
          <cell r="B6554" t="str">
            <v>ASSENTAMENTO DE POSTE DE CONCRETO COM COMPRIMENTO NOMINAL DE 20 M, CARGA NOMINAL MENOR OU IGUAL A 1000 DAN, ENGASTAMENTO SIMPLES COM 2,6 M DE SOLO (NÃO INCLUI FORNECIMENTO). AF_11/2019</v>
          </cell>
          <cell r="C6554" t="str">
            <v>UN</v>
          </cell>
          <cell r="D6554">
            <v>0</v>
          </cell>
          <cell r="E6554">
            <v>0</v>
          </cell>
          <cell r="F6554">
            <v>0</v>
          </cell>
        </row>
        <row r="6555">
          <cell r="A6555">
            <v>100598</v>
          </cell>
          <cell r="B6555" t="str">
            <v>ASSENTAMENTO DE POSTE DE CONCRETO COM COMPRIMENTO NOMINAL DE 20 M, CARGA NOMINAL MAIOR QUE 1000, ENGASTAMENTO SIMPLES COM 2,6 M DE SOLO (NÃO INCLUI FORNECIMENTO). AF_11/2019</v>
          </cell>
          <cell r="C6555" t="str">
            <v>UN</v>
          </cell>
          <cell r="D6555">
            <v>0</v>
          </cell>
          <cell r="E6555">
            <v>0</v>
          </cell>
          <cell r="F6555">
            <v>0</v>
          </cell>
        </row>
        <row r="6556">
          <cell r="A6556">
            <v>100599</v>
          </cell>
          <cell r="B6556" t="str">
            <v>ASSENTAMENTO DE POSTE DE CONCRETO COM COMPRIMENTO NOMINAL DE 9 M, CARGA NOMINAL DE 150 DAN, ENGASTAMENTO BASE CONCRETADA COM 1 M DE CONCRETO E 0,5 M DE SOLO (NÃO INCLUI FORNECIMENTO). AF_11/2019</v>
          </cell>
          <cell r="C6556" t="str">
            <v>UN</v>
          </cell>
          <cell r="D6556">
            <v>0</v>
          </cell>
          <cell r="E6556">
            <v>0</v>
          </cell>
          <cell r="F6556">
            <v>0</v>
          </cell>
        </row>
        <row r="6557">
          <cell r="A6557">
            <v>100600</v>
          </cell>
          <cell r="B6557" t="str">
            <v>ASSENTAMENTO DE POSTE DE CONCRETO COM COMPRIMENTO NOMINAL DE 9 M, CARGA NOMINAL DE 300 DAN, ENGASTAMENTO BASE CONCRETADA COM 1 M DE CONCRETO E 0,5 M DE SOLO (NÃO INCLUI FORNECIMENTO). AF_11/2019</v>
          </cell>
          <cell r="C6557" t="str">
            <v>UN</v>
          </cell>
          <cell r="D6557">
            <v>0</v>
          </cell>
          <cell r="E6557">
            <v>0</v>
          </cell>
          <cell r="F6557">
            <v>0</v>
          </cell>
        </row>
        <row r="6558">
          <cell r="A6558">
            <v>100601</v>
          </cell>
          <cell r="B6558" t="str">
            <v>ASSENTAMENTO DE POSTE DE CONCRETO COM COMPRIMENTO NOMINAL DE 9 M, CARGA NOMINAL DE 400 DAN, ENGASTAMENTO BASE CONCRETADA COM 1 M DE CONCRETO E 0,5 M DE SOLO (NÃO INCLUI FORNECIMENTO). AF_11/2019</v>
          </cell>
          <cell r="C6558" t="str">
            <v>UN</v>
          </cell>
          <cell r="D6558">
            <v>0</v>
          </cell>
          <cell r="E6558">
            <v>0</v>
          </cell>
          <cell r="F6558">
            <v>0</v>
          </cell>
        </row>
        <row r="6559">
          <cell r="A6559">
            <v>100602</v>
          </cell>
          <cell r="B6559" t="str">
            <v>ASSENTAMENTO DE POSTE DE CONCRETO COM COMPRIMENTO NOMINAL DE 9 M, CARGA NOMINAL DE 600 DAN, ENGASTAMENTO BASE CONCRETADA COM 1 M DE CONCRETO E 0,5 M DE SOLO (NÃO INCLUI FORNECIMENTO). AF_11/2019</v>
          </cell>
          <cell r="C6559" t="str">
            <v>UN</v>
          </cell>
          <cell r="D6559">
            <v>0</v>
          </cell>
          <cell r="E6559">
            <v>0</v>
          </cell>
          <cell r="F6559">
            <v>0</v>
          </cell>
        </row>
        <row r="6560">
          <cell r="A6560">
            <v>100603</v>
          </cell>
          <cell r="B6560" t="str">
            <v>ASSENTAMENTO DE POSTE DE CONCRETO COM COMPRIMENTO NOMINAL DE 9 M, CARGA NOMINAL DE 1000 DAN, ENGASTAMENTO BASE CONCRETADA COM 1 M DE CONCRETO E 0,5 M DE SOLO (NÃO INCLUI FORNECIMENTO). AF_11/2019</v>
          </cell>
          <cell r="C6560" t="str">
            <v>UN</v>
          </cell>
          <cell r="D6560">
            <v>0</v>
          </cell>
          <cell r="E6560">
            <v>0</v>
          </cell>
          <cell r="F6560">
            <v>0</v>
          </cell>
        </row>
        <row r="6561">
          <cell r="A6561">
            <v>100604</v>
          </cell>
          <cell r="B6561" t="str">
            <v>ASSENTAMENTO DE POSTE DE CONCRETO COM COMPRIMENTO NOMINAL DE 10 M, CARGA NOMINAL DE 300 DAN, ENGASTAMENTO BASE CONCRETADA COM 1 M DE CONCRETO E 0,6 M DE SOLO (NÃO INCLUI FORNECIMENTO). AF_11/2019</v>
          </cell>
          <cell r="C6561" t="str">
            <v>UN</v>
          </cell>
          <cell r="D6561">
            <v>0</v>
          </cell>
          <cell r="E6561">
            <v>0</v>
          </cell>
          <cell r="F6561">
            <v>0</v>
          </cell>
        </row>
        <row r="6562">
          <cell r="A6562">
            <v>100605</v>
          </cell>
          <cell r="B6562" t="str">
            <v>ASSENTAMENTO DE POSTE DE CONCRETO COM COMPRIMENTO NOMINAL DE 10 M, CARGA NOMINAL DE 600 DAN, ENGASTAMENTO BASE CONCRETADA COM 1 M DE CONCRETO E 0,6 M DE SOLO (NÃO INCLUI FORNECIMENTO). AF_11/2019</v>
          </cell>
          <cell r="C6562" t="str">
            <v>UN</v>
          </cell>
          <cell r="D6562">
            <v>0</v>
          </cell>
          <cell r="E6562">
            <v>0</v>
          </cell>
          <cell r="F6562">
            <v>0</v>
          </cell>
        </row>
        <row r="6563">
          <cell r="A6563">
            <v>100606</v>
          </cell>
          <cell r="B6563" t="str">
            <v>ASSENTAMENTO DE POSTE DE CONCRETO COM COMPRIMENTO NOMINAL DE 10 M, CARGA NOMINAL DE 1000 DAN, ENGASTAMENTO BASE CONCRETADA COM 1 M DE CONCRETO E 0,6 M DE SOLO (NÃO INCLUI FORNECIMENTO). AF_11/2019</v>
          </cell>
          <cell r="C6563" t="str">
            <v>UN</v>
          </cell>
          <cell r="D6563">
            <v>0</v>
          </cell>
          <cell r="E6563">
            <v>0</v>
          </cell>
          <cell r="F6563">
            <v>0</v>
          </cell>
        </row>
        <row r="6564">
          <cell r="A6564">
            <v>100607</v>
          </cell>
          <cell r="B6564" t="str">
            <v>ASSENTAMENTO DE POSTE DE CONCRETO COM COMPRIMENTO NOMINAL DE 10,5 M, CARGA NOMINAL DE 300 DAN, ENGASTAMENTO BASE CONCRETADA COM 1 M DE CONCRETO E 0,65 M DE SOLO (NÃO INCLUI FORNECIMENTO). AF_11/2019</v>
          </cell>
          <cell r="C6564" t="str">
            <v>UN</v>
          </cell>
          <cell r="D6564">
            <v>0</v>
          </cell>
          <cell r="E6564">
            <v>0</v>
          </cell>
          <cell r="F6564">
            <v>0</v>
          </cell>
        </row>
        <row r="6565">
          <cell r="A6565">
            <v>100608</v>
          </cell>
          <cell r="B6565" t="str">
            <v>ASSENTAMENTO DE POSTE DE CONCRETO COM COMPRIMENTO NOMINAL DE 10,5 M, CARGA NOMINAL DE 600 DAN, ENGASTAMENTO BASE CONCRETADA COM 1 M DE CONCRETO E 0,65 M DE SOLO (NÃO INCLUI FORNECIMENTO). AF_11/2019</v>
          </cell>
          <cell r="C6565" t="str">
            <v>UN</v>
          </cell>
          <cell r="D6565">
            <v>0</v>
          </cell>
          <cell r="E6565">
            <v>0</v>
          </cell>
          <cell r="F6565">
            <v>0</v>
          </cell>
        </row>
        <row r="6566">
          <cell r="A6566">
            <v>100609</v>
          </cell>
          <cell r="B6566" t="str">
            <v>ASSENTAMENTO DE POSTE DE CONCRETO COM COMPRIMENTO NOMINAL DE 10,5 M, CARGA NOMINAL DE 1000 DAN, ENGASTAMENTO BASE CONCRETADA COM 1 M DE CONCRETO E 0,65 M DE SOLO (NÃO INCLUI FORNECIMENTO). AF_11/2019</v>
          </cell>
          <cell r="C6566" t="str">
            <v>UN</v>
          </cell>
          <cell r="D6566">
            <v>0</v>
          </cell>
          <cell r="E6566">
            <v>0</v>
          </cell>
          <cell r="F6566">
            <v>0</v>
          </cell>
        </row>
        <row r="6567">
          <cell r="A6567">
            <v>100610</v>
          </cell>
          <cell r="B6567" t="str">
            <v>ASSENTAMENTO DE POSTE DE CONCRETO COM COMPRIMENTO NOMINAL DE 11 M, CARGA NOMINAL DE 300 DAN, ENGASTAMENTO BASE CONCRETADA COM 1 M DE CONCRETO E 0,7 M DE SOLO (NÃO INCLUI FORNECIMENTO). AF_11/2019</v>
          </cell>
          <cell r="C6567" t="str">
            <v>UN</v>
          </cell>
          <cell r="D6567">
            <v>0</v>
          </cell>
          <cell r="E6567">
            <v>0</v>
          </cell>
          <cell r="F6567">
            <v>0</v>
          </cell>
        </row>
        <row r="6568">
          <cell r="A6568">
            <v>100611</v>
          </cell>
          <cell r="B6568" t="str">
            <v>ASSENTAMENTO DE POSTE DE CONCRETO COM COMPRIMENTO NOMINAL DE 11 M, CARGA NOMINAL DE 400 DAN, ENGASTAMENTO BASE CONCRETADA COM 1 M DE CONCRETO E 0,7 M DE SOLO (NÃO INCLUI FORNECIMENTO). AF_11/2019</v>
          </cell>
          <cell r="C6568" t="str">
            <v>UN</v>
          </cell>
          <cell r="D6568">
            <v>0</v>
          </cell>
          <cell r="E6568">
            <v>0</v>
          </cell>
          <cell r="F6568">
            <v>0</v>
          </cell>
        </row>
        <row r="6569">
          <cell r="A6569">
            <v>100612</v>
          </cell>
          <cell r="B6569" t="str">
            <v>ASSENTAMENTO DE POSTE DE CONCRETO COM COMPRIMENTO NOMINAL DE 11 M, CARGA NOMINAL DE 600 DAN, ENGASTAMENTO BASE CONCRETADA COM 1 M DE CONCRETO E 0,7 M DE SOLO (NÃO INCLUI FORNECIMENTO). AF_11/2019</v>
          </cell>
          <cell r="C6569" t="str">
            <v>UN</v>
          </cell>
          <cell r="D6569">
            <v>0</v>
          </cell>
          <cell r="E6569">
            <v>0</v>
          </cell>
          <cell r="F6569">
            <v>0</v>
          </cell>
        </row>
        <row r="6570">
          <cell r="A6570">
            <v>100613</v>
          </cell>
          <cell r="B6570" t="str">
            <v>ASSENTAMENTO DE POSTE DE CONCRETO COM COMPRIMENTO NOMINAL DE 11 M, CARGA NOMINAL DE 1000 DAN, ENGASTAMENTO BASE CONCRETADA COM 1 M DE CONCRETO E 0,7 M DE SOLO (NÃO INCLUI FORNECIMENTO). AF_11/2019</v>
          </cell>
          <cell r="C6570" t="str">
            <v>UN</v>
          </cell>
          <cell r="D6570">
            <v>0</v>
          </cell>
          <cell r="E6570">
            <v>0</v>
          </cell>
          <cell r="F6570">
            <v>0</v>
          </cell>
        </row>
        <row r="6571">
          <cell r="A6571">
            <v>100614</v>
          </cell>
          <cell r="B6571" t="str">
            <v>ASSENTAMENTO DE POSTE DE CONCRETO COM COMPRIMENTO NOMINAL DE 12 M, CARGA NOMINAL DE 400 DAN, ENGASTAMENTO BASE CONCRETADA COM 1 M DE CONCRETO E 0,8 M DE SOLO (NÃO INCLUI FORNECIMENTO). AF_11/2019</v>
          </cell>
          <cell r="C6571" t="str">
            <v>UN</v>
          </cell>
          <cell r="D6571">
            <v>0</v>
          </cell>
          <cell r="E6571">
            <v>0</v>
          </cell>
          <cell r="F6571">
            <v>0</v>
          </cell>
        </row>
        <row r="6572">
          <cell r="A6572">
            <v>100615</v>
          </cell>
          <cell r="B6572" t="str">
            <v>ASSENTAMENTO DE POSTE DE CONCRETO COM COMPRIMENTO NOMINAL DE 12 M, CARGA NOMINAL DE 600 DAN, ENGASTAMENTO BASE CONCRETADA COM 1 M DE CONCRETO E 0,8 M DE SOLO (NÃO INCLUI FORNECIMENTO). AF_11/2019</v>
          </cell>
          <cell r="C6572" t="str">
            <v>UN</v>
          </cell>
          <cell r="D6572">
            <v>0</v>
          </cell>
          <cell r="E6572">
            <v>0</v>
          </cell>
          <cell r="F6572">
            <v>0</v>
          </cell>
        </row>
        <row r="6573">
          <cell r="A6573">
            <v>100616</v>
          </cell>
          <cell r="B6573" t="str">
            <v>ASSENTAMENTO DE POSTE DE CONCRETO COM COMPRIMENTO NOMINAL DE 12 M, CARGA NOMINAL DE 1000 DAN, ENGASTAMENTO BASE CONCRETADA COM 1 M DE CONCRETO E 0,8 M DE SOLO (NÃO INCLUI FORNECIMENTO). AF_11/2019</v>
          </cell>
          <cell r="C6573" t="str">
            <v>UN</v>
          </cell>
          <cell r="D6573">
            <v>0</v>
          </cell>
          <cell r="E6573">
            <v>0</v>
          </cell>
          <cell r="F6573">
            <v>0</v>
          </cell>
        </row>
        <row r="6574">
          <cell r="A6574">
            <v>100617</v>
          </cell>
          <cell r="B6574" t="str">
            <v>ASSENTAMENTO DE POSTE DE CONCRETO COM COMPRIMENTO NOMINAL DE 13 M, CARGA NOMINAL DE 600 DAN, ENGASTAMENTO BASE CONCRETADA COM 1 M DE CONCRETO E 0,9 M DE SOLO (NÃO INCLUI FORNECIMENTO). AF_11/2019</v>
          </cell>
          <cell r="C6574" t="str">
            <v>UN</v>
          </cell>
          <cell r="D6574">
            <v>0</v>
          </cell>
          <cell r="E6574">
            <v>0</v>
          </cell>
          <cell r="F6574">
            <v>0</v>
          </cell>
        </row>
        <row r="6575">
          <cell r="A6575">
            <v>100618</v>
          </cell>
          <cell r="B6575" t="str">
            <v>ASSENTAMENTO DE POSTE DE CONCRETO COM COMPRIMENTO NOMINAL DE 13 M, CARGA NOMINAL DE 1000 DAN, ENGASTAMENTO BASE CONCRETADA COM 1 M DE CONCRETO E 0,9 M DE SOLO - SOMENTE INSTALAÇÃO, SEM FORNECIMENTO. AF_11/2019</v>
          </cell>
          <cell r="C6575" t="str">
            <v>UN</v>
          </cell>
          <cell r="D6575">
            <v>0</v>
          </cell>
          <cell r="E6575">
            <v>0</v>
          </cell>
          <cell r="F6575">
            <v>0</v>
          </cell>
        </row>
        <row r="6576">
          <cell r="A6576">
            <v>100619</v>
          </cell>
          <cell r="B6576" t="str">
            <v>POSTE DECORATIVO PARA JARDIM EM AÇO TUBULAR, H = *2,5* M, SEM LUMINÁRIA - FORNECIMENTO E INSTALAÇÃO. AF_11/2019</v>
          </cell>
          <cell r="C6576" t="str">
            <v>UN</v>
          </cell>
          <cell r="D6576">
            <v>0</v>
          </cell>
          <cell r="E6576">
            <v>0</v>
          </cell>
          <cell r="F6576">
            <v>0</v>
          </cell>
        </row>
        <row r="6577">
          <cell r="A6577">
            <v>100620</v>
          </cell>
          <cell r="B6577" t="str">
            <v>POSTE DE AÇO CONICO CONTÍNUO CURVO SIMPLES, FLANGEADO, H=9M, INCLUSIVE LUMINÁRIA, SEM LÂMPADA - FORNECIMENTO E INSTALACAO. AF_11/2019</v>
          </cell>
          <cell r="C6577" t="str">
            <v>UN</v>
          </cell>
          <cell r="D6577">
            <v>0</v>
          </cell>
          <cell r="E6577">
            <v>0</v>
          </cell>
          <cell r="F6577">
            <v>0</v>
          </cell>
        </row>
        <row r="6578">
          <cell r="A6578">
            <v>100621</v>
          </cell>
          <cell r="B6578" t="str">
            <v>POSTE DE AÇO CONICO CONTÍNUO CURVO DUPLO, FLANGEADO, H=9M, INCLUSIVE LUMINÁRIAS, SEM LÂMPADAS - FORNECIMENTO E INSTALACAO. AF_11/2019</v>
          </cell>
          <cell r="C6578" t="str">
            <v>UN</v>
          </cell>
          <cell r="D6578">
            <v>0</v>
          </cell>
          <cell r="E6578">
            <v>0</v>
          </cell>
          <cell r="F6578">
            <v>0</v>
          </cell>
        </row>
        <row r="6579">
          <cell r="A6579">
            <v>100622</v>
          </cell>
          <cell r="B6579" t="str">
            <v>POSTE DE AÇO CONICO CONTÍNUO CURVO SIMPLES, ENGASTADO, H=9M, INCLUSIVE LUMINÁRIA, SEM LÂMPADA - FORNECIMENTO E INSTALACAO. AF_11/2019</v>
          </cell>
          <cell r="C6579" t="str">
            <v>UN</v>
          </cell>
          <cell r="D6579">
            <v>0</v>
          </cell>
          <cell r="E6579">
            <v>0</v>
          </cell>
          <cell r="F6579">
            <v>0</v>
          </cell>
        </row>
        <row r="6580">
          <cell r="A6580">
            <v>100623</v>
          </cell>
          <cell r="B6580" t="str">
            <v>POSTE DE AÇO CONICO CONTÍNUO CURVO DUPLO, ENGASTADO, H=9M, INCLUSIVE LUMINÁRIAS, SEM LÂMPADAS - FORNECIMENTO E INSTALACAO. AF_11/2019</v>
          </cell>
          <cell r="C6580" t="str">
            <v>UN</v>
          </cell>
          <cell r="D6580">
            <v>0</v>
          </cell>
          <cell r="E6580">
            <v>0</v>
          </cell>
          <cell r="F6580">
            <v>0</v>
          </cell>
        </row>
        <row r="6581">
          <cell r="A6581">
            <v>72281</v>
          </cell>
          <cell r="B6581" t="str">
            <v>REATOR PARA LAMPADA VAPOR DE MERCURIO USO EXTERNO 220V/400W</v>
          </cell>
          <cell r="C6581" t="str">
            <v>UN</v>
          </cell>
          <cell r="D6581">
            <v>0</v>
          </cell>
          <cell r="E6581">
            <v>0</v>
          </cell>
          <cell r="F6581">
            <v>0</v>
          </cell>
        </row>
        <row r="6582">
          <cell r="A6582">
            <v>72282</v>
          </cell>
          <cell r="B6582" t="str">
            <v>REATOR PARA LAMPADA VAPOR DE SODIO ALTA PRESSAO - 220V/250W - USO EXTERNO</v>
          </cell>
          <cell r="C6582" t="str">
            <v>UN</v>
          </cell>
          <cell r="D6582">
            <v>0</v>
          </cell>
          <cell r="E6582">
            <v>0</v>
          </cell>
          <cell r="F6582">
            <v>0</v>
          </cell>
        </row>
        <row r="6583">
          <cell r="A6583" t="str">
            <v>73831/2</v>
          </cell>
          <cell r="B6583" t="str">
            <v>LAMPADA DE VAPOR DE MERCURIO DE 250W - FORNECIMENTO E INSTALACAO</v>
          </cell>
          <cell r="C6583" t="str">
            <v>UN</v>
          </cell>
          <cell r="D6583">
            <v>0</v>
          </cell>
          <cell r="E6583">
            <v>0</v>
          </cell>
          <cell r="F6583">
            <v>0</v>
          </cell>
        </row>
        <row r="6584">
          <cell r="A6584" t="str">
            <v>73831/3</v>
          </cell>
          <cell r="B6584" t="str">
            <v>LAMPADA DE VAPOR DE MERCURIO DE 400W/250V - FORNECIMENTO E INSTALACAO</v>
          </cell>
          <cell r="C6584" t="str">
            <v>UN</v>
          </cell>
          <cell r="D6584">
            <v>0</v>
          </cell>
          <cell r="E6584">
            <v>0</v>
          </cell>
          <cell r="F6584">
            <v>0</v>
          </cell>
        </row>
        <row r="6585">
          <cell r="A6585" t="str">
            <v>73831/4</v>
          </cell>
          <cell r="B6585" t="str">
            <v>LAMPADA MISTA DE 160W - FORNECIMENTO E INSTALACAO</v>
          </cell>
          <cell r="C6585" t="str">
            <v>UN</v>
          </cell>
          <cell r="D6585">
            <v>0</v>
          </cell>
          <cell r="E6585">
            <v>0</v>
          </cell>
          <cell r="F6585">
            <v>0</v>
          </cell>
        </row>
        <row r="6586">
          <cell r="A6586" t="str">
            <v>73831/5</v>
          </cell>
          <cell r="B6586" t="str">
            <v>LAMPADA MISTA DE 250W - FORNECIMENTO E INSTALACAO</v>
          </cell>
          <cell r="C6586" t="str">
            <v>UN</v>
          </cell>
          <cell r="D6586">
            <v>0</v>
          </cell>
          <cell r="E6586">
            <v>0</v>
          </cell>
          <cell r="F6586">
            <v>0</v>
          </cell>
        </row>
        <row r="6587">
          <cell r="A6587" t="str">
            <v>73831/6</v>
          </cell>
          <cell r="B6587" t="str">
            <v>LAMPADA MISTA DE 500W - FORNECIMENTO E INSTALACAO</v>
          </cell>
          <cell r="C6587" t="str">
            <v>UN</v>
          </cell>
          <cell r="D6587">
            <v>0</v>
          </cell>
          <cell r="E6587">
            <v>0</v>
          </cell>
          <cell r="F6587">
            <v>0</v>
          </cell>
        </row>
        <row r="6588">
          <cell r="A6588" t="str">
            <v>73831/7</v>
          </cell>
          <cell r="B6588" t="str">
            <v>LAMPADA DE VAPOR DE SODIO DE 150WX220V - FORNECIMENTO E INSTALACAO</v>
          </cell>
          <cell r="C6588" t="str">
            <v>UN</v>
          </cell>
          <cell r="D6588">
            <v>0</v>
          </cell>
          <cell r="E6588">
            <v>0</v>
          </cell>
          <cell r="F6588">
            <v>0</v>
          </cell>
        </row>
        <row r="6589">
          <cell r="A6589" t="str">
            <v>73831/8</v>
          </cell>
          <cell r="B6589" t="str">
            <v>LAMPADA DE VAPOR DE SODIO DE 250WX220V - FORNECIMENTO E INSTALACAO</v>
          </cell>
          <cell r="C6589" t="str">
            <v>UN</v>
          </cell>
          <cell r="D6589">
            <v>0</v>
          </cell>
          <cell r="E6589">
            <v>0</v>
          </cell>
          <cell r="F6589">
            <v>0</v>
          </cell>
        </row>
        <row r="6590">
          <cell r="A6590" t="str">
            <v>73831/9</v>
          </cell>
          <cell r="B6590" t="str">
            <v>LAMPADA DE VAPOR DE SODIO DE 400WX220V - FORNECIMENTO E INSTALACAO</v>
          </cell>
          <cell r="C6590" t="str">
            <v>UN</v>
          </cell>
          <cell r="D6590">
            <v>0</v>
          </cell>
          <cell r="E6590">
            <v>0</v>
          </cell>
          <cell r="F6590">
            <v>0</v>
          </cell>
        </row>
        <row r="6591">
          <cell r="A6591" t="str">
            <v>74231/1</v>
          </cell>
          <cell r="B6591" t="str">
            <v>LUMINARIA ABERTA PARA ILUMINACAO PUBLICA, PARA LAMPADA A VAPOR DE MERCURIO ATE 400W E MISTA ATE 500W, COM BRACO EM TUBO DE ACO GALV D=50MM PROJ HOR=2.500MM E PROJ VERT= 2.200MM, FORNECIMENTO E INSTALACAO</v>
          </cell>
          <cell r="C6591" t="str">
            <v>UN</v>
          </cell>
          <cell r="D6591">
            <v>0</v>
          </cell>
          <cell r="E6591">
            <v>0</v>
          </cell>
          <cell r="F6591">
            <v>0</v>
          </cell>
        </row>
        <row r="6592">
          <cell r="A6592" t="str">
            <v>74246/1</v>
          </cell>
          <cell r="B6592" t="str">
            <v>REFLETOR RETANGULAR FECHADO COM LAMPADA VAPOR METALICO 400 W</v>
          </cell>
          <cell r="C6592" t="str">
            <v>UN</v>
          </cell>
          <cell r="D6592">
            <v>0</v>
          </cell>
          <cell r="E6592">
            <v>0</v>
          </cell>
          <cell r="F6592">
            <v>0</v>
          </cell>
        </row>
        <row r="6593">
          <cell r="A6593">
            <v>83399</v>
          </cell>
          <cell r="B6593" t="str">
            <v>RELE FOTOELETRICO P/ COMANDO DE ILUMINACAO EXTERNA 220V/1000W - FORNECIMENTO E INSTALACAO</v>
          </cell>
          <cell r="C6593" t="str">
            <v>UN</v>
          </cell>
          <cell r="D6593">
            <v>0</v>
          </cell>
          <cell r="E6593">
            <v>0</v>
          </cell>
          <cell r="F6593">
            <v>0</v>
          </cell>
        </row>
        <row r="6594">
          <cell r="A6594">
            <v>83400</v>
          </cell>
          <cell r="B6594" t="str">
            <v>BRACO P/ ILUMINACAO DE RUAS EM TUBO ACO GALV 1" COMP = 1,20M E INCLINACAO 25GRAUS EM RELACAO AO PLANO VERTICAL P/ FIXACAO EM POSTE OU PAREDE - FORNECIMENTO E INSTALACAO</v>
          </cell>
          <cell r="C6594" t="str">
            <v>UN</v>
          </cell>
          <cell r="D6594">
            <v>0</v>
          </cell>
          <cell r="E6594">
            <v>0</v>
          </cell>
          <cell r="F6594">
            <v>0</v>
          </cell>
        </row>
        <row r="6595">
          <cell r="A6595">
            <v>83401</v>
          </cell>
          <cell r="B6595" t="str">
            <v>BRACO P/ LUMINARIA PUBLICA 1 X 1,50 M, EM TUBO ACO GALV 3/4, P/ FIXACAO EM POSTE OU PAREDE - FORNECIMENTO E INSTALACAO</v>
          </cell>
          <cell r="C6595" t="str">
            <v>UN</v>
          </cell>
          <cell r="D6595">
            <v>0</v>
          </cell>
          <cell r="E6595">
            <v>0</v>
          </cell>
          <cell r="F6595">
            <v>0</v>
          </cell>
        </row>
        <row r="6596">
          <cell r="A6596">
            <v>83402</v>
          </cell>
          <cell r="B6596" t="str">
            <v>ABRACADEIRA DE FIXACAO DE BRACOS DE LUMINARIAS DE 4" - FORNECIMENTO E INSTALACAO</v>
          </cell>
          <cell r="C6596" t="str">
            <v>UN</v>
          </cell>
          <cell r="D6596">
            <v>0</v>
          </cell>
          <cell r="E6596">
            <v>0</v>
          </cell>
          <cell r="F6596">
            <v>0</v>
          </cell>
        </row>
        <row r="6597">
          <cell r="A6597">
            <v>83475</v>
          </cell>
          <cell r="B6597" t="str">
            <v>LUMINARIA FECHADA PARA ILUMINACAO PUBLICA COM REATOR DE PARTIDA RAPIDA COM LAMPADA A VAPOR DE MERCURIO 250W - FORNECIMENTO E INSTALACAO</v>
          </cell>
          <cell r="C6597" t="str">
            <v>UN</v>
          </cell>
          <cell r="D6597">
            <v>0</v>
          </cell>
          <cell r="E6597">
            <v>0</v>
          </cell>
          <cell r="F6597">
            <v>0</v>
          </cell>
        </row>
        <row r="6598">
          <cell r="A6598">
            <v>83478</v>
          </cell>
          <cell r="B6598" t="str">
            <v>LUMINARIA FECHADA PARA ILUMINACAO PUBLICA - LAMPADAS DE 250/500W - FORNECIMENTO E INSTALACAO (EXCLUINDO LAMPADAS)</v>
          </cell>
          <cell r="C6598" t="str">
            <v>UN</v>
          </cell>
          <cell r="D6598">
            <v>0</v>
          </cell>
          <cell r="E6598">
            <v>0</v>
          </cell>
          <cell r="F6598">
            <v>0</v>
          </cell>
        </row>
        <row r="6599">
          <cell r="A6599">
            <v>83479</v>
          </cell>
          <cell r="B6599" t="str">
            <v>LUMINARIA ESTANQUE - PROTECAO CONTRA AGUA, POEIRA OU IMPACTOS - TIPO AQUATIC PIAL OU EQUIVALENTE</v>
          </cell>
          <cell r="C6599" t="str">
            <v>UN</v>
          </cell>
          <cell r="D6599">
            <v>0</v>
          </cell>
          <cell r="E6599">
            <v>0</v>
          </cell>
          <cell r="F6599">
            <v>0</v>
          </cell>
        </row>
        <row r="6600">
          <cell r="A6600">
            <v>83480</v>
          </cell>
          <cell r="B6600" t="str">
            <v>REATOR PARA LAMPADA VAPOR DE MERCURIO 125W  USO EXTERNO</v>
          </cell>
          <cell r="C6600" t="str">
            <v>UN</v>
          </cell>
          <cell r="D6600">
            <v>0</v>
          </cell>
          <cell r="E6600">
            <v>0</v>
          </cell>
          <cell r="F6600">
            <v>0</v>
          </cell>
        </row>
        <row r="6601">
          <cell r="A6601">
            <v>83481</v>
          </cell>
          <cell r="B6601" t="str">
            <v>REATOR PARA LAMPADA VAPOR DE MERCURIO 250W USO EXTERNO</v>
          </cell>
          <cell r="C6601" t="str">
            <v>UN</v>
          </cell>
          <cell r="D6601">
            <v>0</v>
          </cell>
          <cell r="E6601">
            <v>0</v>
          </cell>
          <cell r="F6601">
            <v>0</v>
          </cell>
        </row>
        <row r="6602">
          <cell r="A6602">
            <v>97600</v>
          </cell>
          <cell r="B6602" t="str">
            <v>REFLETOR EM ALUMÍNIO, DE SUPORTE E ALÇA, COM 1 LÂMPADA VAPOR DE MERCÚRIO DE 125 W, COM REATOR ALTO FATOR DE POTÊNCIA - FORNECIMENTO E INSTALAÇÃO. AF_02/2020</v>
          </cell>
          <cell r="C6602" t="str">
            <v>UN</v>
          </cell>
          <cell r="D6602">
            <v>0</v>
          </cell>
          <cell r="E6602">
            <v>0</v>
          </cell>
          <cell r="F6602">
            <v>0</v>
          </cell>
        </row>
        <row r="6603">
          <cell r="A6603">
            <v>97601</v>
          </cell>
          <cell r="B6603" t="str">
            <v>REFLETOR EM ALUMÍNIO, DE SUPORTE E ALÇA, COM LÂMPADA VAPOR DE MERCÚRIO DE 250 W, COM REATOR ALTO FATOR DE POTÊNCIA - FORNECIMENTO E INSTALAÇÃO. AF_02/2020</v>
          </cell>
          <cell r="C6603" t="str">
            <v>UN</v>
          </cell>
          <cell r="D6603">
            <v>0</v>
          </cell>
          <cell r="E6603">
            <v>0</v>
          </cell>
          <cell r="F6603">
            <v>0</v>
          </cell>
        </row>
        <row r="6604">
          <cell r="A6604">
            <v>97605</v>
          </cell>
          <cell r="B6604" t="str">
            <v>LUMINÁRIA ARANDELA TIPO MEIA LUA, DE SOBREPOR, COM 1 LÂMPADA LED DE 6 W, SEM REATOR - FORNECIMENTO E INSTALAÇÃO. AF_02/2020</v>
          </cell>
          <cell r="C6604" t="str">
            <v>UN</v>
          </cell>
          <cell r="D6604">
            <v>0</v>
          </cell>
          <cell r="E6604">
            <v>0</v>
          </cell>
          <cell r="F6604">
            <v>0</v>
          </cell>
        </row>
        <row r="6605">
          <cell r="A6605">
            <v>97606</v>
          </cell>
          <cell r="B6605" t="str">
            <v>LUMINÁRIA ARANDELA TIPO MEIA LUA, DE SOBREPOR, COM 1 LÂMPADA FLUORESCENTE DE 15 W, SEM REATOR - FORNECIMENTO E INSTALAÇÃO. AF_02/2020</v>
          </cell>
          <cell r="C6605" t="str">
            <v>UN</v>
          </cell>
          <cell r="D6605">
            <v>0</v>
          </cell>
          <cell r="E6605">
            <v>0</v>
          </cell>
          <cell r="F6605">
            <v>0</v>
          </cell>
        </row>
        <row r="6606">
          <cell r="A6606">
            <v>97607</v>
          </cell>
          <cell r="B6606" t="str">
            <v>LUMINÁRIA ARANDELA TIPO TARTARUGA, DE SOBREPOR, COM 1 LÂMPADA LED DE 6 W, SEM REATOR - FORNECIMENTO E INSTALAÇÃO. AF_02/2020</v>
          </cell>
          <cell r="C6606" t="str">
            <v>UN</v>
          </cell>
          <cell r="D6606">
            <v>0</v>
          </cell>
          <cell r="E6606">
            <v>0</v>
          </cell>
          <cell r="F6606">
            <v>0</v>
          </cell>
        </row>
        <row r="6607">
          <cell r="A6607">
            <v>97608</v>
          </cell>
          <cell r="B6607" t="str">
            <v>LUMINÁRIA ARANDELA TIPO TARTARUGA, COM GRADE, DE SOBREPOR, COM 1 LÂMPADA FLUORESCENTE DE 15 W, SEM REATOR - FORNECIMENTO E INSTALAÇÃO. AF_02/2020</v>
          </cell>
          <cell r="C6607" t="str">
            <v>UN</v>
          </cell>
          <cell r="D6607">
            <v>0</v>
          </cell>
          <cell r="E6607">
            <v>0</v>
          </cell>
          <cell r="F6607">
            <v>0</v>
          </cell>
        </row>
        <row r="6608">
          <cell r="A6608" t="str">
            <v>73857/1</v>
          </cell>
          <cell r="B6608" t="str">
            <v>TRANSFORMADOR DISTRIBUICAO  75KVA TRIFASICO 60HZ CLASSE 15KV IMERSO EM ÓLEO MINERAL FORNECIMENTO E INSTALACAO</v>
          </cell>
          <cell r="C6608" t="str">
            <v>UN</v>
          </cell>
          <cell r="D6608">
            <v>0</v>
          </cell>
          <cell r="E6608">
            <v>0</v>
          </cell>
          <cell r="F6608">
            <v>0</v>
          </cell>
        </row>
        <row r="6609">
          <cell r="A6609" t="str">
            <v>73857/2</v>
          </cell>
          <cell r="B6609" t="str">
            <v>TRANSFORMADOR DISTRIBUICAO  112,5KVA TRIFASICO 60HZ CLASSE 15KV IMERSO EM ÓLEO MINERAL FORNECIMENTO E INSTALACAO</v>
          </cell>
          <cell r="C6609" t="str">
            <v>UN</v>
          </cell>
          <cell r="D6609">
            <v>0</v>
          </cell>
          <cell r="E6609">
            <v>0</v>
          </cell>
          <cell r="F6609">
            <v>0</v>
          </cell>
        </row>
        <row r="6610">
          <cell r="A6610" t="str">
            <v>73857/3</v>
          </cell>
          <cell r="B6610" t="str">
            <v>TRANSFORMADOR DISTRIBUICAO  150KVA TRIFASICO 60HZ CLASSE 15KV IMERSO EM ÓLEO MINERAL FORNECIMENTO E INSTALACAO</v>
          </cell>
          <cell r="C6610" t="str">
            <v>UN</v>
          </cell>
          <cell r="D6610">
            <v>0</v>
          </cell>
          <cell r="E6610">
            <v>0</v>
          </cell>
          <cell r="F6610">
            <v>0</v>
          </cell>
        </row>
        <row r="6611">
          <cell r="A6611" t="str">
            <v>73857/4</v>
          </cell>
          <cell r="B6611" t="str">
            <v>TRANSFORMADOR DISTRIBUICAO  225KVA TRIFASICO 60HZ CLASSE 15KV IMERSO EM ÓLEO MINERAL FORNECIMENTO E INSTALACAO</v>
          </cell>
          <cell r="C6611" t="str">
            <v>UN</v>
          </cell>
          <cell r="D6611">
            <v>0</v>
          </cell>
          <cell r="E6611">
            <v>0</v>
          </cell>
          <cell r="F6611">
            <v>0</v>
          </cell>
        </row>
        <row r="6612">
          <cell r="A6612" t="str">
            <v>73857/5</v>
          </cell>
          <cell r="B6612" t="str">
            <v>TRANSFORMADOR DISTRIBUICAO  300KVA TRIFASICO 60HZ CLASSE 15KV IMERSO EM ÓLEO MINERAL FORNECIMENTO E INSTALACAO</v>
          </cell>
          <cell r="C6612" t="str">
            <v>UN</v>
          </cell>
          <cell r="D6612">
            <v>0</v>
          </cell>
          <cell r="E6612">
            <v>0</v>
          </cell>
          <cell r="F6612">
            <v>0</v>
          </cell>
        </row>
        <row r="6613">
          <cell r="A6613" t="str">
            <v>73857/6</v>
          </cell>
          <cell r="B6613" t="str">
            <v>TRANSFORMADOR DISTRIBUICAO  500KVA TRIFASICO 60HZ CLASSE 15KV IMERSO EM ÓLEO MINERAL FORNECIMENTO E INSTALACAO</v>
          </cell>
          <cell r="C6613" t="str">
            <v>UN</v>
          </cell>
          <cell r="D6613">
            <v>0</v>
          </cell>
          <cell r="E6613">
            <v>0</v>
          </cell>
          <cell r="F6613">
            <v>0</v>
          </cell>
        </row>
        <row r="6614">
          <cell r="A6614" t="str">
            <v>73857/7</v>
          </cell>
          <cell r="B6614" t="str">
            <v>TRANSFORMADOR DISTRIBUICAO  30KVA TRIFASICO 60HZ CLASSE 15KV IMERSO EM ÓLEO MINERAL FORNECIMENTO E INSTALACAO</v>
          </cell>
          <cell r="C6614" t="str">
            <v>UN</v>
          </cell>
          <cell r="D6614">
            <v>0</v>
          </cell>
          <cell r="E6614">
            <v>0</v>
          </cell>
          <cell r="F6614">
            <v>0</v>
          </cell>
        </row>
        <row r="6615">
          <cell r="A6615" t="str">
            <v>73857/8</v>
          </cell>
          <cell r="B6615" t="str">
            <v>TRANSFORMADOR DISTRIBUICAO  45KVA TRIFASICO 60HZ CLASSE 15KV IMERSO EM ÓLEO MINERAL FORNECIMENTO E INSTALACAO</v>
          </cell>
          <cell r="C6615" t="str">
            <v>UN</v>
          </cell>
          <cell r="D6615">
            <v>0</v>
          </cell>
          <cell r="E6615">
            <v>0</v>
          </cell>
          <cell r="F6615">
            <v>0</v>
          </cell>
        </row>
        <row r="6616">
          <cell r="A6616" t="str">
            <v>73857/9</v>
          </cell>
          <cell r="B6616" t="str">
            <v>TRANSFORMADOR DISTRIBUICAO  750KVA TRIFASICO 60HZ CLASSE 15KV IMERSO EM ÓLEO MINERAL FORNECIMENTO E INSTALACAO</v>
          </cell>
          <cell r="C6616" t="str">
            <v>UN</v>
          </cell>
          <cell r="D6616">
            <v>0</v>
          </cell>
          <cell r="E6616">
            <v>0</v>
          </cell>
          <cell r="F6616">
            <v>0</v>
          </cell>
        </row>
        <row r="6617">
          <cell r="A6617" t="str">
            <v>73857/10</v>
          </cell>
          <cell r="B6617" t="str">
            <v>TRANSFORMADOR DISTRIBUICAO  1000KVA TRIFASICO 60HZ CLASSE 15KV IMERSO EM ÓLEO MINERAL FORNECIMENTO E INSTALACAO</v>
          </cell>
          <cell r="C6617" t="str">
            <v>UN</v>
          </cell>
          <cell r="D6617">
            <v>0</v>
          </cell>
          <cell r="E6617">
            <v>0</v>
          </cell>
          <cell r="F6617">
            <v>0</v>
          </cell>
        </row>
        <row r="6618">
          <cell r="A6618">
            <v>93128</v>
          </cell>
          <cell r="B6618" t="str">
            <v>PONTO DE ILUMINAÇÃO RESIDENCIAL INCLUINDO INTERRUPTOR SIMPLES, CAIXA ELÉTRICA, ELETRODUTO, CABO, RASGO, QUEBRA E CHUMBAMENTO (EXCLUINDO LUMINÁRIA E LÂMPADA). AF_01/2016</v>
          </cell>
          <cell r="C6618" t="str">
            <v>UN</v>
          </cell>
          <cell r="D6618">
            <v>0</v>
          </cell>
          <cell r="E6618">
            <v>0</v>
          </cell>
          <cell r="F6618">
            <v>0</v>
          </cell>
        </row>
        <row r="6619">
          <cell r="A6619">
            <v>93137</v>
          </cell>
          <cell r="B6619" t="str">
            <v>PONTO DE ILUMINAÇÃO RESIDENCIAL INCLUINDO INTERRUPTOR SIMPLES (2 MÓDULOS), CAIXA ELÉTRICA, ELETRODUTO, CABO, RASGO, QUEBRA E CHUMBAMENTO (EXCLUINDO LUMINÁRIA E LÂMPADA). AF_01/2016</v>
          </cell>
          <cell r="C6619" t="str">
            <v>UN</v>
          </cell>
          <cell r="D6619">
            <v>0</v>
          </cell>
          <cell r="E6619">
            <v>0</v>
          </cell>
          <cell r="F6619">
            <v>0</v>
          </cell>
        </row>
        <row r="6620">
          <cell r="A6620">
            <v>93138</v>
          </cell>
          <cell r="B6620" t="str">
            <v>PONTO DE ILUMINAÇÃO RESIDENCIAL INCLUINDO INTERRUPTOR PARALELO, CAIXA ELÉTRICA, ELETRODUTO, CABO, RASGO, QUEBRA E CHUMBAMENTO (EXCLUINDO LUMINÁRIA E LÂMPADA). AF_01/2016</v>
          </cell>
          <cell r="C6620" t="str">
            <v>UN</v>
          </cell>
          <cell r="D6620">
            <v>0</v>
          </cell>
          <cell r="E6620">
            <v>0</v>
          </cell>
          <cell r="F6620">
            <v>0</v>
          </cell>
        </row>
        <row r="6621">
          <cell r="A6621">
            <v>93139</v>
          </cell>
          <cell r="B6621" t="str">
            <v>PONTO DE ILUMINAÇÃO RESIDENCIAL INCLUINDO INTERRUPTOR PARALELO (2 MÓDULOS), CAIXA ELÉTRICA, ELETRODUTO, CABO, RASGO, QUEBRA E CHUMBAMENTO (EXCLUINDO LUMINÁRIA E LÂMPADA). AF_01/2016</v>
          </cell>
          <cell r="C6621" t="str">
            <v>UN</v>
          </cell>
          <cell r="D6621">
            <v>0</v>
          </cell>
          <cell r="E6621">
            <v>0</v>
          </cell>
          <cell r="F6621">
            <v>0</v>
          </cell>
        </row>
        <row r="6622">
          <cell r="A6622">
            <v>93140</v>
          </cell>
          <cell r="B6622" t="str">
            <v>PONTO DE ILUMINAÇÃO RESIDENCIAL INCLUINDO INTERRUPTOR SIMPLES CONJUGADO COM PARALELO, CAIXA ELÉTRICA, ELETRODUTO, CABO, RASGO, QUEBRA E CHUMBAMENTO (EXCLUINDO LUMINÁRIA E LÂMPADA). AF_01/2016</v>
          </cell>
          <cell r="C6622" t="str">
            <v>UN</v>
          </cell>
          <cell r="D6622">
            <v>0</v>
          </cell>
          <cell r="E6622">
            <v>0</v>
          </cell>
          <cell r="F6622">
            <v>0</v>
          </cell>
        </row>
        <row r="6623">
          <cell r="A6623">
            <v>93141</v>
          </cell>
          <cell r="B6623" t="str">
            <v>PONTO DE TOMADA RESIDENCIAL INCLUINDO TOMADA 10A/250V, CAIXA ELÉTRICA, ELETRODUTO, CABO, RASGO, QUEBRA E CHUMBAMENTO. AF_01/2016</v>
          </cell>
          <cell r="C6623" t="str">
            <v>UN</v>
          </cell>
          <cell r="D6623">
            <v>0</v>
          </cell>
          <cell r="E6623">
            <v>0</v>
          </cell>
          <cell r="F6623">
            <v>0</v>
          </cell>
        </row>
        <row r="6624">
          <cell r="A6624">
            <v>93142</v>
          </cell>
          <cell r="B6624" t="str">
            <v>PONTO DE TOMADA RESIDENCIAL INCLUINDO TOMADA (2 MÓDULOS) 10A/250V, CAIXA ELÉTRICA, ELETRODUTO, CABO, RASGO, QUEBRA E CHUMBAMENTO. AF_01/2016</v>
          </cell>
          <cell r="C6624" t="str">
            <v>UN</v>
          </cell>
          <cell r="D6624">
            <v>0</v>
          </cell>
          <cell r="E6624">
            <v>0</v>
          </cell>
          <cell r="F6624">
            <v>0</v>
          </cell>
        </row>
        <row r="6625">
          <cell r="A6625">
            <v>93143</v>
          </cell>
          <cell r="B6625" t="str">
            <v>PONTO DE TOMADA RESIDENCIAL INCLUINDO TOMADA 20A/250V, CAIXA ELÉTRICA, ELETRODUTO, CABO, RASGO, QUEBRA E CHUMBAMENTO. AF_01/2016</v>
          </cell>
          <cell r="C6625" t="str">
            <v>UN</v>
          </cell>
          <cell r="D6625">
            <v>0</v>
          </cell>
          <cell r="E6625">
            <v>0</v>
          </cell>
          <cell r="F6625">
            <v>0</v>
          </cell>
        </row>
        <row r="6626">
          <cell r="A6626">
            <v>93144</v>
          </cell>
          <cell r="B6626" t="str">
            <v>PONTO DE UTILIZAÇÃO DE EQUIPAMENTOS ELÉTRICOS, RESIDENCIAL, INCLUINDO SUPORTE E PLACA, CAIXA ELÉTRICA, ELETRODUTO, CABO, RASGO, QUEBRA E CHUMBAMENTO. AF_01/2016</v>
          </cell>
          <cell r="C6626" t="str">
            <v>UN</v>
          </cell>
          <cell r="D6626">
            <v>0</v>
          </cell>
          <cell r="E6626">
            <v>0</v>
          </cell>
          <cell r="F6626">
            <v>0</v>
          </cell>
        </row>
        <row r="6627">
          <cell r="A6627">
            <v>93145</v>
          </cell>
          <cell r="B6627" t="str">
            <v>PONTO DE ILUMINAÇÃO E TOMADA, RESIDENCIAL, INCLUINDO INTERRUPTOR SIMPLES E TOMADA 10A/250V, CAIXA ELÉTRICA, ELETRODUTO, CABO, RASGO, QUEBRA E CHUMBAMENTO (EXCLUINDO LUMINÁRIA E LÂMPADA). AF_01/2016</v>
          </cell>
          <cell r="C6627" t="str">
            <v>UN</v>
          </cell>
          <cell r="D6627">
            <v>0</v>
          </cell>
          <cell r="E6627">
            <v>0</v>
          </cell>
          <cell r="F6627">
            <v>0</v>
          </cell>
        </row>
        <row r="6628">
          <cell r="A6628">
            <v>93146</v>
          </cell>
          <cell r="B6628" t="str">
            <v>PONTO DE ILUMINAÇÃO E TOMADA, RESIDENCIAL, INCLUINDO INTERRUPTOR PARALELO E TOMADA 10A/250V, CAIXA ELÉTRICA, ELETRODUTO, CABO, RASGO, QUEBRA E CHUMBAMENTO (EXCLUINDO LUMINÁRIA E LÂMPADA). AF_01/2016</v>
          </cell>
          <cell r="C6628" t="str">
            <v>UN</v>
          </cell>
          <cell r="D6628">
            <v>0</v>
          </cell>
          <cell r="E6628">
            <v>0</v>
          </cell>
          <cell r="F6628">
            <v>0</v>
          </cell>
        </row>
        <row r="6629">
          <cell r="A6629">
            <v>93147</v>
          </cell>
          <cell r="B6629" t="str">
            <v>PONTO DE ILUMINAÇÃO E TOMADA, RESIDENCIAL, INCLUINDO INTERRUPTOR SIMPLES, INTERRUPTOR PARALELO E TOMADA 10A/250V, CAIXA ELÉTRICA, ELETRODUTO, CABO, RASGO, QUEBRA E CHUMBAMENTO (EXCLUINDO LUMINÁRIA E LÂMPADA). AF_01/2016</v>
          </cell>
          <cell r="C6629" t="str">
            <v>UN</v>
          </cell>
          <cell r="D6629">
            <v>0</v>
          </cell>
          <cell r="E6629">
            <v>0</v>
          </cell>
          <cell r="F6629">
            <v>0</v>
          </cell>
        </row>
        <row r="6630">
          <cell r="A6630">
            <v>96971</v>
          </cell>
          <cell r="B6630" t="str">
            <v>CORDOALHA DE COBRE NU 16 MM², NÃO ENTERRADA, COM ISOLADOR - FORNECIMENTO E INSTALAÇÃO. AF_12/2017</v>
          </cell>
          <cell r="C6630" t="str">
            <v>M</v>
          </cell>
          <cell r="D6630">
            <v>0</v>
          </cell>
          <cell r="E6630">
            <v>0</v>
          </cell>
          <cell r="F6630">
            <v>0</v>
          </cell>
        </row>
        <row r="6631">
          <cell r="A6631">
            <v>96972</v>
          </cell>
          <cell r="B6631" t="str">
            <v>CORDOALHA DE COBRE NU 25 MM², NÃO ENTERRADA, COM ISOLADOR - FORNECIMENTO E INSTALAÇÃO. AF_12/2017</v>
          </cell>
          <cell r="C6631" t="str">
            <v>M</v>
          </cell>
          <cell r="D6631">
            <v>0</v>
          </cell>
          <cell r="E6631">
            <v>0</v>
          </cell>
          <cell r="F6631">
            <v>0</v>
          </cell>
        </row>
        <row r="6632">
          <cell r="A6632">
            <v>96973</v>
          </cell>
          <cell r="B6632" t="str">
            <v>CORDOALHA DE COBRE NU 35 MM², NÃO ENTERRADA, COM ISOLADOR - FORNECIMENTO E INSTALAÇÃO. AF_12/2017</v>
          </cell>
          <cell r="C6632" t="str">
            <v>M</v>
          </cell>
          <cell r="D6632">
            <v>0</v>
          </cell>
          <cell r="E6632">
            <v>0</v>
          </cell>
          <cell r="F6632">
            <v>0</v>
          </cell>
        </row>
        <row r="6633">
          <cell r="A6633">
            <v>96974</v>
          </cell>
          <cell r="B6633" t="str">
            <v>CORDOALHA DE COBRE NU 50 MM², NÃO ENTERRADA, COM ISOLADOR - FORNECIMENTO E INSTALAÇÃO. AF_12/2017</v>
          </cell>
          <cell r="C6633" t="str">
            <v>M</v>
          </cell>
          <cell r="D6633">
            <v>0</v>
          </cell>
          <cell r="E6633">
            <v>0</v>
          </cell>
          <cell r="F6633">
            <v>0</v>
          </cell>
        </row>
        <row r="6634">
          <cell r="A6634">
            <v>96975</v>
          </cell>
          <cell r="B6634" t="str">
            <v>CORDOALHA DE COBRE NU 70 MM², NÃO ENTERRADA, COM ISOLADOR - FORNECIMENTO E INSTALAÇÃO. AF_12/2017</v>
          </cell>
          <cell r="C6634" t="str">
            <v>M</v>
          </cell>
          <cell r="D6634">
            <v>0</v>
          </cell>
          <cell r="E6634">
            <v>0</v>
          </cell>
          <cell r="F6634">
            <v>0</v>
          </cell>
        </row>
        <row r="6635">
          <cell r="A6635">
            <v>96976</v>
          </cell>
          <cell r="B6635" t="str">
            <v>CORDOALHA DE COBRE NU 95 MM², NÃO ENTERRADA, COM ISOLADOR - FORNECIMENTO E INSTALAÇÃO. AF_12/2017</v>
          </cell>
          <cell r="C6635" t="str">
            <v>M</v>
          </cell>
          <cell r="D6635">
            <v>0</v>
          </cell>
          <cell r="E6635">
            <v>0</v>
          </cell>
          <cell r="F6635">
            <v>0</v>
          </cell>
        </row>
        <row r="6636">
          <cell r="A6636">
            <v>96977</v>
          </cell>
          <cell r="B6636" t="str">
            <v>CORDOALHA DE COBRE NU 50 MM², ENTERRADA, SEM ISOLADOR - FORNECIMENTO E INSTALAÇÃO. AF_12/2017</v>
          </cell>
          <cell r="C6636" t="str">
            <v>M</v>
          </cell>
          <cell r="D6636">
            <v>0</v>
          </cell>
          <cell r="E6636">
            <v>0</v>
          </cell>
          <cell r="F6636">
            <v>0</v>
          </cell>
        </row>
        <row r="6637">
          <cell r="A6637">
            <v>96978</v>
          </cell>
          <cell r="B6637" t="str">
            <v>CORDOALHA DE COBRE NU 70 MM², ENTERRADA, SEM ISOLADOR - FORNECIMENTO E INSTALAÇÃO. AF_12/2017</v>
          </cell>
          <cell r="C6637" t="str">
            <v>M</v>
          </cell>
          <cell r="D6637">
            <v>0</v>
          </cell>
          <cell r="E6637">
            <v>0</v>
          </cell>
          <cell r="F6637">
            <v>0</v>
          </cell>
        </row>
        <row r="6638">
          <cell r="A6638">
            <v>96979</v>
          </cell>
          <cell r="B6638" t="str">
            <v>CORDOALHA DE COBRE NU 95 MM², ENTERRADA, SEM ISOLADOR - FORNECIMENTO E INSTALAÇÃO. AF_12/2017</v>
          </cell>
          <cell r="C6638" t="str">
            <v>M</v>
          </cell>
          <cell r="D6638">
            <v>0</v>
          </cell>
          <cell r="E6638">
            <v>0</v>
          </cell>
          <cell r="F6638">
            <v>0</v>
          </cell>
        </row>
        <row r="6639">
          <cell r="A6639">
            <v>96984</v>
          </cell>
          <cell r="B6639" t="str">
            <v>ELETRODUTO PVC 40MM (1 ¼ ) PARA SPDA - FORNECIMENTO E INSTALAÇÃO. AF_12/2017</v>
          </cell>
          <cell r="C6639" t="str">
            <v>UN</v>
          </cell>
          <cell r="D6639">
            <v>0</v>
          </cell>
          <cell r="E6639">
            <v>0</v>
          </cell>
          <cell r="F6639">
            <v>0</v>
          </cell>
        </row>
        <row r="6640">
          <cell r="A6640">
            <v>96985</v>
          </cell>
          <cell r="B6640" t="str">
            <v>HASTE DE ATERRAMENTO 5/8  PARA SPDA - FORNECIMENTO E INSTALAÇÃO. AF_12/2017</v>
          </cell>
          <cell r="C6640" t="str">
            <v>UN</v>
          </cell>
          <cell r="D6640">
            <v>47.06</v>
          </cell>
          <cell r="E6640">
            <v>10.57</v>
          </cell>
          <cell r="F6640">
            <v>0</v>
          </cell>
        </row>
        <row r="6641">
          <cell r="A6641">
            <v>96986</v>
          </cell>
          <cell r="B6641" t="str">
            <v>HASTE DE ATERRAMENTO 3/4  PARA SPDA - FORNECIMENTO E INSTALAÇÃO. AF_12/2017</v>
          </cell>
          <cell r="C6641" t="str">
            <v>UN</v>
          </cell>
          <cell r="D6641">
            <v>0</v>
          </cell>
          <cell r="E6641">
            <v>0</v>
          </cell>
          <cell r="F6641">
            <v>0</v>
          </cell>
        </row>
        <row r="6642">
          <cell r="A6642">
            <v>96987</v>
          </cell>
          <cell r="B6642" t="str">
            <v>BASE METÁLICA PARA MASTRO 1 ½  PARA SPDA - FORNECIMENTO E INSTALAÇÃO. AF_12/2017</v>
          </cell>
          <cell r="C6642" t="str">
            <v>UN</v>
          </cell>
          <cell r="D6642">
            <v>0</v>
          </cell>
          <cell r="E6642">
            <v>0</v>
          </cell>
          <cell r="F6642">
            <v>0</v>
          </cell>
        </row>
        <row r="6643">
          <cell r="A6643">
            <v>96988</v>
          </cell>
          <cell r="B6643" t="str">
            <v>MASTRO 1 ½  PARA SPDA - FORNECIMENTO E INSTALAÇÃO. AF_12/2017</v>
          </cell>
          <cell r="C6643" t="str">
            <v>UN</v>
          </cell>
          <cell r="D6643">
            <v>0</v>
          </cell>
          <cell r="E6643">
            <v>0</v>
          </cell>
          <cell r="F6643">
            <v>0</v>
          </cell>
        </row>
        <row r="6644">
          <cell r="A6644">
            <v>96989</v>
          </cell>
          <cell r="B6644" t="str">
            <v>CAPTOR TIPO FRANKLIN PARA SPDA - FORNECIMENTO E INSTALAÇÃO. AF_12/2017</v>
          </cell>
          <cell r="C6644" t="str">
            <v>UN</v>
          </cell>
          <cell r="D6644">
            <v>0</v>
          </cell>
          <cell r="E6644">
            <v>0</v>
          </cell>
          <cell r="F6644">
            <v>0</v>
          </cell>
        </row>
        <row r="6645">
          <cell r="A6645">
            <v>98463</v>
          </cell>
          <cell r="B6645" t="str">
            <v>SUPORTE ISOLADOR PARA CORDOALHA DE COBRE - FORNECIMENTO E INSTALAÇÃO. AF_12/2017</v>
          </cell>
          <cell r="C6645" t="str">
            <v>UN</v>
          </cell>
          <cell r="D6645">
            <v>0</v>
          </cell>
          <cell r="E6645">
            <v>0</v>
          </cell>
          <cell r="F6645">
            <v>0</v>
          </cell>
        </row>
        <row r="6646">
          <cell r="A6646">
            <v>88547</v>
          </cell>
          <cell r="B6646" t="str">
            <v>CHAVE DE BOIA AUTOMÁTICA SUPERIOR 10A/250V - FORNECIMENTO E INSTALACAO</v>
          </cell>
          <cell r="C6646" t="str">
            <v>UN</v>
          </cell>
          <cell r="D6646">
            <v>0</v>
          </cell>
          <cell r="E6646">
            <v>0</v>
          </cell>
          <cell r="F6646">
            <v>0</v>
          </cell>
        </row>
        <row r="6647">
          <cell r="A6647">
            <v>72283</v>
          </cell>
          <cell r="B6647" t="str">
            <v>ABRIGO PARA HIDRANTE, 75X45X17CM, COM REGISTRO GLOBO ANGULAR 45º 2.1/2", ADAPTADOR STORZ 2.1/2", MANGUEIRA DE INCÊNDIO 15M, REDUÇÃO 2.1/2X1.1/2" E ESGUICHO EM LATÃO 1.1/2" - FORNECIMENTO E INSTALAÇÃO</v>
          </cell>
          <cell r="C6647" t="str">
            <v>UN</v>
          </cell>
          <cell r="D6647">
            <v>808.58</v>
          </cell>
          <cell r="E6647">
            <v>143.07999999999998</v>
          </cell>
          <cell r="F6647">
            <v>0</v>
          </cell>
        </row>
        <row r="6648">
          <cell r="A6648">
            <v>72287</v>
          </cell>
          <cell r="B6648" t="str">
            <v>CAIXA DE INCÊNDIO 45X75X17CM - FORNECIMENTO E INSTALAÇÃO</v>
          </cell>
          <cell r="C6648" t="str">
            <v>UN</v>
          </cell>
          <cell r="D6648">
            <v>0</v>
          </cell>
          <cell r="E6648">
            <v>0</v>
          </cell>
          <cell r="F6648">
            <v>0</v>
          </cell>
        </row>
        <row r="6649">
          <cell r="A6649">
            <v>72288</v>
          </cell>
          <cell r="B6649" t="str">
            <v>CAIXA DE INCÊNDIO 60X90X17CM - FORNECIMENTO E INSTALAÇÃO</v>
          </cell>
          <cell r="C6649" t="str">
            <v>UN</v>
          </cell>
          <cell r="D6649">
            <v>0</v>
          </cell>
          <cell r="E6649">
            <v>0</v>
          </cell>
          <cell r="F6649">
            <v>0</v>
          </cell>
        </row>
        <row r="6650">
          <cell r="A6650">
            <v>72553</v>
          </cell>
          <cell r="B6650" t="str">
            <v>EXTINTOR DE PQS 4KG - FORNECIMENTO E INSTALACAO</v>
          </cell>
          <cell r="C6650" t="str">
            <v>UN</v>
          </cell>
          <cell r="D6650">
            <v>0</v>
          </cell>
          <cell r="E6650">
            <v>0</v>
          </cell>
          <cell r="F6650">
            <v>0</v>
          </cell>
        </row>
        <row r="6651">
          <cell r="A6651">
            <v>72554</v>
          </cell>
          <cell r="B6651" t="str">
            <v>EXTINTOR DE CO2 6KG - FORNECIMENTO E INSTALACAO</v>
          </cell>
          <cell r="C6651" t="str">
            <v>UN</v>
          </cell>
          <cell r="D6651">
            <v>0</v>
          </cell>
          <cell r="E6651">
            <v>0</v>
          </cell>
          <cell r="F6651">
            <v>0</v>
          </cell>
        </row>
        <row r="6652">
          <cell r="A6652" t="str">
            <v>73775/1</v>
          </cell>
          <cell r="B6652" t="str">
            <v>EXTINTOR INCENDIO TP PO QUIMICO 4KG FORNECIMENTO E COLOCACAO</v>
          </cell>
          <cell r="C6652" t="str">
            <v>UN</v>
          </cell>
          <cell r="D6652">
            <v>0</v>
          </cell>
          <cell r="E6652">
            <v>0</v>
          </cell>
          <cell r="F6652">
            <v>0</v>
          </cell>
        </row>
        <row r="6653">
          <cell r="A6653" t="str">
            <v>73775/2</v>
          </cell>
          <cell r="B6653" t="str">
            <v>EXTINTOR INCENDIO AGUA-PRESSURIZADA 10L INCL SUPORTE PAREDE CARGA     COMPLETA FORNECIMENTO E COLOCACAO</v>
          </cell>
          <cell r="C6653" t="str">
            <v>UN</v>
          </cell>
          <cell r="D6653">
            <v>0</v>
          </cell>
          <cell r="E6653">
            <v>0</v>
          </cell>
          <cell r="F6653">
            <v>0</v>
          </cell>
        </row>
        <row r="6654">
          <cell r="A6654">
            <v>83633</v>
          </cell>
          <cell r="B6654" t="str">
            <v>HIDRANTE SUBTERRANEO FERRO FUNDIDO C/ CURVA LONGA E CAIXA DN=75MM</v>
          </cell>
          <cell r="C6654" t="str">
            <v>UN</v>
          </cell>
          <cell r="D6654">
            <v>0</v>
          </cell>
          <cell r="E6654">
            <v>0</v>
          </cell>
          <cell r="F6654">
            <v>0</v>
          </cell>
        </row>
        <row r="6655">
          <cell r="A6655">
            <v>83634</v>
          </cell>
          <cell r="B6655" t="str">
            <v>EXTINTOR INCENDIO TP GAS CARBONICO 4KG COMPLETO - FORNECIMENTO E INSTALACAO</v>
          </cell>
          <cell r="C6655" t="str">
            <v>UN</v>
          </cell>
          <cell r="D6655">
            <v>0</v>
          </cell>
          <cell r="E6655">
            <v>0</v>
          </cell>
          <cell r="F6655">
            <v>0</v>
          </cell>
        </row>
        <row r="6656">
          <cell r="A6656">
            <v>83635</v>
          </cell>
          <cell r="B6656" t="str">
            <v>EXTINTOR INCENDIO TP PO QUIMICO 6KG - FORNECIMENTO E INSTALACAO</v>
          </cell>
          <cell r="C6656" t="str">
            <v>UN</v>
          </cell>
          <cell r="D6656">
            <v>0</v>
          </cell>
          <cell r="E6656">
            <v>0</v>
          </cell>
          <cell r="F6656">
            <v>0</v>
          </cell>
        </row>
        <row r="6657">
          <cell r="A6657">
            <v>96765</v>
          </cell>
          <cell r="B6657" t="str">
            <v>ABRIGO PARA HIDRANTE, 90X60X17CM, COM REGISTRO GLOBO ANGULAR 45 GRAUS 2 1/2", ADAPTADOR STORZ 2 1/2", MANGUEIRA DE INCÊNDIO 20M, REDUÇÃO 2 1/2 X 1 1/2" E ESGUICHO EM LATÃO 1 1/2" - FORNECIMENTO E INSTALAÇÃO. AF_08/2017</v>
          </cell>
          <cell r="C6657" t="str">
            <v>UN</v>
          </cell>
          <cell r="D6657">
            <v>0</v>
          </cell>
          <cell r="E6657">
            <v>0</v>
          </cell>
          <cell r="F6657">
            <v>0</v>
          </cell>
        </row>
        <row r="6658">
          <cell r="A6658" t="str">
            <v>73749/1</v>
          </cell>
          <cell r="B6658" t="str">
            <v>CAIXA ENTERRADA PARA INSTALACOES TELEFONICAS TIPO R1 0,60X0,35X0,50M EM BLOCOS DE CONCRETO ESTRUTURAL</v>
          </cell>
          <cell r="C6658" t="str">
            <v>UN</v>
          </cell>
          <cell r="D6658">
            <v>0</v>
          </cell>
          <cell r="E6658">
            <v>0</v>
          </cell>
          <cell r="F6658">
            <v>0</v>
          </cell>
        </row>
        <row r="6659">
          <cell r="A6659" t="str">
            <v>73749/2</v>
          </cell>
          <cell r="B6659" t="str">
            <v>CAIXA ENTERRADA PARA INSTALACOES TELEFONICAS TIPO R2 1,07X0,52X0,50M EM BLOCOS DE CONCRETO ESTRUTURAL</v>
          </cell>
          <cell r="C6659" t="str">
            <v>UN</v>
          </cell>
          <cell r="D6659">
            <v>0</v>
          </cell>
          <cell r="E6659">
            <v>0</v>
          </cell>
          <cell r="F6659">
            <v>0</v>
          </cell>
        </row>
        <row r="6660">
          <cell r="A6660" t="str">
            <v>73749/3</v>
          </cell>
          <cell r="B6660" t="str">
            <v>CAIXA ENTERRADA PARA INSTALACOES TELEFONICAS TIPO R3 1,30X1,20X1,20M EM BLOCOS DE CONCRETO ESTRUTURAL</v>
          </cell>
          <cell r="C6660" t="str">
            <v>UN</v>
          </cell>
          <cell r="D6660">
            <v>0</v>
          </cell>
          <cell r="E6660">
            <v>0</v>
          </cell>
          <cell r="F6660">
            <v>0</v>
          </cell>
        </row>
        <row r="6661">
          <cell r="A6661">
            <v>84796</v>
          </cell>
          <cell r="B6661" t="str">
            <v>TAMPAO FOFO P/ CAIXA R2 PADRAO TELEBRAS COMPLETO - FORNECIMENTO E INSTALACAO</v>
          </cell>
          <cell r="C6661" t="str">
            <v>UN</v>
          </cell>
          <cell r="D6661">
            <v>0</v>
          </cell>
          <cell r="E6661">
            <v>0</v>
          </cell>
          <cell r="F6661">
            <v>0</v>
          </cell>
        </row>
        <row r="6662">
          <cell r="A6662">
            <v>84798</v>
          </cell>
          <cell r="B6662" t="str">
            <v>TAMPAO FOFO P/ CAIXA R1 PADRAO TELEBRAS COMPLETO - FORNECIMENTO E INSTALACAO</v>
          </cell>
          <cell r="C6662" t="str">
            <v>UN</v>
          </cell>
          <cell r="D6662">
            <v>0</v>
          </cell>
          <cell r="E6662">
            <v>0</v>
          </cell>
          <cell r="F6662">
            <v>0</v>
          </cell>
        </row>
        <row r="6663">
          <cell r="A6663">
            <v>98261</v>
          </cell>
          <cell r="B6663" t="str">
            <v>CABO TELEFÔNICO CCI-50 1 PAR, INSTALADO EM ENTRADA DE EDIFICAÇÃO - FORNECIMENTO E INSTALAÇÃO. AF_11/2019</v>
          </cell>
          <cell r="C6663" t="str">
            <v>M</v>
          </cell>
          <cell r="D6663">
            <v>0</v>
          </cell>
          <cell r="E6663">
            <v>0</v>
          </cell>
          <cell r="F6663">
            <v>0</v>
          </cell>
        </row>
        <row r="6664">
          <cell r="A6664">
            <v>98262</v>
          </cell>
          <cell r="B6664" t="str">
            <v>CABO TELEFÔNICO CCI-50 2 PARES, SEM BLINDAGEM, INSTALADO EM ENTRADA DE EDIFICAÇÃO - FORNECIMENTO E INSTALAÇÃO. AF_11/2019</v>
          </cell>
          <cell r="C6664" t="str">
            <v>M</v>
          </cell>
          <cell r="D6664">
            <v>0</v>
          </cell>
          <cell r="E6664">
            <v>0</v>
          </cell>
          <cell r="F6664">
            <v>0</v>
          </cell>
        </row>
        <row r="6665">
          <cell r="A6665">
            <v>98263</v>
          </cell>
          <cell r="B6665" t="str">
            <v>CABO TELEFÔNICO CCI-50 3 PARES, SEM BLINDAGEM, INSTALADO EM ENTRADA DE EDIFICAÇÃO - FORNECIMENTO E INSTALAÇÃO. AF_11/2019</v>
          </cell>
          <cell r="C6665" t="str">
            <v>M</v>
          </cell>
          <cell r="D6665">
            <v>0</v>
          </cell>
          <cell r="E6665">
            <v>0</v>
          </cell>
          <cell r="F6665">
            <v>0</v>
          </cell>
        </row>
        <row r="6666">
          <cell r="A6666">
            <v>98264</v>
          </cell>
          <cell r="B6666" t="str">
            <v>CABO TELEFÔNICO CCI-50 4 PARES, SEM BLINDAGEM, INSTALADO EM ENTRADA DE EDIFICAÇÃO - FORNECIMENTO E INSTALAÇÃO. AF_11/2019</v>
          </cell>
          <cell r="C6666" t="str">
            <v>M</v>
          </cell>
          <cell r="D6666">
            <v>0</v>
          </cell>
          <cell r="E6666">
            <v>0</v>
          </cell>
          <cell r="F6666">
            <v>0</v>
          </cell>
        </row>
        <row r="6667">
          <cell r="A6667">
            <v>98265</v>
          </cell>
          <cell r="B6667" t="str">
            <v>CABO TELEFÔNICO CCI-50 5 PARES, SEM BLINDAGEM, INSTALADO EM ENTRADA DE EDIFICAÇÃO - FORNECIMENTO E INSTALAÇÃO. AF_11/2019</v>
          </cell>
          <cell r="C6667" t="str">
            <v>M</v>
          </cell>
          <cell r="D6667">
            <v>0</v>
          </cell>
          <cell r="E6667">
            <v>0</v>
          </cell>
          <cell r="F6667">
            <v>0</v>
          </cell>
        </row>
        <row r="6668">
          <cell r="A6668">
            <v>98266</v>
          </cell>
          <cell r="B6668" t="str">
            <v>CABO TELEFÔNICO CCI-50 6 PARES, SEM BLINDAGEM, INSTALADO EM ENTRADA DE EDIFICAÇÃO - FORNECIMENTO E INSTALAÇÃO. AF_11/2019</v>
          </cell>
          <cell r="C6668" t="str">
            <v>M</v>
          </cell>
          <cell r="D6668">
            <v>0</v>
          </cell>
          <cell r="E6668">
            <v>0</v>
          </cell>
          <cell r="F6668">
            <v>0</v>
          </cell>
        </row>
        <row r="6669">
          <cell r="A6669">
            <v>98267</v>
          </cell>
          <cell r="B6669" t="str">
            <v>CABO TELEFÔNICO CI-50 10 PARES INSTALADO EM ENTRADA DE EDIFICAÇÃO - FORNECIMENTO E INSTALAÇÃO. AF_11/2019</v>
          </cell>
          <cell r="C6669" t="str">
            <v>M</v>
          </cell>
          <cell r="D6669">
            <v>0</v>
          </cell>
          <cell r="E6669">
            <v>0</v>
          </cell>
          <cell r="F6669">
            <v>0</v>
          </cell>
        </row>
        <row r="6670">
          <cell r="A6670">
            <v>98268</v>
          </cell>
          <cell r="B6670" t="str">
            <v>CABO TELEFÔNICO CI-50 20 PARES INSTALADO EM ENTRADA DE EDIFICAÇÃO - FORNECIMENTO E INSTALAÇÃO. AF_11/2019</v>
          </cell>
          <cell r="C6670" t="str">
            <v>M</v>
          </cell>
          <cell r="D6670">
            <v>0</v>
          </cell>
          <cell r="E6670">
            <v>0</v>
          </cell>
          <cell r="F6670">
            <v>0</v>
          </cell>
        </row>
        <row r="6671">
          <cell r="A6671">
            <v>98269</v>
          </cell>
          <cell r="B6671" t="str">
            <v>CABO TELEFÔNICO CI-50 30 PARES INSTALADO EM ENTRADA DE EDIFICAÇÃO - FORNECIMENTO E INSTALAÇÃO. AF_11/2019</v>
          </cell>
          <cell r="C6671" t="str">
            <v>M</v>
          </cell>
          <cell r="D6671">
            <v>0</v>
          </cell>
          <cell r="E6671">
            <v>0</v>
          </cell>
          <cell r="F6671">
            <v>0</v>
          </cell>
        </row>
        <row r="6672">
          <cell r="A6672">
            <v>98270</v>
          </cell>
          <cell r="B6672" t="str">
            <v>CABO TELEFÔNICO CI-50 50 PARES INSTALADO EM ENTRADA DE EDIFICAÇÃO - FORNECIMENTO E INSTALAÇÃO. AF_11/2019</v>
          </cell>
          <cell r="C6672" t="str">
            <v>M</v>
          </cell>
          <cell r="D6672">
            <v>0</v>
          </cell>
          <cell r="E6672">
            <v>0</v>
          </cell>
          <cell r="F6672">
            <v>0</v>
          </cell>
        </row>
        <row r="6673">
          <cell r="A6673">
            <v>98271</v>
          </cell>
          <cell r="B6673" t="str">
            <v>CABO TELEFÔNICO CI-50 75 PARES INSTALADO EM ENTRADA DE EDIFICAÇÃO - FORNECIMENTO E INSTALAÇÃO. AF_11/2019</v>
          </cell>
          <cell r="C6673" t="str">
            <v>M</v>
          </cell>
          <cell r="D6673">
            <v>0</v>
          </cell>
          <cell r="E6673">
            <v>0</v>
          </cell>
          <cell r="F6673">
            <v>0</v>
          </cell>
        </row>
        <row r="6674">
          <cell r="A6674">
            <v>98272</v>
          </cell>
          <cell r="B6674" t="str">
            <v>CABO TELEFÔNICO CI-50 200 PARES INSTALADO EM ENTRADA DE EDIFICAÇÃO - FORNECIMENTO E INSTALAÇÃO. AF_11/2019</v>
          </cell>
          <cell r="C6674" t="str">
            <v>M</v>
          </cell>
          <cell r="D6674">
            <v>0</v>
          </cell>
          <cell r="E6674">
            <v>0</v>
          </cell>
          <cell r="F6674">
            <v>0</v>
          </cell>
        </row>
        <row r="6675">
          <cell r="A6675">
            <v>98273</v>
          </cell>
          <cell r="B6675" t="str">
            <v>CABO TELEFÔNICO CCI-50 4 PARES, SEM BLINDAGEM, INSTALADO EM PRUMADA - FORNECIMENTO E INSTALAÇÃO. AF_11/2019</v>
          </cell>
          <cell r="C6675" t="str">
            <v>M</v>
          </cell>
          <cell r="D6675">
            <v>0</v>
          </cell>
          <cell r="E6675">
            <v>0</v>
          </cell>
          <cell r="F6675">
            <v>0</v>
          </cell>
        </row>
        <row r="6676">
          <cell r="A6676">
            <v>98274</v>
          </cell>
          <cell r="B6676" t="str">
            <v>CABO TELEFÔNICO CCI-50 5 PARES, SEM BLINDAGEM, INSTALADO EM PRUMADA - FORNECIMENTO E INSTALAÇÃO. AF_11/2019</v>
          </cell>
          <cell r="C6676" t="str">
            <v>M</v>
          </cell>
          <cell r="D6676">
            <v>0</v>
          </cell>
          <cell r="E6676">
            <v>0</v>
          </cell>
          <cell r="F6676">
            <v>0</v>
          </cell>
        </row>
        <row r="6677">
          <cell r="A6677">
            <v>98275</v>
          </cell>
          <cell r="B6677" t="str">
            <v>CABO TELEFÔNICO CCI-50 6 PARES, SEM BLINDAGEM, INSTALADO EM PRUMADA - FORNECIMENTO E INSTALAÇÃO. AF_11/2019</v>
          </cell>
          <cell r="C6677" t="str">
            <v>M</v>
          </cell>
          <cell r="D6677">
            <v>0</v>
          </cell>
          <cell r="E6677">
            <v>0</v>
          </cell>
          <cell r="F6677">
            <v>0</v>
          </cell>
        </row>
        <row r="6678">
          <cell r="A6678">
            <v>98276</v>
          </cell>
          <cell r="B6678" t="str">
            <v>CABO TELEFÔNICO CI-50 10 PARES INSTALADO EM PRUMADA - FORNECIMENTO E INSTALAÇÃO. AF_11/2019</v>
          </cell>
          <cell r="C6678" t="str">
            <v>M</v>
          </cell>
          <cell r="D6678">
            <v>0</v>
          </cell>
          <cell r="E6678">
            <v>0</v>
          </cell>
          <cell r="F6678">
            <v>0</v>
          </cell>
        </row>
        <row r="6679">
          <cell r="A6679">
            <v>98277</v>
          </cell>
          <cell r="B6679" t="str">
            <v>CABO TELEFÔNICO CI-50 20 PARES INSTALADO EM PRUMADA - FORNECIMENTO E INSTALAÇÃO. AF_11/2019</v>
          </cell>
          <cell r="C6679" t="str">
            <v>M</v>
          </cell>
          <cell r="D6679">
            <v>0</v>
          </cell>
          <cell r="E6679">
            <v>0</v>
          </cell>
          <cell r="F6679">
            <v>0</v>
          </cell>
        </row>
        <row r="6680">
          <cell r="A6680">
            <v>98278</v>
          </cell>
          <cell r="B6680" t="str">
            <v>CABO TELEFÔNICO CI-50 30 PARES INSTALADO EM PRUMADA - FORNECIMENTO E INSTALAÇÃO. AF_11/2019</v>
          </cell>
          <cell r="C6680" t="str">
            <v>M</v>
          </cell>
          <cell r="D6680">
            <v>0</v>
          </cell>
          <cell r="E6680">
            <v>0</v>
          </cell>
          <cell r="F6680">
            <v>0</v>
          </cell>
        </row>
        <row r="6681">
          <cell r="A6681">
            <v>98279</v>
          </cell>
          <cell r="B6681" t="str">
            <v>CABO TELEFÔNICO CI-50 50 PARES INSTALADO EM PRUMADA - FORNECIMENTO E INSTALAÇÃO. AF_11/2019</v>
          </cell>
          <cell r="C6681" t="str">
            <v>M</v>
          </cell>
          <cell r="D6681">
            <v>0</v>
          </cell>
          <cell r="E6681">
            <v>0</v>
          </cell>
          <cell r="F6681">
            <v>0</v>
          </cell>
        </row>
        <row r="6682">
          <cell r="A6682">
            <v>98280</v>
          </cell>
          <cell r="B6682" t="str">
            <v>CABO TELEFÔNICO CCI-50 1 PAR, SEM BLINDAGEM, INSTALADO EM DISTRIBUIÇÃO DE EDIFICAÇÃO RESIDENCIAL - FORNECIMENTO E INSTALAÇÃO. AF_11/2019</v>
          </cell>
          <cell r="C6682" t="str">
            <v>M</v>
          </cell>
          <cell r="D6682">
            <v>0</v>
          </cell>
          <cell r="E6682">
            <v>0</v>
          </cell>
          <cell r="F6682">
            <v>0</v>
          </cell>
        </row>
        <row r="6683">
          <cell r="A6683">
            <v>98281</v>
          </cell>
          <cell r="B6683" t="str">
            <v>CABO TELEFÔNICO CCI-50 2 PARES, SEM BLINDAGEM, INSTALADO EM DISTRIBUIÇÃO DE EDIFICAÇÃO RESIDENCIAL - FORNECIMENTO E INSTALAÇÃO. AF_11/2019</v>
          </cell>
          <cell r="C6683" t="str">
            <v>M</v>
          </cell>
          <cell r="D6683">
            <v>0</v>
          </cell>
          <cell r="E6683">
            <v>0</v>
          </cell>
          <cell r="F6683">
            <v>0</v>
          </cell>
        </row>
        <row r="6684">
          <cell r="A6684">
            <v>98282</v>
          </cell>
          <cell r="B6684" t="str">
            <v>CABO TELEFÔNICO CCI-50 3 PARES, SEM BLINDAGEM, INSTALADO EM DISTRIBUIÇÃO DE EDIFICAÇÃO RESIDENCIAL - FORNECIMENTO E INSTALAÇÃO. AF_11/2019</v>
          </cell>
          <cell r="C6684" t="str">
            <v>M</v>
          </cell>
          <cell r="D6684">
            <v>0</v>
          </cell>
          <cell r="E6684">
            <v>0</v>
          </cell>
          <cell r="F6684">
            <v>0</v>
          </cell>
        </row>
        <row r="6685">
          <cell r="A6685">
            <v>98283</v>
          </cell>
          <cell r="B6685" t="str">
            <v>CABO TELEFÔNICO CCI-50 4 PARES, SEM BLINDAGEM, INSTALADO EM DISTRIBUIÇÃO DE EDIFICAÇÃO RESIDENCIAL - FORNECIMENTO E INSTALAÇÃO. AF_11/2019</v>
          </cell>
          <cell r="C6685" t="str">
            <v>M</v>
          </cell>
          <cell r="D6685">
            <v>0</v>
          </cell>
          <cell r="E6685">
            <v>0</v>
          </cell>
          <cell r="F6685">
            <v>0</v>
          </cell>
        </row>
        <row r="6686">
          <cell r="A6686">
            <v>98284</v>
          </cell>
          <cell r="B6686" t="str">
            <v>CABO TELEFÔNICO CCI-50 5 PARES, SEM BLINDAGEM, INSTALADO EM DISTRIBUIÇÃO DE EDIFICAÇÃO RESIDENCIAL - FORNECIMENTO E INSTALAÇÃO. AF_11/2019</v>
          </cell>
          <cell r="C6686" t="str">
            <v>M</v>
          </cell>
          <cell r="D6686">
            <v>0</v>
          </cell>
          <cell r="E6686">
            <v>0</v>
          </cell>
          <cell r="F6686">
            <v>0</v>
          </cell>
        </row>
        <row r="6687">
          <cell r="A6687">
            <v>98285</v>
          </cell>
          <cell r="B6687" t="str">
            <v>CABO TELEFÔNICO CCI-50 6 PARES, SEM BLINDAGEM, INSTALADO EM DISTRIBUIÇÃO DE EDIFICAÇÃO RESIDENCIAL - FORNECIMENTO E INSTALAÇÃO. AF_11/2019</v>
          </cell>
          <cell r="C6687" t="str">
            <v>M</v>
          </cell>
          <cell r="D6687">
            <v>0</v>
          </cell>
          <cell r="E6687">
            <v>0</v>
          </cell>
          <cell r="F6687">
            <v>0</v>
          </cell>
        </row>
        <row r="6688">
          <cell r="A6688">
            <v>98286</v>
          </cell>
          <cell r="B6688" t="str">
            <v>CABO TELEFÔNICO CI-50 10 PARES INSTALADO EM DISTRIBUIÇÃO DE EDIFICAÇÃO RESIDENCIAL - FORNECIMENTO E INSTALAÇÃO. AF_11/2019</v>
          </cell>
          <cell r="C6688" t="str">
            <v>M</v>
          </cell>
          <cell r="D6688">
            <v>0</v>
          </cell>
          <cell r="E6688">
            <v>0</v>
          </cell>
          <cell r="F6688">
            <v>0</v>
          </cell>
        </row>
        <row r="6689">
          <cell r="A6689">
            <v>98287</v>
          </cell>
          <cell r="B6689" t="str">
            <v>CABO TELEFÔNICO CCI-50 1 PAR, SEM BLINDAGEM, INSTALADO EM DISTRIBUIÇÃO DE EDIFICAÇÃO INSTITUCIONAL - FORNECIMENTO E INSTALAÇÃO. AF_11/2019</v>
          </cell>
          <cell r="C6689" t="str">
            <v>M</v>
          </cell>
          <cell r="D6689">
            <v>0</v>
          </cell>
          <cell r="E6689">
            <v>0</v>
          </cell>
          <cell r="F6689">
            <v>0</v>
          </cell>
        </row>
        <row r="6690">
          <cell r="A6690">
            <v>98288</v>
          </cell>
          <cell r="B6690" t="str">
            <v>CABO TELEFÔNICO CCI-50 2 PARES, SEM BLINDAGEM, INSTALADO EM DISTRIBUIÇÃO DE EDIFICAÇÃO INSTITUCIONAL - FORNECIMENTO E INSTALAÇÃO. AF_11/2019</v>
          </cell>
          <cell r="C6690" t="str">
            <v>M</v>
          </cell>
          <cell r="D6690">
            <v>0</v>
          </cell>
          <cell r="E6690">
            <v>0</v>
          </cell>
          <cell r="F6690">
            <v>0</v>
          </cell>
        </row>
        <row r="6691">
          <cell r="A6691">
            <v>98289</v>
          </cell>
          <cell r="B6691" t="str">
            <v>CABO TELEFÔNICO CCI-50 3 PARES, SEM BLINDAGEM, INSTALADO EM DISTRIBUIÇÃO DE EDIFICAÇÃO INSTITUCIONAL - FORNECIMENTO E INSTALAÇÃO. AF_11/2019</v>
          </cell>
          <cell r="C6691" t="str">
            <v>M</v>
          </cell>
          <cell r="D6691">
            <v>0</v>
          </cell>
          <cell r="E6691">
            <v>0</v>
          </cell>
          <cell r="F6691">
            <v>0</v>
          </cell>
        </row>
        <row r="6692">
          <cell r="A6692">
            <v>98290</v>
          </cell>
          <cell r="B6692" t="str">
            <v>CABO TELEFÔNICO CCI-50 4 PARES, SEM BLINDAGEM, INSTALADO EM DISTRIBUIÇÃO DE EDIFICAÇÃO INSTITUCIONAL - FORNECIMENTO E INSTALAÇÃO. AF_11/2019</v>
          </cell>
          <cell r="C6692" t="str">
            <v>M</v>
          </cell>
          <cell r="D6692">
            <v>0</v>
          </cell>
          <cell r="E6692">
            <v>0</v>
          </cell>
          <cell r="F6692">
            <v>0</v>
          </cell>
        </row>
        <row r="6693">
          <cell r="A6693">
            <v>98291</v>
          </cell>
          <cell r="B6693" t="str">
            <v>CABO TELEFÔNICO CCI-50 5 PARES, SEM BLINDAGEM, INSTALADO EM DISTRIBUIÇÃO DE EDIFICAÇÃO INSTITUCIONAL - FORNECIMENTO E INSTALAÇÃO. AF_11/2019</v>
          </cell>
          <cell r="C6693" t="str">
            <v>M</v>
          </cell>
          <cell r="D6693">
            <v>0</v>
          </cell>
          <cell r="E6693">
            <v>0</v>
          </cell>
          <cell r="F6693">
            <v>0</v>
          </cell>
        </row>
        <row r="6694">
          <cell r="A6694">
            <v>98292</v>
          </cell>
          <cell r="B6694" t="str">
            <v>CABO TELEFÔNICO CCI-50 6 PARES, SEM BLINDAGEM, INSTALADO EM DISTRIBUIÇÃO DE EDIFICAÇÃO INSTITUCIONAL - FORNECIMENTO E INSTALAÇÃO. AF_11/2019</v>
          </cell>
          <cell r="C6694" t="str">
            <v>M</v>
          </cell>
          <cell r="D6694">
            <v>0</v>
          </cell>
          <cell r="E6694">
            <v>0</v>
          </cell>
          <cell r="F6694">
            <v>0</v>
          </cell>
        </row>
        <row r="6695">
          <cell r="A6695">
            <v>98293</v>
          </cell>
          <cell r="B6695" t="str">
            <v>CABO TELEFÔNICO CI-50 10 PARES INSTALADO EM DISTRIBUIÇÃO DE EDIFICAÇÃO INSTITUCIONAL - FORNECIMENTO E INSTALAÇÃO. AF_11/2019</v>
          </cell>
          <cell r="C6695" t="str">
            <v>M</v>
          </cell>
          <cell r="D6695">
            <v>0</v>
          </cell>
          <cell r="E6695">
            <v>0</v>
          </cell>
          <cell r="F6695">
            <v>0</v>
          </cell>
        </row>
        <row r="6696">
          <cell r="A6696">
            <v>98400</v>
          </cell>
          <cell r="B6696" t="str">
            <v>CABO TELEFÔNICO CTP-APL-50 10 PARES INSTALADO EM ENTRADA DE EDIFICAÇÃO - FORNECIMENTO E INSTALAÇÃO. AF_11/2019</v>
          </cell>
          <cell r="C6696" t="str">
            <v>M</v>
          </cell>
          <cell r="D6696">
            <v>0</v>
          </cell>
          <cell r="E6696">
            <v>0</v>
          </cell>
          <cell r="F6696">
            <v>0</v>
          </cell>
        </row>
        <row r="6697">
          <cell r="A6697">
            <v>98401</v>
          </cell>
          <cell r="B6697" t="str">
            <v>CABO TELEFÔNICO CTP-APL-50 20 PARES INSTALADO EM ENTRADA DE EDIFICAÇÃO - FORNECIMENTO E INSTALAÇÃO. AF_11/2019</v>
          </cell>
          <cell r="C6697" t="str">
            <v>M</v>
          </cell>
          <cell r="D6697">
            <v>0</v>
          </cell>
          <cell r="E6697">
            <v>0</v>
          </cell>
          <cell r="F6697">
            <v>0</v>
          </cell>
        </row>
        <row r="6698">
          <cell r="A6698">
            <v>98402</v>
          </cell>
          <cell r="B6698" t="str">
            <v>CABO TELEFÔNICO CTP-APL-50 30 PARES INSTALADO EM ENTRADA DE EDIFICAÇÃO - FORNECIMENTO E INSTALAÇÃO. AF_11/2019</v>
          </cell>
          <cell r="C6698" t="str">
            <v>M</v>
          </cell>
          <cell r="D6698">
            <v>0</v>
          </cell>
          <cell r="E6698">
            <v>0</v>
          </cell>
          <cell r="F6698">
            <v>0</v>
          </cell>
        </row>
        <row r="6699">
          <cell r="A6699">
            <v>100556</v>
          </cell>
          <cell r="B6699" t="str">
            <v>CAIXA DE PASSAGEM PARA TELEFONE 15X15X10CM (SOBREPOR), FORNECIMENTO E INSTALACAO. AF_11/2019</v>
          </cell>
          <cell r="C6699" t="str">
            <v>UN</v>
          </cell>
          <cell r="D6699">
            <v>0</v>
          </cell>
          <cell r="E6699">
            <v>0</v>
          </cell>
          <cell r="F6699">
            <v>0</v>
          </cell>
        </row>
        <row r="6700">
          <cell r="A6700">
            <v>100557</v>
          </cell>
          <cell r="B6700" t="str">
            <v>CAIXA DE PASSAGEM PARA TELEFONE 80X80X15CM (SOBREPOR) FORNECIMENTO E INSTALACAO. AF_11/2019</v>
          </cell>
          <cell r="C6700" t="str">
            <v>UN</v>
          </cell>
          <cell r="D6700">
            <v>0</v>
          </cell>
          <cell r="E6700">
            <v>0</v>
          </cell>
          <cell r="F6700">
            <v>0</v>
          </cell>
        </row>
        <row r="6701">
          <cell r="A6701">
            <v>100560</v>
          </cell>
          <cell r="B6701" t="str">
            <v>QUADRO DE DISTRIBUIÇÃO PARA TELEFONE N.2, 20X20X12CM EM CHAPA METALICA, DE EMBUTIR, SEM ACESSORIOS, PADRÃO TELEBRAS, FORNECIMENTO E INSTALAÇÃO. AF_11/2019</v>
          </cell>
          <cell r="C6701" t="str">
            <v>UN</v>
          </cell>
          <cell r="D6701">
            <v>0</v>
          </cell>
          <cell r="E6701">
            <v>0</v>
          </cell>
          <cell r="F6701">
            <v>0</v>
          </cell>
        </row>
        <row r="6702">
          <cell r="A6702">
            <v>100561</v>
          </cell>
          <cell r="B6702" t="str">
            <v>QUADRO DE DISTRIBUICAO PARA TELEFONE N.3, 40X40X12CM EM CHAPA METALICA, DE EMBUTIR, SEM ACESSORIOS, PADRAO TELEBRAS, FORNECIMENTO E INSTALAÇÃO. AF_11/2019</v>
          </cell>
          <cell r="C6702" t="str">
            <v>UN</v>
          </cell>
          <cell r="D6702">
            <v>0</v>
          </cell>
          <cell r="E6702">
            <v>0</v>
          </cell>
          <cell r="F6702">
            <v>0</v>
          </cell>
        </row>
        <row r="6703">
          <cell r="A6703">
            <v>100562</v>
          </cell>
          <cell r="B6703" t="str">
            <v>QUADRO DE DISTRIBUICAO PARA TELEFONE N.4, 60X60X12CM EM CHAPA METALICA, DE EMBUTIR, SEM ACESSORIOS, PADRAO TELEBRAS, FORNECIMENTO E INSTALAÇÃO. AF_11/2019</v>
          </cell>
          <cell r="C6703" t="str">
            <v>UN</v>
          </cell>
          <cell r="D6703">
            <v>0</v>
          </cell>
          <cell r="E6703">
            <v>0</v>
          </cell>
          <cell r="F6703">
            <v>0</v>
          </cell>
        </row>
        <row r="6704">
          <cell r="A6704">
            <v>100563</v>
          </cell>
          <cell r="B6704" t="str">
            <v>QUADRO DE DISTRIBUIÇÃO PARA TELEFONE N.5, 80X80X12CM EM CHAPA METALICA, SEM ACESSORIOS, PADRAO TELEBRAS, FORNECIMENTO E INSTALAÇÃO. AF_11/2019</v>
          </cell>
          <cell r="C6704" t="str">
            <v>UN</v>
          </cell>
          <cell r="D6704">
            <v>0</v>
          </cell>
          <cell r="E6704">
            <v>0</v>
          </cell>
          <cell r="F6704">
            <v>0</v>
          </cell>
        </row>
        <row r="6705">
          <cell r="A6705">
            <v>98397</v>
          </cell>
          <cell r="B6705" t="str">
            <v>PINTURA ANTICORROSIVA DE DUTO METÁLICO. AF_04/2018</v>
          </cell>
          <cell r="C6705" t="str">
            <v>M2</v>
          </cell>
          <cell r="D6705">
            <v>0</v>
          </cell>
          <cell r="E6705">
            <v>0</v>
          </cell>
          <cell r="F6705">
            <v>0</v>
          </cell>
        </row>
        <row r="6706">
          <cell r="A6706" t="str">
            <v>74003/1</v>
          </cell>
          <cell r="B6706" t="str">
            <v>INSTALACOES GAS CENTRAL P/ EDIFICIO RESIDENCIAL C/ 4 PAVTOS 16 UNID.  UMA CENTRAL POR BLOCO COM 16 PONTOS</v>
          </cell>
          <cell r="C6706" t="str">
            <v>UN</v>
          </cell>
          <cell r="D6706">
            <v>0</v>
          </cell>
          <cell r="E6706">
            <v>0</v>
          </cell>
          <cell r="F6706">
            <v>0</v>
          </cell>
        </row>
        <row r="6707">
          <cell r="A6707">
            <v>85120</v>
          </cell>
          <cell r="B6707" t="str">
            <v>MANOMETRO 0 A 200 PSI (0 A 14 KGF/CM2), D = 50MM - FORNECIMENTO E COLOCACAO</v>
          </cell>
          <cell r="C6707" t="str">
            <v>UN</v>
          </cell>
          <cell r="D6707">
            <v>0</v>
          </cell>
          <cell r="E6707">
            <v>0</v>
          </cell>
          <cell r="F6707">
            <v>0</v>
          </cell>
        </row>
        <row r="6708">
          <cell r="A6708">
            <v>83486</v>
          </cell>
          <cell r="B6708" t="str">
            <v>BOMBA CENTRIFUGA C/ MOTOR ELETRICO TRIFASICO 1CV</v>
          </cell>
          <cell r="C6708" t="str">
            <v>UN</v>
          </cell>
          <cell r="D6708">
            <v>0</v>
          </cell>
          <cell r="E6708">
            <v>0</v>
          </cell>
          <cell r="F6708">
            <v>0</v>
          </cell>
        </row>
        <row r="6709">
          <cell r="A6709">
            <v>83643</v>
          </cell>
          <cell r="B6709" t="str">
            <v>BOMBA SUBMERSIVEL ELETRICA, TRIFASICA, POTÊNCIA 3,75 HP, DIAMETRO DO ROTOR 90 MM SEMIABERTO, BOCAL DE SAIDA DIAMETRO DE 2 POLEGADAS, HM/Q = 5 M / 61,2 M3/H A 25,5 M / 3,6 M3/H</v>
          </cell>
          <cell r="C6709" t="str">
            <v>UN</v>
          </cell>
          <cell r="D6709">
            <v>0</v>
          </cell>
          <cell r="E6709">
            <v>0</v>
          </cell>
          <cell r="F6709">
            <v>0</v>
          </cell>
        </row>
        <row r="6710">
          <cell r="A6710">
            <v>83644</v>
          </cell>
          <cell r="B6710" t="str">
            <v>BOMBA RECALQUE D'AGUA TRIFASICA 10,0 HP</v>
          </cell>
          <cell r="C6710" t="str">
            <v>UN</v>
          </cell>
          <cell r="D6710">
            <v>0</v>
          </cell>
          <cell r="E6710">
            <v>0</v>
          </cell>
          <cell r="F6710">
            <v>0</v>
          </cell>
        </row>
        <row r="6711">
          <cell r="A6711">
            <v>83645</v>
          </cell>
          <cell r="B6711" t="str">
            <v>BOMBA RECALQUE D'AGUA TRIFASICA 3,0 HP</v>
          </cell>
          <cell r="C6711" t="str">
            <v>UN</v>
          </cell>
          <cell r="D6711">
            <v>0</v>
          </cell>
          <cell r="E6711">
            <v>0</v>
          </cell>
          <cell r="F6711">
            <v>0</v>
          </cell>
        </row>
        <row r="6712">
          <cell r="A6712">
            <v>83646</v>
          </cell>
          <cell r="B6712" t="str">
            <v>BOMBA RECALQUE D'AGUA DE ESTAGIOS TRIFASICA 2,0 HP</v>
          </cell>
          <cell r="C6712" t="str">
            <v>UN</v>
          </cell>
          <cell r="D6712">
            <v>0</v>
          </cell>
          <cell r="E6712">
            <v>0</v>
          </cell>
          <cell r="F6712">
            <v>0</v>
          </cell>
        </row>
        <row r="6713">
          <cell r="A6713">
            <v>83647</v>
          </cell>
          <cell r="B6713" t="str">
            <v>BOMBA RECALQUE D'AGUA TRIFASICA 1,5HP</v>
          </cell>
          <cell r="C6713" t="str">
            <v>UN</v>
          </cell>
          <cell r="D6713">
            <v>0</v>
          </cell>
          <cell r="E6713">
            <v>0</v>
          </cell>
          <cell r="F6713">
            <v>0</v>
          </cell>
        </row>
        <row r="6714">
          <cell r="A6714">
            <v>83648</v>
          </cell>
          <cell r="B6714" t="str">
            <v>BOMBA RECALQUE D'AGUA TRIFASICA 0,5 HP</v>
          </cell>
          <cell r="C6714" t="str">
            <v>UN</v>
          </cell>
          <cell r="D6714">
            <v>0</v>
          </cell>
          <cell r="E6714">
            <v>0</v>
          </cell>
          <cell r="F6714">
            <v>0</v>
          </cell>
        </row>
        <row r="6715">
          <cell r="A6715">
            <v>83649</v>
          </cell>
          <cell r="B6715" t="str">
            <v>BOMBA RECALQUE D'AGUA PREDIO 6 A 10 PAVTOS - 2UD</v>
          </cell>
          <cell r="C6715" t="str">
            <v>UN</v>
          </cell>
          <cell r="D6715">
            <v>0</v>
          </cell>
          <cell r="E6715">
            <v>0</v>
          </cell>
          <cell r="F6715">
            <v>0</v>
          </cell>
        </row>
        <row r="6716">
          <cell r="A6716">
            <v>83650</v>
          </cell>
          <cell r="B6716" t="str">
            <v>BOMBA RECALQUE D'AGUA PREDIO 3 A 5 PAVTOS - 2UD</v>
          </cell>
          <cell r="C6716" t="str">
            <v>UN</v>
          </cell>
          <cell r="D6716">
            <v>0</v>
          </cell>
          <cell r="E6716">
            <v>0</v>
          </cell>
          <cell r="F6716">
            <v>0</v>
          </cell>
        </row>
        <row r="6717">
          <cell r="A6717">
            <v>98294</v>
          </cell>
          <cell r="B6717" t="str">
            <v>CABO ELETRÔNICO CATEGORIA 5E, INSTALADO EM EDIFICAÇÃO RESIDENCIAL - FORNECIMENTO E INSTALAÇÃO. AF_11/2019</v>
          </cell>
          <cell r="C6717" t="str">
            <v>M</v>
          </cell>
          <cell r="D6717">
            <v>0</v>
          </cell>
          <cell r="E6717">
            <v>0</v>
          </cell>
          <cell r="F6717">
            <v>0</v>
          </cell>
        </row>
        <row r="6718">
          <cell r="A6718">
            <v>98295</v>
          </cell>
          <cell r="B6718" t="str">
            <v>CABO ELETRÔNICO CATEGORIA 5E, INSTALADO EM EDIFICAÇÃO INSTITUCIONAL - FORNECIMENTO E INSTALAÇÃO. AF_11/2019</v>
          </cell>
          <cell r="C6718" t="str">
            <v>M</v>
          </cell>
          <cell r="D6718">
            <v>0</v>
          </cell>
          <cell r="E6718">
            <v>0</v>
          </cell>
          <cell r="F6718">
            <v>0</v>
          </cell>
        </row>
        <row r="6719">
          <cell r="A6719">
            <v>98296</v>
          </cell>
          <cell r="B6719" t="str">
            <v>CABO ELETRÔNICO CATEGORIA 6, INSTALADO EM EDIFICAÇÃO RESIDENCIAL - FORNECIMENTO E INSTALAÇÃO. AF_11/2019</v>
          </cell>
          <cell r="C6719" t="str">
            <v>M</v>
          </cell>
          <cell r="D6719">
            <v>0</v>
          </cell>
          <cell r="E6719">
            <v>0</v>
          </cell>
          <cell r="F6719">
            <v>0</v>
          </cell>
        </row>
        <row r="6720">
          <cell r="A6720" t="str">
            <v>98297/0</v>
          </cell>
          <cell r="B6720" t="str">
            <v>CABO ELETRÔNICO CATEGORIA 6, INSTALADO EM EDIFICAÇÃO INSTITUCIONAL - FORNECIMENTO E INSTALAÇÃO. AF_11/2019</v>
          </cell>
          <cell r="C6720" t="str">
            <v>M</v>
          </cell>
          <cell r="D6720">
            <v>1.52</v>
          </cell>
          <cell r="E6720">
            <v>0.18</v>
          </cell>
          <cell r="F6720">
            <v>0</v>
          </cell>
        </row>
        <row r="6721">
          <cell r="A6721">
            <v>98301</v>
          </cell>
          <cell r="B6721" t="str">
            <v>PATCH PANEL 24 PORTAS, CATEGORIA 5E - FORNECIMENTO E INSTALAÇÃO. AF_11/2019</v>
          </cell>
          <cell r="C6721" t="str">
            <v>UN</v>
          </cell>
          <cell r="D6721">
            <v>0</v>
          </cell>
          <cell r="E6721">
            <v>0</v>
          </cell>
          <cell r="F6721">
            <v>0</v>
          </cell>
        </row>
        <row r="6722">
          <cell r="A6722">
            <v>98302</v>
          </cell>
          <cell r="B6722" t="str">
            <v>PATCH PANEL 24 PORTAS, CATEGORIA 6 - FORNECIMENTO E INSTALAÇÃO. AF_11/2019</v>
          </cell>
          <cell r="C6722" t="str">
            <v>UN</v>
          </cell>
          <cell r="D6722">
            <v>0</v>
          </cell>
          <cell r="E6722">
            <v>0</v>
          </cell>
          <cell r="F6722">
            <v>0</v>
          </cell>
        </row>
        <row r="6723">
          <cell r="A6723">
            <v>98304</v>
          </cell>
          <cell r="B6723" t="str">
            <v>PATCH PANEL 48 PORTAS, CATEGORIA 6 - FORNECIMENTO E INSTALAÇÃO. AF_11/2019</v>
          </cell>
          <cell r="C6723" t="str">
            <v>UN</v>
          </cell>
          <cell r="D6723">
            <v>365.75</v>
          </cell>
          <cell r="E6723">
            <v>514.87</v>
          </cell>
          <cell r="F6723">
            <v>0</v>
          </cell>
        </row>
        <row r="6724">
          <cell r="A6724">
            <v>98307</v>
          </cell>
          <cell r="B6724" t="str">
            <v>TOMADA DE REDE RJ45 - FORNECIMENTO E INSTALAÇÃO. AF_11/2019</v>
          </cell>
          <cell r="C6724" t="str">
            <v>UN</v>
          </cell>
          <cell r="D6724">
            <v>30.73</v>
          </cell>
          <cell r="E6724">
            <v>8.61</v>
          </cell>
          <cell r="F6724">
            <v>0</v>
          </cell>
        </row>
        <row r="6725">
          <cell r="A6725">
            <v>98308</v>
          </cell>
          <cell r="B6725" t="str">
            <v>TOMADA PARA TELEFONE RJ11 - FORNECIMENTO E INSTALAÇÃO. AF_11/2019</v>
          </cell>
          <cell r="C6725" t="str">
            <v>UN</v>
          </cell>
          <cell r="D6725">
            <v>0</v>
          </cell>
          <cell r="E6725">
            <v>0</v>
          </cell>
          <cell r="F6725">
            <v>0</v>
          </cell>
        </row>
        <row r="6726">
          <cell r="A6726">
            <v>98593</v>
          </cell>
          <cell r="B6726" t="str">
            <v>PATCH PANEL 48 PORTAS, CATEGORIA 5E - FORNECIMENTO E INSTALAÇÃO. AF_11/2019</v>
          </cell>
          <cell r="C6726" t="str">
            <v>UN</v>
          </cell>
          <cell r="D6726">
            <v>0</v>
          </cell>
          <cell r="E6726">
            <v>0</v>
          </cell>
          <cell r="F6726">
            <v>0</v>
          </cell>
        </row>
        <row r="6727">
          <cell r="A6727">
            <v>89355</v>
          </cell>
          <cell r="B6727" t="str">
            <v>TUBO, PVC, SOLDÁVEL, DN 20MM, INSTALADO EM RAMAL OU SUB-RAMAL DE ÁGUA - FORNECIMENTO E INSTALAÇÃO. AF_12/2014</v>
          </cell>
          <cell r="C6727" t="str">
            <v>M</v>
          </cell>
          <cell r="D6727">
            <v>0</v>
          </cell>
          <cell r="E6727">
            <v>0</v>
          </cell>
          <cell r="F6727">
            <v>0</v>
          </cell>
        </row>
        <row r="6728">
          <cell r="A6728">
            <v>89356</v>
          </cell>
          <cell r="B6728" t="str">
            <v>TUBO, PVC, SOLDÁVEL, DN 25MM, INSTALADO EM RAMAL OU SUB-RAMAL DE ÁGUA - FORNECIMENTO E INSTALAÇÃO. AF_12/2014</v>
          </cell>
          <cell r="C6728" t="str">
            <v>M</v>
          </cell>
          <cell r="D6728">
            <v>0</v>
          </cell>
          <cell r="E6728">
            <v>0</v>
          </cell>
          <cell r="F6728">
            <v>0</v>
          </cell>
        </row>
        <row r="6729">
          <cell r="A6729">
            <v>89357</v>
          </cell>
          <cell r="B6729" t="str">
            <v>TUBO, PVC, SOLDÁVEL, DN 32MM, INSTALADO EM RAMAL OU SUB-RAMAL DE ÁGUA - FORNECIMENTO E INSTALAÇÃO. AF_12/2014</v>
          </cell>
          <cell r="C6729" t="str">
            <v>M</v>
          </cell>
          <cell r="D6729">
            <v>0</v>
          </cell>
          <cell r="E6729">
            <v>0</v>
          </cell>
          <cell r="F6729">
            <v>0</v>
          </cell>
        </row>
        <row r="6730">
          <cell r="A6730">
            <v>89401</v>
          </cell>
          <cell r="B6730" t="str">
            <v>TUBO, PVC, SOLDÁVEL, DN 20MM, INSTALADO EM RAMAL DE DISTRIBUIÇÃO DE ÁGUA - FORNECIMENTO E INSTALAÇÃO. AF_12/2014</v>
          </cell>
          <cell r="C6730" t="str">
            <v>M</v>
          </cell>
          <cell r="D6730">
            <v>0</v>
          </cell>
          <cell r="E6730">
            <v>0</v>
          </cell>
          <cell r="F6730">
            <v>0</v>
          </cell>
        </row>
        <row r="6731">
          <cell r="A6731">
            <v>89402</v>
          </cell>
          <cell r="B6731" t="str">
            <v>TUBO, PVC, SOLDÁVEL, DN 25MM, INSTALADO EM RAMAL DE DISTRIBUIÇÃO DE ÁGUA - FORNECIMENTO E INSTALAÇÃO. AF_12/2014</v>
          </cell>
          <cell r="C6731" t="str">
            <v>M</v>
          </cell>
          <cell r="D6731">
            <v>0</v>
          </cell>
          <cell r="E6731">
            <v>0</v>
          </cell>
          <cell r="F6731">
            <v>0</v>
          </cell>
        </row>
        <row r="6732">
          <cell r="A6732">
            <v>89403</v>
          </cell>
          <cell r="B6732" t="str">
            <v>TUBO, PVC, SOLDÁVEL, DN 32MM, INSTALADO EM RAMAL DE DISTRIBUIÇÃO DE ÁGUA - FORNECIMENTO E INSTALAÇÃO. AF_12/2014</v>
          </cell>
          <cell r="C6732" t="str">
            <v>M</v>
          </cell>
          <cell r="D6732">
            <v>0</v>
          </cell>
          <cell r="E6732">
            <v>0</v>
          </cell>
          <cell r="F6732">
            <v>0</v>
          </cell>
        </row>
        <row r="6733">
          <cell r="A6733">
            <v>89446</v>
          </cell>
          <cell r="B6733" t="str">
            <v>TUBO, PVC, SOLDÁVEL, DN 25MM, INSTALADO EM PRUMADA DE ÁGUA - FORNECIMENTO E INSTALAÇÃO. AF_12/2014</v>
          </cell>
          <cell r="C6733" t="str">
            <v>M</v>
          </cell>
          <cell r="D6733">
            <v>0</v>
          </cell>
          <cell r="E6733">
            <v>0</v>
          </cell>
          <cell r="F6733">
            <v>0</v>
          </cell>
        </row>
        <row r="6734">
          <cell r="A6734">
            <v>89447</v>
          </cell>
          <cell r="B6734" t="str">
            <v>TUBO, PVC, SOLDÁVEL, DN 32MM, INSTALADO EM PRUMADA DE ÁGUA - FORNECIMENTO E INSTALAÇÃO. AF_12/2014</v>
          </cell>
          <cell r="C6734" t="str">
            <v>M</v>
          </cell>
          <cell r="D6734">
            <v>0</v>
          </cell>
          <cell r="E6734">
            <v>0</v>
          </cell>
          <cell r="F6734">
            <v>0</v>
          </cell>
        </row>
        <row r="6735">
          <cell r="A6735">
            <v>89448</v>
          </cell>
          <cell r="B6735" t="str">
            <v>TUBO, PVC, SOLDÁVEL, DN 40MM, INSTALADO EM PRUMADA DE ÁGUA - FORNECIMENTO E INSTALAÇÃO. AF_12/2014</v>
          </cell>
          <cell r="C6735" t="str">
            <v>M</v>
          </cell>
          <cell r="D6735">
            <v>0</v>
          </cell>
          <cell r="E6735">
            <v>0</v>
          </cell>
          <cell r="F6735">
            <v>0</v>
          </cell>
        </row>
        <row r="6736">
          <cell r="A6736">
            <v>89449</v>
          </cell>
          <cell r="B6736" t="str">
            <v>TUBO, PVC, SOLDÁVEL, DN 50MM, INSTALADO EM PRUMADA DE ÁGUA - FORNECIMENTO E INSTALAÇÃO. AF_12/2014</v>
          </cell>
          <cell r="C6736" t="str">
            <v>M</v>
          </cell>
          <cell r="D6736">
            <v>0</v>
          </cell>
          <cell r="E6736">
            <v>0</v>
          </cell>
          <cell r="F6736">
            <v>0</v>
          </cell>
        </row>
        <row r="6737">
          <cell r="A6737">
            <v>89450</v>
          </cell>
          <cell r="B6737" t="str">
            <v>TUBO, PVC, SOLDÁVEL, DN 60MM, INSTALADO EM PRUMADA DE ÁGUA - FORNECIMENTO E INSTALAÇÃO. AF_12/2014</v>
          </cell>
          <cell r="C6737" t="str">
            <v>M</v>
          </cell>
          <cell r="D6737">
            <v>0</v>
          </cell>
          <cell r="E6737">
            <v>0</v>
          </cell>
          <cell r="F6737">
            <v>0</v>
          </cell>
        </row>
        <row r="6738">
          <cell r="A6738">
            <v>89451</v>
          </cell>
          <cell r="B6738" t="str">
            <v>TUBO, PVC, SOLDÁVEL, DN 75MM, INSTALADO EM PRUMADA DE ÁGUA - FORNECIMENTO E INSTALAÇÃO. AF_12/2014</v>
          </cell>
          <cell r="C6738" t="str">
            <v>M</v>
          </cell>
          <cell r="D6738">
            <v>0</v>
          </cell>
          <cell r="E6738">
            <v>0</v>
          </cell>
          <cell r="F6738">
            <v>0</v>
          </cell>
        </row>
        <row r="6739">
          <cell r="A6739">
            <v>89452</v>
          </cell>
          <cell r="B6739" t="str">
            <v>TUBO, PVC, SOLDÁVEL, DN 85MM, INSTALADO EM PRUMADA DE ÁGUA - FORNECIMENTO E INSTALAÇÃO. AF_12/2014</v>
          </cell>
          <cell r="C6739" t="str">
            <v>M</v>
          </cell>
          <cell r="D6739">
            <v>0</v>
          </cell>
          <cell r="E6739">
            <v>0</v>
          </cell>
          <cell r="F6739">
            <v>0</v>
          </cell>
        </row>
        <row r="6740">
          <cell r="A6740">
            <v>89508</v>
          </cell>
          <cell r="B6740" t="str">
            <v>TUBO PVC, SÉRIE R, ÁGUA PLUVIAL, DN 40 MM, FORNECIDO E INSTALADO EM RAMAL DE ENCAMINHAMENTO. AF_12/2014</v>
          </cell>
          <cell r="C6740" t="str">
            <v>M</v>
          </cell>
          <cell r="D6740">
            <v>0</v>
          </cell>
          <cell r="E6740">
            <v>0</v>
          </cell>
          <cell r="F6740">
            <v>0</v>
          </cell>
        </row>
        <row r="6741">
          <cell r="A6741">
            <v>89509</v>
          </cell>
          <cell r="B6741" t="str">
            <v>TUBO PVC, SÉRIE R, ÁGUA PLUVIAL, DN 50 MM, FORNECIDO E INSTALADO EM RAMAL DE ENCAMINHAMENTO. AF_12/2014</v>
          </cell>
          <cell r="C6741" t="str">
            <v>M</v>
          </cell>
          <cell r="D6741">
            <v>0</v>
          </cell>
          <cell r="E6741">
            <v>0</v>
          </cell>
          <cell r="F6741">
            <v>0</v>
          </cell>
        </row>
        <row r="6742">
          <cell r="A6742">
            <v>89511</v>
          </cell>
          <cell r="B6742" t="str">
            <v>TUBO PVC, SÉRIE R, ÁGUA PLUVIAL, DN 75 MM, FORNECIDO E INSTALADO EM RAMAL DE ENCAMINHAMENTO. AF_12/2014</v>
          </cell>
          <cell r="C6742" t="str">
            <v>M</v>
          </cell>
          <cell r="D6742">
            <v>0</v>
          </cell>
          <cell r="E6742">
            <v>0</v>
          </cell>
          <cell r="F6742">
            <v>0</v>
          </cell>
        </row>
        <row r="6743">
          <cell r="A6743">
            <v>89512</v>
          </cell>
          <cell r="B6743" t="str">
            <v>TUBO PVC, SÉRIE R, ÁGUA PLUVIAL, DN 100 MM, FORNECIDO E INSTALADO EM RAMAL DE ENCAMINHAMENTO. AF_12/2014</v>
          </cell>
          <cell r="C6743" t="str">
            <v>M</v>
          </cell>
          <cell r="D6743">
            <v>0</v>
          </cell>
          <cell r="E6743">
            <v>0</v>
          </cell>
          <cell r="F6743">
            <v>0</v>
          </cell>
        </row>
        <row r="6744">
          <cell r="A6744">
            <v>89576</v>
          </cell>
          <cell r="B6744" t="str">
            <v>TUBO PVC, SÉRIE R, ÁGUA PLUVIAL, DN 75 MM, FORNECIDO E INSTALADO EM CONDUTORES VERTICAIS DE ÁGUAS PLUVIAIS. AF_12/2014</v>
          </cell>
          <cell r="C6744" t="str">
            <v>M</v>
          </cell>
          <cell r="D6744">
            <v>0</v>
          </cell>
          <cell r="E6744">
            <v>0</v>
          </cell>
          <cell r="F6744">
            <v>0</v>
          </cell>
        </row>
        <row r="6745">
          <cell r="A6745">
            <v>89578</v>
          </cell>
          <cell r="B6745" t="str">
            <v>TUBO PVC, SÉRIE R, ÁGUA PLUVIAL, DN 100 MM, FORNECIDO E INSTALADO EM CONDUTORES VERTICAIS DE ÁGUAS PLUVIAIS. AF_12/2014</v>
          </cell>
          <cell r="C6745" t="str">
            <v>M</v>
          </cell>
          <cell r="D6745">
            <v>0</v>
          </cell>
          <cell r="E6745">
            <v>0</v>
          </cell>
          <cell r="F6745">
            <v>0</v>
          </cell>
        </row>
        <row r="6746">
          <cell r="A6746">
            <v>89580</v>
          </cell>
          <cell r="B6746" t="str">
            <v>TUBO PVC, SÉRIE R, ÁGUA PLUVIAL, DN 150 MM, FORNECIDO E INSTALADO EM CONDUTORES VERTICAIS DE ÁGUAS PLUVIAIS. AF_12/2014</v>
          </cell>
          <cell r="C6746" t="str">
            <v>M</v>
          </cell>
          <cell r="D6746">
            <v>0</v>
          </cell>
          <cell r="E6746">
            <v>0</v>
          </cell>
          <cell r="F6746">
            <v>0</v>
          </cell>
        </row>
        <row r="6747">
          <cell r="A6747">
            <v>89633</v>
          </cell>
          <cell r="B6747" t="str">
            <v>TUBO, CPVC, SOLDÁVEL, DN 15MM, INSTALADO EM RAMAL OU SUB-RAMAL DE ÁGUA - FORNECIMENTO E INSTALAÇÃO. AF_12/2014</v>
          </cell>
          <cell r="C6747" t="str">
            <v>M</v>
          </cell>
          <cell r="D6747">
            <v>0</v>
          </cell>
          <cell r="E6747">
            <v>0</v>
          </cell>
          <cell r="F6747">
            <v>0</v>
          </cell>
        </row>
        <row r="6748">
          <cell r="A6748">
            <v>89634</v>
          </cell>
          <cell r="B6748" t="str">
            <v>TUBO, CPVC, SOLDÁVEL, DN 22MM, INSTALADO EM RAMAL OU SUB-RAMAL DE ÁGUA - FORNECIMENTO E INSTALAÇÃO. AF_12/2014</v>
          </cell>
          <cell r="C6748" t="str">
            <v>M</v>
          </cell>
          <cell r="D6748">
            <v>0</v>
          </cell>
          <cell r="E6748">
            <v>0</v>
          </cell>
          <cell r="F6748">
            <v>0</v>
          </cell>
        </row>
        <row r="6749">
          <cell r="A6749">
            <v>89635</v>
          </cell>
          <cell r="B6749" t="str">
            <v>TUBO, CPVC, SOLDÁVEL, DN 28MM, INSTALADO EM RAMAL OU SUB-RAMAL DE ÁGUA - FORNECIMENTO E INSTALAÇÃO. AF_12/2014</v>
          </cell>
          <cell r="C6749" t="str">
            <v>M</v>
          </cell>
          <cell r="D6749">
            <v>0</v>
          </cell>
          <cell r="E6749">
            <v>0</v>
          </cell>
          <cell r="F6749">
            <v>0</v>
          </cell>
        </row>
        <row r="6750">
          <cell r="A6750">
            <v>89636</v>
          </cell>
          <cell r="B6750" t="str">
            <v>TUBO, CPVC, SOLDÁVEL, DN 35MM, INSTALADO EM RAMAL OU SUB-RAMAL DE ÁGUA  FORNECIMENTO E INSTALAÇÃO. AF_12/2014</v>
          </cell>
          <cell r="C6750" t="str">
            <v>M</v>
          </cell>
          <cell r="D6750">
            <v>0</v>
          </cell>
          <cell r="E6750">
            <v>0</v>
          </cell>
          <cell r="F6750">
            <v>0</v>
          </cell>
        </row>
        <row r="6751">
          <cell r="A6751">
            <v>89711</v>
          </cell>
          <cell r="B6751" t="str">
            <v>TUBO PVC, SERIE NORMAL, ESGOTO PREDIAL, DN 40 MM, FORNECIDO E INSTALADO EM RAMAL DE DESCARGA OU RAMAL DE ESGOTO SANITÁRIO. AF_12/2014</v>
          </cell>
          <cell r="C6751" t="str">
            <v>M</v>
          </cell>
          <cell r="D6751">
            <v>0</v>
          </cell>
          <cell r="E6751">
            <v>0</v>
          </cell>
          <cell r="F6751">
            <v>0</v>
          </cell>
        </row>
        <row r="6752">
          <cell r="A6752">
            <v>89712</v>
          </cell>
          <cell r="B6752" t="str">
            <v>TUBO PVC, SERIE NORMAL, ESGOTO PREDIAL, DN 50 MM, FORNECIDO E INSTALADO EM RAMAL DE DESCARGA OU RAMAL DE ESGOTO SANITÁRIO. AF_12/2014</v>
          </cell>
          <cell r="C6752" t="str">
            <v>M</v>
          </cell>
          <cell r="D6752">
            <v>0</v>
          </cell>
          <cell r="E6752">
            <v>0</v>
          </cell>
          <cell r="F6752">
            <v>0</v>
          </cell>
        </row>
        <row r="6753">
          <cell r="A6753">
            <v>89713</v>
          </cell>
          <cell r="B6753" t="str">
            <v>TUBO PVC, SERIE NORMAL, ESGOTO PREDIAL, DN 75 MM, FORNECIDO E INSTALADO EM RAMAL DE DESCARGA OU RAMAL DE ESGOTO SANITÁRIO. AF_12/2014</v>
          </cell>
          <cell r="C6753" t="str">
            <v>M</v>
          </cell>
          <cell r="D6753">
            <v>0</v>
          </cell>
          <cell r="E6753">
            <v>0</v>
          </cell>
          <cell r="F6753">
            <v>0</v>
          </cell>
        </row>
        <row r="6754">
          <cell r="A6754">
            <v>89714</v>
          </cell>
          <cell r="B6754" t="str">
            <v>TUBO PVC, SERIE NORMAL, ESGOTO PREDIAL, DN 100 MM, FORNECIDO E INSTALADO EM RAMAL DE DESCARGA OU RAMAL DE ESGOTO SANITÁRIO. AF_12/2014</v>
          </cell>
          <cell r="C6754" t="str">
            <v>M</v>
          </cell>
          <cell r="D6754">
            <v>0</v>
          </cell>
          <cell r="E6754">
            <v>0</v>
          </cell>
          <cell r="F6754">
            <v>0</v>
          </cell>
        </row>
        <row r="6755">
          <cell r="A6755">
            <v>89716</v>
          </cell>
          <cell r="B6755" t="str">
            <v>TUBO, CPVC, SOLDÁVEL, DN 22MM, INSTALADO EM RAMAL DE DISTRIBUIÇÃO DE ÁGUA - FORNECIMENTO E INSTALAÇÃO. AF_12/2014</v>
          </cell>
          <cell r="C6755" t="str">
            <v>M</v>
          </cell>
          <cell r="D6755">
            <v>0</v>
          </cell>
          <cell r="E6755">
            <v>0</v>
          </cell>
          <cell r="F6755">
            <v>0</v>
          </cell>
        </row>
        <row r="6756">
          <cell r="A6756">
            <v>89717</v>
          </cell>
          <cell r="B6756" t="str">
            <v>TUBO, CPVC, SOLDÁVEL, DN 28MM, INSTALADO EM RAMAL DE DISTRIBUIÇÃO DE ÁGUA - FORNECIMENTO E INSTALAÇÃO. AF_12/2014</v>
          </cell>
          <cell r="C6756" t="str">
            <v>M</v>
          </cell>
          <cell r="D6756">
            <v>0</v>
          </cell>
          <cell r="E6756">
            <v>0</v>
          </cell>
          <cell r="F6756">
            <v>0</v>
          </cell>
        </row>
        <row r="6757">
          <cell r="A6757">
            <v>89770</v>
          </cell>
          <cell r="B6757" t="str">
            <v>TUBO, CPVC, SOLDÁVEL, DN 35MM, INSTALADO EM PRUMADA DE ÁGUA  FORNECIMENTO E INSTALAÇÃO. AF_12/2014</v>
          </cell>
          <cell r="C6757" t="str">
            <v>M</v>
          </cell>
          <cell r="D6757">
            <v>0</v>
          </cell>
          <cell r="E6757">
            <v>0</v>
          </cell>
          <cell r="F6757">
            <v>0</v>
          </cell>
        </row>
        <row r="6758">
          <cell r="A6758">
            <v>89771</v>
          </cell>
          <cell r="B6758" t="str">
            <v>TUBO, CPVC, SOLDÁVEL, DN 42MM, INSTALADO EM PRUMADA DE ÁGUA  FORNECIMENTO E INSTALAÇÃO. AF_12/2014</v>
          </cell>
          <cell r="C6758" t="str">
            <v>M</v>
          </cell>
          <cell r="D6758">
            <v>0</v>
          </cell>
          <cell r="E6758">
            <v>0</v>
          </cell>
          <cell r="F6758">
            <v>0</v>
          </cell>
        </row>
        <row r="6759">
          <cell r="A6759">
            <v>89773</v>
          </cell>
          <cell r="B6759" t="str">
            <v>TUBO, CPVC, SOLDÁVEL, DN 73MM, INSTALADO EM PRUMADA DE ÁGUA  FORNECIMENTO E INSTALAÇÃO. AF_12/2014</v>
          </cell>
          <cell r="C6759" t="str">
            <v>M</v>
          </cell>
          <cell r="D6759">
            <v>0</v>
          </cell>
          <cell r="E6759">
            <v>0</v>
          </cell>
          <cell r="F6759">
            <v>0</v>
          </cell>
        </row>
        <row r="6760">
          <cell r="A6760">
            <v>89775</v>
          </cell>
          <cell r="B6760" t="str">
            <v>TUBO, CPVC, SOLDÁVEL, DN 89MM, INSTALADO EM PRUMADA DE ÁGUA  FORNECIMENTO E INSTALAÇÃO. AF_12/2014</v>
          </cell>
          <cell r="C6760" t="str">
            <v>M</v>
          </cell>
          <cell r="D6760">
            <v>0</v>
          </cell>
          <cell r="E6760">
            <v>0</v>
          </cell>
          <cell r="F6760">
            <v>0</v>
          </cell>
        </row>
        <row r="6761">
          <cell r="A6761">
            <v>89798</v>
          </cell>
          <cell r="B6761" t="str">
            <v>TUBO PVC, SERIE NORMAL, ESGOTO PREDIAL, DN 50 MM, FORNECIDO E INSTALADO EM PRUMADA DE ESGOTO SANITÁRIO OU VENTILAÇÃO. AF_12/2014</v>
          </cell>
          <cell r="C6761" t="str">
            <v>M</v>
          </cell>
          <cell r="D6761">
            <v>0</v>
          </cell>
          <cell r="E6761">
            <v>0</v>
          </cell>
          <cell r="F6761">
            <v>0</v>
          </cell>
        </row>
        <row r="6762">
          <cell r="A6762">
            <v>89799</v>
          </cell>
          <cell r="B6762" t="str">
            <v>TUBO PVC, SERIE NORMAL, ESGOTO PREDIAL, DN 75 MM, FORNECIDO E INSTALADO EM PRUMADA DE ESGOTO SANITÁRIO OU VENTILAÇÃO. AF_12/2014</v>
          </cell>
          <cell r="C6762" t="str">
            <v>M</v>
          </cell>
          <cell r="D6762">
            <v>0</v>
          </cell>
          <cell r="E6762">
            <v>0</v>
          </cell>
          <cell r="F6762">
            <v>0</v>
          </cell>
        </row>
        <row r="6763">
          <cell r="A6763">
            <v>89800</v>
          </cell>
          <cell r="B6763" t="str">
            <v>TUBO PVC, SERIE NORMAL, ESGOTO PREDIAL, DN 100 MM, FORNECIDO E INSTALADO EM PRUMADA DE ESGOTO SANITÁRIO OU VENTILAÇÃO. AF_12/2014</v>
          </cell>
          <cell r="C6763" t="str">
            <v>M</v>
          </cell>
          <cell r="D6763">
            <v>0</v>
          </cell>
          <cell r="E6763">
            <v>0</v>
          </cell>
          <cell r="F6763">
            <v>0</v>
          </cell>
        </row>
        <row r="6764">
          <cell r="A6764">
            <v>89848</v>
          </cell>
          <cell r="B6764" t="str">
            <v>TUBO PVC, SERIE NORMAL, ESGOTO PREDIAL, DN 100 MM, FORNECIDO E INSTALADO EM SUBCOLETOR AÉREO DE ESGOTO SANITÁRIO. AF_12/2014</v>
          </cell>
          <cell r="C6764" t="str">
            <v>M</v>
          </cell>
          <cell r="D6764">
            <v>0</v>
          </cell>
          <cell r="E6764">
            <v>0</v>
          </cell>
          <cell r="F6764">
            <v>0</v>
          </cell>
        </row>
        <row r="6765">
          <cell r="A6765">
            <v>89849</v>
          </cell>
          <cell r="B6765" t="str">
            <v>TUBO PVC, SERIE NORMAL, ESGOTO PREDIAL, DN 150 MM, FORNECIDO E INSTALADO EM SUBCOLETOR AÉREO DE ESGOTO SANITÁRIO. AF_12/2014</v>
          </cell>
          <cell r="C6765" t="str">
            <v>M</v>
          </cell>
          <cell r="D6765">
            <v>0</v>
          </cell>
          <cell r="E6765">
            <v>0</v>
          </cell>
          <cell r="F6765">
            <v>0</v>
          </cell>
        </row>
        <row r="6766">
          <cell r="A6766">
            <v>89865</v>
          </cell>
          <cell r="B6766" t="str">
            <v>TUBO, PVC, SOLDÁVEL, DN 25MM, INSTALADO EM DRENO DE AR-CONDICIONADO - FORNECIMENTO E INSTALAÇÃO. AF_12/2014</v>
          </cell>
          <cell r="C6766" t="str">
            <v>M</v>
          </cell>
          <cell r="D6766">
            <v>0</v>
          </cell>
          <cell r="E6766">
            <v>0</v>
          </cell>
          <cell r="F6766">
            <v>0</v>
          </cell>
        </row>
        <row r="6767">
          <cell r="A6767">
            <v>91784</v>
          </cell>
          <cell r="B6767" t="str">
            <v>(COMPOSIÇÃO REPRESENTATIVA) DO SERVIÇO DE INSTALAÇÃO DE TUBOS DE PVC, SOLDÁVEL, ÁGUA FRIA, DN 20 MM (INSTALADO EM RAMAL, SUB-RAMAL OU RAMAL DE DISTRIBUIÇÃO), INCLUSIVE CONEXÕES, CORTES E FIXAÇÕES, PARA PRÉDIOS. AF_10/2015</v>
          </cell>
          <cell r="C6767" t="str">
            <v>M</v>
          </cell>
          <cell r="D6767">
            <v>0</v>
          </cell>
          <cell r="E6767">
            <v>0</v>
          </cell>
          <cell r="F6767">
            <v>0</v>
          </cell>
        </row>
        <row r="6768">
          <cell r="A6768">
            <v>91785</v>
          </cell>
          <cell r="B6768" t="str">
            <v>(COMPOSIÇÃO REPRESENTATIVA) DO SERVIÇO DE INSTALAÇÃO DE TUBOS DE PVC, SOLDÁVEL, ÁGUA FRIA, DN 25 MM (INSTALADO EM RAMAL, SUB-RAMAL, RAMAL DE DISTRIBUIÇÃO OU PRUMADA), INCLUSIVE CONEXÕES, CORTES E FIXAÇÕES, PARA PRÉDIOS. AF_10/2015</v>
          </cell>
          <cell r="C6768" t="str">
            <v>M</v>
          </cell>
          <cell r="D6768">
            <v>0</v>
          </cell>
          <cell r="E6768">
            <v>0</v>
          </cell>
          <cell r="F6768">
            <v>0</v>
          </cell>
        </row>
        <row r="6769">
          <cell r="A6769">
            <v>91786</v>
          </cell>
          <cell r="B6769" t="str">
            <v>(COMPOSIÇÃO REPRESENTATIVA) DO SERVIÇO DE INSTALAÇÃO TUBOS DE PVC, SOLDÁVEL, ÁGUA FRIA, DN 32 MM (INSTALADO EM RAMAL, SUB-RAMAL, RAMAL DE DISTRIBUIÇÃO OU PRUMADA), INCLUSIVE CONEXÕES, CORTES E FIXAÇÕES, PARA PRÉDIOS. AF_10/2015</v>
          </cell>
          <cell r="C6769" t="str">
            <v>M</v>
          </cell>
          <cell r="D6769">
            <v>0</v>
          </cell>
          <cell r="E6769">
            <v>0</v>
          </cell>
          <cell r="F6769">
            <v>0</v>
          </cell>
        </row>
        <row r="6770">
          <cell r="A6770">
            <v>91787</v>
          </cell>
          <cell r="B6770" t="str">
            <v>(COMPOSIÇÃO REPRESENTATIVA) DO SERVIÇO DE INSTALAÇÃO DE TUBOS DE PVC, SOLDÁVEL, ÁGUA FRIA, DN 40 MM (INSTALADO EM PRUMADA), INCLUSIVE CONEXÕES, CORTES E FIXAÇÕES, PARA PRÉDIOS. AF_10/2015</v>
          </cell>
          <cell r="C6770" t="str">
            <v>M</v>
          </cell>
          <cell r="D6770">
            <v>0</v>
          </cell>
          <cell r="E6770">
            <v>0</v>
          </cell>
          <cell r="F6770">
            <v>0</v>
          </cell>
        </row>
        <row r="6771">
          <cell r="A6771">
            <v>91788</v>
          </cell>
          <cell r="B6771" t="str">
            <v>(COMPOSIÇÃO REPRESENTATIVA) DO SERVIÇO DE INSTALAÇÃO DE TUBOS DE PVC, SOLDÁVEL, ÁGUA FRIA, DN 50 MM (INSTALADO EM PRUMADA), INCLUSIVE CONEXÕES, CORTES E FIXAÇÕES, PARA PRÉDIOS. AF_10/2015</v>
          </cell>
          <cell r="C6771" t="str">
            <v>M</v>
          </cell>
          <cell r="D6771">
            <v>0</v>
          </cell>
          <cell r="E6771">
            <v>0</v>
          </cell>
          <cell r="F6771">
            <v>0</v>
          </cell>
        </row>
        <row r="6772">
          <cell r="A6772">
            <v>91789</v>
          </cell>
          <cell r="B6772" t="str">
            <v>(COMPOSIÇÃO REPRESENTATIVA) DO SERVIÇO DE INSTALAÇÃO DE TUBOS DE PVC, SÉRIE R, ÁGUA PLUVIAL, DN 75 MM (INSTALADO EM RAMAL DE ENCAMINHAMENTO, OU CONDUTORES VERTICAIS), INCLUSIVE CONEXÕES, CORTE E FIXAÇÕES, PARA PRÉDIOS. AF_10/2015</v>
          </cell>
          <cell r="C6772" t="str">
            <v>M</v>
          </cell>
          <cell r="D6772">
            <v>0</v>
          </cell>
          <cell r="E6772">
            <v>0</v>
          </cell>
          <cell r="F6772">
            <v>0</v>
          </cell>
        </row>
        <row r="6773">
          <cell r="A6773">
            <v>91790</v>
          </cell>
          <cell r="B6773" t="str">
            <v>(COMPOSIÇÃO REPRESENTATIVA) DO SERVIÇO DE INSTALAÇÃO DE TUBOS DE PVC, SÉRIE R, ÁGUA PLUVIAL, DN 100 MM (INSTALADO EM RAMAL DE ENCAMINHAMENTO, OU CONDUTORES VERTICAIS), INCLUSIVE CONEXÕES, CORTES E FIXAÇÕES, PARA PRÉDIOS. AF_10/2015</v>
          </cell>
          <cell r="C6773" t="str">
            <v>M</v>
          </cell>
          <cell r="D6773">
            <v>0</v>
          </cell>
          <cell r="E6773">
            <v>0</v>
          </cell>
          <cell r="F6773">
            <v>0</v>
          </cell>
        </row>
        <row r="6774">
          <cell r="A6774">
            <v>91791</v>
          </cell>
          <cell r="B6774" t="str">
            <v>(COMPOSIÇÃO REPRESENTATIVA) DO SERVIÇO DE INSTALAÇÃO DE TUBOS DE PVC, SÉRIE R, ÁGUA PLUVIAL, DN 150 MM (INSTALADO EM CONDUTORES VERTICAIS), INCLUSIVE CONEXÕES, CORTES E FIXAÇÕES, PARA PRÉDIOS. AF_10/2015</v>
          </cell>
          <cell r="C6774" t="str">
            <v>M</v>
          </cell>
          <cell r="D6774">
            <v>0</v>
          </cell>
          <cell r="E6774">
            <v>0</v>
          </cell>
          <cell r="F6774">
            <v>0</v>
          </cell>
        </row>
        <row r="6775">
          <cell r="A6775">
            <v>91792</v>
          </cell>
          <cell r="B6775" t="str">
            <v>(COMPOSIÇÃO REPRESENTATIVA) DO SERVIÇO DE INSTALAÇÃO DE TUBO DE PVC, SÉRIE NORMAL, ESGOTO PREDIAL, DN 40 MM (INSTALADO EM RAMAL DE DESCARGA OU RAMAL DE ESGOTO SANITÁRIO), INCLUSIVE CONEXÕES, CORTES E FIXAÇÕES, PARA PRÉDIOS. AF_10/2015</v>
          </cell>
          <cell r="C6775" t="str">
            <v>M</v>
          </cell>
          <cell r="D6775">
            <v>0</v>
          </cell>
          <cell r="E6775">
            <v>0</v>
          </cell>
          <cell r="F6775">
            <v>0</v>
          </cell>
        </row>
        <row r="6776">
          <cell r="A6776">
            <v>91793</v>
          </cell>
          <cell r="B6776" t="str">
            <v>(COMPOSIÇÃO REPRESENTATIVA) DO SERVIÇO DE INSTALAÇÃO DE TUBO DE PVC, SÉRIE NORMAL, ESGOTO PREDIAL, DN 50 MM (INSTALADO EM RAMAL DE DESCARGA OU RAMAL DE ESGOTO SANITÁRIO), INCLUSIVE CONEXÕES, CORTES E FIXAÇÕES PARA, PRÉDIOS. AF_10/2015</v>
          </cell>
          <cell r="C6776" t="str">
            <v>M</v>
          </cell>
          <cell r="D6776">
            <v>0</v>
          </cell>
          <cell r="E6776">
            <v>0</v>
          </cell>
          <cell r="F6776">
            <v>0</v>
          </cell>
        </row>
        <row r="6777">
          <cell r="A6777">
            <v>91794</v>
          </cell>
          <cell r="B6777" t="str">
            <v>(COMPOSIÇÃO REPRESENTATIVA) DO SERVIÇO DE INST. TUBO PVC, SÉRIE N, ESGOTO PREDIAL, DN 75 MM, (INST. EM RAMAL DE DESCARGA, RAMAL DE ESG. SANITÁRIO, PRUMADA DE ESG. SANITÁRIO OU VENTILAÇÃO), INCL. CONEXÕES, CORTES E FIXAÇÕES, P/ PRÉDIOS. AF_10/2015</v>
          </cell>
          <cell r="C6777" t="str">
            <v>M</v>
          </cell>
          <cell r="D6777">
            <v>0</v>
          </cell>
          <cell r="E6777">
            <v>0</v>
          </cell>
          <cell r="F6777">
            <v>0</v>
          </cell>
        </row>
        <row r="6778">
          <cell r="A6778">
            <v>91795</v>
          </cell>
          <cell r="B6778" t="str">
            <v>(COMPOSIÇÃO REPRESENTATIVA) DO SERVIÇO DE INST. TUBO PVC, SÉRIE N, ESGOTO PREDIAL, 100 MM (INST. RAMAL DESCARGA, RAMAL DE ESG. SANIT., PRUMADA ESG. SANIT., VENTILAÇÃO OU SUB-COLETOR AÉREO), INCL. CONEXÕES E CORTES, FIXAÇÕES, P/ PRÉDIOS. AF_10/2015</v>
          </cell>
          <cell r="C6778" t="str">
            <v>M</v>
          </cell>
          <cell r="D6778">
            <v>0</v>
          </cell>
          <cell r="E6778">
            <v>0</v>
          </cell>
          <cell r="F6778">
            <v>0</v>
          </cell>
        </row>
        <row r="6779">
          <cell r="A6779">
            <v>91796</v>
          </cell>
          <cell r="B6779" t="str">
            <v>(COMPOSIÇÃO REPRESENTATIVA) DO SERVIÇO DE INSTALAÇÃO DE TUBO DE PVC, SÉRIE NORMAL, ESGOTO PREDIAL, DN 150 MM (INSTALADO EM SUB-COLETOR AÉREO), INCLUSIVE CONEXÕES, CORTES E FIXAÇÕES, PARA PRÉDIOS. AF_10/2015</v>
          </cell>
          <cell r="C6779" t="str">
            <v>M</v>
          </cell>
          <cell r="D6779">
            <v>0</v>
          </cell>
          <cell r="E6779">
            <v>0</v>
          </cell>
          <cell r="F6779">
            <v>0</v>
          </cell>
        </row>
        <row r="6780">
          <cell r="A6780">
            <v>92275</v>
          </cell>
          <cell r="B6780" t="str">
            <v>TUBO EM COBRE RÍGIDO, DN 22 MM, CLASSE E, SEM ISOLAMENTO, INSTALADO EM PRUMADA  FORNECIMENTO E INSTALAÇÃO. AF_12/2015</v>
          </cell>
          <cell r="C6780" t="str">
            <v>M</v>
          </cell>
          <cell r="D6780">
            <v>0</v>
          </cell>
          <cell r="E6780">
            <v>0</v>
          </cell>
          <cell r="F6780">
            <v>0</v>
          </cell>
        </row>
        <row r="6781">
          <cell r="A6781">
            <v>92276</v>
          </cell>
          <cell r="B6781" t="str">
            <v>TUBO EM COBRE RÍGIDO, DN 28 MM, CLASSE E, SEM ISOLAMENTO, INSTALADO EM PRUMADA  FORNECIMENTO E INSTALAÇÃO. AF_12/2015</v>
          </cell>
          <cell r="C6781" t="str">
            <v>M</v>
          </cell>
          <cell r="D6781">
            <v>0</v>
          </cell>
          <cell r="E6781">
            <v>0</v>
          </cell>
          <cell r="F6781">
            <v>0</v>
          </cell>
        </row>
        <row r="6782">
          <cell r="A6782">
            <v>92277</v>
          </cell>
          <cell r="B6782" t="str">
            <v>TUBO EM COBRE RÍGIDO, DN 35 MM, CLASSE E, SEM ISOLAMENTO, INSTALADO EM PRUMADA  FORNECIMENTO E INSTALAÇÃO. AF_12/2015</v>
          </cell>
          <cell r="C6782" t="str">
            <v>M</v>
          </cell>
          <cell r="D6782">
            <v>0</v>
          </cell>
          <cell r="E6782">
            <v>0</v>
          </cell>
          <cell r="F6782">
            <v>0</v>
          </cell>
        </row>
        <row r="6783">
          <cell r="A6783">
            <v>92278</v>
          </cell>
          <cell r="B6783" t="str">
            <v>TUBO EM COBRE RÍGIDO, DN 42 MM, CLASSE E, SEM ISOLAMENTO, INSTALADO EM PRUMADA  FORNECIMENTO E INSTALAÇÃO. AF_12/2015</v>
          </cell>
          <cell r="C6783" t="str">
            <v>M</v>
          </cell>
          <cell r="D6783">
            <v>0</v>
          </cell>
          <cell r="E6783">
            <v>0</v>
          </cell>
          <cell r="F6783">
            <v>0</v>
          </cell>
        </row>
        <row r="6784">
          <cell r="A6784">
            <v>92279</v>
          </cell>
          <cell r="B6784" t="str">
            <v>TUBO EM COBRE RÍGIDO, DN 54 MM, CLASSE E, SEM ISOLAMENTO, INSTALADO EM PRUMADA  FORNECIMENTO E INSTALAÇÃO. AF_12/2015</v>
          </cell>
          <cell r="C6784" t="str">
            <v>M</v>
          </cell>
          <cell r="D6784">
            <v>0</v>
          </cell>
          <cell r="E6784">
            <v>0</v>
          </cell>
          <cell r="F6784">
            <v>0</v>
          </cell>
        </row>
        <row r="6785">
          <cell r="A6785">
            <v>92280</v>
          </cell>
          <cell r="B6785" t="str">
            <v>TUBO EM COBRE RÍGIDO, DN 66 MM, CLASSE E, SEM ISOLAMENTO, INSTALADO EM PRUMADA  FORNECIMENTO E INSTALAÇÃO. AF_12/2015</v>
          </cell>
          <cell r="C6785" t="str">
            <v>M</v>
          </cell>
          <cell r="D6785">
            <v>0</v>
          </cell>
          <cell r="E6785">
            <v>0</v>
          </cell>
          <cell r="F6785">
            <v>0</v>
          </cell>
        </row>
        <row r="6786">
          <cell r="A6786">
            <v>92281</v>
          </cell>
          <cell r="B6786" t="str">
            <v>TUBO EM COBRE RÍGIDO, DN 22 MM, CLASSE E, COM ISOLAMENTO, INSTALADO EM PRUMADA  FORNECIMENTO E INSTALAÇÃO. AF_12/2015</v>
          </cell>
          <cell r="C6786" t="str">
            <v>M</v>
          </cell>
          <cell r="D6786">
            <v>0</v>
          </cell>
          <cell r="E6786">
            <v>0</v>
          </cell>
          <cell r="F6786">
            <v>0</v>
          </cell>
        </row>
        <row r="6787">
          <cell r="A6787">
            <v>92282</v>
          </cell>
          <cell r="B6787" t="str">
            <v>TUBO EM COBRE RÍGIDO, DN 28 MM, CLASSE E, COM ISOLAMENTO, INSTALADO EM PRUMADA  FORNECIMENTO E INSTALAÇÃO. AF_12/2015</v>
          </cell>
          <cell r="C6787" t="str">
            <v>M</v>
          </cell>
          <cell r="D6787">
            <v>0</v>
          </cell>
          <cell r="E6787">
            <v>0</v>
          </cell>
          <cell r="F6787">
            <v>0</v>
          </cell>
        </row>
        <row r="6788">
          <cell r="A6788">
            <v>92283</v>
          </cell>
          <cell r="B6788" t="str">
            <v>TUBO EM COBRE RÍGIDO, DN 35 MM, CLASSE E, COM ISOLAMENTO, INSTALADO EM PRUMADA  FORNECIMENTO E INSTALAÇÃO. AF_12/2015</v>
          </cell>
          <cell r="C6788" t="str">
            <v>M</v>
          </cell>
          <cell r="D6788">
            <v>0</v>
          </cell>
          <cell r="E6788">
            <v>0</v>
          </cell>
          <cell r="F6788">
            <v>0</v>
          </cell>
        </row>
        <row r="6789">
          <cell r="A6789">
            <v>92284</v>
          </cell>
          <cell r="B6789" t="str">
            <v>TUBO EM COBRE RÍGIDO, DN 42 MM, CLASSE E, COM ISOLAMENTO, INSTALADO EM PRUMADA  FORNECIMENTO E INSTALAÇÃO. AF_12/2015</v>
          </cell>
          <cell r="C6789" t="str">
            <v>M</v>
          </cell>
          <cell r="D6789">
            <v>0</v>
          </cell>
          <cell r="E6789">
            <v>0</v>
          </cell>
          <cell r="F6789">
            <v>0</v>
          </cell>
        </row>
        <row r="6790">
          <cell r="A6790">
            <v>92285</v>
          </cell>
          <cell r="B6790" t="str">
            <v>TUBO EM COBRE RÍGIDO, DN 54 MM, CLASSE E, COM ISOLAMENTO, INSTALADO EM PRUMADA  FORNECIMENTO E INSTALAÇÃO. AF_12/2015</v>
          </cell>
          <cell r="C6790" t="str">
            <v>M</v>
          </cell>
          <cell r="D6790">
            <v>0</v>
          </cell>
          <cell r="E6790">
            <v>0</v>
          </cell>
          <cell r="F6790">
            <v>0</v>
          </cell>
        </row>
        <row r="6791">
          <cell r="A6791">
            <v>92286</v>
          </cell>
          <cell r="B6791" t="str">
            <v>TUBO EM COBRE RÍGIDO, DN 66 MM, CLASSE E, COM ISOLAMENTO, INSTALADO EM PRUMADA  FORNECIMENTO E INSTALAÇÃO. AF_12/2015</v>
          </cell>
          <cell r="C6791" t="str">
            <v>M</v>
          </cell>
          <cell r="D6791">
            <v>0</v>
          </cell>
          <cell r="E6791">
            <v>0</v>
          </cell>
          <cell r="F6791">
            <v>0</v>
          </cell>
        </row>
        <row r="6792">
          <cell r="A6792">
            <v>92305</v>
          </cell>
          <cell r="B6792" t="str">
            <v>TUBO EM COBRE RÍGIDO, DN 15 MM, CLASSE E, SEM ISOLAMENTO, INSTALADO EM RAMAL DE DISTRIBUIÇÃO  FORNECIMENTO E INSTALAÇÃO. AF_12/2015</v>
          </cell>
          <cell r="C6792" t="str">
            <v>M</v>
          </cell>
          <cell r="D6792">
            <v>0</v>
          </cell>
          <cell r="E6792">
            <v>0</v>
          </cell>
          <cell r="F6792">
            <v>0</v>
          </cell>
        </row>
        <row r="6793">
          <cell r="A6793">
            <v>92306</v>
          </cell>
          <cell r="B6793" t="str">
            <v>TUBO EM COBRE RÍGIDO, DN 22 MM, CLASSE E, SEM ISOLAMENTO, INSTALADO EM RAMAL DE DISTRIBUIÇÃO  FORNECIMENTO E INSTALAÇÃO. AF_12/2015</v>
          </cell>
          <cell r="C6793" t="str">
            <v>M</v>
          </cell>
          <cell r="D6793">
            <v>0</v>
          </cell>
          <cell r="E6793">
            <v>0</v>
          </cell>
          <cell r="F6793">
            <v>0</v>
          </cell>
        </row>
        <row r="6794">
          <cell r="A6794">
            <v>92307</v>
          </cell>
          <cell r="B6794" t="str">
            <v>TUBO EM COBRE RÍGIDO, DN 28 MM, CLASSE E, SEM ISOLAMENTO, INSTALADO EM RAMAL DE DISTRIBUIÇÃO  FORNECIMENTO E INSTALAÇÃO. AF_12/2015</v>
          </cell>
          <cell r="C6794" t="str">
            <v>M</v>
          </cell>
          <cell r="D6794">
            <v>0</v>
          </cell>
          <cell r="E6794">
            <v>0</v>
          </cell>
          <cell r="F6794">
            <v>0</v>
          </cell>
        </row>
        <row r="6795">
          <cell r="A6795">
            <v>92308</v>
          </cell>
          <cell r="B6795" t="str">
            <v>TUBO EM COBRE RÍGIDO, DN 15 MM, CLASSE E, COM ISOLAMENTO, INSTALADO EM RAMAL DE DISTRIBUIÇÃO  FORNECIMENTO E INSTALAÇÃO. AF_12/2015</v>
          </cell>
          <cell r="C6795" t="str">
            <v>M</v>
          </cell>
          <cell r="D6795">
            <v>0</v>
          </cell>
          <cell r="E6795">
            <v>0</v>
          </cell>
          <cell r="F6795">
            <v>0</v>
          </cell>
        </row>
        <row r="6796">
          <cell r="A6796">
            <v>92309</v>
          </cell>
          <cell r="B6796" t="str">
            <v>TUBO EM COBRE RÍGIDO, DN 22 MM, CLASSE E, COM ISOLAMENTO, INSTALADO EM RAMAL DE DISTRIBUIÇÃO  FORNECIMENTO E INSTALAÇÃO. AF_12/2015</v>
          </cell>
          <cell r="C6796" t="str">
            <v>M</v>
          </cell>
          <cell r="D6796">
            <v>0</v>
          </cell>
          <cell r="E6796">
            <v>0</v>
          </cell>
          <cell r="F6796">
            <v>0</v>
          </cell>
        </row>
        <row r="6797">
          <cell r="A6797">
            <v>92310</v>
          </cell>
          <cell r="B6797" t="str">
            <v>TUBO EM COBRE RÍGIDO, DN 28 MM, CLASSE E, COM ISOLAMENTO, INSTALADO EM RAMAL DE DISTRIBUIÇÃO  FORNECIMENTO E INSTALAÇÃO. AF_12/2015</v>
          </cell>
          <cell r="C6797" t="str">
            <v>M</v>
          </cell>
          <cell r="D6797">
            <v>0</v>
          </cell>
          <cell r="E6797">
            <v>0</v>
          </cell>
          <cell r="F6797">
            <v>0</v>
          </cell>
        </row>
        <row r="6798">
          <cell r="A6798">
            <v>92320</v>
          </cell>
          <cell r="B6798" t="str">
            <v>TUBO EM COBRE RÍGIDO, DN 15 MM, CLASSE E, SEM ISOLAMENTO, INSTALADO EM RAMAL E SUB-RAMAL  FORNECIMENTO E INSTALAÇÃO. AF_12/2015</v>
          </cell>
          <cell r="C6798" t="str">
            <v>M</v>
          </cell>
          <cell r="D6798">
            <v>0</v>
          </cell>
          <cell r="E6798">
            <v>0</v>
          </cell>
          <cell r="F6798">
            <v>0</v>
          </cell>
        </row>
        <row r="6799">
          <cell r="A6799">
            <v>92321</v>
          </cell>
          <cell r="B6799" t="str">
            <v>TUBO EM COBRE RÍGIDO, DN 22 MM, CLASSE E, SEM ISOLAMENTO, INSTALADO EM RAMAL E SUB-RAMAL  FORNECIMENTO E INSTALAÇÃO. AF_12/2015</v>
          </cell>
          <cell r="C6799" t="str">
            <v>M</v>
          </cell>
          <cell r="D6799">
            <v>0</v>
          </cell>
          <cell r="E6799">
            <v>0</v>
          </cell>
          <cell r="F6799">
            <v>0</v>
          </cell>
        </row>
        <row r="6800">
          <cell r="A6800">
            <v>92322</v>
          </cell>
          <cell r="B6800" t="str">
            <v>TUBO EM COBRE RÍGIDO, DN 28 MM, CLASSE E, SEM ISOLAMENTO, INSTALADO EM RAMAL E SUB-RAMAL  FORNECIMENTO E INSTALAÇÃO. AF_12/2015</v>
          </cell>
          <cell r="C6800" t="str">
            <v>M</v>
          </cell>
          <cell r="D6800">
            <v>0</v>
          </cell>
          <cell r="E6800">
            <v>0</v>
          </cell>
          <cell r="F6800">
            <v>0</v>
          </cell>
        </row>
        <row r="6801">
          <cell r="A6801">
            <v>92323</v>
          </cell>
          <cell r="B6801" t="str">
            <v>TUBO EM COBRE RÍGIDO, DN 15 MM, CLASSE E, COM ISOLAMENTO, INSTALADO EM RAMAL E SUB-RAMAL  FORNECIMENTO E INSTALAÇÃO. AF_12/2015</v>
          </cell>
          <cell r="C6801" t="str">
            <v>M</v>
          </cell>
          <cell r="D6801">
            <v>0</v>
          </cell>
          <cell r="E6801">
            <v>0</v>
          </cell>
          <cell r="F6801">
            <v>0</v>
          </cell>
        </row>
        <row r="6802">
          <cell r="A6802">
            <v>92324</v>
          </cell>
          <cell r="B6802" t="str">
            <v>TUBO EM COBRE RÍGIDO, DN 22 MM, CLASSE E, COM ISOLAMENTO, INSTALADO EM RAMAL E SUB-RAMAL  FORNECIMENTO E INSTALAÇÃO. AF_12/2015</v>
          </cell>
          <cell r="C6802" t="str">
            <v>M</v>
          </cell>
          <cell r="D6802">
            <v>0</v>
          </cell>
          <cell r="E6802">
            <v>0</v>
          </cell>
          <cell r="F6802">
            <v>0</v>
          </cell>
        </row>
        <row r="6803">
          <cell r="A6803">
            <v>92325</v>
          </cell>
          <cell r="B6803" t="str">
            <v>TUBO EM COBRE RÍGIDO, DN 28 MM, CLASSE E, COM ISOLAMENTO, INSTALADO EM RAMAL E SUB-RAMAL  FORNECIMENTO E INSTALAÇÃO. AF_12/2015</v>
          </cell>
          <cell r="C6803" t="str">
            <v>M</v>
          </cell>
          <cell r="D6803">
            <v>0</v>
          </cell>
          <cell r="E6803">
            <v>0</v>
          </cell>
          <cell r="F6803">
            <v>0</v>
          </cell>
        </row>
        <row r="6804">
          <cell r="A6804">
            <v>92335</v>
          </cell>
          <cell r="B6804" t="str">
            <v>TUBO DE AÇO GALVANIZADO COM COSTURA, CLASSE MÉDIA, CONEXÃO RANHURADA, DN 50 (2"), INSTALADO EM PRUMADAS - FORNECIMENTO E INSTALAÇÃO. AF_12/2015</v>
          </cell>
          <cell r="C6804" t="str">
            <v>M</v>
          </cell>
          <cell r="D6804">
            <v>0</v>
          </cell>
          <cell r="E6804">
            <v>0</v>
          </cell>
          <cell r="F6804">
            <v>0</v>
          </cell>
        </row>
        <row r="6805">
          <cell r="A6805">
            <v>92336</v>
          </cell>
          <cell r="B6805" t="str">
            <v>TUBO DE AÇO GALVANIZADO COM COSTURA, CLASSE MÉDIA, CONEXÃO RANHURADA, DN 65 (2 1/2"), INSTALADO EM PRUMADAS - FORNECIMENTO E INSTALAÇÃO. AF_12/2015</v>
          </cell>
          <cell r="C6805" t="str">
            <v>M</v>
          </cell>
          <cell r="D6805">
            <v>0</v>
          </cell>
          <cell r="E6805">
            <v>0</v>
          </cell>
          <cell r="F6805">
            <v>0</v>
          </cell>
        </row>
        <row r="6806">
          <cell r="A6806">
            <v>92337</v>
          </cell>
          <cell r="B6806" t="str">
            <v>TUBO DE AÇO GALVANIZADO COM COSTURA, CLASSE MÉDIA, CONEXÃO RANHURADA, DN 80 (3"), INSTALADO EM PRUMADAS - FORNECIMENTO E INSTALAÇÃO. AF_12/2015</v>
          </cell>
          <cell r="C6806" t="str">
            <v>M</v>
          </cell>
          <cell r="D6806">
            <v>0</v>
          </cell>
          <cell r="E6806">
            <v>0</v>
          </cell>
          <cell r="F6806">
            <v>0</v>
          </cell>
        </row>
        <row r="6807">
          <cell r="A6807">
            <v>92338</v>
          </cell>
          <cell r="B6807" t="str">
            <v>TUBO DE AÇO PRETO SEM COSTURA, CONEXÃO SOLDADA, DN 50 (2"), INSTALADO EM PRUMADAS - FORNECIMENTO E INSTALAÇÃO. AF_12/2015</v>
          </cell>
          <cell r="C6807" t="str">
            <v>M</v>
          </cell>
          <cell r="D6807">
            <v>0</v>
          </cell>
          <cell r="E6807">
            <v>0</v>
          </cell>
          <cell r="F6807">
            <v>0</v>
          </cell>
        </row>
        <row r="6808">
          <cell r="A6808">
            <v>92339</v>
          </cell>
          <cell r="B6808" t="str">
            <v>TUBO DE AÇO PRETO SEM COSTURA, CONEXÃO SOLDADA, DN 65 (2 1/2"), INSTALADO EM PRUMADAS - FORNECIMENTO E INSTALAÇÃO. AF_12/2015</v>
          </cell>
          <cell r="C6808" t="str">
            <v>M</v>
          </cell>
          <cell r="D6808">
            <v>0</v>
          </cell>
          <cell r="E6808">
            <v>0</v>
          </cell>
          <cell r="F6808">
            <v>0</v>
          </cell>
        </row>
        <row r="6809">
          <cell r="A6809">
            <v>92341</v>
          </cell>
          <cell r="B6809" t="str">
            <v>TUBO DE AÇO GALVANIZADO COM COSTURA, CLASSE MÉDIA, DN 50 (2"), CONEXÃO ROSQUEADA, INSTALADO EM PRUMADAS - FORNECIMENTO E INSTALAÇÃO. AF_12/2015</v>
          </cell>
          <cell r="C6809" t="str">
            <v>M</v>
          </cell>
          <cell r="D6809">
            <v>0</v>
          </cell>
          <cell r="E6809">
            <v>0</v>
          </cell>
          <cell r="F6809">
            <v>0</v>
          </cell>
        </row>
        <row r="6810">
          <cell r="A6810">
            <v>92342</v>
          </cell>
          <cell r="B6810" t="str">
            <v>TUBO DE AÇO GALVANIZADO COM COSTURA, CLASSE MÉDIA, DN 65 (2 1/2"), CONEXÃO ROSQUEADA, INSTALADO EM PRUMADAS - FORNECIMENTO E INSTALAÇÃO. AF_12/2015</v>
          </cell>
          <cell r="C6810" t="str">
            <v>M</v>
          </cell>
          <cell r="D6810">
            <v>0</v>
          </cell>
          <cell r="E6810">
            <v>0</v>
          </cell>
          <cell r="F6810">
            <v>0</v>
          </cell>
        </row>
        <row r="6811">
          <cell r="A6811">
            <v>92343</v>
          </cell>
          <cell r="B6811" t="str">
            <v>TUBO DE AÇO GALVANIZADO COM COSTURA, CLASSE MÉDIA, DN 80 (3"), CONEXÃO ROSQUEADA, INSTALADO EM PRUMADAS - FORNECIMENTO E INSTALAÇÃO. AF_12/2015</v>
          </cell>
          <cell r="C6811" t="str">
            <v>M</v>
          </cell>
          <cell r="D6811">
            <v>0</v>
          </cell>
          <cell r="E6811">
            <v>0</v>
          </cell>
          <cell r="F6811">
            <v>0</v>
          </cell>
        </row>
        <row r="6812">
          <cell r="A6812">
            <v>92361</v>
          </cell>
          <cell r="B6812" t="str">
            <v>TUBO DE AÇO PRETO SEM COSTURA, CONEXÃO SOLDADA, DN 50 (2"), INSTALADO EM REDE DE ALIMENTAÇÃO PARA HIDRANTE - FORNECIMENTO E INSTALAÇÃO. AF_12/2015</v>
          </cell>
          <cell r="C6812" t="str">
            <v>M</v>
          </cell>
          <cell r="D6812">
            <v>0</v>
          </cell>
          <cell r="E6812">
            <v>0</v>
          </cell>
          <cell r="F6812">
            <v>0</v>
          </cell>
        </row>
        <row r="6813">
          <cell r="A6813">
            <v>92362</v>
          </cell>
          <cell r="B6813" t="str">
            <v>TUBO DE AÇO PRETO SEM COSTURA, CONEXÃO SOLDADA, DN 65 (2 1/2"), INSTALADO EM REDE DE ALIMENTAÇÃO PARA HIDRANTE - FORNECIMENTO E INSTALAÇÃO. AF_12/2015</v>
          </cell>
          <cell r="C6813" t="str">
            <v>M</v>
          </cell>
          <cell r="D6813">
            <v>0</v>
          </cell>
          <cell r="E6813">
            <v>0</v>
          </cell>
          <cell r="F6813">
            <v>0</v>
          </cell>
        </row>
        <row r="6814">
          <cell r="A6814">
            <v>92364</v>
          </cell>
          <cell r="B6814" t="str">
            <v>TUBO DE AÇO GALVANIZADO COM COSTURA, CLASSE MÉDIA, DN 32 (1 1/4"), CONEXÃO ROSQUEADA, INSTALADO EM REDE DE ALIMENTAÇÃO PARA HIDRANTE - FORNECIMENTO E INSTALAÇÃO. AF_12/2015</v>
          </cell>
          <cell r="C6814" t="str">
            <v>M</v>
          </cell>
          <cell r="D6814">
            <v>0</v>
          </cell>
          <cell r="E6814">
            <v>0</v>
          </cell>
          <cell r="F6814">
            <v>0</v>
          </cell>
        </row>
        <row r="6815">
          <cell r="A6815">
            <v>92365</v>
          </cell>
          <cell r="B6815" t="str">
            <v>TUBO DE AÇO GALVANIZADO COM COSTURA, CLASSE MÉDIA, DN 40 (1 1/2"), CONEXÃO ROSQUEADA, INSTALADO EM REDE DE ALIMENTAÇÃO PARA HIDRANTE - FORNECIMENTO E INSTALAÇÃO. AF_12/2015</v>
          </cell>
          <cell r="C6815" t="str">
            <v>M</v>
          </cell>
          <cell r="D6815">
            <v>0</v>
          </cell>
          <cell r="E6815">
            <v>0</v>
          </cell>
          <cell r="F6815">
            <v>0</v>
          </cell>
        </row>
        <row r="6816">
          <cell r="A6816">
            <v>92366</v>
          </cell>
          <cell r="B6816" t="str">
            <v>TUBO DE AÇO GALVANIZADO COM COSTURA, CLASSE MÉDIA, DN 50 (2"), CONEXÃO ROSQUEADA, INSTALADO EM REDE DE ALIMENTAÇÃO PARA HIDRANTE - FORNECIMENTO E INSTALAÇÃO. AF_12/2015</v>
          </cell>
          <cell r="C6816" t="str">
            <v>M</v>
          </cell>
          <cell r="D6816">
            <v>0</v>
          </cell>
          <cell r="E6816">
            <v>0</v>
          </cell>
          <cell r="F6816">
            <v>0</v>
          </cell>
        </row>
        <row r="6817">
          <cell r="A6817">
            <v>92367</v>
          </cell>
          <cell r="B6817" t="str">
            <v>TUBO DE AÇO GALVANIZADO COM COSTURA, CLASSE MÉDIA, DN 65 (2 1/2"), CONEXÃO ROSQUEADA, INSTALADO EM REDE DE ALIMENTAÇÃO PARA HIDRANTE - FORNECIMENTO E INSTALAÇÃO. AF_12/2015</v>
          </cell>
          <cell r="C6817" t="str">
            <v>M</v>
          </cell>
          <cell r="D6817">
            <v>56.11</v>
          </cell>
          <cell r="E6817">
            <v>10.01</v>
          </cell>
          <cell r="F6817">
            <v>0</v>
          </cell>
        </row>
        <row r="6818">
          <cell r="A6818">
            <v>92368</v>
          </cell>
          <cell r="B6818" t="str">
            <v>TUBO DE AÇO GALVANIZADO COM COSTURA, CLASSE MÉDIA, DN 80 (3"), CONEXÃO ROSQUEADA, INSTALADO EM REDE DE ALIMENTAÇÃO PARA HIDRANTE - FORNECIMENTO E INSTALAÇÃO. AF_12/2015</v>
          </cell>
          <cell r="C6818" t="str">
            <v>M</v>
          </cell>
          <cell r="D6818">
            <v>0</v>
          </cell>
          <cell r="E6818">
            <v>0</v>
          </cell>
          <cell r="F6818">
            <v>0</v>
          </cell>
        </row>
        <row r="6819">
          <cell r="A6819">
            <v>92648</v>
          </cell>
          <cell r="B6819" t="str">
            <v>TUBO DE AÇO PRETO SEM COSTURA, CONEXÃO SOLDADA, DN 40 (1 1/2"), INSTALADO EM REDE DE ALIMENTAÇÃO PARA SPRINKLER - FORNECIMENTO E INSTALAÇÃO. AF_12/2015</v>
          </cell>
          <cell r="C6819" t="str">
            <v>M</v>
          </cell>
          <cell r="D6819">
            <v>0</v>
          </cell>
          <cell r="E6819">
            <v>0</v>
          </cell>
          <cell r="F6819">
            <v>0</v>
          </cell>
        </row>
        <row r="6820">
          <cell r="A6820">
            <v>92649</v>
          </cell>
          <cell r="B6820" t="str">
            <v>TUBO DE AÇO PRETO SEM COSTURA, CONEXÃO SOLDADA, DN 50 (2"), INSTALADO EM REDE DE ALIMENTAÇÃO PARA SPRINKLER - FORNECIMENTO E INSTALAÇÃO. AF_12/2015</v>
          </cell>
          <cell r="C6820" t="str">
            <v>M</v>
          </cell>
          <cell r="D6820">
            <v>0</v>
          </cell>
          <cell r="E6820">
            <v>0</v>
          </cell>
          <cell r="F6820">
            <v>0</v>
          </cell>
        </row>
        <row r="6821">
          <cell r="A6821">
            <v>92650</v>
          </cell>
          <cell r="B6821" t="str">
            <v>TUBO DE AÇO PRETO SEM COSTURA, CONEXÃO SOLDADA, DN 65 (2 1/2"), INSTALADO EM REDE DE ALIMENTAÇÃO PARA SPRINKLER - FORNECIMENTO E INSTALAÇÃO. AF_12/2015</v>
          </cell>
          <cell r="C6821" t="str">
            <v>M</v>
          </cell>
          <cell r="D6821">
            <v>0</v>
          </cell>
          <cell r="E6821">
            <v>0</v>
          </cell>
          <cell r="F6821">
            <v>0</v>
          </cell>
        </row>
        <row r="6822">
          <cell r="A6822">
            <v>92652</v>
          </cell>
          <cell r="B6822" t="str">
            <v>TUBO DE AÇO GALVANIZADO COM COSTURA, CLASSE MÉDIA, CONEXÃO ROSQUEADA, DN 32 (1 1/4"), INSTALADO EM REDE DE ALIMENTAÇÃO PARA SPRINKLER - FORNECIMENTO E INSTALAÇÃO. AF_12/2015</v>
          </cell>
          <cell r="C6822" t="str">
            <v>M</v>
          </cell>
          <cell r="D6822">
            <v>0</v>
          </cell>
          <cell r="E6822">
            <v>0</v>
          </cell>
          <cell r="F6822">
            <v>0</v>
          </cell>
        </row>
        <row r="6823">
          <cell r="A6823">
            <v>92653</v>
          </cell>
          <cell r="B6823" t="str">
            <v>TUBO DE AÇO GALVANIZADO COM COSTURA, CLASSE MÉDIA, CONEXÃO ROSQUEADA, DN 40 (1 1/2"), INSTALADO EM REDE DE ALIMENTAÇÃO PARA SPRINKLER - FORNECIMENTO E INSTALAÇÃO. AF_12/2015</v>
          </cell>
          <cell r="C6823" t="str">
            <v>M</v>
          </cell>
          <cell r="D6823">
            <v>0</v>
          </cell>
          <cell r="E6823">
            <v>0</v>
          </cell>
          <cell r="F6823">
            <v>0</v>
          </cell>
        </row>
        <row r="6824">
          <cell r="A6824">
            <v>92654</v>
          </cell>
          <cell r="B6824" t="str">
            <v>TUBO DE AÇO GALVANIZADO COM COSTURA, CLASSE MÉDIA, CONEXÃO ROSQUEADA, DN 50 (2"), INSTALADO EM REDE DE ALIMENTAÇÃO PARA SPRINKLER - FORNECIMENTO E INSTALAÇÃO. AF_12/2015</v>
          </cell>
          <cell r="C6824" t="str">
            <v>M</v>
          </cell>
          <cell r="D6824">
            <v>0</v>
          </cell>
          <cell r="E6824">
            <v>0</v>
          </cell>
          <cell r="F6824">
            <v>0</v>
          </cell>
        </row>
        <row r="6825">
          <cell r="A6825">
            <v>92655</v>
          </cell>
          <cell r="B6825" t="str">
            <v>TUBO DE AÇO GALVANIZADO COM COSTURA, CLASSE MÉDIA, CONEXÃO ROSQUEADA, DN 65 (2 1/2"), INSTALADO EM REDE DE ALIMENTAÇÃO PARA SPRINKLER - FORNECIMENTO E INSTALAÇÃO. AF_12/2015</v>
          </cell>
          <cell r="C6825" t="str">
            <v>M</v>
          </cell>
          <cell r="D6825">
            <v>0</v>
          </cell>
          <cell r="E6825">
            <v>0</v>
          </cell>
          <cell r="F6825">
            <v>0</v>
          </cell>
        </row>
        <row r="6826">
          <cell r="A6826">
            <v>92656</v>
          </cell>
          <cell r="B6826" t="str">
            <v>TUBO DE AÇO GALVANIZADO COM COSTURA, CLASSE MÉDIA, CONEXÃO ROSQUEADA, DN 80 (3"), INSTALADO EM REDE DE ALIMENTAÇÃO PARA SPRINKLER - FORNECIMENTO E INSTALAÇÃO. AF_12/2015</v>
          </cell>
          <cell r="C6826" t="str">
            <v>M</v>
          </cell>
          <cell r="D6826">
            <v>0</v>
          </cell>
          <cell r="E6826">
            <v>0</v>
          </cell>
          <cell r="F6826">
            <v>0</v>
          </cell>
        </row>
        <row r="6827">
          <cell r="A6827">
            <v>92687</v>
          </cell>
          <cell r="B6827" t="str">
            <v>TUBO DE AÇO GALVANIZADO COM COSTURA, CLASSE MÉDIA, CONEXÃO ROSQUEADA, DN 15 (1/2"), INSTALADO EM RAMAIS E SUB-RAMAIS DE GÁS - FORNECIMENTO E INSTALAÇÃO. AF_12/2015</v>
          </cell>
          <cell r="C6827" t="str">
            <v>M</v>
          </cell>
          <cell r="D6827">
            <v>0</v>
          </cell>
          <cell r="E6827">
            <v>0</v>
          </cell>
          <cell r="F6827">
            <v>0</v>
          </cell>
        </row>
        <row r="6828">
          <cell r="A6828">
            <v>92688</v>
          </cell>
          <cell r="B6828" t="str">
            <v>TUBO DE AÇO GALVANIZADO COM COSTURA, CLASSE MÉDIA, CONEXÃO ROSQUEADA, DN 20 (3/4"), INSTALADO EM RAMAIS E SUB-RAMAIS DE GÁS - FORNECIMENTO E INSTALAÇÃO. AF_12/2015</v>
          </cell>
          <cell r="C6828" t="str">
            <v>M</v>
          </cell>
          <cell r="D6828">
            <v>0</v>
          </cell>
          <cell r="E6828">
            <v>0</v>
          </cell>
          <cell r="F6828">
            <v>0</v>
          </cell>
        </row>
        <row r="6829">
          <cell r="A6829">
            <v>92689</v>
          </cell>
          <cell r="B6829" t="str">
            <v>TUBO DE AÇO PRETO SEM COSTURA, CLASSE MÉDIA, CONEXÃO SOLDADA, DN 15 (1/2"), INSTALADO EM RAMAIS E SUB-RAMAIS DE GÁS - FORNECIMENTO E INSTALAÇÃO. AF_12/2015</v>
          </cell>
          <cell r="C6829" t="str">
            <v>M</v>
          </cell>
          <cell r="D6829">
            <v>0</v>
          </cell>
          <cell r="E6829">
            <v>0</v>
          </cell>
          <cell r="F6829">
            <v>0</v>
          </cell>
        </row>
        <row r="6830">
          <cell r="A6830">
            <v>92690</v>
          </cell>
          <cell r="B6830" t="str">
            <v>TUBO DE AÇO PRETO SEM COSTURA, CLASSE MÉDIA, CONEXÃO SOLDADA, DN 20 (3/4"), INSTALADO EM RAMAIS E SUB-RAMAIS DE GÁS - FORNECIMENTO E INSTALAÇÃO. AF_12/2015</v>
          </cell>
          <cell r="C6830" t="str">
            <v>M</v>
          </cell>
          <cell r="D6830">
            <v>0</v>
          </cell>
          <cell r="E6830">
            <v>0</v>
          </cell>
          <cell r="F6830">
            <v>0</v>
          </cell>
        </row>
        <row r="6831">
          <cell r="A6831">
            <v>94462</v>
          </cell>
          <cell r="B6831" t="str">
            <v>TUBO DE AÇO GALVANIZADO COM COSTURA, CLASSE MÉDIA, DN 50 (2), CONEXÃO ROSQUEADA, INSTALADO EM RESERVAÇÃO DE ÁGUA DE EDIFICAÇÃO QUE POSSUA RESERVATÓRIO DE FIBRA/FIBROCIMENTO  FORNECIMENTO E INSTALAÇÃO. AF_06/2016</v>
          </cell>
          <cell r="C6831" t="str">
            <v>M</v>
          </cell>
          <cell r="D6831">
            <v>0</v>
          </cell>
          <cell r="E6831">
            <v>0</v>
          </cell>
          <cell r="F6831">
            <v>0</v>
          </cell>
        </row>
        <row r="6832">
          <cell r="A6832">
            <v>94463</v>
          </cell>
          <cell r="B6832" t="str">
            <v>TUBO DE AÇO GALVANIZADO COM COSTURA, CLASSE MÉDIA, DN 65 (2 1/2), CONEXÃO ROSQUEADA, INSTALADO EM RESERVAÇÃO DE ÁGUA DE EDIFICAÇÃO QUE POSSUA RESERVATÓRIO DE FIBRA/FIBROCIMENTO  FORNECIMENTO E INSTALAÇÃO. AF_06/2016</v>
          </cell>
          <cell r="C6832" t="str">
            <v>M</v>
          </cell>
          <cell r="D6832">
            <v>0</v>
          </cell>
          <cell r="E6832">
            <v>0</v>
          </cell>
          <cell r="F6832">
            <v>0</v>
          </cell>
        </row>
        <row r="6833">
          <cell r="A6833">
            <v>94464</v>
          </cell>
          <cell r="B6833" t="str">
            <v>TUBO DE AÇO GALVANIZADO COM COSTURA, CLASSE MÉDIA, DN 80 (3), CONEXÃO ROSQUEADA, INSTALADO EM RESERVAÇÃO DE ÁGUA DE EDIFICAÇÃO QUE POSSUA RESERVATÓRIO DE FIBRA/FIBROCIMENTO  FORNECIMENTO E INSTALAÇÃO. AF_06/2016</v>
          </cell>
          <cell r="C6833" t="str">
            <v>M</v>
          </cell>
          <cell r="D6833">
            <v>0</v>
          </cell>
          <cell r="E6833">
            <v>0</v>
          </cell>
          <cell r="F6833">
            <v>0</v>
          </cell>
        </row>
        <row r="6834">
          <cell r="A6834">
            <v>94602</v>
          </cell>
          <cell r="B6834" t="str">
            <v>TUBO EM COBRE RÍGIDO, DN 54 MM, CLASSE E, SEM ISOLAMENTO, INSTALADO EM RESERVAÇÃO DE ÁGUA DE EDIFICAÇÃO QUE POSSUA RESERVATÓRIO DE FIBRA/FIBROCIMENTO  FORNECIMENTO E INSTALAÇÃO. AF_06/2016</v>
          </cell>
          <cell r="C6834" t="str">
            <v>M</v>
          </cell>
          <cell r="D6834">
            <v>0</v>
          </cell>
          <cell r="E6834">
            <v>0</v>
          </cell>
          <cell r="F6834">
            <v>0</v>
          </cell>
        </row>
        <row r="6835">
          <cell r="A6835">
            <v>94603</v>
          </cell>
          <cell r="B6835" t="str">
            <v>TUBO EM COBRE RÍGIDO, DN 66 MM, CLASSE E, SEM ISOLAMENTO, INSTALADO EM RESERVAÇÃO DE ÁGUA DE EDIFICAÇÃO QUE POSSUA RESERVATÓRIO DE FIBRA/FIBROCIMENTO  FORNECIMENTO E INSTALAÇÃO. AF_06/2016</v>
          </cell>
          <cell r="C6835" t="str">
            <v>M</v>
          </cell>
          <cell r="D6835">
            <v>0</v>
          </cell>
          <cell r="E6835">
            <v>0</v>
          </cell>
          <cell r="F6835">
            <v>0</v>
          </cell>
        </row>
        <row r="6836">
          <cell r="A6836">
            <v>94604</v>
          </cell>
          <cell r="B6836" t="str">
            <v>TUBO EM COBRE RÍGIDO, DN 79 MM, CLASSE E, SEM ISOLAMENTO, INSTALADO EM RESERVAÇÃO DE ÁGUA DE EDIFICAÇÃO QUE POSSUA RESERVATÓRIO DE FIBRA/FIBROCIMENTO  FORNECIMENTO E INSTALAÇÃO. AF_06/2016</v>
          </cell>
          <cell r="C6836" t="str">
            <v>M</v>
          </cell>
          <cell r="D6836">
            <v>0</v>
          </cell>
          <cell r="E6836">
            <v>0</v>
          </cell>
          <cell r="F6836">
            <v>0</v>
          </cell>
        </row>
        <row r="6837">
          <cell r="A6837">
            <v>94605</v>
          </cell>
          <cell r="B6837" t="str">
            <v>TUBO EM COBRE RÍGIDO, DN 104 MM, CLASSE E, SEM ISOLAMENTO, INSTALADO EM RESERVAÇÃO DE ÁGUA DE EDIFICAÇÃO QUE POSSUA RESERVATÓRIO DE FIBRA/FIBROCIMENTO  FORNECIMENTO E INSTALAÇÃO. AF_06/2016</v>
          </cell>
          <cell r="C6837" t="str">
            <v>M</v>
          </cell>
          <cell r="D6837">
            <v>0</v>
          </cell>
          <cell r="E6837">
            <v>0</v>
          </cell>
          <cell r="F6837">
            <v>0</v>
          </cell>
        </row>
        <row r="6838">
          <cell r="A6838">
            <v>94648</v>
          </cell>
          <cell r="B6838" t="str">
            <v>TUBO, PVC, SOLDÁVEL, DN  25 MM, INSTALADO EM RESERVAÇÃO DE ÁGUA DE EDIFICAÇÃO QUE POSSUA RESERVATÓRIO DE FIBRA/FIBROCIMENTO   FORNECIMENTO E INSTALAÇÃO. AF_06/2016</v>
          </cell>
          <cell r="C6838" t="str">
            <v>M</v>
          </cell>
          <cell r="D6838">
            <v>0</v>
          </cell>
          <cell r="E6838">
            <v>0</v>
          </cell>
          <cell r="F6838">
            <v>0</v>
          </cell>
        </row>
        <row r="6839">
          <cell r="A6839">
            <v>94649</v>
          </cell>
          <cell r="B6839" t="str">
            <v>TUBO, PVC, SOLDÁVEL, DN 32 MM, INSTALADO EM RESERVAÇÃO DE ÁGUA DE EDIFICAÇÃO QUE POSSUA RESERVATÓRIO DE FIBRA/FIBROCIMENTO   FORNECIMENTO E INSTALAÇÃO. AF_06/2016</v>
          </cell>
          <cell r="C6839" t="str">
            <v>M</v>
          </cell>
          <cell r="D6839">
            <v>0</v>
          </cell>
          <cell r="E6839">
            <v>0</v>
          </cell>
          <cell r="F6839">
            <v>0</v>
          </cell>
        </row>
        <row r="6840">
          <cell r="A6840">
            <v>94650</v>
          </cell>
          <cell r="B6840" t="str">
            <v>TUBO, PVC, SOLDÁVEL, DN 40 MM, INSTALADO EM RESERVAÇÃO DE ÁGUA DE EDIFICAÇÃO QUE POSSUA RESERVATÓRIO DE FIBRA/FIBROCIMENTO   FORNECIMENTO E INSTALAÇÃO. AF_06/2016</v>
          </cell>
          <cell r="C6840" t="str">
            <v>M</v>
          </cell>
          <cell r="D6840">
            <v>0</v>
          </cell>
          <cell r="E6840">
            <v>0</v>
          </cell>
          <cell r="F6840">
            <v>0</v>
          </cell>
        </row>
        <row r="6841">
          <cell r="A6841">
            <v>94651</v>
          </cell>
          <cell r="B6841" t="str">
            <v>TUBO, PVC, SOLDÁVEL, DN 50 MM, INSTALADO EM RESERVAÇÃO DE ÁGUA DE EDIFICAÇÃO QUE POSSUA RESERVATÓRIO DE FIBRA/FIBROCIMENTO   FORNECIMENTO E INSTALAÇÃO. AF_06/2016</v>
          </cell>
          <cell r="C6841" t="str">
            <v>M</v>
          </cell>
          <cell r="D6841">
            <v>0</v>
          </cell>
          <cell r="E6841">
            <v>0</v>
          </cell>
          <cell r="F6841">
            <v>0</v>
          </cell>
        </row>
        <row r="6842">
          <cell r="A6842">
            <v>94652</v>
          </cell>
          <cell r="B6842" t="str">
            <v>TUBO, PVC, SOLDÁVEL, DN 60 MM, INSTALADO EM RESERVAÇÃO DE ÁGUA DE EDIFICAÇÃO QUE POSSUA RESERVATÓRIO DE FIBRA/FIBROCIMENTO   FORNECIMENTO E INSTALAÇÃO. AF_06/2016</v>
          </cell>
          <cell r="C6842" t="str">
            <v>M</v>
          </cell>
          <cell r="D6842">
            <v>0</v>
          </cell>
          <cell r="E6842">
            <v>0</v>
          </cell>
          <cell r="F6842">
            <v>0</v>
          </cell>
        </row>
        <row r="6843">
          <cell r="A6843">
            <v>94653</v>
          </cell>
          <cell r="B6843" t="str">
            <v>TUBO, PVC, SOLDÁVEL, DN 75 MM, INSTALADO EM RESERVAÇÃO DE ÁGUA DE EDIFICAÇÃO QUE POSSUA RESERVATÓRIO DE FIBRA/FIBROCIMENTO   FORNECIMENTO E INSTALAÇÃO. AF_06/2016</v>
          </cell>
          <cell r="C6843" t="str">
            <v>M</v>
          </cell>
          <cell r="D6843">
            <v>0</v>
          </cell>
          <cell r="E6843">
            <v>0</v>
          </cell>
          <cell r="F6843">
            <v>0</v>
          </cell>
        </row>
        <row r="6844">
          <cell r="A6844">
            <v>94654</v>
          </cell>
          <cell r="B6844" t="str">
            <v>TUBO, PVC, SOLDÁVEL, DN 85 MM, INSTALADO EM RESERVAÇÃO DE ÁGUA DE EDIFICAÇÃO QUE POSSUA RESERVATÓRIO DE FIBRA/FIBROCIMENTO   FORNECIMENTO E INSTALAÇÃO. AF_06/2016</v>
          </cell>
          <cell r="C6844" t="str">
            <v>M</v>
          </cell>
          <cell r="D6844">
            <v>0</v>
          </cell>
          <cell r="E6844">
            <v>0</v>
          </cell>
          <cell r="F6844">
            <v>0</v>
          </cell>
        </row>
        <row r="6845">
          <cell r="A6845">
            <v>94655</v>
          </cell>
          <cell r="B6845" t="str">
            <v>TUBO, PVC, SOLDÁVEL, DN 110 MM, INSTALADO EM RESERVAÇÃO DE ÁGUA DE EDIFICAÇÃO QUE POSSUA RESERVATÓRIO DE FIBRA/FIBROCIMENTO   FORNECIMENTO E INSTALAÇÃO. AF_06/2016</v>
          </cell>
          <cell r="C6845" t="str">
            <v>M</v>
          </cell>
          <cell r="D6845">
            <v>0</v>
          </cell>
          <cell r="E6845">
            <v>0</v>
          </cell>
          <cell r="F6845">
            <v>0</v>
          </cell>
        </row>
        <row r="6846">
          <cell r="A6846">
            <v>94716</v>
          </cell>
          <cell r="B6846" t="str">
            <v>TUBO, CPVC, SOLDÁVEL, DN 22 MM, INSTALADO EM RESERVAÇÃO DE ÁGUA DE EDIFICAÇÃO QUE POSSUA RESERVATÓRIO DE FIBRA/FIBROCIMENTO  FORNECIMENTO E INSTALAÇÃO. AF_06/2016</v>
          </cell>
          <cell r="C6846" t="str">
            <v>M</v>
          </cell>
          <cell r="D6846">
            <v>0</v>
          </cell>
          <cell r="E6846">
            <v>0</v>
          </cell>
          <cell r="F6846">
            <v>0</v>
          </cell>
        </row>
        <row r="6847">
          <cell r="A6847">
            <v>94717</v>
          </cell>
          <cell r="B6847" t="str">
            <v>TUBO, CPVC, SOLDÁVEL, DN 28 MM, INSTALADO EM RESERVAÇÃO DE ÁGUA DE EDIFICAÇÃO QUE POSSUA RESERVATÓRIO DE FIBRA/FIBROCIMENTO  FORNECIMENTO E INSTALAÇÃO. AF_06/2016</v>
          </cell>
          <cell r="C6847" t="str">
            <v>M</v>
          </cell>
          <cell r="D6847">
            <v>0</v>
          </cell>
          <cell r="E6847">
            <v>0</v>
          </cell>
          <cell r="F6847">
            <v>0</v>
          </cell>
        </row>
        <row r="6848">
          <cell r="A6848">
            <v>94718</v>
          </cell>
          <cell r="B6848" t="str">
            <v>TUBO, CPVC, SOLDÁVEL, DN 35 MM, INSTALADO EM RESERVAÇÃO DE ÁGUA DE EDIFICAÇÃO QUE POSSUA RESERVATÓRIO DE FIBRA/FIBROCIMENTO  FORNECIMENTO E INSTALAÇÃO. AF_06/2016</v>
          </cell>
          <cell r="C6848" t="str">
            <v>M</v>
          </cell>
          <cell r="D6848">
            <v>0</v>
          </cell>
          <cell r="E6848">
            <v>0</v>
          </cell>
          <cell r="F6848">
            <v>0</v>
          </cell>
        </row>
        <row r="6849">
          <cell r="A6849">
            <v>94719</v>
          </cell>
          <cell r="B6849" t="str">
            <v>TUBO, CPVC, SOLDÁVEL, DN 42 MM, INSTALADO EM RESERVAÇÃO DE ÁGUA DE EDIFICAÇÃO QUE POSSUA RESERVATÓRIO DE FIBRA/FIBROCIMENTO  FORNECIMENTO E INSTALAÇÃO. AF_06/2016</v>
          </cell>
          <cell r="C6849" t="str">
            <v>M</v>
          </cell>
          <cell r="D6849">
            <v>0</v>
          </cell>
          <cell r="E6849">
            <v>0</v>
          </cell>
          <cell r="F6849">
            <v>0</v>
          </cell>
        </row>
        <row r="6850">
          <cell r="A6850">
            <v>94720</v>
          </cell>
          <cell r="B6850" t="str">
            <v>TUBO, CPVC, SOLDÁVEL, DN 54 MM, INSTALADO EM RESERVAÇÃO DE ÁGUA DE EDIFICAÇÃO QUE POSSUA RESERVATÓRIO DE FIBRA/FIBROCIMENTO  FORNECIMENTO E INSTALAÇÃO. AF_06/2016</v>
          </cell>
          <cell r="C6850" t="str">
            <v>M</v>
          </cell>
          <cell r="D6850">
            <v>0</v>
          </cell>
          <cell r="E6850">
            <v>0</v>
          </cell>
          <cell r="F6850">
            <v>0</v>
          </cell>
        </row>
        <row r="6851">
          <cell r="A6851">
            <v>94721</v>
          </cell>
          <cell r="B6851" t="str">
            <v>TUBO, CPVC, SOLDÁVEL, DN 73 MM, INSTALADO EM RESERVAÇÃO DE ÁGUA DE EDIFICAÇÃO QUE POSSUA RESERVATÓRIO DE FIBRA/FIBROCIMENTO  FORNECIMENTO E INSTALAÇÃO. AF_06/2016</v>
          </cell>
          <cell r="C6851" t="str">
            <v>M</v>
          </cell>
          <cell r="D6851">
            <v>0</v>
          </cell>
          <cell r="E6851">
            <v>0</v>
          </cell>
          <cell r="F6851">
            <v>0</v>
          </cell>
        </row>
        <row r="6852">
          <cell r="A6852">
            <v>94722</v>
          </cell>
          <cell r="B6852" t="str">
            <v>TUBO, CPVC, SOLDÁVEL, DN 89 MM, INSTALADO EM RESERVAÇÃO DE ÁGUA DE EDIFICAÇÃO QUE POSSUA RESERVATÓRIO DE FIBRA/FIBROCIMENTO  FORNECIMENTO E INSTALAÇÃO. AF_06/2016</v>
          </cell>
          <cell r="C6852" t="str">
            <v>M</v>
          </cell>
          <cell r="D6852">
            <v>0</v>
          </cell>
          <cell r="E6852">
            <v>0</v>
          </cell>
          <cell r="F6852">
            <v>0</v>
          </cell>
        </row>
        <row r="6853">
          <cell r="A6853">
            <v>95697</v>
          </cell>
          <cell r="B6853" t="str">
            <v>TUBO DE AÇO PRETO SEM COSTURA, CONEXÃO SOLDADA, DN 40 (1 1/2"), INSTALADO EM REDE DE ALIMENTAÇÃO PARA HIDRANTE - FORNECIMENTO E INSTALAÇÃO. AF_12/2015</v>
          </cell>
          <cell r="C6853" t="str">
            <v>M</v>
          </cell>
          <cell r="D6853">
            <v>0</v>
          </cell>
          <cell r="E6853">
            <v>0</v>
          </cell>
          <cell r="F6853">
            <v>0</v>
          </cell>
        </row>
        <row r="6854">
          <cell r="A6854">
            <v>96635</v>
          </cell>
          <cell r="B6854" t="str">
            <v>TUBO, PPR, DN 25, CLASSE PN 20,  INSTALADO EM RAMAL OU SUB-RAMAL DE ÁGUA  FORNECIMENTO E INSTALAÇÃO. AF_06/2015</v>
          </cell>
          <cell r="C6854" t="str">
            <v>M</v>
          </cell>
          <cell r="D6854">
            <v>0</v>
          </cell>
          <cell r="E6854">
            <v>0</v>
          </cell>
          <cell r="F6854">
            <v>0</v>
          </cell>
        </row>
        <row r="6855">
          <cell r="A6855">
            <v>96636</v>
          </cell>
          <cell r="B6855" t="str">
            <v>TUBO, PPR, DN 25, CLASSE PN 25 INSTALADO EM RAMAL OU SUB-RAMAL DE ÁGUA  FORNECIMENTO E INSTALAÇÃO. AF_06/2015</v>
          </cell>
          <cell r="C6855" t="str">
            <v>M</v>
          </cell>
          <cell r="D6855">
            <v>0</v>
          </cell>
          <cell r="E6855">
            <v>0</v>
          </cell>
          <cell r="F6855">
            <v>0</v>
          </cell>
        </row>
        <row r="6856">
          <cell r="A6856">
            <v>96644</v>
          </cell>
          <cell r="B6856" t="str">
            <v>TUBO, PPR, DN 25, CLASSE PN 20,  INSTALADO EM RAMAL DE DISTRIBUIÇÃO DE ÁGUA  FORNECIMENTO E INSTALAÇÃO. AF_06/2015</v>
          </cell>
          <cell r="C6856" t="str">
            <v>M</v>
          </cell>
          <cell r="D6856">
            <v>0</v>
          </cell>
          <cell r="E6856">
            <v>0</v>
          </cell>
          <cell r="F6856">
            <v>0</v>
          </cell>
        </row>
        <row r="6857">
          <cell r="A6857">
            <v>96645</v>
          </cell>
          <cell r="B6857" t="str">
            <v>TUBO, PPR, DN 32, CLASSE PN 12,  INSTALADO EM RAMAL DE DISTRIBUIÇÃO DE ÁGUA  FORNECIMENTO E INSTALAÇÃO. AF_06/2015</v>
          </cell>
          <cell r="C6857" t="str">
            <v>M</v>
          </cell>
          <cell r="D6857">
            <v>0</v>
          </cell>
          <cell r="E6857">
            <v>0</v>
          </cell>
          <cell r="F6857">
            <v>0</v>
          </cell>
        </row>
        <row r="6858">
          <cell r="A6858">
            <v>96646</v>
          </cell>
          <cell r="B6858" t="str">
            <v>TUBO, PPR, DN 40, CLASSE PN 12,  INSTALADO EM RAMAL DE DISTRIBUIÇÃO DE ÁGUA  FORNECIMENTO E INSTALAÇÃO. AF_06/2015</v>
          </cell>
          <cell r="C6858" t="str">
            <v>M</v>
          </cell>
          <cell r="D6858">
            <v>0</v>
          </cell>
          <cell r="E6858">
            <v>0</v>
          </cell>
          <cell r="F6858">
            <v>0</v>
          </cell>
        </row>
        <row r="6859">
          <cell r="A6859">
            <v>96647</v>
          </cell>
          <cell r="B6859" t="str">
            <v>TUBO, PPR, DN 25, CLASSE PN 25,  INSTALADO EM RAMAL DE DISTRIBUIÇÃO DE ÁGUA  FORNECIMENTO E INSTALAÇÃO. AF_06/2015</v>
          </cell>
          <cell r="C6859" t="str">
            <v>M</v>
          </cell>
          <cell r="D6859">
            <v>0</v>
          </cell>
          <cell r="E6859">
            <v>0</v>
          </cell>
          <cell r="F6859">
            <v>0</v>
          </cell>
        </row>
        <row r="6860">
          <cell r="A6860">
            <v>96648</v>
          </cell>
          <cell r="B6860" t="str">
            <v>TUBO, PPR, DN 32, CLASSE PN 25,  INSTALADO EM RAMAL DE DISTRIBUIÇÃO DE ÁGUA  FORNECIMENTO E INSTALAÇÃO. AF_06/2015</v>
          </cell>
          <cell r="C6860" t="str">
            <v>M</v>
          </cell>
          <cell r="D6860">
            <v>0</v>
          </cell>
          <cell r="E6860">
            <v>0</v>
          </cell>
          <cell r="F6860">
            <v>0</v>
          </cell>
        </row>
        <row r="6861">
          <cell r="A6861">
            <v>96649</v>
          </cell>
          <cell r="B6861" t="str">
            <v>TUBO, PPR, DN 40, CLASSE PN 25,  INSTALADO EM RAMAL DE DISTRIBUIÇÃO DE ÁGUA  FORNECIMENTO E INSTALAÇÃO. AF_06/2015</v>
          </cell>
          <cell r="C6861" t="str">
            <v>M</v>
          </cell>
          <cell r="D6861">
            <v>0</v>
          </cell>
          <cell r="E6861">
            <v>0</v>
          </cell>
          <cell r="F6861">
            <v>0</v>
          </cell>
        </row>
        <row r="6862">
          <cell r="A6862">
            <v>96668</v>
          </cell>
          <cell r="B6862" t="str">
            <v>TUBO, PPR, DN 25, CLASSE PN 20,  INSTALADO EM PRUMADA DE ÁGUA  FORNECIMENTO E INSTALAÇÃO. AF_06/2015</v>
          </cell>
          <cell r="C6862" t="str">
            <v>M</v>
          </cell>
          <cell r="D6862">
            <v>0</v>
          </cell>
          <cell r="E6862">
            <v>0</v>
          </cell>
          <cell r="F6862">
            <v>0</v>
          </cell>
        </row>
        <row r="6863">
          <cell r="A6863">
            <v>96669</v>
          </cell>
          <cell r="B6863" t="str">
            <v>TUBO, PPR, DN 32, CLASSE PN 12,  INSTALADO EM PRUMADA DE ÁGUA  FORNECIMENTO E INSTALAÇÃO. AF_06/2015</v>
          </cell>
          <cell r="C6863" t="str">
            <v>M</v>
          </cell>
          <cell r="D6863">
            <v>0</v>
          </cell>
          <cell r="E6863">
            <v>0</v>
          </cell>
          <cell r="F6863">
            <v>0</v>
          </cell>
        </row>
        <row r="6864">
          <cell r="A6864">
            <v>96670</v>
          </cell>
          <cell r="B6864" t="str">
            <v>TUBO, PPR, DN 40, CLASSE PN 12,  INSTALADO EM PRUMADA DE ÁGUA  FORNECIMENTO E INSTALAÇÃO. AF_06/2015</v>
          </cell>
          <cell r="C6864" t="str">
            <v>M</v>
          </cell>
          <cell r="D6864">
            <v>0</v>
          </cell>
          <cell r="E6864">
            <v>0</v>
          </cell>
          <cell r="F6864">
            <v>0</v>
          </cell>
        </row>
        <row r="6865">
          <cell r="A6865">
            <v>96671</v>
          </cell>
          <cell r="B6865" t="str">
            <v>TUBO, PPR, DN 50, CLASSE PN 12,  INSTALADO EM PRUMADA DE ÁGUA  FORNECIMENTO E INSTALAÇÃO. AF_06/2015</v>
          </cell>
          <cell r="C6865" t="str">
            <v>M</v>
          </cell>
          <cell r="D6865">
            <v>0</v>
          </cell>
          <cell r="E6865">
            <v>0</v>
          </cell>
          <cell r="F6865">
            <v>0</v>
          </cell>
        </row>
        <row r="6866">
          <cell r="A6866">
            <v>96672</v>
          </cell>
          <cell r="B6866" t="str">
            <v>TUBO, PPR, DN 63, CLASSE PN 12,  INSTALADO EM PRUMADA DE ÁGUA  FORNECIMENTO E INSTALAÇÃO. AF_06/2015</v>
          </cell>
          <cell r="C6866" t="str">
            <v>M</v>
          </cell>
          <cell r="D6866">
            <v>0</v>
          </cell>
          <cell r="E6866">
            <v>0</v>
          </cell>
          <cell r="F6866">
            <v>0</v>
          </cell>
        </row>
        <row r="6867">
          <cell r="A6867">
            <v>96673</v>
          </cell>
          <cell r="B6867" t="str">
            <v>TUBO, PPR, DN 75, CLASSE PN 12,  INSTALADO EM PRUMADA DE ÁGUA  FORNECIMENTO E INSTALAÇÃO. AF_06/2015</v>
          </cell>
          <cell r="C6867" t="str">
            <v>M</v>
          </cell>
          <cell r="D6867">
            <v>0</v>
          </cell>
          <cell r="E6867">
            <v>0</v>
          </cell>
          <cell r="F6867">
            <v>0</v>
          </cell>
        </row>
        <row r="6868">
          <cell r="A6868">
            <v>96674</v>
          </cell>
          <cell r="B6868" t="str">
            <v>TUBO, PPR, DN 90, CLASSE PN 12,  INSTALADO EM PRUMADA DE ÁGUA  FORNECIMENTO E INSTALAÇÃO. AF_06/2015</v>
          </cell>
          <cell r="C6868" t="str">
            <v>M</v>
          </cell>
          <cell r="D6868">
            <v>0</v>
          </cell>
          <cell r="E6868">
            <v>0</v>
          </cell>
          <cell r="F6868">
            <v>0</v>
          </cell>
        </row>
        <row r="6869">
          <cell r="A6869">
            <v>96675</v>
          </cell>
          <cell r="B6869" t="str">
            <v>TUBO, PPR, DN 110, CLASSE PN 12,  INSTALADO EM PRUMADA DE ÁGUA  FORNECIMENTO E INSTALAÇÃO. AF_06/2015</v>
          </cell>
          <cell r="C6869" t="str">
            <v>M</v>
          </cell>
          <cell r="D6869">
            <v>0</v>
          </cell>
          <cell r="E6869">
            <v>0</v>
          </cell>
          <cell r="F6869">
            <v>0</v>
          </cell>
        </row>
        <row r="6870">
          <cell r="A6870">
            <v>96676</v>
          </cell>
          <cell r="B6870" t="str">
            <v>TUBO, PPR, DN 25, CLASSE PN 25,  INSTALADO EM PRUMADA DE ÁGUA  FORNECIMENTO E INSTALAÇÃO. AF_06/2015</v>
          </cell>
          <cell r="C6870" t="str">
            <v>M</v>
          </cell>
          <cell r="D6870">
            <v>0</v>
          </cell>
          <cell r="E6870">
            <v>0</v>
          </cell>
          <cell r="F6870">
            <v>0</v>
          </cell>
        </row>
        <row r="6871">
          <cell r="A6871">
            <v>96677</v>
          </cell>
          <cell r="B6871" t="str">
            <v>TUBO, PPR, DN 32, CLASSE PN 25,  INSTALADO EM PRUMADA DE ÁGUA  FORNECIMENTO E INSTALAÇÃO. AF_06/2015</v>
          </cell>
          <cell r="C6871" t="str">
            <v>M</v>
          </cell>
          <cell r="D6871">
            <v>0</v>
          </cell>
          <cell r="E6871">
            <v>0</v>
          </cell>
          <cell r="F6871">
            <v>0</v>
          </cell>
        </row>
        <row r="6872">
          <cell r="A6872">
            <v>96678</v>
          </cell>
          <cell r="B6872" t="str">
            <v>TUBO, PPR, DN 40, CLASSE PN 25,  INSTALADO EM PRUMADA DE ÁGUA  FORNECIMENTO E INSTALAÇÃO. AF_06/2015</v>
          </cell>
          <cell r="C6872" t="str">
            <v>M</v>
          </cell>
          <cell r="D6872">
            <v>0</v>
          </cell>
          <cell r="E6872">
            <v>0</v>
          </cell>
          <cell r="F6872">
            <v>0</v>
          </cell>
        </row>
        <row r="6873">
          <cell r="A6873">
            <v>96679</v>
          </cell>
          <cell r="B6873" t="str">
            <v>TUBO, PPR, DN 50, CLASSE PN 25,  INSTALADO EM PRUMADA DE ÁGUA  FORNECIMENTO E INSTALAÇÃO. AF_06/2015</v>
          </cell>
          <cell r="C6873" t="str">
            <v>M</v>
          </cell>
          <cell r="D6873">
            <v>0</v>
          </cell>
          <cell r="E6873">
            <v>0</v>
          </cell>
          <cell r="F6873">
            <v>0</v>
          </cell>
        </row>
        <row r="6874">
          <cell r="A6874">
            <v>96680</v>
          </cell>
          <cell r="B6874" t="str">
            <v>TUBO, PPR, DN 63, CLASSE PN 25,  INSTALADO EM PRUMADA DE ÁGUA  FORNECIMENTO E INSTALAÇÃO. AF_06/2015</v>
          </cell>
          <cell r="C6874" t="str">
            <v>M</v>
          </cell>
          <cell r="D6874">
            <v>0</v>
          </cell>
          <cell r="E6874">
            <v>0</v>
          </cell>
          <cell r="F6874">
            <v>0</v>
          </cell>
        </row>
        <row r="6875">
          <cell r="A6875">
            <v>96681</v>
          </cell>
          <cell r="B6875" t="str">
            <v>TUBO, PPR, DN 75, CLASSE PN 25,  INSTALADO EM PRUMADA DE ÁGUA  FORNECIMENTO E INSTALAÇÃO. AF_06/2015</v>
          </cell>
          <cell r="C6875" t="str">
            <v>M</v>
          </cell>
          <cell r="D6875">
            <v>0</v>
          </cell>
          <cell r="E6875">
            <v>0</v>
          </cell>
          <cell r="F6875">
            <v>0</v>
          </cell>
        </row>
        <row r="6876">
          <cell r="A6876">
            <v>96682</v>
          </cell>
          <cell r="B6876" t="str">
            <v>TUBO, PPR, DN 90, CLASSE PN 25,  INSTALADO EM PRUMADA DE ÁGUA  FORNECIMENTO E INSTALAÇÃO. AF_06/2015</v>
          </cell>
          <cell r="C6876" t="str">
            <v>M</v>
          </cell>
          <cell r="D6876">
            <v>0</v>
          </cell>
          <cell r="E6876">
            <v>0</v>
          </cell>
          <cell r="F6876">
            <v>0</v>
          </cell>
        </row>
        <row r="6877">
          <cell r="A6877">
            <v>96683</v>
          </cell>
          <cell r="B6877" t="str">
            <v>TUBO, PPR, DN 110, CLASSE PN 25,  INSTALADO EM PRUMADA DE ÁGUA  FORNECIMENTO E INSTALAÇÃO. AF_06/2015</v>
          </cell>
          <cell r="C6877" t="str">
            <v>M</v>
          </cell>
          <cell r="D6877">
            <v>0</v>
          </cell>
          <cell r="E6877">
            <v>0</v>
          </cell>
          <cell r="F6877">
            <v>0</v>
          </cell>
        </row>
        <row r="6878">
          <cell r="A6878">
            <v>96718</v>
          </cell>
          <cell r="B6878" t="str">
            <v>TUBO, PPR, DN 20, CLASSE PN 20,  INSTALADO EM RESERVAÇÃO DE ÁGUA DE EDIFICAÇÃO QUE POSSUA RESERVATÓRIO DE FIBRA/FIBROCIMENTO  FORNECIMENTO E INSTALAÇÃO. AF_06/2016</v>
          </cell>
          <cell r="C6878" t="str">
            <v>M</v>
          </cell>
          <cell r="D6878">
            <v>0</v>
          </cell>
          <cell r="E6878">
            <v>0</v>
          </cell>
          <cell r="F6878">
            <v>0</v>
          </cell>
        </row>
        <row r="6879">
          <cell r="A6879">
            <v>96719</v>
          </cell>
          <cell r="B6879" t="str">
            <v>TUBO, PPR, DN 25, CLASSE PN 20,  INSTALADO EM RESERVAÇÃO DE ÁGUA DE EDIFICAÇÃO QUE POSSUA RESERVATÓRIO DE FIBRA/FIBROCIMENTO  FORNECIMENTO E INSTALAÇÃO. AF_06/2016</v>
          </cell>
          <cell r="C6879" t="str">
            <v>M</v>
          </cell>
          <cell r="D6879">
            <v>0</v>
          </cell>
          <cell r="E6879">
            <v>0</v>
          </cell>
          <cell r="F6879">
            <v>0</v>
          </cell>
        </row>
        <row r="6880">
          <cell r="A6880">
            <v>96720</v>
          </cell>
          <cell r="B6880" t="str">
            <v>TUBO, PPR, DN 32, CLASSE PN 12,  INSTALADO EM RESERVAÇÃO DE ÁGUA DE EDIFICAÇÃO QUE POSSUA RESERVATÓRIO DE FIBRA/FIBROCIMENTO  FORNECIMENTO E INSTALAÇÃO. AF_06/2016</v>
          </cell>
          <cell r="C6880" t="str">
            <v>M</v>
          </cell>
          <cell r="D6880">
            <v>0</v>
          </cell>
          <cell r="E6880">
            <v>0</v>
          </cell>
          <cell r="F6880">
            <v>0</v>
          </cell>
        </row>
        <row r="6881">
          <cell r="A6881">
            <v>96721</v>
          </cell>
          <cell r="B6881" t="str">
            <v>TUBO, PPR, DN 40, CLASSE PN 12,  INSTALADO EM RESERVAÇÃO DE ÁGUA DE EDIFICAÇÃO QUE POSSUA RESERVATÓRIO DE FIBRA/FIBROCIMENTO  FORNECIMENTO E INSTALAÇÃO. AF_06/2016</v>
          </cell>
          <cell r="C6881" t="str">
            <v>M</v>
          </cell>
          <cell r="D6881">
            <v>0</v>
          </cell>
          <cell r="E6881">
            <v>0</v>
          </cell>
          <cell r="F6881">
            <v>0</v>
          </cell>
        </row>
        <row r="6882">
          <cell r="A6882">
            <v>96722</v>
          </cell>
          <cell r="B6882" t="str">
            <v>TUBO, PPR, DN 50, CLASSE PN 12,  INSTALADO EM RESERVAÇÃO DE ÁGUA DE EDIFICAÇÃO QUE POSSUA RESERVATÓRIO DE FIBRA/FIBROCIMENTO  FORNECIMENTO E INSTALAÇÃO. AF_06/2016</v>
          </cell>
          <cell r="C6882" t="str">
            <v>M</v>
          </cell>
          <cell r="D6882">
            <v>0</v>
          </cell>
          <cell r="E6882">
            <v>0</v>
          </cell>
          <cell r="F6882">
            <v>0</v>
          </cell>
        </row>
        <row r="6883">
          <cell r="A6883">
            <v>96723</v>
          </cell>
          <cell r="B6883" t="str">
            <v>TUBO, PPR, DN 63, CLASSE PN 12,  INSTALADO EM RESERVAÇÃO DE ÁGUA DE EDIFICAÇÃO QUE POSSUA RESERVATÓRIO DE FIBRA/FIBROCIMENTO  FORNECIMENTO E INSTALAÇÃO. AF_06/2016</v>
          </cell>
          <cell r="C6883" t="str">
            <v>M</v>
          </cell>
          <cell r="D6883">
            <v>0</v>
          </cell>
          <cell r="E6883">
            <v>0</v>
          </cell>
          <cell r="F6883">
            <v>0</v>
          </cell>
        </row>
        <row r="6884">
          <cell r="A6884">
            <v>96724</v>
          </cell>
          <cell r="B6884" t="str">
            <v>TUBO, PPR, DN 75, CLASSE PN 12,  INSTALADO EM RESERVAÇÃO DE ÁGUA DE EDIFICAÇÃO QUE POSSUA RESERVATÓRIO DE FIBRA/FIBROCIMENTO  FORNECIMENTO E INSTALAÇÃO. AF_06/2016</v>
          </cell>
          <cell r="C6884" t="str">
            <v>M</v>
          </cell>
          <cell r="D6884">
            <v>0</v>
          </cell>
          <cell r="E6884">
            <v>0</v>
          </cell>
          <cell r="F6884">
            <v>0</v>
          </cell>
        </row>
        <row r="6885">
          <cell r="A6885">
            <v>96725</v>
          </cell>
          <cell r="B6885" t="str">
            <v>TUBO, PPR, DN 90, CLASSE PN 12,  INSTALADO EM RESERVAÇÃO DE ÁGUA DE EDIFICAÇÃO QUE POSSUA RESERVATÓRIO DE FIBRA/FIBROCIMENTO  FORNECIMENTO E INSTALAÇÃO. AF_06/2016</v>
          </cell>
          <cell r="C6885" t="str">
            <v>M</v>
          </cell>
          <cell r="D6885">
            <v>0</v>
          </cell>
          <cell r="E6885">
            <v>0</v>
          </cell>
          <cell r="F6885">
            <v>0</v>
          </cell>
        </row>
        <row r="6886">
          <cell r="A6886">
            <v>96726</v>
          </cell>
          <cell r="B6886" t="str">
            <v>TUBO, PPR, DN 110, CLASSE PN 12,  INSTALADO EM RESERVAÇÃO DE ÁGUA DE EDIFICAÇÃO QUE POSSUA RESERVATÓRIO DE FIBRA/FIBROCIMENTO  FORNECIMENTO E INSTALAÇÃO. AF_06/2016</v>
          </cell>
          <cell r="C6886" t="str">
            <v>M</v>
          </cell>
          <cell r="D6886">
            <v>0</v>
          </cell>
          <cell r="E6886">
            <v>0</v>
          </cell>
          <cell r="F6886">
            <v>0</v>
          </cell>
        </row>
        <row r="6887">
          <cell r="A6887">
            <v>96727</v>
          </cell>
          <cell r="B6887" t="str">
            <v>TUBO, PPR, DN 20, CLASSE PN 25,  INSTALADO EM RESERVAÇÃO DE ÁGUA DE EDIFICAÇÃO QUE POSSUA RESERVATÓRIO DE FIBRA/FIBROCIMENTO  FORNECIMENTO E INSTALAÇÃO. AF_06/2016</v>
          </cell>
          <cell r="C6887" t="str">
            <v>M</v>
          </cell>
          <cell r="D6887">
            <v>0</v>
          </cell>
          <cell r="E6887">
            <v>0</v>
          </cell>
          <cell r="F6887">
            <v>0</v>
          </cell>
        </row>
        <row r="6888">
          <cell r="A6888">
            <v>96728</v>
          </cell>
          <cell r="B6888" t="str">
            <v>TUBO, PPR, DN 25, CLASSE PN 25,  INSTALADO EM RESERVAÇÃO DE ÁGUA DE EDIFICAÇÃO QUE POSSUA RESERVATÓRIO DE FIBRA/FIBROCIMENTO  FORNECIMENTO E INSTALAÇÃO. AF_06/2016</v>
          </cell>
          <cell r="C6888" t="str">
            <v>M</v>
          </cell>
          <cell r="D6888">
            <v>0</v>
          </cell>
          <cell r="E6888">
            <v>0</v>
          </cell>
          <cell r="F6888">
            <v>0</v>
          </cell>
        </row>
        <row r="6889">
          <cell r="A6889">
            <v>96729</v>
          </cell>
          <cell r="B6889" t="str">
            <v>TUBO, PPR, DN 32, CLASSE PN 25,  INSTALADO EM RESERVAÇÃO DE ÁGUA DE EDIFICAÇÃO QUE POSSUA RESERVATÓRIO DE FIBRA/FIBROCIMENTO  FORNECIMENTO E INSTALAÇÃO. AF_06/2016</v>
          </cell>
          <cell r="C6889" t="str">
            <v>M</v>
          </cell>
          <cell r="D6889">
            <v>0</v>
          </cell>
          <cell r="E6889">
            <v>0</v>
          </cell>
          <cell r="F6889">
            <v>0</v>
          </cell>
        </row>
        <row r="6890">
          <cell r="A6890">
            <v>96730</v>
          </cell>
          <cell r="B6890" t="str">
            <v>TUBO, PPR, DN 40, CLASSE PN 25,  INSTALADO EM RESERVAÇÃO DE ÁGUA DE EDIFICAÇÃO QUE POSSUA RESERVATÓRIO DE FIBRA/FIBROCIMENTO  FORNECIMENTO E INSTALAÇÃO. AF_06/2016</v>
          </cell>
          <cell r="C6890" t="str">
            <v>M</v>
          </cell>
          <cell r="D6890">
            <v>0</v>
          </cell>
          <cell r="E6890">
            <v>0</v>
          </cell>
          <cell r="F6890">
            <v>0</v>
          </cell>
        </row>
        <row r="6891">
          <cell r="A6891">
            <v>96731</v>
          </cell>
          <cell r="B6891" t="str">
            <v>TUBO, PPR, DN 50, CLASSE PN 25,  INSTALADO EM RESERVAÇÃO DE ÁGUA DE EDIFICAÇÃO QUE POSSUA RESERVATÓRIO DE FIBRA/FIBROCIMENTO  FORNECIMENTO E INSTALAÇÃO. AF_06/2016</v>
          </cell>
          <cell r="C6891" t="str">
            <v>M</v>
          </cell>
          <cell r="D6891">
            <v>0</v>
          </cell>
          <cell r="E6891">
            <v>0</v>
          </cell>
          <cell r="F6891">
            <v>0</v>
          </cell>
        </row>
        <row r="6892">
          <cell r="A6892">
            <v>96732</v>
          </cell>
          <cell r="B6892" t="str">
            <v>TUBO, PPR, DN 63, CLASSE PN 25,  INSTALADO EM RESERVAÇÃO DE ÁGUA DE EDIFICAÇÃO QUE POSSUA RESERVATÓRIO DE FIBRA/FIBROCIMENTO  FORNECIMENTO E INSTALAÇÃO. AF_06/2016</v>
          </cell>
          <cell r="C6892" t="str">
            <v>M</v>
          </cell>
          <cell r="D6892">
            <v>0</v>
          </cell>
          <cell r="E6892">
            <v>0</v>
          </cell>
          <cell r="F6892">
            <v>0</v>
          </cell>
        </row>
        <row r="6893">
          <cell r="A6893">
            <v>96733</v>
          </cell>
          <cell r="B6893" t="str">
            <v>TUBO, PPR, DN 75, CLASSE PN 25,  INSTALADO EM RESERVAÇÃO DE ÁGUA DE EDIFICAÇÃO QUE POSSUA RESERVATÓRIO DE FIBRA/FIBROCIMENTO  FORNECIMENTO E INSTALAÇÃO. AF_06/2016</v>
          </cell>
          <cell r="C6893" t="str">
            <v>M</v>
          </cell>
          <cell r="D6893">
            <v>0</v>
          </cell>
          <cell r="E6893">
            <v>0</v>
          </cell>
          <cell r="F6893">
            <v>0</v>
          </cell>
        </row>
        <row r="6894">
          <cell r="A6894">
            <v>96734</v>
          </cell>
          <cell r="B6894" t="str">
            <v>TUBO, PPR, DN 90, CLASSE PN 25,  INSTALADO EM RESERVAÇÃO DE ÁGUA DE EDIFICAÇÃO QUE POSSUA RESERVATÓRIO DE FIBRA/FIBROCIMENTO  FORNECIMENTO E INSTALAÇÃO. AF_06/2016</v>
          </cell>
          <cell r="C6894" t="str">
            <v>M</v>
          </cell>
          <cell r="D6894">
            <v>0</v>
          </cell>
          <cell r="E6894">
            <v>0</v>
          </cell>
          <cell r="F6894">
            <v>0</v>
          </cell>
        </row>
        <row r="6895">
          <cell r="A6895">
            <v>96735</v>
          </cell>
          <cell r="B6895" t="str">
            <v>TUBO, PPR, DN 110, CLASSE PN 25,  INSTALADO EM RESERVAÇÃO DE ÁGUA DE EDIFICAÇÃO QUE POSSUA RESERVATÓRIO DE FIBRA/FIBROCIMENTO  FORNECIMENTO E INSTALAÇÃO. AF_06/2016</v>
          </cell>
          <cell r="C6895" t="str">
            <v>M</v>
          </cell>
          <cell r="D6895">
            <v>0</v>
          </cell>
          <cell r="E6895">
            <v>0</v>
          </cell>
          <cell r="F6895">
            <v>0</v>
          </cell>
        </row>
        <row r="6896">
          <cell r="A6896">
            <v>96794</v>
          </cell>
          <cell r="B6896" t="str">
            <v>TUBO, PEX, MONOCAMADA, DN 16, INSTALADO EM RAMAL OU SUB-RAMAL DE ÁGUA  FORNECIMENTO E INSTALAÇÃO. AF_06/2015</v>
          </cell>
          <cell r="C6896" t="str">
            <v>M</v>
          </cell>
          <cell r="D6896">
            <v>0</v>
          </cell>
          <cell r="E6896">
            <v>0</v>
          </cell>
          <cell r="F6896">
            <v>0</v>
          </cell>
        </row>
        <row r="6897">
          <cell r="A6897">
            <v>96795</v>
          </cell>
          <cell r="B6897" t="str">
            <v>TUBO, PEX, MONOCAMADA, DN 20, INSTALADO EM RAMAL OU SUB-RAMAL DE ÁGUA  FORNECIMENTO E INSTALAÇÃO. AF_06/2015</v>
          </cell>
          <cell r="C6897" t="str">
            <v>M</v>
          </cell>
          <cell r="D6897">
            <v>0</v>
          </cell>
          <cell r="E6897">
            <v>0</v>
          </cell>
          <cell r="F6897">
            <v>0</v>
          </cell>
        </row>
        <row r="6898">
          <cell r="A6898">
            <v>96796</v>
          </cell>
          <cell r="B6898" t="str">
            <v>TUBO, PEX, MONOCAMADA, DN 25, INSTALADO EM RAMAL OU SUB-RAMAL DE ÁGUA  FORNECIMENTO E INSTALAÇÃO. AF_06/2015</v>
          </cell>
          <cell r="C6898" t="str">
            <v>M</v>
          </cell>
          <cell r="D6898">
            <v>0</v>
          </cell>
          <cell r="E6898">
            <v>0</v>
          </cell>
          <cell r="F6898">
            <v>0</v>
          </cell>
        </row>
        <row r="6899">
          <cell r="A6899">
            <v>96797</v>
          </cell>
          <cell r="B6899" t="str">
            <v>TUBO, PEX, MONOCAMADA, DN 32, INSTALADO EM RAMAL OU SUB-RAMAL DE ÁGUA  FORNECIMENTO E INSTALAÇÃO. AF_06/2015</v>
          </cell>
          <cell r="C6899" t="str">
            <v>M</v>
          </cell>
          <cell r="D6899">
            <v>0</v>
          </cell>
          <cell r="E6899">
            <v>0</v>
          </cell>
          <cell r="F6899">
            <v>0</v>
          </cell>
        </row>
        <row r="6900">
          <cell r="A6900">
            <v>96798</v>
          </cell>
          <cell r="B6900" t="str">
            <v>TUBO, PEX, MONOCAMADA, DN 16, INSTALADO EM RAMAL DE DISTRIBUIÇÃO DE ÁGUA  FORNECIMENTO E INSTALAÇÃO. AF_06/2015</v>
          </cell>
          <cell r="C6900" t="str">
            <v>M</v>
          </cell>
          <cell r="D6900">
            <v>0</v>
          </cell>
          <cell r="E6900">
            <v>0</v>
          </cell>
          <cell r="F6900">
            <v>0</v>
          </cell>
        </row>
        <row r="6901">
          <cell r="A6901">
            <v>96799</v>
          </cell>
          <cell r="B6901" t="str">
            <v>TUBO, PEX, MONOCAMADA, DN 20, INSTALADO EM RAMAL DE DISTRIBUIÇÃO DE ÁGUA  FORNECIMENTO E INSTALAÇÃO. AF_06/2015</v>
          </cell>
          <cell r="C6901" t="str">
            <v>M</v>
          </cell>
          <cell r="D6901">
            <v>0</v>
          </cell>
          <cell r="E6901">
            <v>0</v>
          </cell>
          <cell r="F6901">
            <v>0</v>
          </cell>
        </row>
        <row r="6902">
          <cell r="A6902">
            <v>96800</v>
          </cell>
          <cell r="B6902" t="str">
            <v>TUBO, PEX, MONOCAMADA, DN 25, INSTALADO EM RAMAL DE DISTRIBUIÇÃO DE ÁGUA  FORNECIMENTO E INSTALAÇÃO. AF_06/2015</v>
          </cell>
          <cell r="C6902" t="str">
            <v>M</v>
          </cell>
          <cell r="D6902">
            <v>0</v>
          </cell>
          <cell r="E6902">
            <v>0</v>
          </cell>
          <cell r="F6902">
            <v>0</v>
          </cell>
        </row>
        <row r="6903">
          <cell r="A6903">
            <v>96801</v>
          </cell>
          <cell r="B6903" t="str">
            <v>TUBO, PEX, MONOCAMADA, DN 32, INSTALADO EM RAMAL DE DISTRIBUIÇÃO DE ÁGUA  FORNECIMENTO E INSTALAÇÃO. AF_06/2015</v>
          </cell>
          <cell r="C6903" t="str">
            <v>M</v>
          </cell>
          <cell r="D6903">
            <v>0</v>
          </cell>
          <cell r="E6903">
            <v>0</v>
          </cell>
          <cell r="F6903">
            <v>0</v>
          </cell>
        </row>
        <row r="6904">
          <cell r="A6904">
            <v>97327</v>
          </cell>
          <cell r="B6904" t="str">
            <v>TUBO EM COBRE FLEXÍVEL, DN 1/4, COM ISOLAMENTO, INSTALADO EM RAMAL DE ALIMENTAÇÃO DE AR CONDICIONADO COM CONDENSADORA INDIVIDUAL   FORNECIMENTO E INSTALAÇÃO. AF_12/2015</v>
          </cell>
          <cell r="C6904" t="str">
            <v>M</v>
          </cell>
          <cell r="D6904">
            <v>0</v>
          </cell>
          <cell r="E6904">
            <v>0</v>
          </cell>
          <cell r="F6904">
            <v>0</v>
          </cell>
        </row>
        <row r="6905">
          <cell r="A6905">
            <v>97328</v>
          </cell>
          <cell r="B6905" t="str">
            <v>TUBO EM COBRE FLEXÍVEL, DN 3/8", COM ISOLAMENTO, INSTALADO EM RAMAL DE ALIMENTAÇÃO DE AR CONDICIONADO COM CONDENSADORA INDIVIDUAL  FORNECIMENTO E INSTALAÇÃO. AF_12/2015</v>
          </cell>
          <cell r="C6905" t="str">
            <v>M</v>
          </cell>
          <cell r="D6905">
            <v>0</v>
          </cell>
          <cell r="E6905">
            <v>0</v>
          </cell>
          <cell r="F6905">
            <v>0</v>
          </cell>
        </row>
        <row r="6906">
          <cell r="A6906">
            <v>97329</v>
          </cell>
          <cell r="B6906" t="str">
            <v>TUBO EM COBRE FLEXÍVEL, DN 1/2", COM ISOLAMENTO, INSTALADO EM RAMAL DE ALIMENTAÇÃO DE AR CONDICIONADO COM CONDENSADORA INDIVIDUAL  FORNECIMENTO E INSTALAÇÃO. AF_12/2015</v>
          </cell>
          <cell r="C6906" t="str">
            <v>M</v>
          </cell>
          <cell r="D6906">
            <v>0</v>
          </cell>
          <cell r="E6906">
            <v>0</v>
          </cell>
          <cell r="F6906">
            <v>0</v>
          </cell>
        </row>
        <row r="6907">
          <cell r="A6907">
            <v>97330</v>
          </cell>
          <cell r="B6907" t="str">
            <v>TUBO EM COBRE FLEXÍVEL, DN 5/8", COM ISOLAMENTO, INSTALADO EM RAMAL DE ALIMENTAÇÃO DE AR CONDICIONADO COM CONDENSADORA INDIVIDUAL  FORNECIMENTO E INSTALAÇÃO. AF_12/2015</v>
          </cell>
          <cell r="C6907" t="str">
            <v>M</v>
          </cell>
          <cell r="D6907">
            <v>0</v>
          </cell>
          <cell r="E6907">
            <v>0</v>
          </cell>
          <cell r="F6907">
            <v>0</v>
          </cell>
        </row>
        <row r="6908">
          <cell r="A6908">
            <v>97331</v>
          </cell>
          <cell r="B6908" t="str">
            <v>TUBO EM COBRE FLEXÍVEL, DN 1/4", COM ISOLAMENTO, INSTALADO EM RAMAL DE ALIMENTAÇÃO DE AR CONDICIONADO COM CONDENSADORA CENTRAL  FORNECIMENTO E INSTALAÇÃO. AF_12/2015</v>
          </cell>
          <cell r="C6908" t="str">
            <v>M</v>
          </cell>
          <cell r="D6908">
            <v>0</v>
          </cell>
          <cell r="E6908">
            <v>0</v>
          </cell>
          <cell r="F6908">
            <v>0</v>
          </cell>
        </row>
        <row r="6909">
          <cell r="A6909">
            <v>97332</v>
          </cell>
          <cell r="B6909" t="str">
            <v>TUBO EM COBRE FLEXÍVEL, DN 3/8", COM ISOLAMENTO, INSTALADO EM RAMAL DE ALIMENTAÇÃO DE AR CONDICIONADO COM CONDENSADORA CENTRAL  FORNECIMENTO E INSTALAÇÃO. AF_12/2015</v>
          </cell>
          <cell r="C6909" t="str">
            <v>M</v>
          </cell>
          <cell r="D6909">
            <v>0</v>
          </cell>
          <cell r="E6909">
            <v>0</v>
          </cell>
          <cell r="F6909">
            <v>0</v>
          </cell>
        </row>
        <row r="6910">
          <cell r="A6910">
            <v>97333</v>
          </cell>
          <cell r="B6910" t="str">
            <v>TUBO EM COBRE FLEXÍVEL, DN 1/2", COM ISOLAMENTO, INSTALADO EM RAMAL DE ALIMENTAÇÃO DE AR CONDICIONADO COM CONDENSADORA CENTRAL  FORNECIMENTO E INSTALAÇÃO. AF_12/2015</v>
          </cell>
          <cell r="C6910" t="str">
            <v>M</v>
          </cell>
          <cell r="D6910">
            <v>0</v>
          </cell>
          <cell r="E6910">
            <v>0</v>
          </cell>
          <cell r="F6910">
            <v>0</v>
          </cell>
        </row>
        <row r="6911">
          <cell r="A6911">
            <v>97334</v>
          </cell>
          <cell r="B6911" t="str">
            <v>TUBO EM COBRE FLEXÍVEL, DN 5/8, COM ISOLAMENTO, INSTALADO EM RAMAL DE ALIMENTAÇÃO DE AR CONDICIONADO COM CONDENSADORA CENTRAL   FORNECIMENTO E INSTALAÇÃO. AF_12/2015</v>
          </cell>
          <cell r="C6911" t="str">
            <v>M</v>
          </cell>
          <cell r="D6911">
            <v>0</v>
          </cell>
          <cell r="E6911">
            <v>0</v>
          </cell>
          <cell r="F6911">
            <v>0</v>
          </cell>
        </row>
        <row r="6912">
          <cell r="A6912">
            <v>97335</v>
          </cell>
          <cell r="B6912" t="str">
            <v>TUBO EM COBRE RÍGIDO, DN 22 MM, CLASSE A, SEM ISOLAMENTO, INSTALADO EM PRUMADA  FORNECIMENTO E INSTALAÇÃO. AF_12/2015</v>
          </cell>
          <cell r="C6912" t="str">
            <v>M</v>
          </cell>
          <cell r="D6912">
            <v>0</v>
          </cell>
          <cell r="E6912">
            <v>0</v>
          </cell>
          <cell r="F6912">
            <v>0</v>
          </cell>
        </row>
        <row r="6913">
          <cell r="A6913">
            <v>97336</v>
          </cell>
          <cell r="B6913" t="str">
            <v>TUBO EM COBRE RÍGIDO, DN 28 MM, CLASSE A, SEM ISOLAMENTO, INSTALADO EM PRUMADA  FORNECIMENTO E INSTALAÇÃO. AF_12/2015</v>
          </cell>
          <cell r="C6913" t="str">
            <v>M</v>
          </cell>
          <cell r="D6913">
            <v>0</v>
          </cell>
          <cell r="E6913">
            <v>0</v>
          </cell>
          <cell r="F6913">
            <v>0</v>
          </cell>
        </row>
        <row r="6914">
          <cell r="A6914">
            <v>97337</v>
          </cell>
          <cell r="B6914" t="str">
            <v>TUBO EM COBRE RÍGIDO, DN 35 MM, CLASSE A, SEM ISOLAMENTO, INSTALADO EM PRUMADA  FORNECIMENTO E INSTALAÇÃO. AF_12/2015</v>
          </cell>
          <cell r="C6914" t="str">
            <v>M</v>
          </cell>
          <cell r="D6914">
            <v>0</v>
          </cell>
          <cell r="E6914">
            <v>0</v>
          </cell>
          <cell r="F6914">
            <v>0</v>
          </cell>
        </row>
        <row r="6915">
          <cell r="A6915">
            <v>97338</v>
          </cell>
          <cell r="B6915" t="str">
            <v>TUBO EM COBRE RÍGIDO, DN 42 MM, CLASSE A, SEM ISOLAMENTO, INSTALADO EM PRUMADA  FORNECIMENTO E INSTALAÇÃO. AF_12/2015</v>
          </cell>
          <cell r="C6915" t="str">
            <v>M</v>
          </cell>
          <cell r="D6915">
            <v>0</v>
          </cell>
          <cell r="E6915">
            <v>0</v>
          </cell>
          <cell r="F6915">
            <v>0</v>
          </cell>
        </row>
        <row r="6916">
          <cell r="A6916">
            <v>97339</v>
          </cell>
          <cell r="B6916" t="str">
            <v>TUBO EM COBRE RÍGIDO, DN 54 MM, CLASSE A, SEM ISOLAMENTO, INSTALADO EM PRUMADA  FORNECIMENTO E INSTALAÇÃO. AF_12/2015</v>
          </cell>
          <cell r="C6916" t="str">
            <v>M</v>
          </cell>
          <cell r="D6916">
            <v>0</v>
          </cell>
          <cell r="E6916">
            <v>0</v>
          </cell>
          <cell r="F6916">
            <v>0</v>
          </cell>
        </row>
        <row r="6917">
          <cell r="A6917">
            <v>97340</v>
          </cell>
          <cell r="B6917" t="str">
            <v>TUBO EM COBRE RÍGIDO, DN 66 MM, CLASSE A, SEM ISOLAMENTO, INSTALADO EM PRUMADA  FORNECIMENTO E INSTALAÇÃO. AF_12/2015</v>
          </cell>
          <cell r="C6917" t="str">
            <v>M</v>
          </cell>
          <cell r="D6917">
            <v>0</v>
          </cell>
          <cell r="E6917">
            <v>0</v>
          </cell>
          <cell r="F6917">
            <v>0</v>
          </cell>
        </row>
        <row r="6918">
          <cell r="A6918">
            <v>97341</v>
          </cell>
          <cell r="B6918" t="str">
            <v>TUBO EM COBRE RÍGIDO, DN 15 MM, CLASSE A, SEM ISOLAMENTO, INSTALADO EM RAMAL DE DISTRIBUIÇÃO  FORNECIMENTO E INSTALAÇÃO. AF_12/2015</v>
          </cell>
          <cell r="C6918" t="str">
            <v>M</v>
          </cell>
          <cell r="D6918">
            <v>0</v>
          </cell>
          <cell r="E6918">
            <v>0</v>
          </cell>
          <cell r="F6918">
            <v>0</v>
          </cell>
        </row>
        <row r="6919">
          <cell r="A6919">
            <v>97342</v>
          </cell>
          <cell r="B6919" t="str">
            <v>TUBO EM COBRE RÍGIDO, DN 22 MM, CLASSE A, SEM ISOLAMENTO, INSTALADO EM RAMAL DE DISTRIBUIÇÃO FORNECIMENTO E INSTALAÇÃO. AF_12/2015</v>
          </cell>
          <cell r="C6919" t="str">
            <v>M</v>
          </cell>
          <cell r="D6919">
            <v>0</v>
          </cell>
          <cell r="E6919">
            <v>0</v>
          </cell>
          <cell r="F6919">
            <v>0</v>
          </cell>
        </row>
        <row r="6920">
          <cell r="A6920">
            <v>97343</v>
          </cell>
          <cell r="B6920" t="str">
            <v>TUBO EM COBRE RÍGIDO, DN 28 MM, CLASSE A, SEM ISOLAMENTO, INSTALADO EM RAMAL DE DISTRIBUIÇÃO FORNECIMENTO E INSTALAÇÃO. AF_12/2015</v>
          </cell>
          <cell r="C6920" t="str">
            <v>M</v>
          </cell>
          <cell r="D6920">
            <v>0</v>
          </cell>
          <cell r="E6920">
            <v>0</v>
          </cell>
          <cell r="F6920">
            <v>0</v>
          </cell>
        </row>
        <row r="6921">
          <cell r="A6921">
            <v>97344</v>
          </cell>
          <cell r="B6921" t="str">
            <v>TUBO EM COBRE RÍGIDO, DN 15 MM, CLASSE A, SEM ISOLAMENTO, INSTALADO EM RAMAL E SUB-RAMAL  FORNECIMENTO E INSTALAÇÃO. AF_12/2015</v>
          </cell>
          <cell r="C6921" t="str">
            <v>M</v>
          </cell>
          <cell r="D6921">
            <v>0</v>
          </cell>
          <cell r="E6921">
            <v>0</v>
          </cell>
          <cell r="F6921">
            <v>0</v>
          </cell>
        </row>
        <row r="6922">
          <cell r="A6922">
            <v>97345</v>
          </cell>
          <cell r="B6922" t="str">
            <v>TUBO EM COBRE RÍGIDO, DN 22 MM, CLASSE A, SEM ISOLAMENTO, INSTALADO EM RAMAL E SUB-RAMAL  FORNECIMENTO E INSTALAÇÃO. AF_12/2015</v>
          </cell>
          <cell r="C6922" t="str">
            <v>M</v>
          </cell>
          <cell r="D6922">
            <v>0</v>
          </cell>
          <cell r="E6922">
            <v>0</v>
          </cell>
          <cell r="F6922">
            <v>0</v>
          </cell>
        </row>
        <row r="6923">
          <cell r="A6923">
            <v>97346</v>
          </cell>
          <cell r="B6923" t="str">
            <v>TUBO EM COBRE RÍGIDO, DN 28 MM, CLASSE A, SEM ISOLAMENTO, INSTALADO EM RAMAL E SUB-RAMAL  FORNECIMENTO E INSTALAÇÃO. AF_12/2015</v>
          </cell>
          <cell r="C6923" t="str">
            <v>M</v>
          </cell>
          <cell r="D6923">
            <v>0</v>
          </cell>
          <cell r="E6923">
            <v>0</v>
          </cell>
          <cell r="F6923">
            <v>0</v>
          </cell>
        </row>
        <row r="6924">
          <cell r="A6924">
            <v>97347</v>
          </cell>
          <cell r="B6924" t="str">
            <v>TUBO EM COBRE RÍGIDO, DN 22 MM, CLASSE I, SEM ISOLAMENTO, INSTALADO EM PRUMADA  FORNECIMENTO E INSTALAÇÃO. AF_12/2015</v>
          </cell>
          <cell r="C6924" t="str">
            <v>M</v>
          </cell>
          <cell r="D6924">
            <v>0</v>
          </cell>
          <cell r="E6924">
            <v>0</v>
          </cell>
          <cell r="F6924">
            <v>0</v>
          </cell>
        </row>
        <row r="6925">
          <cell r="A6925">
            <v>97348</v>
          </cell>
          <cell r="B6925" t="str">
            <v>TUBO EM COBRE RÍGIDO, DN 28 MM, CLASSE I, SEM ISOLAMENTO, INSTALADO EM PRUMADA  FORNECIMENTO E INSTALAÇÃO. AF_12/2015</v>
          </cell>
          <cell r="C6925" t="str">
            <v>M</v>
          </cell>
          <cell r="D6925">
            <v>0</v>
          </cell>
          <cell r="E6925">
            <v>0</v>
          </cell>
          <cell r="F6925">
            <v>0</v>
          </cell>
        </row>
        <row r="6926">
          <cell r="A6926">
            <v>97349</v>
          </cell>
          <cell r="B6926" t="str">
            <v>TUBO EM COBRE RÍGIDO, DN 35 MM, CLASSE I, SEM ISOLAMENTO, INSTALADO EM PRUMADA  FORNECIMENTO E INSTALAÇÃO. AF_12/2015</v>
          </cell>
          <cell r="C6926" t="str">
            <v>M</v>
          </cell>
          <cell r="D6926">
            <v>0</v>
          </cell>
          <cell r="E6926">
            <v>0</v>
          </cell>
          <cell r="F6926">
            <v>0</v>
          </cell>
        </row>
        <row r="6927">
          <cell r="A6927">
            <v>97350</v>
          </cell>
          <cell r="B6927" t="str">
            <v>TUBO EM COBRE RÍGIDO, DN 42 MM, CLASSE I, SEM ISOLAMENTO, INSTALADO EM PRUMADA  FORNECIMENTO E INSTALAÇÃO. AF_12/2015</v>
          </cell>
          <cell r="C6927" t="str">
            <v>M</v>
          </cell>
          <cell r="D6927">
            <v>0</v>
          </cell>
          <cell r="E6927">
            <v>0</v>
          </cell>
          <cell r="F6927">
            <v>0</v>
          </cell>
        </row>
        <row r="6928">
          <cell r="A6928">
            <v>97351</v>
          </cell>
          <cell r="B6928" t="str">
            <v>TUBO EM COBRE RÍGIDO, DN 54 MM, CLASSE I, SEM ISOLAMENTO, INSTALADO EM PRUMADA  FORNECIMENTO E INSTALAÇÃO. AF_12/2015</v>
          </cell>
          <cell r="C6928" t="str">
            <v>M</v>
          </cell>
          <cell r="D6928">
            <v>0</v>
          </cell>
          <cell r="E6928">
            <v>0</v>
          </cell>
          <cell r="F6928">
            <v>0</v>
          </cell>
        </row>
        <row r="6929">
          <cell r="A6929">
            <v>97352</v>
          </cell>
          <cell r="B6929" t="str">
            <v>TUBO EM COBRE RÍGIDO, DN 66 MM, CLASSE I, SEM ISOLAMENTO, INSTALADO EM PRUMADA  FORNECIMENTO E INSTALAÇÃO. AF_12/2015</v>
          </cell>
          <cell r="C6929" t="str">
            <v>M</v>
          </cell>
          <cell r="D6929">
            <v>0</v>
          </cell>
          <cell r="E6929">
            <v>0</v>
          </cell>
          <cell r="F6929">
            <v>0</v>
          </cell>
        </row>
        <row r="6930">
          <cell r="A6930">
            <v>97353</v>
          </cell>
          <cell r="B6930" t="str">
            <v>TUBO EM COBRE RÍGIDO, DN 15 MM, CLASSE I, SEM ISOLAMENTO, INSTALADO EM RAMAL DE DISTRIBUIÇÃO  FORNECIMENTO E INSTALAÇÃO. AF_12/2015</v>
          </cell>
          <cell r="C6930" t="str">
            <v>M</v>
          </cell>
          <cell r="D6930">
            <v>0</v>
          </cell>
          <cell r="E6930">
            <v>0</v>
          </cell>
          <cell r="F6930">
            <v>0</v>
          </cell>
        </row>
        <row r="6931">
          <cell r="A6931">
            <v>97354</v>
          </cell>
          <cell r="B6931" t="str">
            <v>TUBO EM COBRE RÍGIDO, DN 22 MM, CLASSE I, SEM ISOLAMENTO, INSTALADO EM RAMAL DE DISTRIBUIÇÃO FORNECIMENTO E INSTALAÇÃO. AF_12/2015</v>
          </cell>
          <cell r="C6931" t="str">
            <v>M</v>
          </cell>
          <cell r="D6931">
            <v>0</v>
          </cell>
          <cell r="E6931">
            <v>0</v>
          </cell>
          <cell r="F6931">
            <v>0</v>
          </cell>
        </row>
        <row r="6932">
          <cell r="A6932">
            <v>97355</v>
          </cell>
          <cell r="B6932" t="str">
            <v>TUBO EM COBRE RÍGIDO, DN 28 MM, CLASSE I, SEM ISOLAMENTO, INSTALADO EM RAMAL DE DISTRIBUIÇÃO FORNECIMENTO E INSTALAÇÃO. AF_12/2015</v>
          </cell>
          <cell r="C6932" t="str">
            <v>M</v>
          </cell>
          <cell r="D6932">
            <v>0</v>
          </cell>
          <cell r="E6932">
            <v>0</v>
          </cell>
          <cell r="F6932">
            <v>0</v>
          </cell>
        </row>
        <row r="6933">
          <cell r="A6933">
            <v>97356</v>
          </cell>
          <cell r="B6933" t="str">
            <v>TUBO EM COBRE RÍGIDO, DN 15 MM, CLASSE I, SEM ISOLAMENTO, INSTALADO EM RAMAL E SUB-RAMAL  FORNECIMENTO E INSTALAÇÃO. AF_12/2015</v>
          </cell>
          <cell r="C6933" t="str">
            <v>M</v>
          </cell>
          <cell r="D6933">
            <v>0</v>
          </cell>
          <cell r="E6933">
            <v>0</v>
          </cell>
          <cell r="F6933">
            <v>0</v>
          </cell>
        </row>
        <row r="6934">
          <cell r="A6934">
            <v>97357</v>
          </cell>
          <cell r="B6934" t="str">
            <v>TUBO EM COBRE RÍGIDO, DN 22 MM, CLASSE I, SEM ISOLAMENTO, INSTALADO EM RAMAL E SUB-RAMAL  FORNECIMENTO E INSTALAÇÃO. AF_12/2015</v>
          </cell>
          <cell r="C6934" t="str">
            <v>M</v>
          </cell>
          <cell r="D6934">
            <v>0</v>
          </cell>
          <cell r="E6934">
            <v>0</v>
          </cell>
          <cell r="F6934">
            <v>0</v>
          </cell>
        </row>
        <row r="6935">
          <cell r="A6935">
            <v>97358</v>
          </cell>
          <cell r="B6935" t="str">
            <v>TUBO EM COBRE RÍGIDO, DN 28 MM, CLASSE I, SEM ISOLAMENTO, INSTALADO EM RAMAL E SUB-RAMAL  FORNECIMENTO E INSTALAÇÃO. AF_12/2015</v>
          </cell>
          <cell r="C6935" t="str">
            <v>M</v>
          </cell>
          <cell r="D6935">
            <v>0</v>
          </cell>
          <cell r="E6935">
            <v>0</v>
          </cell>
          <cell r="F6935">
            <v>0</v>
          </cell>
        </row>
        <row r="6936">
          <cell r="A6936">
            <v>97498</v>
          </cell>
          <cell r="B6936" t="str">
            <v>TUBO DE AÇO GALVANIZADO COM COSTURA, CLASSE MÉDIA, DN 25 (1"), CONEXÃO ROSQUEADA, INSTALADO EM REDE DE ALIMENTAÇÃO PARA HIDRANTE - FORNECIMENTO E INSTALAÇÃO. AF_12/2015</v>
          </cell>
          <cell r="C6936" t="str">
            <v>M</v>
          </cell>
          <cell r="D6936">
            <v>0</v>
          </cell>
          <cell r="E6936">
            <v>0</v>
          </cell>
          <cell r="F6936">
            <v>0</v>
          </cell>
        </row>
        <row r="6937">
          <cell r="A6937">
            <v>97535</v>
          </cell>
          <cell r="B6937" t="str">
            <v>TUBO DE AÇO GALVANIZADO COM COSTURA, CLASSE MÉDIA, CONEXÃO ROSQUEADA, DN 25 (1"), INSTALADO EM REDE DE ALIMENTAÇÃO PARA SPRINKLER - FORNECIMENTO E INSTALAÇÃO. AF_12/2015</v>
          </cell>
          <cell r="C6937" t="str">
            <v>M</v>
          </cell>
          <cell r="D6937">
            <v>0</v>
          </cell>
          <cell r="E6937">
            <v>0</v>
          </cell>
          <cell r="F6937">
            <v>0</v>
          </cell>
        </row>
        <row r="6938">
          <cell r="A6938">
            <v>97536</v>
          </cell>
          <cell r="B6938" t="str">
            <v>TUBO DE AÇO GALVANIZADO COM COSTURA, CLASSE MÉDIA, CONEXÃO ROSQUEADA, DN 25 (1"), INSTALADO EM RAMAIS  E SUB-RAMAIS DE GÁS - FORNECIMENTO E INSTALAÇÃO. AF_12/2015</v>
          </cell>
          <cell r="C6938" t="str">
            <v>M</v>
          </cell>
          <cell r="D6938">
            <v>0</v>
          </cell>
          <cell r="E6938">
            <v>0</v>
          </cell>
          <cell r="F6938">
            <v>0</v>
          </cell>
        </row>
        <row r="6939">
          <cell r="A6939">
            <v>100788</v>
          </cell>
          <cell r="B6939" t="str">
            <v>KIT CAVALETE PARA GÁS - SEM MEDIDOR OU REGULADOR - ENTRADA INDIVIDUAL PRINCIPAL, EM AÇO GALVANIZADO DN 15 E 25 MM (1/2" E 1") - FORNECIMENTO E INSTALAÇÃO. AF_01/2020</v>
          </cell>
          <cell r="C6939" t="str">
            <v>UN</v>
          </cell>
          <cell r="D6939">
            <v>0</v>
          </cell>
          <cell r="E6939">
            <v>0</v>
          </cell>
          <cell r="F6939">
            <v>0</v>
          </cell>
        </row>
        <row r="6940">
          <cell r="A6940">
            <v>100791</v>
          </cell>
          <cell r="B6940" t="str">
            <v>TUBO, PEX, MULTICAMADA, DN 16, INSTALADO EM IMPLANTAÇÃO DE INSTALAÇÕES DE GÁS - FORNECIMENTO E INSTALAÇÃO. AF_01/2020</v>
          </cell>
          <cell r="C6940" t="str">
            <v>M</v>
          </cell>
          <cell r="D6940">
            <v>0</v>
          </cell>
          <cell r="E6940">
            <v>0</v>
          </cell>
          <cell r="F6940">
            <v>0</v>
          </cell>
        </row>
        <row r="6941">
          <cell r="A6941">
            <v>100792</v>
          </cell>
          <cell r="B6941" t="str">
            <v>TUBO, PEX, MULTICAMADA, DN 20, INSTALADO EM IMPLANTAÇÃO DE INSTALAÇÕES DE GÁS - FORNECIMENTO E INSTALAÇÃO. AF_01/2020</v>
          </cell>
          <cell r="C6941" t="str">
            <v>M</v>
          </cell>
          <cell r="D6941">
            <v>0</v>
          </cell>
          <cell r="E6941">
            <v>0</v>
          </cell>
          <cell r="F6941">
            <v>0</v>
          </cell>
        </row>
        <row r="6942">
          <cell r="A6942">
            <v>100793</v>
          </cell>
          <cell r="B6942" t="str">
            <v>TUBO, PEX, MULTICAMADA, DN 26, INSTALADO EM IMPLANTAÇÃO DE INSTALAÇÕES DE GÁS - FORNECIMENTO E INSTALAÇÃO. AF_01/2020</v>
          </cell>
          <cell r="C6942" t="str">
            <v>M</v>
          </cell>
          <cell r="D6942">
            <v>0</v>
          </cell>
          <cell r="E6942">
            <v>0</v>
          </cell>
          <cell r="F6942">
            <v>0</v>
          </cell>
        </row>
        <row r="6943">
          <cell r="A6943">
            <v>100794</v>
          </cell>
          <cell r="B6943" t="str">
            <v>TUBO, PEX, MULTICAMADA, DN 32, INSTALADO EM IMPLANTAÇÃO DE INSTALAÇÕES DE GÁS - FORNECIMENTO E INSTALAÇÃO. AF_01/2020</v>
          </cell>
          <cell r="C6943" t="str">
            <v>M</v>
          </cell>
          <cell r="D6943">
            <v>0</v>
          </cell>
          <cell r="E6943">
            <v>0</v>
          </cell>
          <cell r="F6943">
            <v>0</v>
          </cell>
        </row>
        <row r="6944">
          <cell r="A6944">
            <v>100803</v>
          </cell>
          <cell r="B6944" t="str">
            <v>TUBO, PEX, MULTICAMADA, DN 16, INSTALADO EM RAMAL INTERNO DE INSTALAÇÕES DE GÁS - FORNECIMENTO E INSTALAÇÃO. AF_01/2020</v>
          </cell>
          <cell r="C6944" t="str">
            <v>M</v>
          </cell>
          <cell r="D6944">
            <v>0</v>
          </cell>
          <cell r="E6944">
            <v>0</v>
          </cell>
          <cell r="F6944">
            <v>0</v>
          </cell>
        </row>
        <row r="6945">
          <cell r="A6945">
            <v>100804</v>
          </cell>
          <cell r="B6945" t="str">
            <v>TUBO, PEX, MULTICAMADA, DN 20, INSTALADO EM RAMAL INTERNO DE INSTALAÇÕES DE GÁS - FORNECIMENTO E INSTALAÇÃO. AF_01/2020</v>
          </cell>
          <cell r="C6945" t="str">
            <v>M</v>
          </cell>
          <cell r="D6945">
            <v>0</v>
          </cell>
          <cell r="E6945">
            <v>0</v>
          </cell>
          <cell r="F6945">
            <v>0</v>
          </cell>
        </row>
        <row r="6946">
          <cell r="A6946">
            <v>100805</v>
          </cell>
          <cell r="B6946" t="str">
            <v>TUBO, PEX, MULTICAMADA, DN 26, INSTALADO EM RAMAL INTERNO DE INSTALAÇÕES DE GÁS - FORNECIMENTO E INSTALAÇÃO. AF_01/2020</v>
          </cell>
          <cell r="C6946" t="str">
            <v>M</v>
          </cell>
          <cell r="D6946">
            <v>0</v>
          </cell>
          <cell r="E6946">
            <v>0</v>
          </cell>
          <cell r="F6946">
            <v>0</v>
          </cell>
        </row>
        <row r="6947">
          <cell r="A6947">
            <v>100806</v>
          </cell>
          <cell r="B6947" t="str">
            <v>TUBO, PEX, MULTICAMADA, DN 32, INSTALADO EM RAMAL INTERNO DE INSTALAÇÕES DE GÁS - FORNECIMENTO E INSTALAÇÃO. AF_01/2020</v>
          </cell>
          <cell r="C6947" t="str">
            <v>M</v>
          </cell>
          <cell r="D6947">
            <v>0</v>
          </cell>
          <cell r="E6947">
            <v>0</v>
          </cell>
          <cell r="F6947">
            <v>0</v>
          </cell>
        </row>
        <row r="6948">
          <cell r="A6948">
            <v>72306</v>
          </cell>
          <cell r="B6948" t="str">
            <v>COTOVELO DE AÇO GALVANIZADO 4" - FORNECIMENTO E INSTALAÇÃO</v>
          </cell>
          <cell r="C6948" t="str">
            <v>UN</v>
          </cell>
          <cell r="D6948">
            <v>0</v>
          </cell>
          <cell r="E6948">
            <v>0</v>
          </cell>
          <cell r="F6948">
            <v>0</v>
          </cell>
        </row>
        <row r="6949">
          <cell r="A6949">
            <v>72307</v>
          </cell>
          <cell r="B6949" t="str">
            <v>COTOVELO DE AÇO GALVANIZADO 5" - FORNECIMENTO E INSTALAÇÃO</v>
          </cell>
          <cell r="C6949" t="str">
            <v>UN</v>
          </cell>
          <cell r="D6949">
            <v>0</v>
          </cell>
          <cell r="E6949">
            <v>0</v>
          </cell>
          <cell r="F6949">
            <v>0</v>
          </cell>
        </row>
        <row r="6950">
          <cell r="A6950">
            <v>72313</v>
          </cell>
          <cell r="B6950" t="str">
            <v>COTOVELO DE AÇO GALVANIZADO 6" - FORNECIMENTO E INSTALAÇÃO</v>
          </cell>
          <cell r="C6950" t="str">
            <v>UN</v>
          </cell>
          <cell r="D6950">
            <v>0</v>
          </cell>
          <cell r="E6950">
            <v>0</v>
          </cell>
          <cell r="F6950">
            <v>0</v>
          </cell>
        </row>
        <row r="6951">
          <cell r="A6951">
            <v>72482</v>
          </cell>
          <cell r="B6951" t="str">
            <v>UNIAO DE ACO GALVANIZADO 4" - FORNECIMENTO E INSTALACAO</v>
          </cell>
          <cell r="C6951" t="str">
            <v>UN</v>
          </cell>
          <cell r="D6951">
            <v>0</v>
          </cell>
          <cell r="E6951">
            <v>0</v>
          </cell>
          <cell r="F6951">
            <v>0</v>
          </cell>
        </row>
        <row r="6952">
          <cell r="A6952">
            <v>72619</v>
          </cell>
          <cell r="B6952" t="str">
            <v>LUVA DE ACO GALVANIZADO 4" - FORNECIMENTO E INSTALACAO</v>
          </cell>
          <cell r="C6952" t="str">
            <v>UN</v>
          </cell>
          <cell r="D6952">
            <v>0</v>
          </cell>
          <cell r="E6952">
            <v>0</v>
          </cell>
          <cell r="F6952">
            <v>0</v>
          </cell>
        </row>
        <row r="6953">
          <cell r="A6953">
            <v>72620</v>
          </cell>
          <cell r="B6953" t="str">
            <v>LUVA DE ACO GALVANIZADO 5" - FORNECIMENTO E INSTALACAO</v>
          </cell>
          <cell r="C6953" t="str">
            <v>UN</v>
          </cell>
          <cell r="D6953">
            <v>0</v>
          </cell>
          <cell r="E6953">
            <v>0</v>
          </cell>
          <cell r="F6953">
            <v>0</v>
          </cell>
        </row>
        <row r="6954">
          <cell r="A6954">
            <v>72621</v>
          </cell>
          <cell r="B6954" t="str">
            <v>LUVA DE ACO GALVANIZADO 6" - FORNECIMENTO E INSTALACAO</v>
          </cell>
          <cell r="C6954" t="str">
            <v>UN</v>
          </cell>
          <cell r="D6954">
            <v>0</v>
          </cell>
          <cell r="E6954">
            <v>0</v>
          </cell>
          <cell r="F6954">
            <v>0</v>
          </cell>
        </row>
        <row r="6955">
          <cell r="A6955">
            <v>72667</v>
          </cell>
          <cell r="B6955" t="str">
            <v>LUVA REDUCAO ACO GALVANIZADO 4X2.1/2" - FORNECIMENTO E INSTALACAO</v>
          </cell>
          <cell r="C6955" t="str">
            <v>UN</v>
          </cell>
          <cell r="D6955">
            <v>0</v>
          </cell>
          <cell r="E6955">
            <v>0</v>
          </cell>
          <cell r="F6955">
            <v>0</v>
          </cell>
        </row>
        <row r="6956">
          <cell r="A6956">
            <v>72668</v>
          </cell>
          <cell r="B6956" t="str">
            <v>LUVA REDUCAO ACO GALVANIZADO 4X2" - FORNECIMENTO E INSTALACAO</v>
          </cell>
          <cell r="C6956" t="str">
            <v>UN</v>
          </cell>
          <cell r="D6956">
            <v>0</v>
          </cell>
          <cell r="E6956">
            <v>0</v>
          </cell>
          <cell r="F6956">
            <v>0</v>
          </cell>
        </row>
        <row r="6957">
          <cell r="A6957">
            <v>72669</v>
          </cell>
          <cell r="B6957" t="str">
            <v>LUVA REDUCAO ACO GALVANIZADO 4X3" - FORNECIMENTO E INSTALACAO</v>
          </cell>
          <cell r="C6957" t="str">
            <v>UN</v>
          </cell>
          <cell r="D6957">
            <v>0</v>
          </cell>
          <cell r="E6957">
            <v>0</v>
          </cell>
          <cell r="F6957">
            <v>0</v>
          </cell>
        </row>
        <row r="6958">
          <cell r="A6958">
            <v>72681</v>
          </cell>
          <cell r="B6958" t="str">
            <v>NIPLE DE ACO GALVANIZADO 4" - FORNECIMENTO E INSTALACAO</v>
          </cell>
          <cell r="C6958" t="str">
            <v>UN</v>
          </cell>
          <cell r="D6958">
            <v>0</v>
          </cell>
          <cell r="E6958">
            <v>0</v>
          </cell>
          <cell r="F6958">
            <v>0</v>
          </cell>
        </row>
        <row r="6959">
          <cell r="A6959">
            <v>72682</v>
          </cell>
          <cell r="B6959" t="str">
            <v>NIPLE DE ACO GALVANIZADO 5" - FORNECIMENTO E INSTALACAO</v>
          </cell>
          <cell r="C6959" t="str">
            <v>UN</v>
          </cell>
          <cell r="D6959">
            <v>0</v>
          </cell>
          <cell r="E6959">
            <v>0</v>
          </cell>
          <cell r="F6959">
            <v>0</v>
          </cell>
        </row>
        <row r="6960">
          <cell r="A6960">
            <v>72683</v>
          </cell>
          <cell r="B6960" t="str">
            <v>NIPLE DE ACO GALVANIZADO 6" - FORNECIMENTO E INSTALACAO</v>
          </cell>
          <cell r="C6960" t="str">
            <v>UN</v>
          </cell>
          <cell r="D6960">
            <v>0</v>
          </cell>
          <cell r="E6960">
            <v>0</v>
          </cell>
          <cell r="F6960">
            <v>0</v>
          </cell>
        </row>
        <row r="6961">
          <cell r="A6961">
            <v>72719</v>
          </cell>
          <cell r="B6961" t="str">
            <v>TE DE ACO GALVANIZADO 4" - FORNECIMENTO E INSTALACAO</v>
          </cell>
          <cell r="C6961" t="str">
            <v>UN</v>
          </cell>
          <cell r="D6961">
            <v>0</v>
          </cell>
          <cell r="E6961">
            <v>0</v>
          </cell>
          <cell r="F6961">
            <v>0</v>
          </cell>
        </row>
        <row r="6962">
          <cell r="A6962">
            <v>72720</v>
          </cell>
          <cell r="B6962" t="str">
            <v>TE DE ACO GALVANIZADO 5" - FORNECIMENTO E INSTALACAO</v>
          </cell>
          <cell r="C6962" t="str">
            <v>UN</v>
          </cell>
          <cell r="D6962">
            <v>0</v>
          </cell>
          <cell r="E6962">
            <v>0</v>
          </cell>
          <cell r="F6962">
            <v>0</v>
          </cell>
        </row>
        <row r="6963">
          <cell r="A6963">
            <v>72721</v>
          </cell>
          <cell r="B6963" t="str">
            <v>TE DE ACO GALVANIZADO 6" - FORNECIMENTO E INSTALACAO</v>
          </cell>
          <cell r="C6963" t="str">
            <v>UN</v>
          </cell>
          <cell r="D6963">
            <v>0</v>
          </cell>
          <cell r="E6963">
            <v>0</v>
          </cell>
          <cell r="F6963">
            <v>0</v>
          </cell>
        </row>
        <row r="6964">
          <cell r="A6964">
            <v>89358</v>
          </cell>
          <cell r="B6964" t="str">
            <v>JOELHO 90 GRAUS, PVC, SOLDÁVEL, DN 20MM, INSTALADO EM RAMAL OU SUB-RAMAL DE ÁGUA - FORNECIMENTO E INSTALAÇÃO. AF_12/2014</v>
          </cell>
          <cell r="C6964" t="str">
            <v>UN</v>
          </cell>
          <cell r="D6964">
            <v>0</v>
          </cell>
          <cell r="E6964">
            <v>0</v>
          </cell>
          <cell r="F6964">
            <v>0</v>
          </cell>
        </row>
        <row r="6965">
          <cell r="A6965">
            <v>89359</v>
          </cell>
          <cell r="B6965" t="str">
            <v>JOELHO 45 GRAUS, PVC, SOLDÁVEL, DN 20MM, INSTALADO EM RAMAL OU SUB-RAMAL DE ÁGUA - FORNECIMENTO E INSTALAÇÃO. AF_12/2014</v>
          </cell>
          <cell r="C6965" t="str">
            <v>UN</v>
          </cell>
          <cell r="D6965">
            <v>0</v>
          </cell>
          <cell r="E6965">
            <v>0</v>
          </cell>
          <cell r="F6965">
            <v>0</v>
          </cell>
        </row>
        <row r="6966">
          <cell r="A6966">
            <v>89360</v>
          </cell>
          <cell r="B6966" t="str">
            <v>CURVA 90 GRAUS, PVC, SOLDÁVEL, DN 20MM, INSTALADO EM RAMAL OU SUB-RAMAL DE ÁGUA - FORNECIMENTO E INSTALAÇÃO. AF_12/2014</v>
          </cell>
          <cell r="C6966" t="str">
            <v>UN</v>
          </cell>
          <cell r="D6966">
            <v>0</v>
          </cell>
          <cell r="E6966">
            <v>0</v>
          </cell>
          <cell r="F6966">
            <v>0</v>
          </cell>
        </row>
        <row r="6967">
          <cell r="A6967">
            <v>89361</v>
          </cell>
          <cell r="B6967" t="str">
            <v>CURVA 45 GRAUS, PVC, SOLDÁVEL, DN 20MM, INSTALADO EM RAMAL OU SUB-RAMAL DE ÁGUA - FORNECIMENTO E INSTALAÇÃO. AF_12/2014</v>
          </cell>
          <cell r="C6967" t="str">
            <v>UN</v>
          </cell>
          <cell r="D6967">
            <v>0</v>
          </cell>
          <cell r="E6967">
            <v>0</v>
          </cell>
          <cell r="F6967">
            <v>0</v>
          </cell>
        </row>
        <row r="6968">
          <cell r="A6968">
            <v>89362</v>
          </cell>
          <cell r="B6968" t="str">
            <v>JOELHO 90 GRAUS, PVC, SOLDÁVEL, DN 25MM, INSTALADO EM RAMAL OU SUB-RAMAL DE ÁGUA - FORNECIMENTO E INSTALAÇÃO. AF_12/2014</v>
          </cell>
          <cell r="C6968" t="str">
            <v>UN</v>
          </cell>
          <cell r="D6968">
            <v>0</v>
          </cell>
          <cell r="E6968">
            <v>0</v>
          </cell>
          <cell r="F6968">
            <v>0</v>
          </cell>
        </row>
        <row r="6969">
          <cell r="A6969">
            <v>89363</v>
          </cell>
          <cell r="B6969" t="str">
            <v>JOELHO 45 GRAUS, PVC, SOLDÁVEL, DN 25MM, INSTALADO EM RAMAL OU SUB-RAMAL DE ÁGUA - FORNECIMENTO E INSTALAÇÃO. AF_12/2014</v>
          </cell>
          <cell r="C6969" t="str">
            <v>UN</v>
          </cell>
          <cell r="D6969">
            <v>0</v>
          </cell>
          <cell r="E6969">
            <v>0</v>
          </cell>
          <cell r="F6969">
            <v>0</v>
          </cell>
        </row>
        <row r="6970">
          <cell r="A6970">
            <v>89364</v>
          </cell>
          <cell r="B6970" t="str">
            <v>CURVA 90 GRAUS, PVC, SOLDÁVEL, DN 25MM, INSTALADO EM RAMAL OU SUB-RAMAL DE ÁGUA - FORNECIMENTO E INSTALAÇÃO. AF_12/2014</v>
          </cell>
          <cell r="C6970" t="str">
            <v>UN</v>
          </cell>
          <cell r="D6970">
            <v>0</v>
          </cell>
          <cell r="E6970">
            <v>0</v>
          </cell>
          <cell r="F6970">
            <v>0</v>
          </cell>
        </row>
        <row r="6971">
          <cell r="A6971">
            <v>89365</v>
          </cell>
          <cell r="B6971" t="str">
            <v>CURVA 45 GRAUS, PVC, SOLDÁVEL, DN 25MM, INSTALADO EM RAMAL OU SUB-RAMAL DE ÁGUA - FORNECIMENTO E INSTALAÇÃO. AF_12/2014</v>
          </cell>
          <cell r="C6971" t="str">
            <v>UN</v>
          </cell>
          <cell r="D6971">
            <v>0</v>
          </cell>
          <cell r="E6971">
            <v>0</v>
          </cell>
          <cell r="F6971">
            <v>0</v>
          </cell>
        </row>
        <row r="6972">
          <cell r="A6972">
            <v>89366</v>
          </cell>
          <cell r="B6972" t="str">
            <v>JOELHO 90 GRAUS COM BUCHA DE LATÃO, PVC, SOLDÁVEL, DN 25MM, X 3/4 INSTALADO EM RAMAL OU SUB-RAMAL DE ÁGUA - FORNECIMENTO E INSTALAÇÃO. AF_12/2014</v>
          </cell>
          <cell r="C6972" t="str">
            <v>UN</v>
          </cell>
          <cell r="D6972">
            <v>0</v>
          </cell>
          <cell r="E6972">
            <v>0</v>
          </cell>
          <cell r="F6972">
            <v>0</v>
          </cell>
        </row>
        <row r="6973">
          <cell r="A6973">
            <v>89367</v>
          </cell>
          <cell r="B6973" t="str">
            <v>JOELHO 90 GRAUS, PVC, SOLDÁVEL, DN 32MM, INSTALADO EM RAMAL OU SUB-RAMAL DE ÁGUA - FORNECIMENTO E INSTALAÇÃO. AF_12/2014</v>
          </cell>
          <cell r="C6973" t="str">
            <v>UN</v>
          </cell>
          <cell r="D6973">
            <v>0</v>
          </cell>
          <cell r="E6973">
            <v>0</v>
          </cell>
          <cell r="F6973">
            <v>0</v>
          </cell>
        </row>
        <row r="6974">
          <cell r="A6974">
            <v>89368</v>
          </cell>
          <cell r="B6974" t="str">
            <v>JOELHO 45 GRAUS, PVC, SOLDÁVEL, DN 32MM, INSTALADO EM RAMAL OU SUB-RAMAL DE ÁGUA - FORNECIMENTO E INSTALAÇÃO. AF_12/2014</v>
          </cell>
          <cell r="C6974" t="str">
            <v>UN</v>
          </cell>
          <cell r="D6974">
            <v>0</v>
          </cell>
          <cell r="E6974">
            <v>0</v>
          </cell>
          <cell r="F6974">
            <v>0</v>
          </cell>
        </row>
        <row r="6975">
          <cell r="A6975">
            <v>89369</v>
          </cell>
          <cell r="B6975" t="str">
            <v>CURVA 90 GRAUS, PVC, SOLDÁVEL, DN 32MM, INSTALADO EM RAMAL OU SUB-RAMAL DE ÁGUA - FORNECIMENTO E INSTALAÇÃO. AF_12/2014</v>
          </cell>
          <cell r="C6975" t="str">
            <v>UN</v>
          </cell>
          <cell r="D6975">
            <v>0</v>
          </cell>
          <cell r="E6975">
            <v>0</v>
          </cell>
          <cell r="F6975">
            <v>0</v>
          </cell>
        </row>
        <row r="6976">
          <cell r="A6976">
            <v>89370</v>
          </cell>
          <cell r="B6976" t="str">
            <v>CURVA 45 GRAUS, PVC, SOLDÁVEL, DN 32MM, INSTALADO EM RAMAL OU SUB-RAMAL DE ÁGUA - FORNECIMENTO E INSTALAÇÃO. AF_12/2014</v>
          </cell>
          <cell r="C6976" t="str">
            <v>UN</v>
          </cell>
          <cell r="D6976">
            <v>0</v>
          </cell>
          <cell r="E6976">
            <v>0</v>
          </cell>
          <cell r="F6976">
            <v>0</v>
          </cell>
        </row>
        <row r="6977">
          <cell r="A6977">
            <v>89371</v>
          </cell>
          <cell r="B6977" t="str">
            <v>LUVA, PVC, SOLDÁVEL, DN 20MM, INSTALADO EM RAMAL OU SUB-RAMAL DE ÁGUA - FORNECIMENTO E INSTALAÇÃO. AF_12/2014</v>
          </cell>
          <cell r="C6977" t="str">
            <v>UN</v>
          </cell>
          <cell r="D6977">
            <v>0</v>
          </cell>
          <cell r="E6977">
            <v>0</v>
          </cell>
          <cell r="F6977">
            <v>0</v>
          </cell>
        </row>
        <row r="6978">
          <cell r="A6978">
            <v>89372</v>
          </cell>
          <cell r="B6978" t="str">
            <v>LUVA DE CORRER, PVC, SOLDÁVEL, DN 20MM, INSTALADO EM RAMAL OU SUB-RAMAL DE ÁGUA - FORNECIMENTO E INSTALAÇÃO. AF_12/2014</v>
          </cell>
          <cell r="C6978" t="str">
            <v>UN</v>
          </cell>
          <cell r="D6978">
            <v>0</v>
          </cell>
          <cell r="E6978">
            <v>0</v>
          </cell>
          <cell r="F6978">
            <v>0</v>
          </cell>
        </row>
        <row r="6979">
          <cell r="A6979">
            <v>89373</v>
          </cell>
          <cell r="B6979" t="str">
            <v>LUVA DE REDUÇÃO, PVC, SOLDÁVEL, DN 25MM X 20MM, INSTALADO EM RAMAL OU SUB-RAMAL DE ÁGUA - FORNECIMENTO E INSTALAÇÃO. AF_12/2014</v>
          </cell>
          <cell r="C6979" t="str">
            <v>UN</v>
          </cell>
          <cell r="D6979">
            <v>0</v>
          </cell>
          <cell r="E6979">
            <v>0</v>
          </cell>
          <cell r="F6979">
            <v>0</v>
          </cell>
        </row>
        <row r="6980">
          <cell r="A6980">
            <v>89374</v>
          </cell>
          <cell r="B6980" t="str">
            <v>LUVA COM BUCHA DE LATÃO, PVC, SOLDÁVEL, DN 20MM X 1/2, INSTALADO EM RAMAL OU SUB-RAMAL DE ÁGUA - FORNECIMENTO E INSTALAÇÃO. AF_12/2014</v>
          </cell>
          <cell r="C6980" t="str">
            <v>UN</v>
          </cell>
          <cell r="D6980">
            <v>0</v>
          </cell>
          <cell r="E6980">
            <v>0</v>
          </cell>
          <cell r="F6980">
            <v>0</v>
          </cell>
        </row>
        <row r="6981">
          <cell r="A6981">
            <v>89375</v>
          </cell>
          <cell r="B6981" t="str">
            <v>UNIÃO, PVC, SOLDÁVEL, DN 20MM, INSTALADO EM RAMAL OU SUB-RAMAL DE ÁGUA - FORNECIMENTO E INSTALAÇÃO. AF_12/2014</v>
          </cell>
          <cell r="C6981" t="str">
            <v>UN</v>
          </cell>
          <cell r="D6981">
            <v>0</v>
          </cell>
          <cell r="E6981">
            <v>0</v>
          </cell>
          <cell r="F6981">
            <v>0</v>
          </cell>
        </row>
        <row r="6982">
          <cell r="A6982">
            <v>89376</v>
          </cell>
          <cell r="B6982" t="str">
            <v>ADAPTADOR CURTO COM BOLSA E ROSCA PARA REGISTRO, PVC, SOLDÁVEL, DN 20MM X 1/2, INSTALADO EM RAMAL OU SUB-RAMAL DE ÁGUA - FORNECIMENTO E INSTALAÇÃO. AF_12/2014</v>
          </cell>
          <cell r="C6982" t="str">
            <v>UN</v>
          </cell>
          <cell r="D6982">
            <v>0</v>
          </cell>
          <cell r="E6982">
            <v>0</v>
          </cell>
          <cell r="F6982">
            <v>0</v>
          </cell>
        </row>
        <row r="6983">
          <cell r="A6983">
            <v>89377</v>
          </cell>
          <cell r="B6983" t="str">
            <v>CURVA DE TRANSPOSIÇÃO, PVC, SOLDÁVEL, DN 20MM, INSTALADO EM RAMAL OU SUB-RAMAL DE ÁGUA - FORNECIMENTO E INSTALAÇÃO. AF_12/2014</v>
          </cell>
          <cell r="C6983" t="str">
            <v>UN</v>
          </cell>
          <cell r="D6983">
            <v>0</v>
          </cell>
          <cell r="E6983">
            <v>0</v>
          </cell>
          <cell r="F6983">
            <v>0</v>
          </cell>
        </row>
        <row r="6984">
          <cell r="A6984">
            <v>89378</v>
          </cell>
          <cell r="B6984" t="str">
            <v>LUVA, PVC, SOLDÁVEL, DN 25MM, INSTALADO EM RAMAL OU SUB-RAMAL DE ÁGUA - FORNECIMENTO E INSTALAÇÃO. AF_12/2014</v>
          </cell>
          <cell r="C6984" t="str">
            <v>UN</v>
          </cell>
          <cell r="D6984">
            <v>0</v>
          </cell>
          <cell r="E6984">
            <v>0</v>
          </cell>
          <cell r="F6984">
            <v>0</v>
          </cell>
        </row>
        <row r="6985">
          <cell r="A6985">
            <v>89379</v>
          </cell>
          <cell r="B6985" t="str">
            <v>LUVA DE CORRER, PVC, SOLDÁVEL, DN 25MM, INSTALADO EM RAMAL OU SUB-RAMAL DE ÁGUA - FORNECIMENTO E INSTALAÇÃO. AF_12/2014</v>
          </cell>
          <cell r="C6985" t="str">
            <v>UN</v>
          </cell>
          <cell r="D6985">
            <v>0</v>
          </cell>
          <cell r="E6985">
            <v>0</v>
          </cell>
          <cell r="F6985">
            <v>0</v>
          </cell>
        </row>
        <row r="6986">
          <cell r="A6986">
            <v>89380</v>
          </cell>
          <cell r="B6986" t="str">
            <v>LUVA DE REDUÇÃO, PVC, SOLDÁVEL, DN 32MM X 25MM, INSTALADO EM RAMAL OU SUB-RAMAL DE ÁGUA - FORNECIMENTO E INSTALAÇÃO. AF_12/2014</v>
          </cell>
          <cell r="C6986" t="str">
            <v>UN</v>
          </cell>
          <cell r="D6986">
            <v>0</v>
          </cell>
          <cell r="E6986">
            <v>0</v>
          </cell>
          <cell r="F6986">
            <v>0</v>
          </cell>
        </row>
        <row r="6987">
          <cell r="A6987">
            <v>89381</v>
          </cell>
          <cell r="B6987" t="str">
            <v>LUVA COM BUCHA DE LATÃO, PVC, SOLDÁVEL, DN 25MM X 3/4, INSTALADO EM RAMAL OU SUB-RAMAL DE ÁGUA - FORNECIMENTO E INSTALAÇÃO. AF_12/2014</v>
          </cell>
          <cell r="C6987" t="str">
            <v>UN</v>
          </cell>
          <cell r="D6987">
            <v>0</v>
          </cell>
          <cell r="E6987">
            <v>0</v>
          </cell>
          <cell r="F6987">
            <v>0</v>
          </cell>
        </row>
        <row r="6988">
          <cell r="A6988">
            <v>89382</v>
          </cell>
          <cell r="B6988" t="str">
            <v>UNIÃO, PVC, SOLDÁVEL, DN 25MM, INSTALADO EM RAMAL OU SUB-RAMAL DE ÁGUA - FORNECIMENTO E INSTALAÇÃO. AF_12/2014</v>
          </cell>
          <cell r="C6988" t="str">
            <v>UN</v>
          </cell>
          <cell r="D6988">
            <v>0</v>
          </cell>
          <cell r="E6988">
            <v>0</v>
          </cell>
          <cell r="F6988">
            <v>0</v>
          </cell>
        </row>
        <row r="6989">
          <cell r="A6989">
            <v>89383</v>
          </cell>
          <cell r="B6989" t="str">
            <v>ADAPTADOR CURTO COM BOLSA E ROSCA PARA REGISTRO, PVC, SOLDÁVEL, DN 25MM X 3/4, INSTALADO EM RAMAL OU SUB-RAMAL DE ÁGUA - FORNECIMENTO E INSTALAÇÃO. AF_12/2014</v>
          </cell>
          <cell r="C6989" t="str">
            <v>UN</v>
          </cell>
          <cell r="D6989">
            <v>0</v>
          </cell>
          <cell r="E6989">
            <v>0</v>
          </cell>
          <cell r="F6989">
            <v>0</v>
          </cell>
        </row>
        <row r="6990">
          <cell r="A6990">
            <v>89384</v>
          </cell>
          <cell r="B6990" t="str">
            <v>CURVA DE TRANSPOSIÇÃO, PVC, SOLDÁVEL, DN 25MM, INSTALADO EM RAMAL OU SUB-RAMAL DE ÁGUA   FORNECIMENTO E INSTALAÇÃO. AF_12/2014</v>
          </cell>
          <cell r="C6990" t="str">
            <v>UN</v>
          </cell>
          <cell r="D6990">
            <v>0</v>
          </cell>
          <cell r="E6990">
            <v>0</v>
          </cell>
          <cell r="F6990">
            <v>0</v>
          </cell>
        </row>
        <row r="6991">
          <cell r="A6991">
            <v>89385</v>
          </cell>
          <cell r="B6991" t="str">
            <v>LUVA SOLDÁVEL E COM ROSCA, PVC, SOLDÁVEL, DN 25MM X 3/4, INSTALADO EM RAMAL OU SUB-RAMAL DE ÁGUA - FORNECIMENTO E INSTALAÇÃO. AF_12/2014</v>
          </cell>
          <cell r="C6991" t="str">
            <v>UN</v>
          </cell>
          <cell r="D6991">
            <v>0</v>
          </cell>
          <cell r="E6991">
            <v>0</v>
          </cell>
          <cell r="F6991">
            <v>0</v>
          </cell>
        </row>
        <row r="6992">
          <cell r="A6992">
            <v>89386</v>
          </cell>
          <cell r="B6992" t="str">
            <v>LUVA, PVC, SOLDÁVEL, DN 32MM, INSTALADO EM RAMAL OU SUB-RAMAL DE ÁGUA - FORNECIMENTO E INSTALAÇÃO. AF_12/2014</v>
          </cell>
          <cell r="C6992" t="str">
            <v>UN</v>
          </cell>
          <cell r="D6992">
            <v>0</v>
          </cell>
          <cell r="E6992">
            <v>0</v>
          </cell>
          <cell r="F6992">
            <v>0</v>
          </cell>
        </row>
        <row r="6993">
          <cell r="A6993">
            <v>89387</v>
          </cell>
          <cell r="B6993" t="str">
            <v>LUVA DE CORRER, PVC, SOLDÁVEL, DN 32MM, INSTALADO EM RAMAL OU SUB-RAMAL DE ÁGUA   FORNECIMENTO E INSTALAÇÃO. AF_12/2014</v>
          </cell>
          <cell r="C6993" t="str">
            <v>UN</v>
          </cell>
          <cell r="D6993">
            <v>0</v>
          </cell>
          <cell r="E6993">
            <v>0</v>
          </cell>
          <cell r="F6993">
            <v>0</v>
          </cell>
        </row>
        <row r="6994">
          <cell r="A6994">
            <v>89388</v>
          </cell>
          <cell r="B6994" t="str">
            <v>LUVA DE REDUÇÃO, PVC, SOLDÁVEL, DN 40MM X 32MM, INSTALADO EM RAMAL OU SUB-RAMAL DE ÁGUA - FORNECIMENTO E INSTALAÇÃO. AF_12/2014</v>
          </cell>
          <cell r="C6994" t="str">
            <v>UN</v>
          </cell>
          <cell r="D6994">
            <v>0</v>
          </cell>
          <cell r="E6994">
            <v>0</v>
          </cell>
          <cell r="F6994">
            <v>0</v>
          </cell>
        </row>
        <row r="6995">
          <cell r="A6995">
            <v>89389</v>
          </cell>
          <cell r="B6995" t="str">
            <v>LUVA SOLDÁVEL E COM ROSCA, PVC, SOLDÁVEL, DN 32MM X 1, INSTALADO EM RAMAL OU SUB-RAMAL DE ÁGUA - FORNECIMENTO E INSTALAÇÃO. AF_12/2014</v>
          </cell>
          <cell r="C6995" t="str">
            <v>UN</v>
          </cell>
          <cell r="D6995">
            <v>0</v>
          </cell>
          <cell r="E6995">
            <v>0</v>
          </cell>
          <cell r="F6995">
            <v>0</v>
          </cell>
        </row>
        <row r="6996">
          <cell r="A6996">
            <v>89390</v>
          </cell>
          <cell r="B6996" t="str">
            <v>UNIÃO, PVC, SOLDÁVEL, DN 32MM, INSTALADO EM RAMAL OU SUB-RAMAL DE ÁGUA - FORNECIMENTO E INSTALAÇÃO. AF_12/2014</v>
          </cell>
          <cell r="C6996" t="str">
            <v>UN</v>
          </cell>
          <cell r="D6996">
            <v>0</v>
          </cell>
          <cell r="E6996">
            <v>0</v>
          </cell>
          <cell r="F6996">
            <v>0</v>
          </cell>
        </row>
        <row r="6997">
          <cell r="A6997">
            <v>89391</v>
          </cell>
          <cell r="B6997" t="str">
            <v>ADAPTADOR CURTO COM BOLSA E ROSCA PARA REGISTRO, PVC, SOLDÁVEL, DN 32MM X 1, INSTALADO EM RAMAL OU SUB-RAMAL DE ÁGUA - FORNECIMENTO E INSTALAÇÃO. AF_12/2014</v>
          </cell>
          <cell r="C6997" t="str">
            <v>UN</v>
          </cell>
          <cell r="D6997">
            <v>0</v>
          </cell>
          <cell r="E6997">
            <v>0</v>
          </cell>
          <cell r="F6997">
            <v>0</v>
          </cell>
        </row>
        <row r="6998">
          <cell r="A6998">
            <v>89392</v>
          </cell>
          <cell r="B6998" t="str">
            <v>CURVA DE TRANSPOSIÇÃO, PVC, SOLDÁVEL, DN 32MM, INSTALADO EM RAMAL OU SUB-RAMAL DE ÁGUA   FORNECIMENTO E INSTALAÇÃO. AF_12/2014</v>
          </cell>
          <cell r="C6998" t="str">
            <v>UN</v>
          </cell>
          <cell r="D6998">
            <v>0</v>
          </cell>
          <cell r="E6998">
            <v>0</v>
          </cell>
          <cell r="F6998">
            <v>0</v>
          </cell>
        </row>
        <row r="6999">
          <cell r="A6999">
            <v>89393</v>
          </cell>
          <cell r="B6999" t="str">
            <v>TE, PVC, SOLDÁVEL, DN 20MM, INSTALADO EM RAMAL OU SUB-RAMAL DE ÁGUA - FORNECIMENTO E INSTALAÇÃO. AF_12/2014</v>
          </cell>
          <cell r="C6999" t="str">
            <v>UN</v>
          </cell>
          <cell r="D6999">
            <v>0</v>
          </cell>
          <cell r="E6999">
            <v>0</v>
          </cell>
          <cell r="F6999">
            <v>0</v>
          </cell>
        </row>
        <row r="7000">
          <cell r="A7000">
            <v>89394</v>
          </cell>
          <cell r="B7000" t="str">
            <v>TÊ COM BUCHA DE LATÃO NA BOLSA CENTRAL, PVC, SOLDÁVEL, DN 20MM X 1/2, INSTALADO EM RAMAL OU SUB-RAMAL DE ÁGUA - FORNECIMENTO E INSTALAÇÃO. AF_12/2014</v>
          </cell>
          <cell r="C7000" t="str">
            <v>UN</v>
          </cell>
          <cell r="D7000">
            <v>0</v>
          </cell>
          <cell r="E7000">
            <v>0</v>
          </cell>
          <cell r="F7000">
            <v>0</v>
          </cell>
        </row>
        <row r="7001">
          <cell r="A7001">
            <v>89395</v>
          </cell>
          <cell r="B7001" t="str">
            <v>TE, PVC, SOLDÁVEL, DN 25MM, INSTALADO EM RAMAL OU SUB-RAMAL DE ÁGUA - FORNECIMENTO E INSTALAÇÃO. AF_12/2014</v>
          </cell>
          <cell r="C7001" t="str">
            <v>UN</v>
          </cell>
          <cell r="D7001">
            <v>0</v>
          </cell>
          <cell r="E7001">
            <v>0</v>
          </cell>
          <cell r="F7001">
            <v>0</v>
          </cell>
        </row>
        <row r="7002">
          <cell r="A7002">
            <v>89396</v>
          </cell>
          <cell r="B7002" t="str">
            <v>TÊ COM BUCHA DE LATÃO NA BOLSA CENTRAL, PVC, SOLDÁVEL, DN 25MM X 1/2, INSTALADO EM RAMAL OU SUB-RAMAL DE ÁGUA - FORNECIMENTO E INSTALAÇÃO. AF_12/2014</v>
          </cell>
          <cell r="C7002" t="str">
            <v>UN</v>
          </cell>
          <cell r="D7002">
            <v>0</v>
          </cell>
          <cell r="E7002">
            <v>0</v>
          </cell>
          <cell r="F7002">
            <v>0</v>
          </cell>
        </row>
        <row r="7003">
          <cell r="A7003">
            <v>89397</v>
          </cell>
          <cell r="B7003" t="str">
            <v>TÊ DE REDUÇÃO, PVC, SOLDÁVEL, DN 25MM X 20MM, INSTALADO EM RAMAL OU SUB-RAMAL DE ÁGUA - FORNECIMENTO E INSTALAÇÃO. AF_12/2014</v>
          </cell>
          <cell r="C7003" t="str">
            <v>UN</v>
          </cell>
          <cell r="D7003">
            <v>0</v>
          </cell>
          <cell r="E7003">
            <v>0</v>
          </cell>
          <cell r="F7003">
            <v>0</v>
          </cell>
        </row>
        <row r="7004">
          <cell r="A7004">
            <v>89398</v>
          </cell>
          <cell r="B7004" t="str">
            <v>TE, PVC, SOLDÁVEL, DN 32MM, INSTALADO EM RAMAL OU SUB-RAMAL DE ÁGUA - FORNECIMENTO E INSTALAÇÃO. AF_12/2014</v>
          </cell>
          <cell r="C7004" t="str">
            <v>UN</v>
          </cell>
          <cell r="D7004">
            <v>0</v>
          </cell>
          <cell r="E7004">
            <v>0</v>
          </cell>
          <cell r="F7004">
            <v>0</v>
          </cell>
        </row>
        <row r="7005">
          <cell r="A7005">
            <v>89399</v>
          </cell>
          <cell r="B7005" t="str">
            <v>TÊ COM BUCHA DE LATÃO NA BOLSA CENTRAL, PVC, SOLDÁVEL, DN 32MM X 3/4, INSTALADO EM RAMAL OU SUB-RAMAL DE ÁGUA - FORNECIMENTO E INSTALAÇÃO. AF_12/2014</v>
          </cell>
          <cell r="C7005" t="str">
            <v>UN</v>
          </cell>
          <cell r="D7005">
            <v>0</v>
          </cell>
          <cell r="E7005">
            <v>0</v>
          </cell>
          <cell r="F7005">
            <v>0</v>
          </cell>
        </row>
        <row r="7006">
          <cell r="A7006">
            <v>89400</v>
          </cell>
          <cell r="B7006" t="str">
            <v>TÊ DE REDUÇÃO, PVC, SOLDÁVEL, DN 32MM X 25MM, INSTALADO EM RAMAL OU SUB-RAMAL DE ÁGUA - FORNECIMENTO E INSTALAÇÃO. AF_12/2014</v>
          </cell>
          <cell r="C7006" t="str">
            <v>UN</v>
          </cell>
          <cell r="D7006">
            <v>0</v>
          </cell>
          <cell r="E7006">
            <v>0</v>
          </cell>
          <cell r="F7006">
            <v>0</v>
          </cell>
        </row>
        <row r="7007">
          <cell r="A7007">
            <v>89404</v>
          </cell>
          <cell r="B7007" t="str">
            <v>JOELHO 90 GRAUS, PVC, SOLDÁVEL, DN 20MM, INSTALADO EM RAMAL DE DISTRIBUIÇÃO DE ÁGUA - FORNECIMENTO E INSTALAÇÃO. AF_12/2014</v>
          </cell>
          <cell r="C7007" t="str">
            <v>UN</v>
          </cell>
          <cell r="D7007">
            <v>0</v>
          </cell>
          <cell r="E7007">
            <v>0</v>
          </cell>
          <cell r="F7007">
            <v>0</v>
          </cell>
        </row>
        <row r="7008">
          <cell r="A7008">
            <v>89405</v>
          </cell>
          <cell r="B7008" t="str">
            <v>JOELHO 45 GRAUS, PVC, SOLDÁVEL, DN 20MM, INSTALADO EM RAMAL DE DISTRIBUIÇÃO DE ÁGUA - FORNECIMENTO E INSTALAÇÃO. AF_12/2014</v>
          </cell>
          <cell r="C7008" t="str">
            <v>UN</v>
          </cell>
          <cell r="D7008">
            <v>0</v>
          </cell>
          <cell r="E7008">
            <v>0</v>
          </cell>
          <cell r="F7008">
            <v>0</v>
          </cell>
        </row>
        <row r="7009">
          <cell r="A7009">
            <v>89406</v>
          </cell>
          <cell r="B7009" t="str">
            <v>CURVA 90 GRAUS, PVC, SOLDÁVEL, DN 20MM, INSTALADO EM RAMAL DE DISTRIBUIÇÃO DE ÁGUA - FORNECIMENTO E INSTALAÇÃO. AF_12/2014</v>
          </cell>
          <cell r="C7009" t="str">
            <v>UN</v>
          </cell>
          <cell r="D7009">
            <v>0</v>
          </cell>
          <cell r="E7009">
            <v>0</v>
          </cell>
          <cell r="F7009">
            <v>0</v>
          </cell>
        </row>
        <row r="7010">
          <cell r="A7010">
            <v>89407</v>
          </cell>
          <cell r="B7010" t="str">
            <v>CURVA 45 GRAUS, PVC, SOLDÁVEL, DN 20MM, INSTALADO EM RAMAL DE DISTRIBUIÇÃO DE ÁGUA - FORNECIMENTO E INSTALAÇÃO. AF_12/2014</v>
          </cell>
          <cell r="C7010" t="str">
            <v>UN</v>
          </cell>
          <cell r="D7010">
            <v>0</v>
          </cell>
          <cell r="E7010">
            <v>0</v>
          </cell>
          <cell r="F7010">
            <v>0</v>
          </cell>
        </row>
        <row r="7011">
          <cell r="A7011">
            <v>89408</v>
          </cell>
          <cell r="B7011" t="str">
            <v>JOELHO 90 GRAUS, PVC, SOLDÁVEL, DN 25MM, INSTALADO EM RAMAL DE DISTRIBUIÇÃO DE ÁGUA - FORNECIMENTO E INSTALAÇÃO. AF_12/2014</v>
          </cell>
          <cell r="C7011" t="str">
            <v>UN</v>
          </cell>
          <cell r="D7011">
            <v>0</v>
          </cell>
          <cell r="E7011">
            <v>0</v>
          </cell>
          <cell r="F7011">
            <v>0</v>
          </cell>
        </row>
        <row r="7012">
          <cell r="A7012">
            <v>89409</v>
          </cell>
          <cell r="B7012" t="str">
            <v>JOELHO 45 GRAUS, PVC, SOLDÁVEL, DN 25MM, INSTALADO EM RAMAL DE DISTRIBUIÇÃO DE ÁGUA - FORNECIMENTO E INSTALAÇÃO. AF_12/2014</v>
          </cell>
          <cell r="C7012" t="str">
            <v>UN</v>
          </cell>
          <cell r="D7012">
            <v>0</v>
          </cell>
          <cell r="E7012">
            <v>0</v>
          </cell>
          <cell r="F7012">
            <v>0</v>
          </cell>
        </row>
        <row r="7013">
          <cell r="A7013">
            <v>89410</v>
          </cell>
          <cell r="B7013" t="str">
            <v>CURVA 90 GRAUS, PVC, SOLDÁVEL, DN 25MM, INSTALADO EM RAMAL DE DISTRIBUIÇÃO DE ÁGUA - FORNECIMENTO E INSTALAÇÃO. AF_12/2014</v>
          </cell>
          <cell r="C7013" t="str">
            <v>UN</v>
          </cell>
          <cell r="D7013">
            <v>0</v>
          </cell>
          <cell r="E7013">
            <v>0</v>
          </cell>
          <cell r="F7013">
            <v>0</v>
          </cell>
        </row>
        <row r="7014">
          <cell r="A7014">
            <v>89411</v>
          </cell>
          <cell r="B7014" t="str">
            <v>CURVA 45 GRAUS, PVC, SOLDÁVEL, DN 25MM, INSTALADO EM RAMAL DE DISTRIBUIÇÃO DE ÁGUA - FORNECIMENTO E INSTALAÇÃO. AF_12/2014</v>
          </cell>
          <cell r="C7014" t="str">
            <v>UN</v>
          </cell>
          <cell r="D7014">
            <v>0</v>
          </cell>
          <cell r="E7014">
            <v>0</v>
          </cell>
          <cell r="F7014">
            <v>0</v>
          </cell>
        </row>
        <row r="7015">
          <cell r="A7015">
            <v>89412</v>
          </cell>
          <cell r="B7015" t="str">
            <v>JOELHO 90 GRAUS, PVC, SOLDÁVEL, DN 25MM, X 3/4 INSTALADO EM RAMAL DE DISTRIBUIÇÃO DE ÁGUA - FORNECIMENTO E INSTALAÇÃO. AF_12/2014</v>
          </cell>
          <cell r="C7015" t="str">
            <v>UN</v>
          </cell>
          <cell r="D7015">
            <v>0</v>
          </cell>
          <cell r="E7015">
            <v>0</v>
          </cell>
          <cell r="F7015">
            <v>0</v>
          </cell>
        </row>
        <row r="7016">
          <cell r="A7016">
            <v>89413</v>
          </cell>
          <cell r="B7016" t="str">
            <v>JOELHO 90 GRAUS, PVC, SOLDÁVEL, DN 32MM, INSTALADO EM RAMAL DE DISTRIBUIÇÃO DE ÁGUA - FORNECIMENTO E INSTALAÇÃO. AF_12/2014</v>
          </cell>
          <cell r="C7016" t="str">
            <v>UN</v>
          </cell>
          <cell r="D7016">
            <v>0</v>
          </cell>
          <cell r="E7016">
            <v>0</v>
          </cell>
          <cell r="F7016">
            <v>0</v>
          </cell>
        </row>
        <row r="7017">
          <cell r="A7017">
            <v>89414</v>
          </cell>
          <cell r="B7017" t="str">
            <v>JOELHO 45 GRAUS, PVC, SOLDÁVEL, DN 32MM, INSTALADO EM RAMAL DE DISTRIBUIÇÃO DE ÁGUA - FORNECIMENTO E INSTALAÇÃO. AF_12/2014</v>
          </cell>
          <cell r="C7017" t="str">
            <v>UN</v>
          </cell>
          <cell r="D7017">
            <v>0</v>
          </cell>
          <cell r="E7017">
            <v>0</v>
          </cell>
          <cell r="F7017">
            <v>0</v>
          </cell>
        </row>
        <row r="7018">
          <cell r="A7018">
            <v>89415</v>
          </cell>
          <cell r="B7018" t="str">
            <v>CURVA 90 GRAUS, PVC, SOLDÁVEL, DN 32MM, INSTALADO EM RAMAL DE DISTRIBUIÇÃO DE ÁGUA - FORNECIMENTO E INSTALAÇÃO. AF_12/2014</v>
          </cell>
          <cell r="C7018" t="str">
            <v>UN</v>
          </cell>
          <cell r="D7018">
            <v>0</v>
          </cell>
          <cell r="E7018">
            <v>0</v>
          </cell>
          <cell r="F7018">
            <v>0</v>
          </cell>
        </row>
        <row r="7019">
          <cell r="A7019">
            <v>89416</v>
          </cell>
          <cell r="B7019" t="str">
            <v>CURVA 45 GRAUS, PVC, SOLDÁVEL, DN 32MM, INSTALADO EM RAMAL DE DISTRIBUIÇÃO DE ÁGUA - FORNECIMENTO E INSTALAÇÃO. AF_12/2014</v>
          </cell>
          <cell r="C7019" t="str">
            <v>UN</v>
          </cell>
          <cell r="D7019">
            <v>0</v>
          </cell>
          <cell r="E7019">
            <v>0</v>
          </cell>
          <cell r="F7019">
            <v>0</v>
          </cell>
        </row>
        <row r="7020">
          <cell r="A7020">
            <v>89417</v>
          </cell>
          <cell r="B7020" t="str">
            <v>LUVA, PVC, SOLDÁVEL, DN 20MM, INSTALADO EM RAMAL DE DISTRIBUIÇÃO DE ÁGUA - FORNECIMENTO E INSTALAÇÃO. AF_12/2014</v>
          </cell>
          <cell r="C7020" t="str">
            <v>UN</v>
          </cell>
          <cell r="D7020">
            <v>0</v>
          </cell>
          <cell r="E7020">
            <v>0</v>
          </cell>
          <cell r="F7020">
            <v>0</v>
          </cell>
        </row>
        <row r="7021">
          <cell r="A7021">
            <v>89418</v>
          </cell>
          <cell r="B7021" t="str">
            <v>LUVA DE CORRER, PVC, SOLDÁVEL, DN 20MM, INSTALADO EM RAMAL DE DISTRIBUIÇÃO DE ÁGUA - FORNECIMENTO E INSTALAÇÃO. AF_12/2014</v>
          </cell>
          <cell r="C7021" t="str">
            <v>UN</v>
          </cell>
          <cell r="D7021">
            <v>0</v>
          </cell>
          <cell r="E7021">
            <v>0</v>
          </cell>
          <cell r="F7021">
            <v>0</v>
          </cell>
        </row>
        <row r="7022">
          <cell r="A7022">
            <v>89419</v>
          </cell>
          <cell r="B7022" t="str">
            <v>LUVA DE REDUÇÃO, PVC, SOLDÁVEL, DN 25MM X 20MM, INSTALADO EM RAMAL DE DISTRIBUIÇÃO DE ÁGUA - FORNECIMENTO E INSTALAÇÃO. AF_12/2014</v>
          </cell>
          <cell r="C7022" t="str">
            <v>UN</v>
          </cell>
          <cell r="D7022">
            <v>0</v>
          </cell>
          <cell r="E7022">
            <v>0</v>
          </cell>
          <cell r="F7022">
            <v>0</v>
          </cell>
        </row>
        <row r="7023">
          <cell r="A7023">
            <v>89420</v>
          </cell>
          <cell r="B7023" t="str">
            <v>LUVA COM BUCHA DE LATÃO, PVC, SOLDÁVEL, DN 20MM X 1/2, INSTALADO EM RAMAL DE DISTRIBUIÇÃO DE ÁGUA - FORNECIMENTO E INSTALAÇÃO. AF_12/2014</v>
          </cell>
          <cell r="C7023" t="str">
            <v>UN</v>
          </cell>
          <cell r="D7023">
            <v>0</v>
          </cell>
          <cell r="E7023">
            <v>0</v>
          </cell>
          <cell r="F7023">
            <v>0</v>
          </cell>
        </row>
        <row r="7024">
          <cell r="A7024">
            <v>89421</v>
          </cell>
          <cell r="B7024" t="str">
            <v>UNIÃO, PVC, SOLDÁVEL, DN 20MM, INSTALADO EM RAMAL DE DISTRIBUIÇÃO DE ÁGUA - FORNECIMENTO E INSTALAÇÃO. AF_12/2014</v>
          </cell>
          <cell r="C7024" t="str">
            <v>UN</v>
          </cell>
          <cell r="D7024">
            <v>0</v>
          </cell>
          <cell r="E7024">
            <v>0</v>
          </cell>
          <cell r="F7024">
            <v>0</v>
          </cell>
        </row>
        <row r="7025">
          <cell r="A7025">
            <v>89422</v>
          </cell>
          <cell r="B7025" t="str">
            <v>ADAPTADOR CURTO COM BOLSA E ROSCA PARA REGISTRO, PVC, SOLDÁVEL, DN 20MM X 1/2, INSTALADO EM RAMAL DE DISTRIBUIÇÃO DE ÁGUA - FORNECIMENTO E INSTALAÇÃO. AF_12/2014</v>
          </cell>
          <cell r="C7025" t="str">
            <v>UN</v>
          </cell>
          <cell r="D7025">
            <v>0</v>
          </cell>
          <cell r="E7025">
            <v>0</v>
          </cell>
          <cell r="F7025">
            <v>0</v>
          </cell>
        </row>
        <row r="7026">
          <cell r="A7026">
            <v>89423</v>
          </cell>
          <cell r="B7026" t="str">
            <v>CURVA DE TRANSPOSIÇÃO, PVC, SOLDÁVEL, DN 20MM, INSTALADO EM RAMAL DE DISTRIBUIÇÃO DE ÁGUA   FORNECIMENTO E INSTALAÇÃO. AF_12/2014</v>
          </cell>
          <cell r="C7026" t="str">
            <v>UN</v>
          </cell>
          <cell r="D7026">
            <v>0</v>
          </cell>
          <cell r="E7026">
            <v>0</v>
          </cell>
          <cell r="F7026">
            <v>0</v>
          </cell>
        </row>
        <row r="7027">
          <cell r="A7027">
            <v>89424</v>
          </cell>
          <cell r="B7027" t="str">
            <v>LUVA, PVC, SOLDÁVEL, DN 25MM, INSTALADO EM RAMAL DE DISTRIBUIÇÃO DE ÁGUA - FORNECIMENTO E INSTALAÇÃO. AF_12/2014</v>
          </cell>
          <cell r="C7027" t="str">
            <v>UN</v>
          </cell>
          <cell r="D7027">
            <v>0</v>
          </cell>
          <cell r="E7027">
            <v>0</v>
          </cell>
          <cell r="F7027">
            <v>0</v>
          </cell>
        </row>
        <row r="7028">
          <cell r="A7028">
            <v>89425</v>
          </cell>
          <cell r="B7028" t="str">
            <v>LUVA DE CORRER, PVC, SOLDÁVEL, DN 25MM, INSTALADO EM RAMAL DE DISTRIBUIÇÃO DE ÁGUA - FORNECIMENTO E INSTALAÇÃO. AF_12/2014</v>
          </cell>
          <cell r="C7028" t="str">
            <v>UN</v>
          </cell>
          <cell r="D7028">
            <v>0</v>
          </cell>
          <cell r="E7028">
            <v>0</v>
          </cell>
          <cell r="F7028">
            <v>0</v>
          </cell>
        </row>
        <row r="7029">
          <cell r="A7029">
            <v>89426</v>
          </cell>
          <cell r="B7029" t="str">
            <v>LUVA DE REDUÇÃO, PVC, SOLDÁVEL, DN 32MM X 25MM, INSTALADO EM RAMAL DE DISTRIBUIÇÃO DE ÁGUA - FORNECIMENTO E INSTALAÇÃO. AF_12/2014</v>
          </cell>
          <cell r="C7029" t="str">
            <v>UN</v>
          </cell>
          <cell r="D7029">
            <v>0</v>
          </cell>
          <cell r="E7029">
            <v>0</v>
          </cell>
          <cell r="F7029">
            <v>0</v>
          </cell>
        </row>
        <row r="7030">
          <cell r="A7030">
            <v>89427</v>
          </cell>
          <cell r="B7030" t="str">
            <v>LUVA COM BUCHA DE LATÃO, PVC, SOLDÁVEL, DN 25MM X 3/4, INSTALADO EM RAMAL DE DISTRIBUIÇÃO DE ÁGUA - FORNECIMENTO E INSTALAÇÃO. AF_12/2014</v>
          </cell>
          <cell r="C7030" t="str">
            <v>UN</v>
          </cell>
          <cell r="D7030">
            <v>0</v>
          </cell>
          <cell r="E7030">
            <v>0</v>
          </cell>
          <cell r="F7030">
            <v>0</v>
          </cell>
        </row>
        <row r="7031">
          <cell r="A7031">
            <v>89428</v>
          </cell>
          <cell r="B7031" t="str">
            <v>UNIÃO, PVC, SOLDÁVEL, DN 25MM, INSTALADO EM RAMAL DE DISTRIBUIÇÃO DE ÁGUA - FORNECIMENTO E INSTALAÇÃO. AF_12/2014</v>
          </cell>
          <cell r="C7031" t="str">
            <v>UN</v>
          </cell>
          <cell r="D7031">
            <v>0</v>
          </cell>
          <cell r="E7031">
            <v>0</v>
          </cell>
          <cell r="F7031">
            <v>0</v>
          </cell>
        </row>
        <row r="7032">
          <cell r="A7032">
            <v>89429</v>
          </cell>
          <cell r="B7032" t="str">
            <v>ADAPTADOR CURTO COM BOLSA E ROSCA PARA REGISTRO, PVC, SOLDÁVEL, DN 25MM X 3/4, INSTALADO EM RAMAL DE DISTRIBUIÇÃO DE ÁGUA - FORNECIMENTO E INSTALAÇÃO. AF_12/2014</v>
          </cell>
          <cell r="C7032" t="str">
            <v>UN</v>
          </cell>
          <cell r="D7032">
            <v>0</v>
          </cell>
          <cell r="E7032">
            <v>0</v>
          </cell>
          <cell r="F7032">
            <v>0</v>
          </cell>
        </row>
        <row r="7033">
          <cell r="A7033">
            <v>89430</v>
          </cell>
          <cell r="B7033" t="str">
            <v>CURVA DE TRANSPOSIÇÃO, PVC, SOLDÁVEL, DN 25MM, INSTALADO EM RAMAL DE DISTRIBUIÇÃO DE ÁGUA   FORNECIMENTO E INSTALAÇÃO. AF_12/2014</v>
          </cell>
          <cell r="C7033" t="str">
            <v>UN</v>
          </cell>
          <cell r="D7033">
            <v>0</v>
          </cell>
          <cell r="E7033">
            <v>0</v>
          </cell>
          <cell r="F7033">
            <v>0</v>
          </cell>
        </row>
        <row r="7034">
          <cell r="A7034">
            <v>89431</v>
          </cell>
          <cell r="B7034" t="str">
            <v>LUVA, PVC, SOLDÁVEL, DN 32MM, INSTALADO EM RAMAL DE DISTRIBUIÇÃO DE ÁGUA - FORNECIMENTO E INSTALAÇÃO. AF_12/2014</v>
          </cell>
          <cell r="C7034" t="str">
            <v>UN</v>
          </cell>
          <cell r="D7034">
            <v>0</v>
          </cell>
          <cell r="E7034">
            <v>0</v>
          </cell>
          <cell r="F7034">
            <v>0</v>
          </cell>
        </row>
        <row r="7035">
          <cell r="A7035">
            <v>89432</v>
          </cell>
          <cell r="B7035" t="str">
            <v>LUVA DE CORRER, PVC, SOLDÁVEL, DN 32MM, INSTALADO EM RAMAL DE DISTRIBUIÇÃO DE ÁGUA   FORNECIMENTO E INSTALAÇÃO. AF_12/2014</v>
          </cell>
          <cell r="C7035" t="str">
            <v>UN</v>
          </cell>
          <cell r="D7035">
            <v>0</v>
          </cell>
          <cell r="E7035">
            <v>0</v>
          </cell>
          <cell r="F7035">
            <v>0</v>
          </cell>
        </row>
        <row r="7036">
          <cell r="A7036">
            <v>89433</v>
          </cell>
          <cell r="B7036" t="str">
            <v>LUVA DE REDUÇÃO, PVC, SOLDÁVEL, DN 40MM X 32MM, INSTALADO EM RAMAL DE DISTRIBUIÇÃO DE ÁGUA - FORNECIMENTO E INSTALAÇÃO. AF_12/2014</v>
          </cell>
          <cell r="C7036" t="str">
            <v>UN</v>
          </cell>
          <cell r="D7036">
            <v>0</v>
          </cell>
          <cell r="E7036">
            <v>0</v>
          </cell>
          <cell r="F7036">
            <v>0</v>
          </cell>
        </row>
        <row r="7037">
          <cell r="A7037">
            <v>89434</v>
          </cell>
          <cell r="B7037" t="str">
            <v>LUVA SOLDÁVEL E COM ROSCA, PVC, SOLDÁVEL, DN 32MM X 1, INSTALADO EM RAMAL DE DISTRIBUIÇÃO DE ÁGUA - FORNECIMENTO E INSTALAÇÃO. AF_12/2014</v>
          </cell>
          <cell r="C7037" t="str">
            <v>UN</v>
          </cell>
          <cell r="D7037">
            <v>0</v>
          </cell>
          <cell r="E7037">
            <v>0</v>
          </cell>
          <cell r="F7037">
            <v>0</v>
          </cell>
        </row>
        <row r="7038">
          <cell r="A7038">
            <v>89435</v>
          </cell>
          <cell r="B7038" t="str">
            <v>UNIÃO, PVC, SOLDÁVEL, DN 32MM, INSTALADO EM RAMAL DE DISTRIBUIÇÃO DE ÁGUA - FORNECIMENTO E INSTALAÇÃO. AF_12/2014</v>
          </cell>
          <cell r="C7038" t="str">
            <v>UN</v>
          </cell>
          <cell r="D7038">
            <v>0</v>
          </cell>
          <cell r="E7038">
            <v>0</v>
          </cell>
          <cell r="F7038">
            <v>0</v>
          </cell>
        </row>
        <row r="7039">
          <cell r="A7039">
            <v>89436</v>
          </cell>
          <cell r="B7039" t="str">
            <v>ADAPTADOR CURTO COM BOLSA E ROSCA PARA REGISTRO, PVC, SOLDÁVEL, DN 32MM X 1, INSTALADO EM RAMAL DE DISTRIBUIÇÃO DE ÁGUA - FORNECIMENTO E INSTALAÇÃO. AF_12/2014</v>
          </cell>
          <cell r="C7039" t="str">
            <v>UN</v>
          </cell>
          <cell r="D7039">
            <v>0</v>
          </cell>
          <cell r="E7039">
            <v>0</v>
          </cell>
          <cell r="F7039">
            <v>0</v>
          </cell>
        </row>
        <row r="7040">
          <cell r="A7040">
            <v>89437</v>
          </cell>
          <cell r="B7040" t="str">
            <v>CURVA DE TRANSPOSIÇÃO, PVC, SOLDÁVEL, DN 32MM, INSTALADO EM RAMAL DE DISTRIBUIÇÃO DE ÁGUA   FORNECIMENTO E INSTALAÇÃO. AF_12/2014</v>
          </cell>
          <cell r="C7040" t="str">
            <v>UN</v>
          </cell>
          <cell r="D7040">
            <v>0</v>
          </cell>
          <cell r="E7040">
            <v>0</v>
          </cell>
          <cell r="F7040">
            <v>0</v>
          </cell>
        </row>
        <row r="7041">
          <cell r="A7041">
            <v>89438</v>
          </cell>
          <cell r="B7041" t="str">
            <v>TE, PVC, SOLDÁVEL, DN 20MM, INSTALADO EM RAMAL DE DISTRIBUIÇÃO DE ÁGUA - FORNECIMENTO E INSTALAÇÃO. AF_12/2014</v>
          </cell>
          <cell r="C7041" t="str">
            <v>UN</v>
          </cell>
          <cell r="D7041">
            <v>0</v>
          </cell>
          <cell r="E7041">
            <v>0</v>
          </cell>
          <cell r="F7041">
            <v>0</v>
          </cell>
        </row>
        <row r="7042">
          <cell r="A7042">
            <v>89439</v>
          </cell>
          <cell r="B7042" t="str">
            <v>TÊ SOLDÁVEL E COM ROSCA NA BOLSA CENTRAL, PVC, SOLDÁVEL, DN 20MM X 1/2, INSTALADO EM RAMAL DE DISTRIBUIÇÃO DE ÁGUA - FORNECIMENTO E INSTALAÇÃO. AF_12/2014</v>
          </cell>
          <cell r="C7042" t="str">
            <v>UN</v>
          </cell>
          <cell r="D7042">
            <v>0</v>
          </cell>
          <cell r="E7042">
            <v>0</v>
          </cell>
          <cell r="F7042">
            <v>0</v>
          </cell>
        </row>
        <row r="7043">
          <cell r="A7043">
            <v>89440</v>
          </cell>
          <cell r="B7043" t="str">
            <v>TE, PVC, SOLDÁVEL, DN 25MM, INSTALADO EM RAMAL DE DISTRIBUIÇÃO DE ÁGUA - FORNECIMENTO E INSTALAÇÃO. AF_12/2014</v>
          </cell>
          <cell r="C7043" t="str">
            <v>UN</v>
          </cell>
          <cell r="D7043">
            <v>0</v>
          </cell>
          <cell r="E7043">
            <v>0</v>
          </cell>
          <cell r="F7043">
            <v>0</v>
          </cell>
        </row>
        <row r="7044">
          <cell r="A7044">
            <v>89441</v>
          </cell>
          <cell r="B7044" t="str">
            <v>TÊ COM BUCHA DE LATÃO NA BOLSA CENTRAL, PVC, SOLDÁVEL, DN 25MM X 1/2, INSTALADO EM RAMAL DE DISTRIBUIÇÃO DE ÁGUA - FORNECIMENTO E INSTALAÇÃO. AF_12/2014</v>
          </cell>
          <cell r="C7044" t="str">
            <v>UN</v>
          </cell>
          <cell r="D7044">
            <v>0</v>
          </cell>
          <cell r="E7044">
            <v>0</v>
          </cell>
          <cell r="F7044">
            <v>0</v>
          </cell>
        </row>
        <row r="7045">
          <cell r="A7045">
            <v>89442</v>
          </cell>
          <cell r="B7045" t="str">
            <v>TÊ DE REDUÇÃO, PVC, SOLDÁVEL, DN 25MM X 20MM, INSTALADO EM RAMAL DE DISTRIBUIÇÃO DE ÁGUA - FORNECIMENTO E INSTALAÇÃO. AF_12/2014</v>
          </cell>
          <cell r="C7045" t="str">
            <v>UN</v>
          </cell>
          <cell r="D7045">
            <v>0</v>
          </cell>
          <cell r="E7045">
            <v>0</v>
          </cell>
          <cell r="F7045">
            <v>0</v>
          </cell>
        </row>
        <row r="7046">
          <cell r="A7046">
            <v>89443</v>
          </cell>
          <cell r="B7046" t="str">
            <v>TE, PVC, SOLDÁVEL, DN 32MM, INSTALADO EM RAMAL DE DISTRIBUIÇÃO DE ÁGUA - FORNECIMENTO E INSTALAÇÃO. AF_12/2014</v>
          </cell>
          <cell r="C7046" t="str">
            <v>UN</v>
          </cell>
          <cell r="D7046">
            <v>0</v>
          </cell>
          <cell r="E7046">
            <v>0</v>
          </cell>
          <cell r="F7046">
            <v>0</v>
          </cell>
        </row>
        <row r="7047">
          <cell r="A7047">
            <v>89444</v>
          </cell>
          <cell r="B7047" t="str">
            <v>TÊ COM BUCHA DE LATÃO NA BOLSA CENTRAL, PVC, SOLDÁVEL, DN 32MM X 3/4, INSTALADO EM RAMAL DE DISTRIBUIÇÃO DE ÁGUA - FORNECIMENTO E INSTALAÇÃO. AF_12/2014</v>
          </cell>
          <cell r="C7047" t="str">
            <v>UN</v>
          </cell>
          <cell r="D7047">
            <v>0</v>
          </cell>
          <cell r="E7047">
            <v>0</v>
          </cell>
          <cell r="F7047">
            <v>0</v>
          </cell>
        </row>
        <row r="7048">
          <cell r="A7048">
            <v>89445</v>
          </cell>
          <cell r="B7048" t="str">
            <v>TÊ DE REDUÇÃO, PVC, SOLDÁVEL, DN 32MM X 25MM, INSTALADO EM RAMAL DE DISTRIBUIÇÃO DE ÁGUA - FORNECIMENTO E INSTALAÇÃO. AF_12/2014</v>
          </cell>
          <cell r="C7048" t="str">
            <v>UN</v>
          </cell>
          <cell r="D7048">
            <v>0</v>
          </cell>
          <cell r="E7048">
            <v>0</v>
          </cell>
          <cell r="F7048">
            <v>0</v>
          </cell>
        </row>
        <row r="7049">
          <cell r="A7049">
            <v>89481</v>
          </cell>
          <cell r="B7049" t="str">
            <v>JOELHO 90 GRAUS, PVC, SOLDÁVEL, DN 25MM, INSTALADO EM PRUMADA DE ÁGUA - FORNECIMENTO E INSTALAÇÃO. AF_12/2014</v>
          </cell>
          <cell r="C7049" t="str">
            <v>UN</v>
          </cell>
          <cell r="D7049">
            <v>0</v>
          </cell>
          <cell r="E7049">
            <v>0</v>
          </cell>
          <cell r="F7049">
            <v>0</v>
          </cell>
        </row>
        <row r="7050">
          <cell r="A7050">
            <v>89485</v>
          </cell>
          <cell r="B7050" t="str">
            <v>JOELHO 45 GRAUS, PVC, SOLDÁVEL, DN 25MM, INSTALADO EM PRUMADA DE ÁGUA - FORNECIMENTO E INSTALAÇÃO. AF_12/2014</v>
          </cell>
          <cell r="C7050" t="str">
            <v>UN</v>
          </cell>
          <cell r="D7050">
            <v>0</v>
          </cell>
          <cell r="E7050">
            <v>0</v>
          </cell>
          <cell r="F7050">
            <v>0</v>
          </cell>
        </row>
        <row r="7051">
          <cell r="A7051">
            <v>89489</v>
          </cell>
          <cell r="B7051" t="str">
            <v>CURVA 90 GRAUS, PVC, SOLDÁVEL, DN 25MM, INSTALADO EM PRUMADA DE ÁGUA - FORNECIMENTO E INSTALAÇÃO. AF_12/2014</v>
          </cell>
          <cell r="C7051" t="str">
            <v>UN</v>
          </cell>
          <cell r="D7051">
            <v>0</v>
          </cell>
          <cell r="E7051">
            <v>0</v>
          </cell>
          <cell r="F7051">
            <v>0</v>
          </cell>
        </row>
        <row r="7052">
          <cell r="A7052">
            <v>89490</v>
          </cell>
          <cell r="B7052" t="str">
            <v>CURVA 45 GRAUS, PVC, SOLDÁVEL, DN 25MM, INSTALADO EM PRUMADA DE ÁGUA - FORNECIMENTO E INSTALAÇÃO. AF_12/2014</v>
          </cell>
          <cell r="C7052" t="str">
            <v>UN</v>
          </cell>
          <cell r="D7052">
            <v>0</v>
          </cell>
          <cell r="E7052">
            <v>0</v>
          </cell>
          <cell r="F7052">
            <v>0</v>
          </cell>
        </row>
        <row r="7053">
          <cell r="A7053">
            <v>89492</v>
          </cell>
          <cell r="B7053" t="str">
            <v>JOELHO 90 GRAUS, PVC, SOLDÁVEL, DN 32MM, INSTALADO EM PRUMADA DE ÁGUA - FORNECIMENTO E INSTALAÇÃO. AF_12/2014</v>
          </cell>
          <cell r="C7053" t="str">
            <v>UN</v>
          </cell>
          <cell r="D7053">
            <v>0</v>
          </cell>
          <cell r="E7053">
            <v>0</v>
          </cell>
          <cell r="F7053">
            <v>0</v>
          </cell>
        </row>
        <row r="7054">
          <cell r="A7054">
            <v>89493</v>
          </cell>
          <cell r="B7054" t="str">
            <v>JOELHO 45 GRAUS, PVC, SOLDÁVEL, DN 32MM, INSTALADO EM PRUMADA DE ÁGUA - FORNECIMENTO E INSTALAÇÃO. AF_12/2014</v>
          </cell>
          <cell r="C7054" t="str">
            <v>UN</v>
          </cell>
          <cell r="D7054">
            <v>0</v>
          </cell>
          <cell r="E7054">
            <v>0</v>
          </cell>
          <cell r="F7054">
            <v>0</v>
          </cell>
        </row>
        <row r="7055">
          <cell r="A7055">
            <v>89494</v>
          </cell>
          <cell r="B7055" t="str">
            <v>CURVA 90 GRAUS, PVC, SOLDÁVEL, DN 32MM, INSTALADO EM PRUMADA DE ÁGUA - FORNECIMENTO E INSTALAÇÃO. AF_12/2014</v>
          </cell>
          <cell r="C7055" t="str">
            <v>UN</v>
          </cell>
          <cell r="D7055">
            <v>0</v>
          </cell>
          <cell r="E7055">
            <v>0</v>
          </cell>
          <cell r="F7055">
            <v>0</v>
          </cell>
        </row>
        <row r="7056">
          <cell r="A7056">
            <v>89496</v>
          </cell>
          <cell r="B7056" t="str">
            <v>CURVA 45 GRAUS, PVC, SOLDÁVEL, DN 32MM, INSTALADO EM PRUMADA DE ÁGUA - FORNECIMENTO E INSTALAÇÃO. AF_12/2014</v>
          </cell>
          <cell r="C7056" t="str">
            <v>UN</v>
          </cell>
          <cell r="D7056">
            <v>0</v>
          </cell>
          <cell r="E7056">
            <v>0</v>
          </cell>
          <cell r="F7056">
            <v>0</v>
          </cell>
        </row>
        <row r="7057">
          <cell r="A7057">
            <v>89497</v>
          </cell>
          <cell r="B7057" t="str">
            <v>JOELHO 90 GRAUS, PVC, SOLDÁVEL, DN 40MM, INSTALADO EM PRUMADA DE ÁGUA - FORNECIMENTO E INSTALAÇÃO. AF_12/2014</v>
          </cell>
          <cell r="C7057" t="str">
            <v>UN</v>
          </cell>
          <cell r="D7057">
            <v>0</v>
          </cell>
          <cell r="E7057">
            <v>0</v>
          </cell>
          <cell r="F7057">
            <v>0</v>
          </cell>
        </row>
        <row r="7058">
          <cell r="A7058">
            <v>89498</v>
          </cell>
          <cell r="B7058" t="str">
            <v>JOELHO 45 GRAUS, PVC, SOLDÁVEL, DN 40MM, INSTALADO EM PRUMADA DE ÁGUA - FORNECIMENTO E INSTALAÇÃO. AF_12/2014</v>
          </cell>
          <cell r="C7058" t="str">
            <v>UN</v>
          </cell>
          <cell r="D7058">
            <v>0</v>
          </cell>
          <cell r="E7058">
            <v>0</v>
          </cell>
          <cell r="F7058">
            <v>0</v>
          </cell>
        </row>
        <row r="7059">
          <cell r="A7059">
            <v>89499</v>
          </cell>
          <cell r="B7059" t="str">
            <v>CURVA 90 GRAUS, PVC, SOLDÁVEL, DN 40MM, INSTALADO EM PRUMADA DE ÁGUA - FORNECIMENTO E INSTALAÇÃO. AF_12/2014</v>
          </cell>
          <cell r="C7059" t="str">
            <v>UN</v>
          </cell>
          <cell r="D7059">
            <v>0</v>
          </cell>
          <cell r="E7059">
            <v>0</v>
          </cell>
          <cell r="F7059">
            <v>0</v>
          </cell>
        </row>
        <row r="7060">
          <cell r="A7060">
            <v>89500</v>
          </cell>
          <cell r="B7060" t="str">
            <v>CURVA 45 GRAUS, PVC, SOLDÁVEL, DN 40MM, INSTALADO EM PRUMADA DE ÁGUA - FORNECIMENTO E INSTALAÇÃO. AF_12/2014</v>
          </cell>
          <cell r="C7060" t="str">
            <v>UN</v>
          </cell>
          <cell r="D7060">
            <v>0</v>
          </cell>
          <cell r="E7060">
            <v>0</v>
          </cell>
          <cell r="F7060">
            <v>0</v>
          </cell>
        </row>
        <row r="7061">
          <cell r="A7061">
            <v>89501</v>
          </cell>
          <cell r="B7061" t="str">
            <v>JOELHO 90 GRAUS, PVC, SOLDÁVEL, DN 50MM, INSTALADO EM PRUMADA DE ÁGUA - FORNECIMENTO E INSTALAÇÃO. AF_12/2014</v>
          </cell>
          <cell r="C7061" t="str">
            <v>UN</v>
          </cell>
          <cell r="D7061">
            <v>0</v>
          </cell>
          <cell r="E7061">
            <v>0</v>
          </cell>
          <cell r="F7061">
            <v>0</v>
          </cell>
        </row>
        <row r="7062">
          <cell r="A7062">
            <v>89502</v>
          </cell>
          <cell r="B7062" t="str">
            <v>JOELHO 45 GRAUS, PVC, SOLDÁVEL, DN 50MM, INSTALADO EM PRUMADA DE ÁGUA - FORNECIMENTO E INSTALAÇÃO. AF_12/2014</v>
          </cell>
          <cell r="C7062" t="str">
            <v>UN</v>
          </cell>
          <cell r="D7062">
            <v>0</v>
          </cell>
          <cell r="E7062">
            <v>0</v>
          </cell>
          <cell r="F7062">
            <v>0</v>
          </cell>
        </row>
        <row r="7063">
          <cell r="A7063">
            <v>89503</v>
          </cell>
          <cell r="B7063" t="str">
            <v>CURVA 90 GRAUS, PVC, SOLDÁVEL, DN 50MM, INSTALADO EM PRUMADA DE ÁGUA - FORNECIMENTO E INSTALAÇÃO. AF_12/2014</v>
          </cell>
          <cell r="C7063" t="str">
            <v>UN</v>
          </cell>
          <cell r="D7063">
            <v>0</v>
          </cell>
          <cell r="E7063">
            <v>0</v>
          </cell>
          <cell r="F7063">
            <v>0</v>
          </cell>
        </row>
        <row r="7064">
          <cell r="A7064">
            <v>89504</v>
          </cell>
          <cell r="B7064" t="str">
            <v>CURVA 45 GRAUS, PVC, SOLDÁVEL, DN 50MM, INSTALADO EM PRUMADA DE ÁGUA - FORNECIMENTO E INSTALAÇÃO. AF_12/2014</v>
          </cell>
          <cell r="C7064" t="str">
            <v>UN</v>
          </cell>
          <cell r="D7064">
            <v>0</v>
          </cell>
          <cell r="E7064">
            <v>0</v>
          </cell>
          <cell r="F7064">
            <v>0</v>
          </cell>
        </row>
        <row r="7065">
          <cell r="A7065">
            <v>89505</v>
          </cell>
          <cell r="B7065" t="str">
            <v>JOELHO 90 GRAUS, PVC, SOLDÁVEL, DN 60MM, INSTALADO EM PRUMADA DE ÁGUA - FORNECIMENTO E INSTALAÇÃO. AF_12/2014</v>
          </cell>
          <cell r="C7065" t="str">
            <v>UN</v>
          </cell>
          <cell r="D7065">
            <v>0</v>
          </cell>
          <cell r="E7065">
            <v>0</v>
          </cell>
          <cell r="F7065">
            <v>0</v>
          </cell>
        </row>
        <row r="7066">
          <cell r="A7066">
            <v>89506</v>
          </cell>
          <cell r="B7066" t="str">
            <v>JOELHO 45 GRAUS, PVC, SOLDÁVEL, DN 60MM, INSTALADO EM PRUMADA DE ÁGUA - FORNECIMENTO E INSTALAÇÃO. AF_12/2014</v>
          </cell>
          <cell r="C7066" t="str">
            <v>UN</v>
          </cell>
          <cell r="D7066">
            <v>0</v>
          </cell>
          <cell r="E7066">
            <v>0</v>
          </cell>
          <cell r="F7066">
            <v>0</v>
          </cell>
        </row>
        <row r="7067">
          <cell r="A7067">
            <v>89507</v>
          </cell>
          <cell r="B7067" t="str">
            <v>CURVA 90 GRAUS, PVC, SOLDÁVEL, DN 60MM, INSTALADO EM PRUMADA DE ÁGUA - FORNECIMENTO E INSTALAÇÃO. AF_12/2014</v>
          </cell>
          <cell r="C7067" t="str">
            <v>UN</v>
          </cell>
          <cell r="D7067">
            <v>0</v>
          </cell>
          <cell r="E7067">
            <v>0</v>
          </cell>
          <cell r="F7067">
            <v>0</v>
          </cell>
        </row>
        <row r="7068">
          <cell r="A7068">
            <v>89510</v>
          </cell>
          <cell r="B7068" t="str">
            <v>CURVA 45 GRAUS, PVC, SOLDÁVEL, DN 60MM, INSTALADO EM PRUMADA DE ÁGUA - FORNECIMENTO E INSTALAÇÃO. AF_12/2014</v>
          </cell>
          <cell r="C7068" t="str">
            <v>UN</v>
          </cell>
          <cell r="D7068">
            <v>0</v>
          </cell>
          <cell r="E7068">
            <v>0</v>
          </cell>
          <cell r="F7068">
            <v>0</v>
          </cell>
        </row>
        <row r="7069">
          <cell r="A7069">
            <v>89513</v>
          </cell>
          <cell r="B7069" t="str">
            <v>JOELHO 90 GRAUS, PVC, SOLDÁVEL, DN 75MM, INSTALADO EM PRUMADA DE ÁGUA - FORNECIMENTO E INSTALAÇÃO. AF_12/2014</v>
          </cell>
          <cell r="C7069" t="str">
            <v>UN</v>
          </cell>
          <cell r="D7069">
            <v>0</v>
          </cell>
          <cell r="E7069">
            <v>0</v>
          </cell>
          <cell r="F7069">
            <v>0</v>
          </cell>
        </row>
        <row r="7070">
          <cell r="A7070">
            <v>89514</v>
          </cell>
          <cell r="B7070" t="str">
            <v>JOELHO 90 GRAUS, PVC, SERIE R, ÁGUA PLUVIAL, DN 40 MM, JUNTA SOLDÁVEL, FORNECIDO E INSTALADO EM RAMAL DE ENCAMINHAMENTO. AF_12/2014</v>
          </cell>
          <cell r="C7070" t="str">
            <v>UN</v>
          </cell>
          <cell r="D7070">
            <v>0</v>
          </cell>
          <cell r="E7070">
            <v>0</v>
          </cell>
          <cell r="F7070">
            <v>0</v>
          </cell>
        </row>
        <row r="7071">
          <cell r="A7071">
            <v>89515</v>
          </cell>
          <cell r="B7071" t="str">
            <v>JOELHO 45 GRAUS, PVC, SOLDÁVEL, DN 75MM, INSTALADO EM PRUMADA DE ÁGUA - FORNECIMENTO E INSTALAÇÃO. AF_12/2014</v>
          </cell>
          <cell r="C7071" t="str">
            <v>UN</v>
          </cell>
          <cell r="D7071">
            <v>0</v>
          </cell>
          <cell r="E7071">
            <v>0</v>
          </cell>
          <cell r="F7071">
            <v>0</v>
          </cell>
        </row>
        <row r="7072">
          <cell r="A7072">
            <v>89516</v>
          </cell>
          <cell r="B7072" t="str">
            <v>JOELHO 45 GRAUS, PVC, SERIE R, ÁGUA PLUVIAL, DN 40 MM, JUNTA SOLDÁVEL, FORNECIDO E INSTALADO EM RAMAL DE ENCAMINHAMENTO. AF_12/2014</v>
          </cell>
          <cell r="C7072" t="str">
            <v>UN</v>
          </cell>
          <cell r="D7072">
            <v>0</v>
          </cell>
          <cell r="E7072">
            <v>0</v>
          </cell>
          <cell r="F7072">
            <v>0</v>
          </cell>
        </row>
        <row r="7073">
          <cell r="A7073">
            <v>89517</v>
          </cell>
          <cell r="B7073" t="str">
            <v>CURVA 90 GRAUS, PVC, SOLDÁVEL, DN 75MM, INSTALADO EM PRUMADA DE ÁGUA - FORNECIMENTO E INSTALAÇÃO. AF_12/2014</v>
          </cell>
          <cell r="C7073" t="str">
            <v>UN</v>
          </cell>
          <cell r="D7073">
            <v>0</v>
          </cell>
          <cell r="E7073">
            <v>0</v>
          </cell>
          <cell r="F7073">
            <v>0</v>
          </cell>
        </row>
        <row r="7074">
          <cell r="A7074">
            <v>89518</v>
          </cell>
          <cell r="B7074" t="str">
            <v>JOELHO 90 GRAUS, PVC, SERIE R, ÁGUA PLUVIAL, DN 50 MM, JUNTA ELÁSTICA, FORNECIDO E INSTALADO EM RAMAL DE ENCAMINHAMENTO. AF_12/2014</v>
          </cell>
          <cell r="C7074" t="str">
            <v>UN</v>
          </cell>
          <cell r="D7074">
            <v>0</v>
          </cell>
          <cell r="E7074">
            <v>0</v>
          </cell>
          <cell r="F7074">
            <v>0</v>
          </cell>
        </row>
        <row r="7075">
          <cell r="A7075">
            <v>89519</v>
          </cell>
          <cell r="B7075" t="str">
            <v>CURVA 45 GRAUS, PVC, SOLDÁVEL, DN 75MM, INSTALADO EM PRUMADA DE ÁGUA - FORNECIMENTO E INSTALAÇÃO. AF_12/2014</v>
          </cell>
          <cell r="C7075" t="str">
            <v>UN</v>
          </cell>
          <cell r="D7075">
            <v>0</v>
          </cell>
          <cell r="E7075">
            <v>0</v>
          </cell>
          <cell r="F7075">
            <v>0</v>
          </cell>
        </row>
        <row r="7076">
          <cell r="A7076">
            <v>89520</v>
          </cell>
          <cell r="B7076" t="str">
            <v>JOELHO 45 GRAUS, PVC, SERIE R, ÁGUA PLUVIAL, DN 50 MM, JUNTA ELÁSTICA, FORNECIDO E INSTALADO EM RAMAL DE ENCAMINHAMENTO. AF_12/2014</v>
          </cell>
          <cell r="C7076" t="str">
            <v>UN</v>
          </cell>
          <cell r="D7076">
            <v>0</v>
          </cell>
          <cell r="E7076">
            <v>0</v>
          </cell>
          <cell r="F7076">
            <v>0</v>
          </cell>
        </row>
        <row r="7077">
          <cell r="A7077">
            <v>89521</v>
          </cell>
          <cell r="B7077" t="str">
            <v>JOELHO 90 GRAUS, PVC, SOLDÁVEL, DN 85MM, INSTALADO EM PRUMADA DE ÁGUA - FORNECIMENTO E INSTALAÇÃO. AF_12/2014</v>
          </cell>
          <cell r="C7077" t="str">
            <v>UN</v>
          </cell>
          <cell r="D7077">
            <v>0</v>
          </cell>
          <cell r="E7077">
            <v>0</v>
          </cell>
          <cell r="F7077">
            <v>0</v>
          </cell>
        </row>
        <row r="7078">
          <cell r="A7078">
            <v>89522</v>
          </cell>
          <cell r="B7078" t="str">
            <v>JOELHO 90 GRAUS, PVC, SERIE R, ÁGUA PLUVIAL, DN 75 MM, JUNTA ELÁSTICA, FORNECIDO E INSTALADO EM RAMAL DE ENCAMINHAMENTO. AF_12/2014</v>
          </cell>
          <cell r="C7078" t="str">
            <v>UN</v>
          </cell>
          <cell r="D7078">
            <v>0</v>
          </cell>
          <cell r="E7078">
            <v>0</v>
          </cell>
          <cell r="F7078">
            <v>0</v>
          </cell>
        </row>
        <row r="7079">
          <cell r="A7079">
            <v>89523</v>
          </cell>
          <cell r="B7079" t="str">
            <v>JOELHO 45 GRAUS, PVC, SOLDÁVEL, DN 85MM, INSTALADO EM PRUMADA DE ÁGUA - FORNECIMENTO E INSTALAÇÃO. AF_12/2014</v>
          </cell>
          <cell r="C7079" t="str">
            <v>UN</v>
          </cell>
          <cell r="D7079">
            <v>0</v>
          </cell>
          <cell r="E7079">
            <v>0</v>
          </cell>
          <cell r="F7079">
            <v>0</v>
          </cell>
        </row>
        <row r="7080">
          <cell r="A7080">
            <v>89524</v>
          </cell>
          <cell r="B7080" t="str">
            <v>JOELHO 45 GRAUS, PVC, SERIE R, ÁGUA PLUVIAL, DN 75 MM, JUNTA ELÁSTICA, FORNECIDO E INSTALADO EM RAMAL DE ENCAMINHAMENTO. AF_12/2014</v>
          </cell>
          <cell r="C7080" t="str">
            <v>UN</v>
          </cell>
          <cell r="D7080">
            <v>0</v>
          </cell>
          <cell r="E7080">
            <v>0</v>
          </cell>
          <cell r="F7080">
            <v>0</v>
          </cell>
        </row>
        <row r="7081">
          <cell r="A7081">
            <v>89525</v>
          </cell>
          <cell r="B7081" t="str">
            <v>CURVA 90 GRAUS, PVC, SOLDÁVEL, DN 85MM, INSTALADO EM PRUMADA DE ÁGUA - FORNECIMENTO E INSTALAÇÃO. AF_12/2014</v>
          </cell>
          <cell r="C7081" t="str">
            <v>UN</v>
          </cell>
          <cell r="D7081">
            <v>0</v>
          </cell>
          <cell r="E7081">
            <v>0</v>
          </cell>
          <cell r="F7081">
            <v>0</v>
          </cell>
        </row>
        <row r="7082">
          <cell r="A7082">
            <v>89526</v>
          </cell>
          <cell r="B7082" t="str">
            <v>CURVA 87 GRAUS E 30 MINUTOS, PVC, SERIE R, ÁGUA PLUVIAL, DN 75 MM, JUNTA ELÁSTICA, FORNECIDO E INSTALADO EM RAMAL DE ENCAMINHAMENTO. AF_12/2014</v>
          </cell>
          <cell r="C7082" t="str">
            <v>UN</v>
          </cell>
          <cell r="D7082">
            <v>0</v>
          </cell>
          <cell r="E7082">
            <v>0</v>
          </cell>
          <cell r="F7082">
            <v>0</v>
          </cell>
        </row>
        <row r="7083">
          <cell r="A7083">
            <v>89527</v>
          </cell>
          <cell r="B7083" t="str">
            <v>CURVA 45 GRAUS, PVC, SOLDÁVEL, DN 85MM, INSTALADO EM PRUMADA DE ÁGUA - FORNECIMENTO E INSTALAÇÃO. AF_12/2014</v>
          </cell>
          <cell r="C7083" t="str">
            <v>UN</v>
          </cell>
          <cell r="D7083">
            <v>0</v>
          </cell>
          <cell r="E7083">
            <v>0</v>
          </cell>
          <cell r="F7083">
            <v>0</v>
          </cell>
        </row>
        <row r="7084">
          <cell r="A7084">
            <v>89528</v>
          </cell>
          <cell r="B7084" t="str">
            <v>LUVA, PVC, SOLDÁVEL, DN 25MM, INSTALADO EM PRUMADA DE ÁGUA - FORNECIMENTO E INSTALAÇÃO. AF_12/2014</v>
          </cell>
          <cell r="C7084" t="str">
            <v>UN</v>
          </cell>
          <cell r="D7084">
            <v>0</v>
          </cell>
          <cell r="E7084">
            <v>0</v>
          </cell>
          <cell r="F7084">
            <v>0</v>
          </cell>
        </row>
        <row r="7085">
          <cell r="A7085">
            <v>89529</v>
          </cell>
          <cell r="B7085" t="str">
            <v>JOELHO 90 GRAUS, PVC, SERIE R, ÁGUA PLUVIAL, DN 100 MM, JUNTA ELÁSTICA, FORNECIDO E INSTALADO EM RAMAL DE ENCAMINHAMENTO. AF_12/2014</v>
          </cell>
          <cell r="C7085" t="str">
            <v>UN</v>
          </cell>
          <cell r="D7085">
            <v>0</v>
          </cell>
          <cell r="E7085">
            <v>0</v>
          </cell>
          <cell r="F7085">
            <v>0</v>
          </cell>
        </row>
        <row r="7086">
          <cell r="A7086">
            <v>89530</v>
          </cell>
          <cell r="B7086" t="str">
            <v>LUVA DE CORRER, PVC, SOLDÁVEL, DN 25MM, INSTALADO EM PRUMADA DE ÁGUA - FORNECIMENTO E INSTALAÇÃO. AF_12/2014</v>
          </cell>
          <cell r="C7086" t="str">
            <v>UN</v>
          </cell>
          <cell r="D7086">
            <v>0</v>
          </cell>
          <cell r="E7086">
            <v>0</v>
          </cell>
          <cell r="F7086">
            <v>0</v>
          </cell>
        </row>
        <row r="7087">
          <cell r="A7087">
            <v>89531</v>
          </cell>
          <cell r="B7087" t="str">
            <v>JOELHO 45 GRAUS, PVC, SERIE R, ÁGUA PLUVIAL, DN 100 MM, JUNTA ELÁSTICA, FORNECIDO E INSTALADO EM RAMAL DE ENCAMINHAMENTO. AF_12/2014</v>
          </cell>
          <cell r="C7087" t="str">
            <v>UN</v>
          </cell>
          <cell r="D7087">
            <v>0</v>
          </cell>
          <cell r="E7087">
            <v>0</v>
          </cell>
          <cell r="F7087">
            <v>0</v>
          </cell>
        </row>
        <row r="7088">
          <cell r="A7088">
            <v>89532</v>
          </cell>
          <cell r="B7088" t="str">
            <v>LUVA DE REDUÇÃO, PVC, SOLDÁVEL, DN 32MM X 25MM, INSTALADO EM PRUMADA DE ÁGUA - FORNECIMENTO E INSTALAÇÃO. AF_12/2014</v>
          </cell>
          <cell r="C7088" t="str">
            <v>UN</v>
          </cell>
          <cell r="D7088">
            <v>0</v>
          </cell>
          <cell r="E7088">
            <v>0</v>
          </cell>
          <cell r="F7088">
            <v>0</v>
          </cell>
        </row>
        <row r="7089">
          <cell r="A7089">
            <v>89533</v>
          </cell>
          <cell r="B7089" t="str">
            <v>JOELHO 45 GRAUS PARA PÉ DE COLUNA, PVC, SERIE R, ÁGUA PLUVIAL, DN 100 MM, JUNTA ELÁSTICA, FORNECIDO E INSTALADO EM RAMAL DE ENCAMINHAMENTO. AF_12/2014</v>
          </cell>
          <cell r="C7089" t="str">
            <v>UN</v>
          </cell>
          <cell r="D7089">
            <v>0</v>
          </cell>
          <cell r="E7089">
            <v>0</v>
          </cell>
          <cell r="F7089">
            <v>0</v>
          </cell>
        </row>
        <row r="7090">
          <cell r="A7090">
            <v>89534</v>
          </cell>
          <cell r="B7090" t="str">
            <v>LUVA SOLDÁVEL E COM ROSCA, PVC, SOLDÁVEL, DN 25MM X 3/4, INSTALADO EM PRUMADA DE ÁGUA - FORNECIMENTO E INSTALAÇÃO. AF_12/2014</v>
          </cell>
          <cell r="C7090" t="str">
            <v>UN</v>
          </cell>
          <cell r="D7090">
            <v>0</v>
          </cell>
          <cell r="E7090">
            <v>0</v>
          </cell>
          <cell r="F7090">
            <v>0</v>
          </cell>
        </row>
        <row r="7091">
          <cell r="A7091">
            <v>89535</v>
          </cell>
          <cell r="B7091" t="str">
            <v>CURVA 87 GRAUS E 30 MINUTOS, PVC, SERIE R, ÁGUA PLUVIAL, DN 100 MM, JUNTA ELÁSTICA, FORNECIDO E INSTALADO EM RAMAL DE ENCAMINHAMENTO. AF_12/2014</v>
          </cell>
          <cell r="C7091" t="str">
            <v>UN</v>
          </cell>
          <cell r="D7091">
            <v>0</v>
          </cell>
          <cell r="E7091">
            <v>0</v>
          </cell>
          <cell r="F7091">
            <v>0</v>
          </cell>
        </row>
        <row r="7092">
          <cell r="A7092">
            <v>89536</v>
          </cell>
          <cell r="B7092" t="str">
            <v>UNIÃO, PVC, SOLDÁVEL, DN 25MM, INSTALADO EM PRUMADA DE ÁGUA - FORNECIMENTO E INSTALAÇÃO. AF_12/2014</v>
          </cell>
          <cell r="C7092" t="str">
            <v>UN</v>
          </cell>
          <cell r="D7092">
            <v>0</v>
          </cell>
          <cell r="E7092">
            <v>0</v>
          </cell>
          <cell r="F7092">
            <v>0</v>
          </cell>
        </row>
        <row r="7093">
          <cell r="A7093">
            <v>89538</v>
          </cell>
          <cell r="B7093" t="str">
            <v>ADAPTADOR CURTO COM BOLSA E ROSCA PARA REGISTRO, PVC, SOLDÁVEL, DN 25MM X 3/4, INSTALADO EM PRUMADA DE ÁGUA - FORNECIMENTO E INSTALAÇÃO. AF_12/2014</v>
          </cell>
          <cell r="C7093" t="str">
            <v>UN</v>
          </cell>
          <cell r="D7093">
            <v>0</v>
          </cell>
          <cell r="E7093">
            <v>0</v>
          </cell>
          <cell r="F7093">
            <v>0</v>
          </cell>
        </row>
        <row r="7094">
          <cell r="A7094">
            <v>89540</v>
          </cell>
          <cell r="B7094" t="str">
            <v>CURVA DE TRANSPOSIÇÃO, PVC, SOLDÁVEL, DN 25MM, INSTALADO EM PRUMADA DE ÁGUA  - FORNECIMENTO E INSTALAÇÃO. AF_12/2014</v>
          </cell>
          <cell r="C7094" t="str">
            <v>UN</v>
          </cell>
          <cell r="D7094">
            <v>0</v>
          </cell>
          <cell r="E7094">
            <v>0</v>
          </cell>
          <cell r="F7094">
            <v>0</v>
          </cell>
        </row>
        <row r="7095">
          <cell r="A7095">
            <v>89541</v>
          </cell>
          <cell r="B7095" t="str">
            <v>LUVA, PVC, SOLDÁVEL, DN 32MM, INSTALADO EM PRUMADA DE ÁGUA - FORNECIMENTO E INSTALAÇÃO. AF_12/2014</v>
          </cell>
          <cell r="C7095" t="str">
            <v>UN</v>
          </cell>
          <cell r="D7095">
            <v>0</v>
          </cell>
          <cell r="E7095">
            <v>0</v>
          </cell>
          <cell r="F7095">
            <v>0</v>
          </cell>
        </row>
        <row r="7096">
          <cell r="A7096">
            <v>89542</v>
          </cell>
          <cell r="B7096" t="str">
            <v>LUVA DE CORRER, PVC, SOLDÁVEL, DN 32MM, INSTALADO EM PRUMADA DE ÁGUA - FORNECIMENTO E INSTALAÇÃO. AF_12/2014</v>
          </cell>
          <cell r="C7096" t="str">
            <v>UN</v>
          </cell>
          <cell r="D7096">
            <v>0</v>
          </cell>
          <cell r="E7096">
            <v>0</v>
          </cell>
          <cell r="F7096">
            <v>0</v>
          </cell>
        </row>
        <row r="7097">
          <cell r="A7097">
            <v>89544</v>
          </cell>
          <cell r="B7097" t="str">
            <v>LUVA SIMPLES, PVC, SERIE R, ÁGUA PLUVIAL, DN 40 MM, JUNTA SOLDÁVEL, FORNECIDO E INSTALADO EM RAMAL DE ENCAMINHAMENTO. AF_12/2014</v>
          </cell>
          <cell r="C7097" t="str">
            <v>UN</v>
          </cell>
          <cell r="D7097">
            <v>0</v>
          </cell>
          <cell r="E7097">
            <v>0</v>
          </cell>
          <cell r="F7097">
            <v>0</v>
          </cell>
        </row>
        <row r="7098">
          <cell r="A7098">
            <v>89545</v>
          </cell>
          <cell r="B7098" t="str">
            <v>LUVA SIMPLES, PVC, SERIE R, ÁGUA PLUVIAL, DN 50 MM, JUNTA ELÁSTICA, FORNECIDO E INSTALADO EM RAMAL DE ENCAMINHAMENTO. AF_12/2014</v>
          </cell>
          <cell r="C7098" t="str">
            <v>UN</v>
          </cell>
          <cell r="D7098">
            <v>0</v>
          </cell>
          <cell r="E7098">
            <v>0</v>
          </cell>
          <cell r="F7098">
            <v>0</v>
          </cell>
        </row>
        <row r="7099">
          <cell r="A7099">
            <v>89546</v>
          </cell>
          <cell r="B7099" t="str">
            <v>BUCHA DE REDUÇÃO LONGA, PVC, SERIE R, ÁGUA PLUVIAL, DN 50 X 40 MM, JUNTA ELÁSTICA, FORNECIDO E INSTALADO EM RAMAL DE ENCAMINHAMENTO. AF_12/2014</v>
          </cell>
          <cell r="C7099" t="str">
            <v>UN</v>
          </cell>
          <cell r="D7099">
            <v>0</v>
          </cell>
          <cell r="E7099">
            <v>0</v>
          </cell>
          <cell r="F7099">
            <v>0</v>
          </cell>
        </row>
        <row r="7100">
          <cell r="A7100">
            <v>89547</v>
          </cell>
          <cell r="B7100" t="str">
            <v>LUVA SIMPLES, PVC, SERIE R, ÁGUA PLUVIAL, DN 75 MM, JUNTA ELÁSTICA, FORNECIDO E INSTALADO EM RAMAL DE ENCAMINHAMENTO. AF_12/2014</v>
          </cell>
          <cell r="C7100" t="str">
            <v>UN</v>
          </cell>
          <cell r="D7100">
            <v>0</v>
          </cell>
          <cell r="E7100">
            <v>0</v>
          </cell>
          <cell r="F7100">
            <v>0</v>
          </cell>
        </row>
        <row r="7101">
          <cell r="A7101">
            <v>89548</v>
          </cell>
          <cell r="B7101" t="str">
            <v>LUVA DE CORRER, PVC, SERIE R, ÁGUA PLUVIAL, DN 75 MM, JUNTA ELÁSTICA, FORNECIDO E INSTALADO EM RAMAL DE ENCAMINHAMENTO. AF_12/2014</v>
          </cell>
          <cell r="C7101" t="str">
            <v>UN</v>
          </cell>
          <cell r="D7101">
            <v>0</v>
          </cell>
          <cell r="E7101">
            <v>0</v>
          </cell>
          <cell r="F7101">
            <v>0</v>
          </cell>
        </row>
        <row r="7102">
          <cell r="A7102">
            <v>89549</v>
          </cell>
          <cell r="B7102" t="str">
            <v>REDUÇÃO EXCÊNTRICA, PVC, SERIE R, ÁGUA PLUVIAL, DN 75 X 50 MM, JUNTA ELÁSTICA, FORNECIDO E INSTALADO EM RAMAL DE ENCAMINHAMENTO. AF_12/2014</v>
          </cell>
          <cell r="C7102" t="str">
            <v>UN</v>
          </cell>
          <cell r="D7102">
            <v>0</v>
          </cell>
          <cell r="E7102">
            <v>0</v>
          </cell>
          <cell r="F7102">
            <v>0</v>
          </cell>
        </row>
        <row r="7103">
          <cell r="A7103">
            <v>89550</v>
          </cell>
          <cell r="B7103" t="str">
            <v>TÊ DE INSPEÇÃO, PVC, SERIE R, ÁGUA PLUVIAL, DN 75 MM, JUNTA ELÁSTICA, FORNECIDO E INSTALADO EM RAMAL DE ENCAMINHAMENTO. AF_12/2014</v>
          </cell>
          <cell r="C7103" t="str">
            <v>UN</v>
          </cell>
          <cell r="D7103">
            <v>0</v>
          </cell>
          <cell r="E7103">
            <v>0</v>
          </cell>
          <cell r="F7103">
            <v>0</v>
          </cell>
        </row>
        <row r="7104">
          <cell r="A7104">
            <v>89551</v>
          </cell>
          <cell r="B7104" t="str">
            <v>LUVA SOLDÁVEL E COM ROSCA, PVC, SOLDÁVEL, DN 32MM X 1, INSTALADO EM PRUMADA DE ÁGUA - FORNECIMENTO E INSTALAÇÃO. AF_12/2014</v>
          </cell>
          <cell r="C7104" t="str">
            <v>UN</v>
          </cell>
          <cell r="D7104">
            <v>0</v>
          </cell>
          <cell r="E7104">
            <v>0</v>
          </cell>
          <cell r="F7104">
            <v>0</v>
          </cell>
        </row>
        <row r="7105">
          <cell r="A7105">
            <v>89552</v>
          </cell>
          <cell r="B7105" t="str">
            <v>UNIÃO, PVC, SOLDÁVEL, DN 32MM, INSTALADO EM PRUMADA DE ÁGUA - FORNECIMENTO E INSTALAÇÃO. AF_12/2014</v>
          </cell>
          <cell r="C7105" t="str">
            <v>UN</v>
          </cell>
          <cell r="D7105">
            <v>0</v>
          </cell>
          <cell r="E7105">
            <v>0</v>
          </cell>
          <cell r="F7105">
            <v>0</v>
          </cell>
        </row>
        <row r="7106">
          <cell r="A7106">
            <v>89553</v>
          </cell>
          <cell r="B7106" t="str">
            <v>ADAPTADOR CURTO COM BOLSA E ROSCA PARA REGISTRO, PVC, SOLDÁVEL, DN 32MM X 1, INSTALADO EM PRUMADA DE ÁGUA - FORNECIMENTO E INSTALAÇÃO. AF_12/2014</v>
          </cell>
          <cell r="C7106" t="str">
            <v>UN</v>
          </cell>
          <cell r="D7106">
            <v>0</v>
          </cell>
          <cell r="E7106">
            <v>0</v>
          </cell>
          <cell r="F7106">
            <v>0</v>
          </cell>
        </row>
        <row r="7107">
          <cell r="A7107">
            <v>89554</v>
          </cell>
          <cell r="B7107" t="str">
            <v>LUVA SIMPLES, PVC, SERIE R, ÁGUA PLUVIAL, DN 100 MM, JUNTA ELÁSTICA, FORNECIDO E INSTALADO EM RAMAL DE ENCAMINHAMENTO. AF_12/2014</v>
          </cell>
          <cell r="C7107" t="str">
            <v>UN</v>
          </cell>
          <cell r="D7107">
            <v>0</v>
          </cell>
          <cell r="E7107">
            <v>0</v>
          </cell>
          <cell r="F7107">
            <v>0</v>
          </cell>
        </row>
        <row r="7108">
          <cell r="A7108">
            <v>89555</v>
          </cell>
          <cell r="B7108" t="str">
            <v>CURVA DE TRANSPOSIÇÃO, PVC, SOLDÁVEL, DN 32MM, INSTALADO EM PRUMADA DE ÁGUA   FORNECIMENTO E INSTALAÇÃO. AF_12/2014</v>
          </cell>
          <cell r="C7108" t="str">
            <v>UN</v>
          </cell>
          <cell r="D7108">
            <v>0</v>
          </cell>
          <cell r="E7108">
            <v>0</v>
          </cell>
          <cell r="F7108">
            <v>0</v>
          </cell>
        </row>
        <row r="7109">
          <cell r="A7109">
            <v>89556</v>
          </cell>
          <cell r="B7109" t="str">
            <v>LUVA DE CORRER, PVC, SERIE R, ÁGUA PLUVIAL, DN 100 MM, JUNTA ELÁSTICA, FORNECIDO E INSTALADO EM RAMAL DE ENCAMINHAMENTO. AF_12/2014</v>
          </cell>
          <cell r="C7109" t="str">
            <v>UN</v>
          </cell>
          <cell r="D7109">
            <v>0</v>
          </cell>
          <cell r="E7109">
            <v>0</v>
          </cell>
          <cell r="F7109">
            <v>0</v>
          </cell>
        </row>
        <row r="7110">
          <cell r="A7110">
            <v>89557</v>
          </cell>
          <cell r="B7110" t="str">
            <v>REDUÇÃO EXCÊNTRICA, PVC, SERIE R, ÁGUA PLUVIAL, DN 100 X 75 MM, JUNTA ELÁSTICA, FORNECIDO E INSTALADO EM RAMAL DE ENCAMINHAMENTO. AF_12/2014</v>
          </cell>
          <cell r="C7110" t="str">
            <v>UN</v>
          </cell>
          <cell r="D7110">
            <v>0</v>
          </cell>
          <cell r="E7110">
            <v>0</v>
          </cell>
          <cell r="F7110">
            <v>0</v>
          </cell>
        </row>
        <row r="7111">
          <cell r="A7111">
            <v>89558</v>
          </cell>
          <cell r="B7111" t="str">
            <v>LUVA, PVC, SOLDÁVEL, DN 40MM, INSTALADO EM PRUMADA DE ÁGUA - FORNECIMENTO E INSTALAÇÃO. AF_12/2014</v>
          </cell>
          <cell r="C7111" t="str">
            <v>UN</v>
          </cell>
          <cell r="D7111">
            <v>0</v>
          </cell>
          <cell r="E7111">
            <v>0</v>
          </cell>
          <cell r="F7111">
            <v>0</v>
          </cell>
        </row>
        <row r="7112">
          <cell r="A7112">
            <v>89559</v>
          </cell>
          <cell r="B7112" t="str">
            <v>TÊ DE INSPEÇÃO, PVC, SERIE R, ÁGUA PLUVIAL, DN 100 MM, JUNTA ELÁSTICA, FORNECIDO E INSTALADO EM RAMAL DE ENCAMINHAMENTO. AF_12/2014</v>
          </cell>
          <cell r="C7112" t="str">
            <v>UN</v>
          </cell>
          <cell r="D7112">
            <v>0</v>
          </cell>
          <cell r="E7112">
            <v>0</v>
          </cell>
          <cell r="F7112">
            <v>0</v>
          </cell>
        </row>
        <row r="7113">
          <cell r="A7113">
            <v>89561</v>
          </cell>
          <cell r="B7113" t="str">
            <v>JUNÇÃO SIMPLES, PVC, SERIE R, ÁGUA PLUVIAL, DN 40 MM, JUNTA SOLDÁVEL, FORNECIDO E INSTALADO EM RAMAL DE ENCAMINHAMENTO. AF_12/2014</v>
          </cell>
          <cell r="C7113" t="str">
            <v>UN</v>
          </cell>
          <cell r="D7113">
            <v>0</v>
          </cell>
          <cell r="E7113">
            <v>0</v>
          </cell>
          <cell r="F7113">
            <v>0</v>
          </cell>
        </row>
        <row r="7114">
          <cell r="A7114">
            <v>89562</v>
          </cell>
          <cell r="B7114" t="str">
            <v>LUVA DE REDUÇÃO, PVC, SOLDÁVEL, DN 40MM X 32MM, INSTALADO EM PRUMADA DE ÁGUA - FORNECIMENTO E INSTALAÇÃO. AF_12/2014</v>
          </cell>
          <cell r="C7114" t="str">
            <v>UN</v>
          </cell>
          <cell r="D7114">
            <v>0</v>
          </cell>
          <cell r="E7114">
            <v>0</v>
          </cell>
          <cell r="F7114">
            <v>0</v>
          </cell>
        </row>
        <row r="7115">
          <cell r="A7115">
            <v>89563</v>
          </cell>
          <cell r="B7115" t="str">
            <v>JUNÇÃO SIMPLES, PVC, SERIE R, ÁGUA PLUVIAL, DN 50 MM, JUNTA ELÁSTICA, FORNECIDO E INSTALADO EM RAMAL DE ENCAMINHAMENTO. AF_12/2014</v>
          </cell>
          <cell r="C7115" t="str">
            <v>UN</v>
          </cell>
          <cell r="D7115">
            <v>0</v>
          </cell>
          <cell r="E7115">
            <v>0</v>
          </cell>
          <cell r="F7115">
            <v>0</v>
          </cell>
        </row>
        <row r="7116">
          <cell r="A7116">
            <v>89564</v>
          </cell>
          <cell r="B7116" t="str">
            <v>LUVA COM ROSCA, PVC, SOLDÁVEL, DN 40MM X 1.1/4, INSTALADO EM PRUMADA DE ÁGUA - FORNECIMENTO E INSTALAÇÃO. AF_12/2014</v>
          </cell>
          <cell r="C7116" t="str">
            <v>UN</v>
          </cell>
          <cell r="D7116">
            <v>0</v>
          </cell>
          <cell r="E7116">
            <v>0</v>
          </cell>
          <cell r="F7116">
            <v>0</v>
          </cell>
        </row>
        <row r="7117">
          <cell r="A7117">
            <v>89565</v>
          </cell>
          <cell r="B7117" t="str">
            <v>JUNÇÃO SIMPLES, PVC, SERIE R, ÁGUA PLUVIAL, DN 75 X 75 MM, JUNTA ELÁSTICA, FORNECIDO E INSTALADO EM RAMAL DE ENCAMINHAMENTO. AF_12/2014</v>
          </cell>
          <cell r="C7117" t="str">
            <v>UN</v>
          </cell>
          <cell r="D7117">
            <v>0</v>
          </cell>
          <cell r="E7117">
            <v>0</v>
          </cell>
          <cell r="F7117">
            <v>0</v>
          </cell>
        </row>
        <row r="7118">
          <cell r="A7118">
            <v>89566</v>
          </cell>
          <cell r="B7118" t="str">
            <v>TÊ, PVC, SERIE R, ÁGUA PLUVIAL, DN 75 MM, JUNTA ELÁSTICA, FORNECIDO E INSTALADO EM RAMAL DE ENCAMINHAMENTO. AF_12/2014</v>
          </cell>
          <cell r="C7118" t="str">
            <v>UN</v>
          </cell>
          <cell r="D7118">
            <v>0</v>
          </cell>
          <cell r="E7118">
            <v>0</v>
          </cell>
          <cell r="F7118">
            <v>0</v>
          </cell>
        </row>
        <row r="7119">
          <cell r="A7119">
            <v>89567</v>
          </cell>
          <cell r="B7119" t="str">
            <v>JUNÇÃO SIMPLES, PVC, SERIE R, ÁGUA PLUVIAL, DN 100 X 100 MM, JUNTA ELÁSTICA, FORNECIDO E INSTALADO EM RAMAL DE ENCAMINHAMENTO. AF_12/2014</v>
          </cell>
          <cell r="C7119" t="str">
            <v>UN</v>
          </cell>
          <cell r="D7119">
            <v>0</v>
          </cell>
          <cell r="E7119">
            <v>0</v>
          </cell>
          <cell r="F7119">
            <v>0</v>
          </cell>
        </row>
        <row r="7120">
          <cell r="A7120">
            <v>89568</v>
          </cell>
          <cell r="B7120" t="str">
            <v>UNIÃO, PVC, SOLDÁVEL, DN 40MM, INSTALADO EM PRUMADA DE ÁGUA - FORNECIMENTO E INSTALAÇÃO. AF_12/2014</v>
          </cell>
          <cell r="C7120" t="str">
            <v>UN</v>
          </cell>
          <cell r="D7120">
            <v>0</v>
          </cell>
          <cell r="E7120">
            <v>0</v>
          </cell>
          <cell r="F7120">
            <v>0</v>
          </cell>
        </row>
        <row r="7121">
          <cell r="A7121">
            <v>89569</v>
          </cell>
          <cell r="B7121" t="str">
            <v>JUNÇÃO SIMPLES, PVC, SERIE R, ÁGUA PLUVIAL, DN 100 X 75 MM, JUNTA ELÁSTICA, FORNECIDO E INSTALADO EM RAMAL DE ENCAMINHAMENTO. AF_12/2014</v>
          </cell>
          <cell r="C7121" t="str">
            <v>UN</v>
          </cell>
          <cell r="D7121">
            <v>0</v>
          </cell>
          <cell r="E7121">
            <v>0</v>
          </cell>
          <cell r="F7121">
            <v>0</v>
          </cell>
        </row>
        <row r="7122">
          <cell r="A7122">
            <v>89570</v>
          </cell>
          <cell r="B7122" t="str">
            <v>ADAPTADOR CURTO COM BOLSA E ROSCA PARA REGISTRO, PVC, SOLDÁVEL, DN 40MM X 1.1/2, INSTALADO EM PRUMADA DE ÁGUA - FORNECIMENTO E INSTALAÇÃO. AF_12/2014</v>
          </cell>
          <cell r="C7122" t="str">
            <v>UN</v>
          </cell>
          <cell r="D7122">
            <v>0</v>
          </cell>
          <cell r="E7122">
            <v>0</v>
          </cell>
          <cell r="F7122">
            <v>0</v>
          </cell>
        </row>
        <row r="7123">
          <cell r="A7123">
            <v>89571</v>
          </cell>
          <cell r="B7123" t="str">
            <v>TÊ, PVC, SERIE R, ÁGUA PLUVIAL, DN 100 X 100 MM, JUNTA ELÁSTICA, FORNECIDO E INSTALADO EM RAMAL DE ENCAMINHAMENTO. AF_12/2014</v>
          </cell>
          <cell r="C7123" t="str">
            <v>UN</v>
          </cell>
          <cell r="D7123">
            <v>0</v>
          </cell>
          <cell r="E7123">
            <v>0</v>
          </cell>
          <cell r="F7123">
            <v>0</v>
          </cell>
        </row>
        <row r="7124">
          <cell r="A7124">
            <v>89572</v>
          </cell>
          <cell r="B7124" t="str">
            <v>ADAPTADOR CURTO COM BOLSA E ROSCA PARA REGISTRO, PVC, SOLDÁVEL, DN 40MM X 1.1/4, INSTALADO EM PRUMADA DE ÁGUA - FORNECIMENTO E INSTALAÇÃO. AF_12/2014</v>
          </cell>
          <cell r="C7124" t="str">
            <v>UN</v>
          </cell>
          <cell r="D7124">
            <v>0</v>
          </cell>
          <cell r="E7124">
            <v>0</v>
          </cell>
          <cell r="F7124">
            <v>0</v>
          </cell>
        </row>
        <row r="7125">
          <cell r="A7125">
            <v>89573</v>
          </cell>
          <cell r="B7125" t="str">
            <v>TÊ, PVC, SERIE R, ÁGUA PLUVIAL, DN 100 X 75 MM, JUNTA ELÁSTICA, FORNECIDO E INSTALADO EM RAMAL DE ENCAMINHAMENTO. AF_12/2014</v>
          </cell>
          <cell r="C7125" t="str">
            <v>UN</v>
          </cell>
          <cell r="D7125">
            <v>0</v>
          </cell>
          <cell r="E7125">
            <v>0</v>
          </cell>
          <cell r="F7125">
            <v>0</v>
          </cell>
        </row>
        <row r="7126">
          <cell r="A7126">
            <v>89574</v>
          </cell>
          <cell r="B7126" t="str">
            <v>JUNÇÃO DUPLA, PVC, SERIE R, ÁGUA PLUVIAL, DN 100 X 100 X 100 MM, JUNTA ELÁSTICA, FORNECIDO E INSTALADO EM RAMAL DE ENCAMINHAMENTO. AF_12/2014</v>
          </cell>
          <cell r="C7126" t="str">
            <v>UN</v>
          </cell>
          <cell r="D7126">
            <v>0</v>
          </cell>
          <cell r="E7126">
            <v>0</v>
          </cell>
          <cell r="F7126">
            <v>0</v>
          </cell>
        </row>
        <row r="7127">
          <cell r="A7127">
            <v>89575</v>
          </cell>
          <cell r="B7127" t="str">
            <v>LUVA, PVC, SOLDÁVEL, DN 50MM, INSTALADO EM PRUMADA DE ÁGUA - FORNECIMENTO E INSTALAÇÃO. AF_12/2014</v>
          </cell>
          <cell r="C7127" t="str">
            <v>UN</v>
          </cell>
          <cell r="D7127">
            <v>0</v>
          </cell>
          <cell r="E7127">
            <v>0</v>
          </cell>
          <cell r="F7127">
            <v>0</v>
          </cell>
        </row>
        <row r="7128">
          <cell r="A7128">
            <v>89577</v>
          </cell>
          <cell r="B7128" t="str">
            <v>LUVA DE CORRER, PVC, SOLDÁVEL, DN 50MM, INSTALADO EM PRUMADA DE ÁGUA - FORNECIMENTO E INSTALAÇÃO. AF_12/2014</v>
          </cell>
          <cell r="C7128" t="str">
            <v>UN</v>
          </cell>
          <cell r="D7128">
            <v>0</v>
          </cell>
          <cell r="E7128">
            <v>0</v>
          </cell>
          <cell r="F7128">
            <v>0</v>
          </cell>
        </row>
        <row r="7129">
          <cell r="A7129">
            <v>89579</v>
          </cell>
          <cell r="B7129" t="str">
            <v>LUVA DE REDUÇÃO, PVC, SOLDÁVEL, DN 50MM X 25MM, INSTALADO EM PRUMADA DE ÁGUA   FORNECIMENTO E INSTALAÇÃO. AF_12/2014</v>
          </cell>
          <cell r="C7129" t="str">
            <v>UN</v>
          </cell>
          <cell r="D7129">
            <v>0</v>
          </cell>
          <cell r="E7129">
            <v>0</v>
          </cell>
          <cell r="F7129">
            <v>0</v>
          </cell>
        </row>
        <row r="7130">
          <cell r="A7130">
            <v>89581</v>
          </cell>
          <cell r="B7130" t="str">
            <v>JOELHO 90 GRAUS, PVC, SERIE R, ÁGUA PLUVIAL, DN 75 MM, JUNTA ELÁSTICA, FORNECIDO E INSTALADO EM CONDUTORES VERTICAIS DE ÁGUAS PLUVIAIS. AF_12/2014</v>
          </cell>
          <cell r="C7130" t="str">
            <v>UN</v>
          </cell>
          <cell r="D7130">
            <v>0</v>
          </cell>
          <cell r="E7130">
            <v>0</v>
          </cell>
          <cell r="F7130">
            <v>0</v>
          </cell>
        </row>
        <row r="7131">
          <cell r="A7131">
            <v>89582</v>
          </cell>
          <cell r="B7131" t="str">
            <v>JOELHO 45 GRAUS, PVC, SERIE R, ÁGUA PLUVIAL, DN 75 MM, JUNTA ELÁSTICA, FORNECIDO E INSTALADO EM CONDUTORES VERTICAIS DE ÁGUAS PLUVIAIS. AF_12/2014</v>
          </cell>
          <cell r="C7131" t="str">
            <v>UN</v>
          </cell>
          <cell r="D7131">
            <v>0</v>
          </cell>
          <cell r="E7131">
            <v>0</v>
          </cell>
          <cell r="F7131">
            <v>0</v>
          </cell>
        </row>
        <row r="7132">
          <cell r="A7132">
            <v>89583</v>
          </cell>
          <cell r="B7132" t="str">
            <v>CURVA 87 GRAUS E 30 MINUTOS, PVC, SERIE R, ÁGUA PLUVIAL, DN 75 MM, JUNTA ELÁSTICA, FORNECIDO E INSTALADO EM CONDUTORES VERTICAIS DE ÁGUAS PLUVIAIS. AF_12/2014</v>
          </cell>
          <cell r="C7132" t="str">
            <v>UN</v>
          </cell>
          <cell r="D7132">
            <v>0</v>
          </cell>
          <cell r="E7132">
            <v>0</v>
          </cell>
          <cell r="F7132">
            <v>0</v>
          </cell>
        </row>
        <row r="7133">
          <cell r="A7133">
            <v>89584</v>
          </cell>
          <cell r="B7133" t="str">
            <v>JOELHO 90 GRAUS, PVC, SERIE R, ÁGUA PLUVIAL, DN 100 MM, JUNTA ELÁSTICA, FORNECIDO E INSTALADO EM CONDUTORES VERTICAIS DE ÁGUAS PLUVIAIS. AF_12/2014</v>
          </cell>
          <cell r="C7133" t="str">
            <v>UN</v>
          </cell>
          <cell r="D7133">
            <v>0</v>
          </cell>
          <cell r="E7133">
            <v>0</v>
          </cell>
          <cell r="F7133">
            <v>0</v>
          </cell>
        </row>
        <row r="7134">
          <cell r="A7134">
            <v>89585</v>
          </cell>
          <cell r="B7134" t="str">
            <v>JOELHO 45 GRAUS, PVC, SERIE R, ÁGUA PLUVIAL, DN 100 MM, JUNTA ELÁSTICA, FORNECIDO E INSTALADO EM CONDUTORES VERTICAIS DE ÁGUAS PLUVIAIS. AF_12/2014</v>
          </cell>
          <cell r="C7134" t="str">
            <v>UN</v>
          </cell>
          <cell r="D7134">
            <v>0</v>
          </cell>
          <cell r="E7134">
            <v>0</v>
          </cell>
          <cell r="F7134">
            <v>0</v>
          </cell>
        </row>
        <row r="7135">
          <cell r="A7135">
            <v>89586</v>
          </cell>
          <cell r="B7135" t="str">
            <v>JOELHO 45 GRAUS PARA PÉ DE COLUNA, PVC, SERIE R, ÁGUA PLUVIAL, DN 100 MM, JUNTA ELÁSTICA, FORNECIDO E INSTALADO EM CONDUTORES VERTICAIS DE ÁGUAS PLUVIAIS. AF_12/2014</v>
          </cell>
          <cell r="C7135" t="str">
            <v>UN</v>
          </cell>
          <cell r="D7135">
            <v>0</v>
          </cell>
          <cell r="E7135">
            <v>0</v>
          </cell>
          <cell r="F7135">
            <v>0</v>
          </cell>
        </row>
        <row r="7136">
          <cell r="A7136">
            <v>89587</v>
          </cell>
          <cell r="B7136" t="str">
            <v>CURVA 87 GRAUS E 30 MINUTOS, PVC, SERIE R, ÁGUA PLUVIAL, DN 100 MM, JUNTA ELÁSTICA, FORNECIDO E INSTALADO EM CONDUTORES VERTICAIS DE ÁGUAS PLUVIAIS. AF_12/2014</v>
          </cell>
          <cell r="C7136" t="str">
            <v>UN</v>
          </cell>
          <cell r="D7136">
            <v>0</v>
          </cell>
          <cell r="E7136">
            <v>0</v>
          </cell>
          <cell r="F7136">
            <v>0</v>
          </cell>
        </row>
        <row r="7137">
          <cell r="A7137">
            <v>89590</v>
          </cell>
          <cell r="B7137" t="str">
            <v>JOELHO 90 GRAUS, PVC, SERIE R, ÁGUA PLUVIAL, DN 150 MM, JUNTA ELÁSTICA, FORNECIDO E INSTALADO EM CONDUTORES VERTICAIS DE ÁGUAS PLUVIAIS. AF_12/2014</v>
          </cell>
          <cell r="C7137" t="str">
            <v>UN</v>
          </cell>
          <cell r="D7137">
            <v>0</v>
          </cell>
          <cell r="E7137">
            <v>0</v>
          </cell>
          <cell r="F7137">
            <v>0</v>
          </cell>
        </row>
        <row r="7138">
          <cell r="A7138">
            <v>89591</v>
          </cell>
          <cell r="B7138" t="str">
            <v>JOELHO 45 GRAUS, PVC, SERIE R, ÁGUA PLUVIAL, DN 150 MM, JUNTA ELÁSTICA, FORNECIDO E INSTALADO EM CONDUTORES VERTICAIS DE ÁGUAS PLUVIAIS. AF_12/2014</v>
          </cell>
          <cell r="C7138" t="str">
            <v>UN</v>
          </cell>
          <cell r="D7138">
            <v>0</v>
          </cell>
          <cell r="E7138">
            <v>0</v>
          </cell>
          <cell r="F7138">
            <v>0</v>
          </cell>
        </row>
        <row r="7139">
          <cell r="A7139">
            <v>89592</v>
          </cell>
          <cell r="B7139" t="str">
            <v>CURVA 87 GRAUS E 30 MINUTOS, PVC, SERIE R, ÁGUA PLUVIAL, DN 150 MM, JUNTA ELÁSTICA, FORNECIDO E INSTALADO EM CONDUTORES VERTICAIS DE ÁGUAS PLUVIAIS. AF_12/2014</v>
          </cell>
          <cell r="C7139" t="str">
            <v>UN</v>
          </cell>
          <cell r="D7139">
            <v>0</v>
          </cell>
          <cell r="E7139">
            <v>0</v>
          </cell>
          <cell r="F7139">
            <v>0</v>
          </cell>
        </row>
        <row r="7140">
          <cell r="A7140">
            <v>89593</v>
          </cell>
          <cell r="B7140" t="str">
            <v>LUVA COM ROSCA, PVC, SOLDÁVEL, DN 50MM X 1.1/2, INSTALADO EM PRUMADA DE ÁGUA - FORNECIMENTO E INSTALAÇÃO. AF_12/2014</v>
          </cell>
          <cell r="C7140" t="str">
            <v>UN</v>
          </cell>
          <cell r="D7140">
            <v>0</v>
          </cell>
          <cell r="E7140">
            <v>0</v>
          </cell>
          <cell r="F7140">
            <v>0</v>
          </cell>
        </row>
        <row r="7141">
          <cell r="A7141">
            <v>89594</v>
          </cell>
          <cell r="B7141" t="str">
            <v>UNIÃO, PVC, SOLDÁVEL, DN 50MM, INSTALADO EM PRUMADA DE ÁGUA - FORNECIMENTO E INSTALAÇÃO. AF_12/2014</v>
          </cell>
          <cell r="C7141" t="str">
            <v>UN</v>
          </cell>
          <cell r="D7141">
            <v>0</v>
          </cell>
          <cell r="E7141">
            <v>0</v>
          </cell>
          <cell r="F7141">
            <v>0</v>
          </cell>
        </row>
        <row r="7142">
          <cell r="A7142">
            <v>89595</v>
          </cell>
          <cell r="B7142" t="str">
            <v>ADAPTADOR CURTO COM BOLSA E ROSCA PARA REGISTRO, PVC, SOLDÁVEL, DN 50MM X 1.1/4, INSTALADO EM PRUMADA DE ÁGUA - FORNECIMENTO E INSTALAÇÃO. AF_12/2014</v>
          </cell>
          <cell r="C7142" t="str">
            <v>UN</v>
          </cell>
          <cell r="D7142">
            <v>0</v>
          </cell>
          <cell r="E7142">
            <v>0</v>
          </cell>
          <cell r="F7142">
            <v>0</v>
          </cell>
        </row>
        <row r="7143">
          <cell r="A7143">
            <v>89596</v>
          </cell>
          <cell r="B7143" t="str">
            <v>ADAPTADOR CURTO COM BOLSA E ROSCA PARA REGISTRO, PVC, SOLDÁVEL, DN 50MM X 1.1/2, INSTALADO EM PRUMADA DE ÁGUA - FORNECIMENTO E INSTALAÇÃO. AF_12/2014</v>
          </cell>
          <cell r="C7143" t="str">
            <v>UN</v>
          </cell>
          <cell r="D7143">
            <v>0</v>
          </cell>
          <cell r="E7143">
            <v>0</v>
          </cell>
          <cell r="F7143">
            <v>0</v>
          </cell>
        </row>
        <row r="7144">
          <cell r="A7144">
            <v>89597</v>
          </cell>
          <cell r="B7144" t="str">
            <v>LUVA, PVC, SOLDÁVEL, DN 60MM, INSTALADO EM PRUMADA DE ÁGUA - FORNECIMENTO E INSTALAÇÃO. AF_12/2014</v>
          </cell>
          <cell r="C7144" t="str">
            <v>UN</v>
          </cell>
          <cell r="D7144">
            <v>0</v>
          </cell>
          <cell r="E7144">
            <v>0</v>
          </cell>
          <cell r="F7144">
            <v>0</v>
          </cell>
        </row>
        <row r="7145">
          <cell r="A7145">
            <v>89598</v>
          </cell>
          <cell r="B7145" t="str">
            <v>LUVA DE CORRER, PVC, SOLDÁVEL, DN 60MM, INSTALADO EM PRUMADA DE ÁGUA   FORNECIMENTO E INSTALAÇÃO. AF_12/2014</v>
          </cell>
          <cell r="C7145" t="str">
            <v>UN</v>
          </cell>
          <cell r="D7145">
            <v>0</v>
          </cell>
          <cell r="E7145">
            <v>0</v>
          </cell>
          <cell r="F7145">
            <v>0</v>
          </cell>
        </row>
        <row r="7146">
          <cell r="A7146">
            <v>89599</v>
          </cell>
          <cell r="B7146" t="str">
            <v>LUVA SIMPLES, PVC, SERIE R, ÁGUA PLUVIAL, DN 75 MM, JUNTA ELÁSTICA, FORNECIDO E INSTALADO EM CONDUTORES VERTICAIS DE ÁGUAS PLUVIAIS. AF_12/2014</v>
          </cell>
          <cell r="C7146" t="str">
            <v>UN</v>
          </cell>
          <cell r="D7146">
            <v>0</v>
          </cell>
          <cell r="E7146">
            <v>0</v>
          </cell>
          <cell r="F7146">
            <v>0</v>
          </cell>
        </row>
        <row r="7147">
          <cell r="A7147">
            <v>89600</v>
          </cell>
          <cell r="B7147" t="str">
            <v>LUVA DE CORRER, PVC, SERIE R, ÁGUA PLUVIAL, DN 75 MM, JUNTA ELÁSTICA, FORNECIDO E INSTALADO EM CONDUTORES VERTICAIS DE ÁGUAS PLUVIAIS. AF_12/2014</v>
          </cell>
          <cell r="C7147" t="str">
            <v>UN</v>
          </cell>
          <cell r="D7147">
            <v>0</v>
          </cell>
          <cell r="E7147">
            <v>0</v>
          </cell>
          <cell r="F7147">
            <v>0</v>
          </cell>
        </row>
        <row r="7148">
          <cell r="A7148">
            <v>89605</v>
          </cell>
          <cell r="B7148" t="str">
            <v>LUVA DE REDUÇÃO, PVC, SOLDÁVEL, DN 60MM X 50MM, INSTALADO EM PRUMADA DE ÁGUA - FORNECIMENTO E INSTALAÇÃO. AF_12/2014</v>
          </cell>
          <cell r="C7148" t="str">
            <v>UN</v>
          </cell>
          <cell r="D7148">
            <v>0</v>
          </cell>
          <cell r="E7148">
            <v>0</v>
          </cell>
          <cell r="F7148">
            <v>0</v>
          </cell>
        </row>
        <row r="7149">
          <cell r="A7149">
            <v>89609</v>
          </cell>
          <cell r="B7149" t="str">
            <v>UNIÃO, PVC, SOLDÁVEL, DN 60MM, INSTALADO EM PRUMADA DE ÁGUA - FORNECIMENTO E INSTALAÇÃO. AF_12/2014</v>
          </cell>
          <cell r="C7149" t="str">
            <v>UN</v>
          </cell>
          <cell r="D7149">
            <v>0</v>
          </cell>
          <cell r="E7149">
            <v>0</v>
          </cell>
          <cell r="F7149">
            <v>0</v>
          </cell>
        </row>
        <row r="7150">
          <cell r="A7150">
            <v>89610</v>
          </cell>
          <cell r="B7150" t="str">
            <v>ADAPTADOR CURTO COM BOLSA E ROSCA PARA REGISTRO, PVC, SOLDÁVEL, DN 60MM X 2, INSTALADO EM PRUMADA DE ÁGUA - FORNECIMENTO E INSTALAÇÃO. AF_12/2014</v>
          </cell>
          <cell r="C7150" t="str">
            <v>UN</v>
          </cell>
          <cell r="D7150">
            <v>0</v>
          </cell>
          <cell r="E7150">
            <v>0</v>
          </cell>
          <cell r="F7150">
            <v>0</v>
          </cell>
        </row>
        <row r="7151">
          <cell r="A7151">
            <v>89611</v>
          </cell>
          <cell r="B7151" t="str">
            <v>LUVA, PVC, SOLDÁVEL, DN 75MM, INSTALADO EM PRUMADA DE ÁGUA - FORNECIMENTO E INSTALAÇÃO. AF_12/2014</v>
          </cell>
          <cell r="C7151" t="str">
            <v>UN</v>
          </cell>
          <cell r="D7151">
            <v>0</v>
          </cell>
          <cell r="E7151">
            <v>0</v>
          </cell>
          <cell r="F7151">
            <v>0</v>
          </cell>
        </row>
        <row r="7152">
          <cell r="A7152">
            <v>89612</v>
          </cell>
          <cell r="B7152" t="str">
            <v>UNIÃO, PVC, SOLDÁVEL, DN 75MM, INSTALADO EM PRUMADA DE ÁGUA - FORNECIMENTO E INSTALAÇÃO. AF_12/2014</v>
          </cell>
          <cell r="C7152" t="str">
            <v>UN</v>
          </cell>
          <cell r="D7152">
            <v>0</v>
          </cell>
          <cell r="E7152">
            <v>0</v>
          </cell>
          <cell r="F7152">
            <v>0</v>
          </cell>
        </row>
        <row r="7153">
          <cell r="A7153">
            <v>89613</v>
          </cell>
          <cell r="B7153" t="str">
            <v>ADAPTADOR CURTO COM BOLSA E ROSCA PARA REGISTRO, PVC, SOLDÁVEL, DN 75MM X 2.1/2, INSTALADO EM PRUMADA DE ÁGUA - FORNECIMENTO E INSTALAÇÃO. AF_12/2014</v>
          </cell>
          <cell r="C7153" t="str">
            <v>UN</v>
          </cell>
          <cell r="D7153">
            <v>0</v>
          </cell>
          <cell r="E7153">
            <v>0</v>
          </cell>
          <cell r="F7153">
            <v>0</v>
          </cell>
        </row>
        <row r="7154">
          <cell r="A7154">
            <v>89614</v>
          </cell>
          <cell r="B7154" t="str">
            <v>LUVA, PVC, SOLDÁVEL, DN 85MM, INSTALADO EM PRUMADA DE ÁGUA - FORNECIMENTO E INSTALAÇÃO. AF_12/2014</v>
          </cell>
          <cell r="C7154" t="str">
            <v>UN</v>
          </cell>
          <cell r="D7154">
            <v>0</v>
          </cell>
          <cell r="E7154">
            <v>0</v>
          </cell>
          <cell r="F7154">
            <v>0</v>
          </cell>
        </row>
        <row r="7155">
          <cell r="A7155">
            <v>89615</v>
          </cell>
          <cell r="B7155" t="str">
            <v>UNIÃO, PVC, SOLDÁVEL, DN 85MM, INSTALADO EM PRUMADA DE ÁGUA - FORNECIMENTO E INSTALAÇÃO. AF_12/2014</v>
          </cell>
          <cell r="C7155" t="str">
            <v>UN</v>
          </cell>
          <cell r="D7155">
            <v>0</v>
          </cell>
          <cell r="E7155">
            <v>0</v>
          </cell>
          <cell r="F7155">
            <v>0</v>
          </cell>
        </row>
        <row r="7156">
          <cell r="A7156">
            <v>89616</v>
          </cell>
          <cell r="B7156" t="str">
            <v>ADAPTADOR CURTO COM BOLSA E ROSCA PARA REGISTRO, PVC, SOLDÁVEL, DN 85MM X 3, INSTALADO EM PRUMADA DE ÁGUA - FORNECIMENTO E INSTALAÇÃO. AF_12/2014</v>
          </cell>
          <cell r="C7156" t="str">
            <v>UN</v>
          </cell>
          <cell r="D7156">
            <v>0</v>
          </cell>
          <cell r="E7156">
            <v>0</v>
          </cell>
          <cell r="F7156">
            <v>0</v>
          </cell>
        </row>
        <row r="7157">
          <cell r="A7157">
            <v>89617</v>
          </cell>
          <cell r="B7157" t="str">
            <v>TE, PVC, SOLDÁVEL, DN 25MM, INSTALADO EM PRUMADA DE ÁGUA - FORNECIMENTO E INSTALAÇÃO. AF_12/2014</v>
          </cell>
          <cell r="C7157" t="str">
            <v>UN</v>
          </cell>
          <cell r="D7157">
            <v>0</v>
          </cell>
          <cell r="E7157">
            <v>0</v>
          </cell>
          <cell r="F7157">
            <v>0</v>
          </cell>
        </row>
        <row r="7158">
          <cell r="A7158">
            <v>89618</v>
          </cell>
          <cell r="B7158" t="str">
            <v>TÊ COM BUCHA DE LATÃO NA BOLSA CENTRAL, PVC, SOLDÁVEL, DN 25MM X 1/2, INSTALADO EM PRUMADA DE ÁGUA - FORNECIMENTO E INSTALAÇÃO. AF_12/2014</v>
          </cell>
          <cell r="C7158" t="str">
            <v>UN</v>
          </cell>
          <cell r="D7158">
            <v>0</v>
          </cell>
          <cell r="E7158">
            <v>0</v>
          </cell>
          <cell r="F7158">
            <v>0</v>
          </cell>
        </row>
        <row r="7159">
          <cell r="A7159">
            <v>89619</v>
          </cell>
          <cell r="B7159" t="str">
            <v>TÊ DE REDUÇÃO, PVC, SOLDÁVEL, DN 25MM X 20MM, INSTALADO EM PRUMADA DE ÁGUA - FORNECIMENTO E INSTALAÇÃO. AF_12/2014</v>
          </cell>
          <cell r="C7159" t="str">
            <v>UN</v>
          </cell>
          <cell r="D7159">
            <v>0</v>
          </cell>
          <cell r="E7159">
            <v>0</v>
          </cell>
          <cell r="F7159">
            <v>0</v>
          </cell>
        </row>
        <row r="7160">
          <cell r="A7160">
            <v>89620</v>
          </cell>
          <cell r="B7160" t="str">
            <v>TE, PVC, SOLDÁVEL, DN 32MM, INSTALADO EM PRUMADA DE ÁGUA - FORNECIMENTO E INSTALAÇÃO. AF_12/2014</v>
          </cell>
          <cell r="C7160" t="str">
            <v>UN</v>
          </cell>
          <cell r="D7160">
            <v>0</v>
          </cell>
          <cell r="E7160">
            <v>0</v>
          </cell>
          <cell r="F7160">
            <v>0</v>
          </cell>
        </row>
        <row r="7161">
          <cell r="A7161">
            <v>89621</v>
          </cell>
          <cell r="B7161" t="str">
            <v>TÊ COM BUCHA DE LATÃO NA BOLSA CENTRAL, PVC, SOLDÁVEL, DN 32MM X 3/4, INSTALADO EM PRUMADA DE ÁGUA - FORNECIMENTO E INSTALAÇÃO. AF_12/2014</v>
          </cell>
          <cell r="C7161" t="str">
            <v>UN</v>
          </cell>
          <cell r="D7161">
            <v>0</v>
          </cell>
          <cell r="E7161">
            <v>0</v>
          </cell>
          <cell r="F7161">
            <v>0</v>
          </cell>
        </row>
        <row r="7162">
          <cell r="A7162">
            <v>89622</v>
          </cell>
          <cell r="B7162" t="str">
            <v>TÊ DE REDUÇÃO, PVC, SOLDÁVEL, DN 32MM X 25MM, INSTALADO EM PRUMADA DE ÁGUA - FORNECIMENTO E INSTALAÇÃO. AF_12/2014</v>
          </cell>
          <cell r="C7162" t="str">
            <v>UN</v>
          </cell>
          <cell r="D7162">
            <v>0</v>
          </cell>
          <cell r="E7162">
            <v>0</v>
          </cell>
          <cell r="F7162">
            <v>0</v>
          </cell>
        </row>
        <row r="7163">
          <cell r="A7163">
            <v>89623</v>
          </cell>
          <cell r="B7163" t="str">
            <v>TE, PVC, SOLDÁVEL, DN 40MM, INSTALADO EM PRUMADA DE ÁGUA - FORNECIMENTO E INSTALAÇÃO. AF_12/2014</v>
          </cell>
          <cell r="C7163" t="str">
            <v>UN</v>
          </cell>
          <cell r="D7163">
            <v>0</v>
          </cell>
          <cell r="E7163">
            <v>0</v>
          </cell>
          <cell r="F7163">
            <v>0</v>
          </cell>
        </row>
        <row r="7164">
          <cell r="A7164">
            <v>89624</v>
          </cell>
          <cell r="B7164" t="str">
            <v>TÊ DE REDUÇÃO, PVC, SOLDÁVEL, DN 40MM X 32MM, INSTALADO EM PRUMADA DE ÁGUA - FORNECIMENTO E INSTALAÇÃO. AF_12/2014</v>
          </cell>
          <cell r="C7164" t="str">
            <v>UN</v>
          </cell>
          <cell r="D7164">
            <v>0</v>
          </cell>
          <cell r="E7164">
            <v>0</v>
          </cell>
          <cell r="F7164">
            <v>0</v>
          </cell>
        </row>
        <row r="7165">
          <cell r="A7165">
            <v>89625</v>
          </cell>
          <cell r="B7165" t="str">
            <v>TE, PVC, SOLDÁVEL, DN 50MM, INSTALADO EM PRUMADA DE ÁGUA - FORNECIMENTO E INSTALAÇÃO. AF_12/2014</v>
          </cell>
          <cell r="C7165" t="str">
            <v>UN</v>
          </cell>
          <cell r="D7165">
            <v>0</v>
          </cell>
          <cell r="E7165">
            <v>0</v>
          </cell>
          <cell r="F7165">
            <v>0</v>
          </cell>
        </row>
        <row r="7166">
          <cell r="A7166">
            <v>89626</v>
          </cell>
          <cell r="B7166" t="str">
            <v>TÊ DE REDUÇÃO, PVC, SOLDÁVEL, DN 50MM X 40MM, INSTALADO EM PRUMADA DE ÁGUA - FORNECIMENTO E INSTALAÇÃO. AF_12/2014</v>
          </cell>
          <cell r="C7166" t="str">
            <v>UN</v>
          </cell>
          <cell r="D7166">
            <v>0</v>
          </cell>
          <cell r="E7166">
            <v>0</v>
          </cell>
          <cell r="F7166">
            <v>0</v>
          </cell>
        </row>
        <row r="7167">
          <cell r="A7167">
            <v>89627</v>
          </cell>
          <cell r="B7167" t="str">
            <v>TÊ DE REDUÇÃO, PVC, SOLDÁVEL, DN 50MM X 25MM, INSTALADO EM PRUMADA DE ÁGUA - FORNECIMENTO E INSTALAÇÃO. AF_12/2014</v>
          </cell>
          <cell r="C7167" t="str">
            <v>UN</v>
          </cell>
          <cell r="D7167">
            <v>0</v>
          </cell>
          <cell r="E7167">
            <v>0</v>
          </cell>
          <cell r="F7167">
            <v>0</v>
          </cell>
        </row>
        <row r="7168">
          <cell r="A7168">
            <v>89628</v>
          </cell>
          <cell r="B7168" t="str">
            <v>TE, PVC, SOLDÁVEL, DN 60MM, INSTALADO EM PRUMADA DE ÁGUA - FORNECIMENTO E INSTALAÇÃO. AF_12/2014</v>
          </cell>
          <cell r="C7168" t="str">
            <v>UN</v>
          </cell>
          <cell r="D7168">
            <v>0</v>
          </cell>
          <cell r="E7168">
            <v>0</v>
          </cell>
          <cell r="F7168">
            <v>0</v>
          </cell>
        </row>
        <row r="7169">
          <cell r="A7169">
            <v>89629</v>
          </cell>
          <cell r="B7169" t="str">
            <v>TE, PVC, SOLDÁVEL, DN 75MM, INSTALADO EM PRUMADA DE ÁGUA - FORNECIMENTO E INSTALAÇÃO. AF_12/2014</v>
          </cell>
          <cell r="C7169" t="str">
            <v>UN</v>
          </cell>
          <cell r="D7169">
            <v>0</v>
          </cell>
          <cell r="E7169">
            <v>0</v>
          </cell>
          <cell r="F7169">
            <v>0</v>
          </cell>
        </row>
        <row r="7170">
          <cell r="A7170">
            <v>89630</v>
          </cell>
          <cell r="B7170" t="str">
            <v>TE DE REDUÇÃO, PVC, SOLDÁVEL, DN 75MM X 50MM, INSTALADO EM PRUMADA DE ÁGUA - FORNECIMENTO E INSTALAÇÃO. AF_12/2014</v>
          </cell>
          <cell r="C7170" t="str">
            <v>UN</v>
          </cell>
          <cell r="D7170">
            <v>0</v>
          </cell>
          <cell r="E7170">
            <v>0</v>
          </cell>
          <cell r="F7170">
            <v>0</v>
          </cell>
        </row>
        <row r="7171">
          <cell r="A7171">
            <v>89631</v>
          </cell>
          <cell r="B7171" t="str">
            <v>TE, PVC, SOLDÁVEL, DN 85MM, INSTALADO EM PRUMADA DE ÁGUA - FORNECIMENTO E INSTALAÇÃO. AF_12/2014</v>
          </cell>
          <cell r="C7171" t="str">
            <v>UN</v>
          </cell>
          <cell r="D7171">
            <v>0</v>
          </cell>
          <cell r="E7171">
            <v>0</v>
          </cell>
          <cell r="F7171">
            <v>0</v>
          </cell>
        </row>
        <row r="7172">
          <cell r="A7172">
            <v>89632</v>
          </cell>
          <cell r="B7172" t="str">
            <v>TE DE REDUÇÃO, PVC, SOLDÁVEL, DN 85MM X 60MM, INSTALADO EM PRUMADA DE ÁGUA - FORNECIMENTO E INSTALAÇÃO. AF_12/2014</v>
          </cell>
          <cell r="C7172" t="str">
            <v>UN</v>
          </cell>
          <cell r="D7172">
            <v>0</v>
          </cell>
          <cell r="E7172">
            <v>0</v>
          </cell>
          <cell r="F7172">
            <v>0</v>
          </cell>
        </row>
        <row r="7173">
          <cell r="A7173">
            <v>89637</v>
          </cell>
          <cell r="B7173" t="str">
            <v>JOELHO 90 GRAUS, CPVC, SOLDÁVEL, DN 15MM, INSTALADO EM RAMAL OU SUB-RAMAL DE ÁGUA - FORNECIMENTO E INSTALAÇÃO. AF_12/2014</v>
          </cell>
          <cell r="C7173" t="str">
            <v>UN</v>
          </cell>
          <cell r="D7173">
            <v>0</v>
          </cell>
          <cell r="E7173">
            <v>0</v>
          </cell>
          <cell r="F7173">
            <v>0</v>
          </cell>
        </row>
        <row r="7174">
          <cell r="A7174">
            <v>89638</v>
          </cell>
          <cell r="B7174" t="str">
            <v>JOELHO 45 GRAUS, CPVC, SOLDÁVEL, DN 15MM, INSTALADO EM RAMAL OU SUB-RAMAL DE ÁGUA - FORNECIMENTO E INSTALAÇÃO. AF_12/2014</v>
          </cell>
          <cell r="C7174" t="str">
            <v>UN</v>
          </cell>
          <cell r="D7174">
            <v>0</v>
          </cell>
          <cell r="E7174">
            <v>0</v>
          </cell>
          <cell r="F7174">
            <v>0</v>
          </cell>
        </row>
        <row r="7175">
          <cell r="A7175">
            <v>89639</v>
          </cell>
          <cell r="B7175" t="str">
            <v>CURVA 90 GRAUS, CPVC, SOLDÁVEL, DN 15MM, INSTALADO EM RAMAL OU SUB-RAMAL DE ÁGUA - FORNECIMENTO E INSTALAÇÃO. AF_12/2014</v>
          </cell>
          <cell r="C7175" t="str">
            <v>UN</v>
          </cell>
          <cell r="D7175">
            <v>0</v>
          </cell>
          <cell r="E7175">
            <v>0</v>
          </cell>
          <cell r="F7175">
            <v>0</v>
          </cell>
        </row>
        <row r="7176">
          <cell r="A7176">
            <v>89640</v>
          </cell>
          <cell r="B7176" t="str">
            <v>JOELHO DE TRANSIÇÃO, 90 GRAUS, CPVC, SOLDÁVEL, DN 15MM X 1/2", INSTALADO EM RAMAL OU SUB-RAMAL DE ÁGUA - FORNECIMENTO E INSTALAÇÃO. AF_12/2014</v>
          </cell>
          <cell r="C7176" t="str">
            <v>UN</v>
          </cell>
          <cell r="D7176">
            <v>0</v>
          </cell>
          <cell r="E7176">
            <v>0</v>
          </cell>
          <cell r="F7176">
            <v>0</v>
          </cell>
        </row>
        <row r="7177">
          <cell r="A7177">
            <v>89641</v>
          </cell>
          <cell r="B7177" t="str">
            <v>JOELHO 90 GRAUS, CPVC, SOLDÁVEL, DN 22MM, INSTALADO EM RAMAL OU SUB-RAMAL DE ÁGUA - FORNECIMENTO E INSTALAÇÃO. AF_12/2014</v>
          </cell>
          <cell r="C7177" t="str">
            <v>UN</v>
          </cell>
          <cell r="D7177">
            <v>0</v>
          </cell>
          <cell r="E7177">
            <v>0</v>
          </cell>
          <cell r="F7177">
            <v>0</v>
          </cell>
        </row>
        <row r="7178">
          <cell r="A7178">
            <v>89642</v>
          </cell>
          <cell r="B7178" t="str">
            <v>JOELHO 45 GRAUS, CPVC, SOLDÁVEL, DN 22MM, INSTALADO EM RAMAL OU SUB-RAMAL DE ÁGUA - FORNECIMENTO E INSTALAÇÃO. AF_12/2014</v>
          </cell>
          <cell r="C7178" t="str">
            <v>UN</v>
          </cell>
          <cell r="D7178">
            <v>0</v>
          </cell>
          <cell r="E7178">
            <v>0</v>
          </cell>
          <cell r="F7178">
            <v>0</v>
          </cell>
        </row>
        <row r="7179">
          <cell r="A7179">
            <v>89643</v>
          </cell>
          <cell r="B7179" t="str">
            <v>CURVA 90 GRAUS, CPVC, SOLDÁVEL, DN 22MM, INSTALADO EM RAMAL OU SUB-RAMAL DE ÁGUA - FORNECIMENTO E INSTALAÇÃO. AF_12/2014</v>
          </cell>
          <cell r="C7179" t="str">
            <v>UN</v>
          </cell>
          <cell r="D7179">
            <v>0</v>
          </cell>
          <cell r="E7179">
            <v>0</v>
          </cell>
          <cell r="F7179">
            <v>0</v>
          </cell>
        </row>
        <row r="7180">
          <cell r="A7180">
            <v>89644</v>
          </cell>
          <cell r="B7180" t="str">
            <v>JOELHO DE TRANSIÇÃO, 90 GRAUS, CPVC, SOLDÁVEL, DN 22MM X 1/2", INSTALADO EM RAMAL OU SUB-RAMAL DE ÁGUA - FORNECIMENTO E INSTALAÇÃO. AF_12/2014</v>
          </cell>
          <cell r="C7180" t="str">
            <v>UN</v>
          </cell>
          <cell r="D7180">
            <v>0</v>
          </cell>
          <cell r="E7180">
            <v>0</v>
          </cell>
          <cell r="F7180">
            <v>0</v>
          </cell>
        </row>
        <row r="7181">
          <cell r="A7181">
            <v>89645</v>
          </cell>
          <cell r="B7181" t="str">
            <v>JOELHO DE TRANSIÇÃO, 90 GRAUS, CPVC, SOLDÁVEL, DN 22MM X 3/4", INSTALADO EM RAMAL OU SUB-RAMAL DE ÁGUA - FORNECIMENTO E INSTALAÇÃO. AF_12/2014</v>
          </cell>
          <cell r="C7181" t="str">
            <v>UN</v>
          </cell>
          <cell r="D7181">
            <v>0</v>
          </cell>
          <cell r="E7181">
            <v>0</v>
          </cell>
          <cell r="F7181">
            <v>0</v>
          </cell>
        </row>
        <row r="7182">
          <cell r="A7182">
            <v>89646</v>
          </cell>
          <cell r="B7182" t="str">
            <v>JOELHO 90 GRAUS, CPVC, SOLDÁVEL, DN 28MM, INSTALADO EM RAMAL OU SUB-RAMAL DE ÁGUA - FORNECIMENTO E INSTALAÇÃO. AF_12/2014</v>
          </cell>
          <cell r="C7182" t="str">
            <v>UN</v>
          </cell>
          <cell r="D7182">
            <v>0</v>
          </cell>
          <cell r="E7182">
            <v>0</v>
          </cell>
          <cell r="F7182">
            <v>0</v>
          </cell>
        </row>
        <row r="7183">
          <cell r="A7183">
            <v>89647</v>
          </cell>
          <cell r="B7183" t="str">
            <v>JOELHO 45 GRAUS, CPVC, SOLDÁVEL, DN 28MM, INSTALADO EM RAMAL OU SUB-RAMAL DE ÁGUA  FORNECIMENTO E INSTALAÇÃO. AF_12/2014</v>
          </cell>
          <cell r="C7183" t="str">
            <v>UN</v>
          </cell>
          <cell r="D7183">
            <v>0</v>
          </cell>
          <cell r="E7183">
            <v>0</v>
          </cell>
          <cell r="F7183">
            <v>0</v>
          </cell>
        </row>
        <row r="7184">
          <cell r="A7184">
            <v>89648</v>
          </cell>
          <cell r="B7184" t="str">
            <v>CURVA 90 GRAUS, CPVC, SOLDÁVEL, DN 28MM, INSTALADO EM RAMAL OU SUB-RAMAL DE ÁGUA  FORNECIMENTO E INSTALAÇÃO. AF_12/2014</v>
          </cell>
          <cell r="C7184" t="str">
            <v>UN</v>
          </cell>
          <cell r="D7184">
            <v>0</v>
          </cell>
          <cell r="E7184">
            <v>0</v>
          </cell>
          <cell r="F7184">
            <v>0</v>
          </cell>
        </row>
        <row r="7185">
          <cell r="A7185">
            <v>89649</v>
          </cell>
          <cell r="B7185" t="str">
            <v>JOELHO 90 GRAUS, CPVC, SOLDÁVEL, DN 35MM, INSTALADO EM RAMAL OU SUB-RAMAL DE ÁGUA  FORNECIMENTO E INSTALAÇÃO. AF_12/2014</v>
          </cell>
          <cell r="C7185" t="str">
            <v>UN</v>
          </cell>
          <cell r="D7185">
            <v>0</v>
          </cell>
          <cell r="E7185">
            <v>0</v>
          </cell>
          <cell r="F7185">
            <v>0</v>
          </cell>
        </row>
        <row r="7186">
          <cell r="A7186">
            <v>89650</v>
          </cell>
          <cell r="B7186" t="str">
            <v>JOELHO 45 GRAUS, CPVC, SOLDÁVEL, DN 35MM, INSTALADO EM RAMAL OU SUB-RAMAL DE ÁGUA  FORNECIMENTO E INSTALAÇÃO. AF_12/2014</v>
          </cell>
          <cell r="C7186" t="str">
            <v>UN</v>
          </cell>
          <cell r="D7186">
            <v>0</v>
          </cell>
          <cell r="E7186">
            <v>0</v>
          </cell>
          <cell r="F7186">
            <v>0</v>
          </cell>
        </row>
        <row r="7187">
          <cell r="A7187">
            <v>89651</v>
          </cell>
          <cell r="B7187" t="str">
            <v>LUVA, CPVC, SOLDÁVEL, DN 15MM, INSTALADO EM RAMAL OU SUB-RAMAL DE ÁGUA - FORNECIMENTO E INSTALAÇÃO. AF_12/2014</v>
          </cell>
          <cell r="C7187" t="str">
            <v>UN</v>
          </cell>
          <cell r="D7187">
            <v>0</v>
          </cell>
          <cell r="E7187">
            <v>0</v>
          </cell>
          <cell r="F7187">
            <v>0</v>
          </cell>
        </row>
        <row r="7188">
          <cell r="A7188">
            <v>89652</v>
          </cell>
          <cell r="B7188" t="str">
            <v>LUVA DE CORRER, CPVC, SOLDÁVEL, DN 15MM, INSTALADO EM RAMAL OU SUB-RAMAL DE ÁGUA  FORNECIMENTO E INSTALAÇÃO. AF_12/2014</v>
          </cell>
          <cell r="C7188" t="str">
            <v>UN</v>
          </cell>
          <cell r="D7188">
            <v>0</v>
          </cell>
          <cell r="E7188">
            <v>0</v>
          </cell>
          <cell r="F7188">
            <v>0</v>
          </cell>
        </row>
        <row r="7189">
          <cell r="A7189">
            <v>89653</v>
          </cell>
          <cell r="B7189" t="str">
            <v>LUVA DE TRANSIÇÃO, CPVC, SOLDÁVEL, DN15MM X 1/2", INSTALADO EM RAMAL OU SUB-RAMAL DE ÁGUA - FORNECIMENTO E INSTALAÇÃO. AF_12/2014</v>
          </cell>
          <cell r="C7189" t="str">
            <v>UN</v>
          </cell>
          <cell r="D7189">
            <v>0</v>
          </cell>
          <cell r="E7189">
            <v>0</v>
          </cell>
          <cell r="F7189">
            <v>0</v>
          </cell>
        </row>
        <row r="7190">
          <cell r="A7190">
            <v>89654</v>
          </cell>
          <cell r="B7190" t="str">
            <v>UNIÃO, CPVC, SOLDÁVEL, DN15MM, INSTALADO EM RAMAL OU SUB-RAMAL DE ÁGUA  FORNECIMENTO E INSTALAÇÃO. AF_12/2014</v>
          </cell>
          <cell r="C7190" t="str">
            <v>UN</v>
          </cell>
          <cell r="D7190">
            <v>0</v>
          </cell>
          <cell r="E7190">
            <v>0</v>
          </cell>
          <cell r="F7190">
            <v>0</v>
          </cell>
        </row>
        <row r="7191">
          <cell r="A7191">
            <v>89655</v>
          </cell>
          <cell r="B7191" t="str">
            <v>CONECTOR, CPVC, SOLDÁVEL, DN 15MM X 1/2, INSTALADO EM RAMAL OU SUB-RAMAL DE ÁGUA  FORNECIMENTO E INSTALAÇÃO. AF_12/2014</v>
          </cell>
          <cell r="C7191" t="str">
            <v>UN</v>
          </cell>
          <cell r="D7191">
            <v>0</v>
          </cell>
          <cell r="E7191">
            <v>0</v>
          </cell>
          <cell r="F7191">
            <v>0</v>
          </cell>
        </row>
        <row r="7192">
          <cell r="A7192">
            <v>89656</v>
          </cell>
          <cell r="B7192" t="str">
            <v>ADAPTADOR, CPVC, SOLDÁVEL, DN15MM, INSTALADO EM RAMAL OU SUB-RAMAL DE ÁGUA  FORNECIMENTO E INSTALAÇÃO. AF_12/2014</v>
          </cell>
          <cell r="C7192" t="str">
            <v>UN</v>
          </cell>
          <cell r="D7192">
            <v>0</v>
          </cell>
          <cell r="E7192">
            <v>0</v>
          </cell>
          <cell r="F7192">
            <v>0</v>
          </cell>
        </row>
        <row r="7193">
          <cell r="A7193">
            <v>89657</v>
          </cell>
          <cell r="B7193" t="str">
            <v>CURVA DE TRANSPOSIÇÃO, CPVC, SOLDÁVEL, DN15MM, INSTALADO EM RAMAL OU SUB-RAMAL DE ÁGUA  FORNECIMENTO E INSTALAÇÃO. AF_12/2014</v>
          </cell>
          <cell r="C7193" t="str">
            <v>UN</v>
          </cell>
          <cell r="D7193">
            <v>0</v>
          </cell>
          <cell r="E7193">
            <v>0</v>
          </cell>
          <cell r="F7193">
            <v>0</v>
          </cell>
        </row>
        <row r="7194">
          <cell r="A7194">
            <v>89658</v>
          </cell>
          <cell r="B7194" t="str">
            <v>LUVA, CPVC, SOLDÁVEL, DN 22MM, INSTALADO EM RAMAL OU SUB-RAMAL DE ÁGUA  FORNECIMENTO E INSTALAÇÃO. AF_12/2014</v>
          </cell>
          <cell r="C7194" t="str">
            <v>UN</v>
          </cell>
          <cell r="D7194">
            <v>0</v>
          </cell>
          <cell r="E7194">
            <v>0</v>
          </cell>
          <cell r="F7194">
            <v>0</v>
          </cell>
        </row>
        <row r="7195">
          <cell r="A7195">
            <v>89659</v>
          </cell>
          <cell r="B7195" t="str">
            <v>LUVA DE CORRER, CPVC, SOLDÁVEL, DN 22MM, INSTALADO EM RAMAL OU SUB-RAMAL DE ÁGUA  FORNECIMENTO E INSTALAÇÃO. AF_12/2014</v>
          </cell>
          <cell r="C7195" t="str">
            <v>UN</v>
          </cell>
          <cell r="D7195">
            <v>0</v>
          </cell>
          <cell r="E7195">
            <v>0</v>
          </cell>
          <cell r="F7195">
            <v>0</v>
          </cell>
        </row>
        <row r="7196">
          <cell r="A7196">
            <v>89660</v>
          </cell>
          <cell r="B7196" t="str">
            <v>LUVA DE TRANSIÇÃO, CPVC, SOLDÁVEL, DN22MM X 25MM, INSTALADO EM RAMAL OU SUB-RAMAL DE ÁGUA - FORNECIMENTO E INSTALAÇÃO. AF_12/2014</v>
          </cell>
          <cell r="C7196" t="str">
            <v>UN</v>
          </cell>
          <cell r="D7196">
            <v>0</v>
          </cell>
          <cell r="E7196">
            <v>0</v>
          </cell>
          <cell r="F7196">
            <v>0</v>
          </cell>
        </row>
        <row r="7197">
          <cell r="A7197">
            <v>89661</v>
          </cell>
          <cell r="B7197" t="str">
            <v>UNIÃO, CPVC, SOLDÁVEL, DN22MM, INSTALADO EM RAMAL OU SUB-RAMAL DE ÁGUA  FORNECIMENTO E INSTALAÇÃO. AF_12/2014</v>
          </cell>
          <cell r="C7197" t="str">
            <v>UN</v>
          </cell>
          <cell r="D7197">
            <v>0</v>
          </cell>
          <cell r="E7197">
            <v>0</v>
          </cell>
          <cell r="F7197">
            <v>0</v>
          </cell>
        </row>
        <row r="7198">
          <cell r="A7198">
            <v>89662</v>
          </cell>
          <cell r="B7198" t="str">
            <v>CONECTOR, CPVC, SOLDÁVEL, DN 22MM X 1/2, INSTALADO EM RAMAL OU SUB-RAMAL DE ÁGUA  FORNECIMENTO E INSTALAÇÃO. AF_12/2014</v>
          </cell>
          <cell r="C7198" t="str">
            <v>UN</v>
          </cell>
          <cell r="D7198">
            <v>0</v>
          </cell>
          <cell r="E7198">
            <v>0</v>
          </cell>
          <cell r="F7198">
            <v>0</v>
          </cell>
        </row>
        <row r="7199">
          <cell r="A7199">
            <v>89663</v>
          </cell>
          <cell r="B7199" t="str">
            <v>ADAPTADOR, CPVC, SOLDÁVEL, DN22MM, INSTALADO EM RAMAL OU SUB-RAMAL DE ÁGUA  FORNECIMENTO E INSTALAÇÃO. AF_12/2014</v>
          </cell>
          <cell r="C7199" t="str">
            <v>UN</v>
          </cell>
          <cell r="D7199">
            <v>0</v>
          </cell>
          <cell r="E7199">
            <v>0</v>
          </cell>
          <cell r="F7199">
            <v>0</v>
          </cell>
        </row>
        <row r="7200">
          <cell r="A7200">
            <v>89664</v>
          </cell>
          <cell r="B7200" t="str">
            <v>CURVA DE TRANSPOSIÇÃO, CPVC, SOLDÁVEL, DN22MM, INSTALADO EM RAMAL OU SUB-RAMAL DE ÁGUA  FORNECIMENTO E INSTALAÇÃO. AF_12/2014</v>
          </cell>
          <cell r="C7200" t="str">
            <v>UN</v>
          </cell>
          <cell r="D7200">
            <v>0</v>
          </cell>
          <cell r="E7200">
            <v>0</v>
          </cell>
          <cell r="F7200">
            <v>0</v>
          </cell>
        </row>
        <row r="7201">
          <cell r="A7201">
            <v>89665</v>
          </cell>
          <cell r="B7201" t="str">
            <v>REDUÇÃO EXCÊNTRICA, PVC, SERIE R, ÁGUA PLUVIAL, DN 75 X 50 MM, JUNTA ELÁSTICA, FORNECIDO E INSTALADO EM CONDUTORES VERTICAIS DE ÁGUAS PLUVIAIS. AF_12/2014</v>
          </cell>
          <cell r="C7201" t="str">
            <v>UN</v>
          </cell>
          <cell r="D7201">
            <v>0</v>
          </cell>
          <cell r="E7201">
            <v>0</v>
          </cell>
          <cell r="F7201">
            <v>0</v>
          </cell>
        </row>
        <row r="7202">
          <cell r="A7202">
            <v>89666</v>
          </cell>
          <cell r="B7202" t="str">
            <v>BUCHA DE REDUÇÃO, CPVC, SOLDÁVEL, DN22MM X 15MM, INSTALADO EM RAMAL OU SUB-RAMAL DE ÁGUA  FORNECIMENTO E INSTALAÇÃO. AF_12/2014</v>
          </cell>
          <cell r="C7202" t="str">
            <v>UN</v>
          </cell>
          <cell r="D7202">
            <v>0</v>
          </cell>
          <cell r="E7202">
            <v>0</v>
          </cell>
          <cell r="F7202">
            <v>0</v>
          </cell>
        </row>
        <row r="7203">
          <cell r="A7203">
            <v>89667</v>
          </cell>
          <cell r="B7203" t="str">
            <v>TÊ DE INSPEÇÃO, PVC, SERIE R, ÁGUA PLUVIAL, DN 75 MM, JUNTA ELÁSTICA, FORNECIDO E INSTALADO EM CONDUTORES VERTICAIS DE ÁGUAS PLUVIAIS. AF_12/2014</v>
          </cell>
          <cell r="C7203" t="str">
            <v>UN</v>
          </cell>
          <cell r="D7203">
            <v>0</v>
          </cell>
          <cell r="E7203">
            <v>0</v>
          </cell>
          <cell r="F7203">
            <v>0</v>
          </cell>
        </row>
        <row r="7204">
          <cell r="A7204">
            <v>89668</v>
          </cell>
          <cell r="B7204" t="str">
            <v>CONECTOR, CPVC, SOLDÁVEL, DN22MM X 3/4", INSTALADO EM RAMAL OU SUB-RAMAL DE ÁGUA - FORNECIMENTO E INSTALAÇÃO. AF_12/2014</v>
          </cell>
          <cell r="C7204" t="str">
            <v>UN</v>
          </cell>
          <cell r="D7204">
            <v>0</v>
          </cell>
          <cell r="E7204">
            <v>0</v>
          </cell>
          <cell r="F7204">
            <v>0</v>
          </cell>
        </row>
        <row r="7205">
          <cell r="A7205">
            <v>89669</v>
          </cell>
          <cell r="B7205" t="str">
            <v>LUVA SIMPLES, PVC, SERIE R, ÁGUA PLUVIAL, DN 100 MM, JUNTA ELÁSTICA, FORNECIDO E INSTALADO EM CONDUTORES VERTICAIS DE ÁGUAS PLUVIAIS. AF_12/2014</v>
          </cell>
          <cell r="C7205" t="str">
            <v>UN</v>
          </cell>
          <cell r="D7205">
            <v>0</v>
          </cell>
          <cell r="E7205">
            <v>0</v>
          </cell>
          <cell r="F7205">
            <v>0</v>
          </cell>
        </row>
        <row r="7206">
          <cell r="A7206">
            <v>89670</v>
          </cell>
          <cell r="B7206" t="str">
            <v>LUVA, CPVC, SOLDÁVEL, DN 28MM, INSTALADO EM RAMAL OU SUB-RAMAL DE ÁGUA  FORNECIMENTO E INSTALAÇÃO. AF_12/2014</v>
          </cell>
          <cell r="C7206" t="str">
            <v>UN</v>
          </cell>
          <cell r="D7206">
            <v>0</v>
          </cell>
          <cell r="E7206">
            <v>0</v>
          </cell>
          <cell r="F7206">
            <v>0</v>
          </cell>
        </row>
        <row r="7207">
          <cell r="A7207">
            <v>89671</v>
          </cell>
          <cell r="B7207" t="str">
            <v>LUVA DE CORRER, PVC, SERIE R, ÁGUA PLUVIAL, DN 100 MM, JUNTA ELÁSTICA, FORNECIDO E INSTALADO EM CONDUTORES VERTICAIS DE ÁGUAS PLUVIAIS. AF_12/2014</v>
          </cell>
          <cell r="C7207" t="str">
            <v>UN</v>
          </cell>
          <cell r="D7207">
            <v>0</v>
          </cell>
          <cell r="E7207">
            <v>0</v>
          </cell>
          <cell r="F7207">
            <v>0</v>
          </cell>
        </row>
        <row r="7208">
          <cell r="A7208">
            <v>89672</v>
          </cell>
          <cell r="B7208" t="str">
            <v>LUVA DE CORRER, CPVC, SOLDÁVEL, DN 28MM, INSTALADO EM RAMAL OU SUB-RAMAL DE ÁGUA  FORNECIMENTO E INSTALAÇÃO. AF_12/2014</v>
          </cell>
          <cell r="C7208" t="str">
            <v>UN</v>
          </cell>
          <cell r="D7208">
            <v>0</v>
          </cell>
          <cell r="E7208">
            <v>0</v>
          </cell>
          <cell r="F7208">
            <v>0</v>
          </cell>
        </row>
        <row r="7209">
          <cell r="A7209">
            <v>89673</v>
          </cell>
          <cell r="B7209" t="str">
            <v>REDUÇÃO EXCÊNTRICA, PVC, SERIE R, ÁGUA PLUVIAL, DN 100 X 75 MM, JUNTA ELÁSTICA, FORNECIDO E INSTALADO EM CONDUTORES VERTICAIS DE ÁGUAS PLUVIAIS. AF_12/2014</v>
          </cell>
          <cell r="C7209" t="str">
            <v>UN</v>
          </cell>
          <cell r="D7209">
            <v>0</v>
          </cell>
          <cell r="E7209">
            <v>0</v>
          </cell>
          <cell r="F7209">
            <v>0</v>
          </cell>
        </row>
        <row r="7210">
          <cell r="A7210">
            <v>89674</v>
          </cell>
          <cell r="B7210" t="str">
            <v>UNIÃO, CPVC, SOLDÁVEL, DN28MM, INSTALADO EM RAMAL OU SUB-RAMAL DE ÁGUA  FORNECIMENTO E INSTALAÇÃO. AF_12/2014</v>
          </cell>
          <cell r="C7210" t="str">
            <v>UN</v>
          </cell>
          <cell r="D7210">
            <v>0</v>
          </cell>
          <cell r="E7210">
            <v>0</v>
          </cell>
          <cell r="F7210">
            <v>0</v>
          </cell>
        </row>
        <row r="7211">
          <cell r="A7211">
            <v>89675</v>
          </cell>
          <cell r="B7211" t="str">
            <v>TÊ DE INSPEÇÃO, PVC, SERIE R, ÁGUA PLUVIAL, DN 100 MM, JUNTA ELÁSTICA, FORNECIDO E INSTALADO EM CONDUTORES VERTICAIS DE ÁGUAS PLUVIAIS. AF_12/2014</v>
          </cell>
          <cell r="C7211" t="str">
            <v>UN</v>
          </cell>
          <cell r="D7211">
            <v>0</v>
          </cell>
          <cell r="E7211">
            <v>0</v>
          </cell>
          <cell r="F7211">
            <v>0</v>
          </cell>
        </row>
        <row r="7212">
          <cell r="A7212">
            <v>89676</v>
          </cell>
          <cell r="B7212" t="str">
            <v>CONECTOR, CPVC, SOLDÁVEL, DN 28MM X 1, INSTALADO EM RAMAL OU SUB-RAMAL DE ÁGUA  FORNECIMENTO E INSTALAÇÃO. AF_12/2014</v>
          </cell>
          <cell r="C7212" t="str">
            <v>UN</v>
          </cell>
          <cell r="D7212">
            <v>0</v>
          </cell>
          <cell r="E7212">
            <v>0</v>
          </cell>
          <cell r="F7212">
            <v>0</v>
          </cell>
        </row>
        <row r="7213">
          <cell r="A7213">
            <v>89677</v>
          </cell>
          <cell r="B7213" t="str">
            <v>LUVA SIMPLES, PVC, SERIE R, ÁGUA PLUVIAL, DN 150 MM, JUNTA ELÁSTICA, FORNECIDO E INSTALADO EM CONDUTORES VERTICAIS DE ÁGUAS PLUVIAIS. AF_12/2014</v>
          </cell>
          <cell r="C7213" t="str">
            <v>UN</v>
          </cell>
          <cell r="D7213">
            <v>0</v>
          </cell>
          <cell r="E7213">
            <v>0</v>
          </cell>
          <cell r="F7213">
            <v>0</v>
          </cell>
        </row>
        <row r="7214">
          <cell r="A7214">
            <v>89678</v>
          </cell>
          <cell r="B7214" t="str">
            <v>BUCHA DE REDUÇÃO, CPVC, SOLDÁVEL, DN28MM X 22MM, INSTALADO EM RAMAL OU SUB-RAMAL DE ÁGUA  FORNECIMENTO E INSTALAÇÃO. AF_12/2014</v>
          </cell>
          <cell r="C7214" t="str">
            <v>UN</v>
          </cell>
          <cell r="D7214">
            <v>0</v>
          </cell>
          <cell r="E7214">
            <v>0</v>
          </cell>
          <cell r="F7214">
            <v>0</v>
          </cell>
        </row>
        <row r="7215">
          <cell r="A7215">
            <v>89679</v>
          </cell>
          <cell r="B7215" t="str">
            <v>LUVA DE CORRER, PVC, SERIE R, ÁGUA PLUVIAL, DN 150 MM, JUNTA ELÁSTICA, FORNECIDO E INSTALADO EM CONDUTORES VERTICAIS DE ÁGUAS PLUVIAIS. AF_12/2014</v>
          </cell>
          <cell r="C7215" t="str">
            <v>UN</v>
          </cell>
          <cell r="D7215">
            <v>0</v>
          </cell>
          <cell r="E7215">
            <v>0</v>
          </cell>
          <cell r="F7215">
            <v>0</v>
          </cell>
        </row>
        <row r="7216">
          <cell r="A7216">
            <v>89680</v>
          </cell>
          <cell r="B7216" t="str">
            <v>LUVA, CPVC, SOLDÁVEL, DN 35MM, INSTALADO EM RAMAL OU SUB-RAMAL DE ÁGUA  FORNECIMENTO E INSTALAÇÃO. AF_12/2014</v>
          </cell>
          <cell r="C7216" t="str">
            <v>UN</v>
          </cell>
          <cell r="D7216">
            <v>0</v>
          </cell>
          <cell r="E7216">
            <v>0</v>
          </cell>
          <cell r="F7216">
            <v>0</v>
          </cell>
        </row>
        <row r="7217">
          <cell r="A7217">
            <v>89681</v>
          </cell>
          <cell r="B7217" t="str">
            <v>REDUÇÃO EXCÊNTRICA, PVC, SERIE R, ÁGUA PLUVIAL, DN 150 X 100 MM, JUNTA ELÁSTICA, FORNECIDO E INSTALADO EM CONDUTORES VERTICAIS DE ÁGUAS PLUVIAIS. AF_12/2014</v>
          </cell>
          <cell r="C7217" t="str">
            <v>UN</v>
          </cell>
          <cell r="D7217">
            <v>0</v>
          </cell>
          <cell r="E7217">
            <v>0</v>
          </cell>
          <cell r="F7217">
            <v>0</v>
          </cell>
        </row>
        <row r="7218">
          <cell r="A7218">
            <v>89682</v>
          </cell>
          <cell r="B7218" t="str">
            <v>LUVA DE CORRER, CPVC, SOLDÁVEL, DN 35MM, INSTALADO EM RAMAL OU SUB-RAMAL DE ÁGUA  FORNECIMENTO E INSTALAÇÃO. AF_12/2014</v>
          </cell>
          <cell r="C7218" t="str">
            <v>UN</v>
          </cell>
          <cell r="D7218">
            <v>0</v>
          </cell>
          <cell r="E7218">
            <v>0</v>
          </cell>
          <cell r="F7218">
            <v>0</v>
          </cell>
        </row>
        <row r="7219">
          <cell r="A7219">
            <v>89684</v>
          </cell>
          <cell r="B7219" t="str">
            <v>UNIÃO, CPVC, SOLDÁVEL, DN35MM, INSTALADO EM RAMAL OU SUB-RAMAL DE ÁGUA  FORNECIMENTO E INSTALAÇÃO. AF_12/2014</v>
          </cell>
          <cell r="C7219" t="str">
            <v>UN</v>
          </cell>
          <cell r="D7219">
            <v>0</v>
          </cell>
          <cell r="E7219">
            <v>0</v>
          </cell>
          <cell r="F7219">
            <v>0</v>
          </cell>
        </row>
        <row r="7220">
          <cell r="A7220">
            <v>89685</v>
          </cell>
          <cell r="B7220" t="str">
            <v>JUNÇÃO SIMPLES, PVC, SERIE R, ÁGUA PLUVIAL, DN 75 X 75 MM, JUNTA ELÁSTICA, FORNECIDO E INSTALADO EM CONDUTORES VERTICAIS DE ÁGUAS PLUVIAIS. AF_12/2014</v>
          </cell>
          <cell r="C7220" t="str">
            <v>UN</v>
          </cell>
          <cell r="D7220">
            <v>0</v>
          </cell>
          <cell r="E7220">
            <v>0</v>
          </cell>
          <cell r="F7220">
            <v>0</v>
          </cell>
        </row>
        <row r="7221">
          <cell r="A7221">
            <v>89686</v>
          </cell>
          <cell r="B7221" t="str">
            <v>CONECTOR, CPVC, SOLDÁVEL, DN 35MM X 1 1/4, INSTALADO EM RAMAL OU SUB-RAMAL DE ÁGUA  FORNECIMENTO E INSTALAÇÃO. AF_12/2014</v>
          </cell>
          <cell r="C7221" t="str">
            <v>UN</v>
          </cell>
          <cell r="D7221">
            <v>0</v>
          </cell>
          <cell r="E7221">
            <v>0</v>
          </cell>
          <cell r="F7221">
            <v>0</v>
          </cell>
        </row>
        <row r="7222">
          <cell r="A7222">
            <v>89687</v>
          </cell>
          <cell r="B7222" t="str">
            <v>TÊ, PVC, SERIE R, ÁGUA PLUVIAL, DN 75 X 75 MM, JUNTA ELÁSTICA, FORNECIDO E INSTALADO EM CONDUTORES VERTICAIS DE ÁGUAS PLUVIAIS. AF_12/2014</v>
          </cell>
          <cell r="C7222" t="str">
            <v>UN</v>
          </cell>
          <cell r="D7222">
            <v>0</v>
          </cell>
          <cell r="E7222">
            <v>0</v>
          </cell>
          <cell r="F7222">
            <v>0</v>
          </cell>
        </row>
        <row r="7223">
          <cell r="A7223">
            <v>89689</v>
          </cell>
          <cell r="B7223" t="str">
            <v>BUCHA DE REDUÇÃO, CPVC, SOLDÁVEL, DN35MM X 28MM, INSTALADO EM RAMAL OU SUB-RAMAL DE ÁGUA  FORNECIMENTO E INSTALAÇÃO. AF_12/2014</v>
          </cell>
          <cell r="C7223" t="str">
            <v>UN</v>
          </cell>
          <cell r="D7223">
            <v>0</v>
          </cell>
          <cell r="E7223">
            <v>0</v>
          </cell>
          <cell r="F7223">
            <v>0</v>
          </cell>
        </row>
        <row r="7224">
          <cell r="A7224">
            <v>89690</v>
          </cell>
          <cell r="B7224" t="str">
            <v>JUNÇÃO SIMPLES, PVC, SERIE R, ÁGUA PLUVIAL, DN 100 X 100 MM, JUNTA ELÁSTICA, FORNECIDO E INSTALADO EM CONDUTORES VERTICAIS DE ÁGUAS PLUVIAIS. AF_12/2014</v>
          </cell>
          <cell r="C7224" t="str">
            <v>UN</v>
          </cell>
          <cell r="D7224">
            <v>0</v>
          </cell>
          <cell r="E7224">
            <v>0</v>
          </cell>
          <cell r="F7224">
            <v>0</v>
          </cell>
        </row>
        <row r="7225">
          <cell r="A7225">
            <v>89691</v>
          </cell>
          <cell r="B7225" t="str">
            <v>TE, CPVC, SOLDÁVEL, DN 15MM, INSTALADO EM RAMAL OU SUB-RAMAL DE ÁGUA - FORNECIMENTO E INSTALAÇÃO. AF_12/2014</v>
          </cell>
          <cell r="C7225" t="str">
            <v>UN</v>
          </cell>
          <cell r="D7225">
            <v>0</v>
          </cell>
          <cell r="E7225">
            <v>0</v>
          </cell>
          <cell r="F7225">
            <v>0</v>
          </cell>
        </row>
        <row r="7226">
          <cell r="A7226">
            <v>89692</v>
          </cell>
          <cell r="B7226" t="str">
            <v>JUNÇÃO SIMPLES, PVC, SERIE R, ÁGUA PLUVIAL, DN 100 X 75 MM, JUNTA ELÁSTICA, FORNECIDO E INSTALADO EM CONDUTORES VERTICAIS DE ÁGUAS PLUVIAIS. AF_12/2014</v>
          </cell>
          <cell r="C7226" t="str">
            <v>UN</v>
          </cell>
          <cell r="D7226">
            <v>0</v>
          </cell>
          <cell r="E7226">
            <v>0</v>
          </cell>
          <cell r="F7226">
            <v>0</v>
          </cell>
        </row>
        <row r="7227">
          <cell r="A7227">
            <v>89693</v>
          </cell>
          <cell r="B7227" t="str">
            <v>TÊ, PVC, SERIE R, ÁGUA PLUVIAL, DN 100 X 100 MM, JUNTA ELÁSTICA, FORNECIDO E INSTALADO EM CONDUTORES VERTICAIS DE ÁGUAS PLUVIAIS. AF_12/2014</v>
          </cell>
          <cell r="C7227" t="str">
            <v>UN</v>
          </cell>
          <cell r="D7227">
            <v>0</v>
          </cell>
          <cell r="E7227">
            <v>0</v>
          </cell>
          <cell r="F7227">
            <v>0</v>
          </cell>
        </row>
        <row r="7228">
          <cell r="A7228">
            <v>89694</v>
          </cell>
          <cell r="B7228" t="str">
            <v>TE DE TRANSIÇÃO, CPVC, SOLDÁVEL, DN 15MM X 1/2, INSTALADO EM RAMAL OU SUB-RAMAL DE ÁGUA  FORNECIMENTO E INSTALAÇÃO. AF_12/2014</v>
          </cell>
          <cell r="C7228" t="str">
            <v>UN</v>
          </cell>
          <cell r="D7228">
            <v>0</v>
          </cell>
          <cell r="E7228">
            <v>0</v>
          </cell>
          <cell r="F7228">
            <v>0</v>
          </cell>
        </row>
        <row r="7229">
          <cell r="A7229">
            <v>89695</v>
          </cell>
          <cell r="B7229" t="str">
            <v>TÊ MISTURADOR, CPVC, SOLDÁVEL, DN15MM, INSTALADO EM RAMAL OU SUB-RAMAL DE ÁGUA  FORNECIMENTO E INSTALAÇÃO. AF_12/2014</v>
          </cell>
          <cell r="C7229" t="str">
            <v>UN</v>
          </cell>
          <cell r="D7229">
            <v>0</v>
          </cell>
          <cell r="E7229">
            <v>0</v>
          </cell>
          <cell r="F7229">
            <v>0</v>
          </cell>
        </row>
        <row r="7230">
          <cell r="A7230">
            <v>89696</v>
          </cell>
          <cell r="B7230" t="str">
            <v>TÊ, PVC, SERIE R, ÁGUA PLUVIAL, DN 100 X 75 MM, JUNTA ELÁSTICA, FORNECIDO E INSTALADO EM CONDUTORES VERTICAIS DE ÁGUAS PLUVIAIS. AF_12/2014</v>
          </cell>
          <cell r="C7230" t="str">
            <v>UN</v>
          </cell>
          <cell r="D7230">
            <v>0</v>
          </cell>
          <cell r="E7230">
            <v>0</v>
          </cell>
          <cell r="F7230">
            <v>0</v>
          </cell>
        </row>
        <row r="7231">
          <cell r="A7231">
            <v>89697</v>
          </cell>
          <cell r="B7231" t="str">
            <v>TE, CPVC, SOLDÁVEL, DN 22MM, INSTALADO EM RAMAL OU SUB-RAMAL DE ÁGUA - FORNECIMENTO E INSTALAÇÃO. AF_12/2014</v>
          </cell>
          <cell r="C7231" t="str">
            <v>UN</v>
          </cell>
          <cell r="D7231">
            <v>0</v>
          </cell>
          <cell r="E7231">
            <v>0</v>
          </cell>
          <cell r="F7231">
            <v>0</v>
          </cell>
        </row>
        <row r="7232">
          <cell r="A7232">
            <v>89698</v>
          </cell>
          <cell r="B7232" t="str">
            <v>JUNÇÃO SIMPLES, PVC, SERIE R, ÁGUA PLUVIAL, DN 150 X 150 MM, JUNTA ELÁSTICA, FORNECIDO E INSTALADO EM CONDUTORES VERTICAIS DE ÁGUAS PLUVIAIS. AF_12/2014</v>
          </cell>
          <cell r="C7232" t="str">
            <v>UN</v>
          </cell>
          <cell r="D7232">
            <v>0</v>
          </cell>
          <cell r="E7232">
            <v>0</v>
          </cell>
          <cell r="F7232">
            <v>0</v>
          </cell>
        </row>
        <row r="7233">
          <cell r="A7233">
            <v>89699</v>
          </cell>
          <cell r="B7233" t="str">
            <v>JUNÇÃO SIMPLES, PVC, SERIE R, ÁGUA PLUVIAL, DN 150 X 100 MM, JUNTA ELÁSTICA, FORNECIDO E INSTALADO EM CONDUTORES VERTICAIS DE ÁGUAS PLUVIAIS. AF_12/2014</v>
          </cell>
          <cell r="C7233" t="str">
            <v>UN</v>
          </cell>
          <cell r="D7233">
            <v>0</v>
          </cell>
          <cell r="E7233">
            <v>0</v>
          </cell>
          <cell r="F7233">
            <v>0</v>
          </cell>
        </row>
        <row r="7234">
          <cell r="A7234">
            <v>89700</v>
          </cell>
          <cell r="B7234" t="str">
            <v>TE DE TRANSIÇÃO, CPVC, SOLDÁVEL, DN 22MM X 1/2, INSTALADO EM RAMAL OU SUB-RAMAL DE ÁGUA  FORNECIMENTO E INSTALAÇÃO. AF_12/2014</v>
          </cell>
          <cell r="C7234" t="str">
            <v>UN</v>
          </cell>
          <cell r="D7234">
            <v>0</v>
          </cell>
          <cell r="E7234">
            <v>0</v>
          </cell>
          <cell r="F7234">
            <v>0</v>
          </cell>
        </row>
        <row r="7235">
          <cell r="A7235">
            <v>89701</v>
          </cell>
          <cell r="B7235" t="str">
            <v>TÊ, PVC, SERIE R, ÁGUA PLUVIAL, DN 150 X 150 MM, JUNTA ELÁSTICA, FORNECIDO E INSTALADO EM CONDUTORES VERTICAIS DE ÁGUAS PLUVIAIS. AF_12/2014</v>
          </cell>
          <cell r="C7235" t="str">
            <v>UN</v>
          </cell>
          <cell r="D7235">
            <v>0</v>
          </cell>
          <cell r="E7235">
            <v>0</v>
          </cell>
          <cell r="F7235">
            <v>0</v>
          </cell>
        </row>
        <row r="7236">
          <cell r="A7236">
            <v>89702</v>
          </cell>
          <cell r="B7236" t="str">
            <v>TÊ MISTURADOR, CPVC, SOLDÁVEL, DN22MM, INSTALADO EM RAMAL OU SUB-RAMAL DE ÁGUA  FORNECIMENTO E INSTALAÇÃO. AF_12/2014</v>
          </cell>
          <cell r="C7236" t="str">
            <v>UN</v>
          </cell>
          <cell r="D7236">
            <v>0</v>
          </cell>
          <cell r="E7236">
            <v>0</v>
          </cell>
          <cell r="F7236">
            <v>0</v>
          </cell>
        </row>
        <row r="7237">
          <cell r="A7237">
            <v>89703</v>
          </cell>
          <cell r="B7237" t="str">
            <v>TE MISTURADOR DE TRANSIÇÃO, CPVC, SOLDÁVEL, DN 22MM X 3/4", INSTALADO EM RAMAL OU SUB-RAMAL DE ÁGUA - FORNECIMENTO E INSTALAÇÃO. AF_12/2014</v>
          </cell>
          <cell r="C7237" t="str">
            <v>UN</v>
          </cell>
          <cell r="D7237">
            <v>0</v>
          </cell>
          <cell r="E7237">
            <v>0</v>
          </cell>
          <cell r="F7237">
            <v>0</v>
          </cell>
        </row>
        <row r="7238">
          <cell r="A7238">
            <v>89704</v>
          </cell>
          <cell r="B7238" t="str">
            <v>TÊ, PVC, SERIE R, ÁGUA PLUVIAL, DN 150 X 100 MM, JUNTA ELÁSTICA, FORNECIDO E INSTALADO EM CONDUTORES VERTICAIS DE ÁGUAS PLUVIAIS. AF_12/2014</v>
          </cell>
          <cell r="C7238" t="str">
            <v>UN</v>
          </cell>
          <cell r="D7238">
            <v>0</v>
          </cell>
          <cell r="E7238">
            <v>0</v>
          </cell>
          <cell r="F7238">
            <v>0</v>
          </cell>
        </row>
        <row r="7239">
          <cell r="A7239">
            <v>89705</v>
          </cell>
          <cell r="B7239" t="str">
            <v>TÊ, CPVC, SOLDÁVEL, DN28MM, INSTALADO EM RAMAL OU SUB-RAMAL DE ÁGUA   FORNECIMENTO E INSTALAÇÃO. AF_12/2014</v>
          </cell>
          <cell r="C7239" t="str">
            <v>UN</v>
          </cell>
          <cell r="D7239">
            <v>0</v>
          </cell>
          <cell r="E7239">
            <v>0</v>
          </cell>
          <cell r="F7239">
            <v>0</v>
          </cell>
        </row>
        <row r="7240">
          <cell r="A7240">
            <v>89706</v>
          </cell>
          <cell r="B7240" t="str">
            <v>TÊ, CPVC, SOLDÁVEL, DN35MM, INSTALADO EM RAMAL OU SUB-RAMAL DE ÁGUA  FORNECIMENTO E INSTALAÇÃO. AF_12/2014</v>
          </cell>
          <cell r="C7240" t="str">
            <v>UN</v>
          </cell>
          <cell r="D7240">
            <v>0</v>
          </cell>
          <cell r="E7240">
            <v>0</v>
          </cell>
          <cell r="F7240">
            <v>0</v>
          </cell>
        </row>
        <row r="7241">
          <cell r="A7241">
            <v>89718</v>
          </cell>
          <cell r="B7241" t="str">
            <v>TUBO, CPVC, SOLDÁVEL, DN 35MM, INSTALADO EM RAMAL DE DISTRIBUIÇÃO DE ÁGUA   FORNECIMENTO E INSTALAÇÃO. AF_12/2014</v>
          </cell>
          <cell r="C7241" t="str">
            <v>M</v>
          </cell>
          <cell r="D7241">
            <v>0</v>
          </cell>
          <cell r="E7241">
            <v>0</v>
          </cell>
          <cell r="F7241">
            <v>0</v>
          </cell>
        </row>
        <row r="7242">
          <cell r="A7242">
            <v>89719</v>
          </cell>
          <cell r="B7242" t="str">
            <v>JOELHO 90 GRAUS, CPVC, SOLDÁVEL, DN 22MM, INSTALADO EM RAMAL DE DISTRIBUIÇÃO DE ÁGUA   FORNECIMENTO E INSTALAÇÃO. AF_12/2014</v>
          </cell>
          <cell r="C7242" t="str">
            <v>UN</v>
          </cell>
          <cell r="D7242">
            <v>0</v>
          </cell>
          <cell r="E7242">
            <v>0</v>
          </cell>
          <cell r="F7242">
            <v>0</v>
          </cell>
        </row>
        <row r="7243">
          <cell r="A7243">
            <v>89720</v>
          </cell>
          <cell r="B7243" t="str">
            <v>JOELHO 45 GRAUS, CPVC, SOLDÁVEL, DN 22MM, INSTALADO EM RAMAL DE DISTRIBUIÇÃO DE ÁGUA   FORNECIMENTO E INSTALAÇÃO. AF_12/2014</v>
          </cell>
          <cell r="C7243" t="str">
            <v>UN</v>
          </cell>
          <cell r="D7243">
            <v>0</v>
          </cell>
          <cell r="E7243">
            <v>0</v>
          </cell>
          <cell r="F7243">
            <v>0</v>
          </cell>
        </row>
        <row r="7244">
          <cell r="A7244">
            <v>89721</v>
          </cell>
          <cell r="B7244" t="str">
            <v>CURVA 90 GRAUS, CPVC, SOLDÁVEL, DN 22MM, INSTALADO EM RAMAL DE DISTRIBUIÇÃO DE ÁGUA - FORNECIMENTO E INSTALAÇÃO. AF_12/2014</v>
          </cell>
          <cell r="C7244" t="str">
            <v>UN</v>
          </cell>
          <cell r="D7244">
            <v>0</v>
          </cell>
          <cell r="E7244">
            <v>0</v>
          </cell>
          <cell r="F7244">
            <v>0</v>
          </cell>
        </row>
        <row r="7245">
          <cell r="A7245">
            <v>89722</v>
          </cell>
          <cell r="B7245" t="str">
            <v>JOELHO DE TRANSIÇÃO, 90 GRAUS, CPVC, SOLDÁVEL, DN 22MM X 1/2", INSTALADO EM RAMAL DE ALIMENTAÇAÕ DE ÁGUA - FORNECIMENTO E INSTALAÇÃO. AF_12/2014</v>
          </cell>
          <cell r="C7245" t="str">
            <v>UN</v>
          </cell>
          <cell r="D7245">
            <v>0</v>
          </cell>
          <cell r="E7245">
            <v>0</v>
          </cell>
          <cell r="F7245">
            <v>0</v>
          </cell>
        </row>
        <row r="7246">
          <cell r="A7246">
            <v>89723</v>
          </cell>
          <cell r="B7246" t="str">
            <v>JOELHO 90 GRAUS, CPVC, SOLDÁVEL, DN 28MM, INSTALADO EM RAMAL DE DISTRIBUIÇÃO DE ÁGUA   FORNECIMENTO E INSTALAÇÃO. AF_12/2014</v>
          </cell>
          <cell r="C7246" t="str">
            <v>UN</v>
          </cell>
          <cell r="D7246">
            <v>0</v>
          </cell>
          <cell r="E7246">
            <v>0</v>
          </cell>
          <cell r="F7246">
            <v>0</v>
          </cell>
        </row>
        <row r="7247">
          <cell r="A7247">
            <v>89724</v>
          </cell>
          <cell r="B7247" t="str">
            <v>JOELHO 90 GRAUS, PVC, SERIE NORMAL, ESGOTO PREDIAL, DN 40 MM, JUNTA SOLDÁVEL, FORNECIDO E INSTALADO EM RAMAL DE DESCARGA OU RAMAL DE ESGOTO SANITÁRIO. AF_12/2014</v>
          </cell>
          <cell r="C7247" t="str">
            <v>UN</v>
          </cell>
          <cell r="D7247">
            <v>0</v>
          </cell>
          <cell r="E7247">
            <v>0</v>
          </cell>
          <cell r="F7247">
            <v>0</v>
          </cell>
        </row>
        <row r="7248">
          <cell r="A7248">
            <v>89725</v>
          </cell>
          <cell r="B7248" t="str">
            <v>JOELHO 45 GRAUS, CPVC, SOLDÁVEL, DN 28MM, INSTALADO EM RAMAL DE DISTRIBUIÇÃO DE ÁGUA   FORNECIMENTO E INSTALAÇÃO. AF_12/2014</v>
          </cell>
          <cell r="C7248" t="str">
            <v>UN</v>
          </cell>
          <cell r="D7248">
            <v>0</v>
          </cell>
          <cell r="E7248">
            <v>0</v>
          </cell>
          <cell r="F7248">
            <v>0</v>
          </cell>
        </row>
        <row r="7249">
          <cell r="A7249">
            <v>89726</v>
          </cell>
          <cell r="B7249" t="str">
            <v>JOELHO 45 GRAUS, PVC, SERIE NORMAL, ESGOTO PREDIAL, DN 40 MM, JUNTA SOLDÁVEL, FORNECIDO E INSTALADO EM RAMAL DE DESCARGA OU RAMAL DE ESGOTO SANITÁRIO. AF_12/2014</v>
          </cell>
          <cell r="C7249" t="str">
            <v>UN</v>
          </cell>
          <cell r="D7249">
            <v>0</v>
          </cell>
          <cell r="E7249">
            <v>0</v>
          </cell>
          <cell r="F7249">
            <v>0</v>
          </cell>
        </row>
        <row r="7250">
          <cell r="A7250">
            <v>89727</v>
          </cell>
          <cell r="B7250" t="str">
            <v>CURVA 90 GRAUS, CPVC, SOLDÁVEL, DN 28MM, INSTALADO EM RAMAL DE DISTRIBUIÇÃO DE ÁGUA   FORNECIMENTO E INSTALAÇÃO. AF_12/2014</v>
          </cell>
          <cell r="C7250" t="str">
            <v>UN</v>
          </cell>
          <cell r="D7250">
            <v>0</v>
          </cell>
          <cell r="E7250">
            <v>0</v>
          </cell>
          <cell r="F7250">
            <v>0</v>
          </cell>
        </row>
        <row r="7251">
          <cell r="A7251">
            <v>89728</v>
          </cell>
          <cell r="B7251" t="str">
            <v>CURVA CURTA 90 GRAUS, PVC, SERIE NORMAL, ESGOTO PREDIAL, DN 40 MM, JUNTA SOLDÁVEL, FORNECIDO E INSTALADO EM RAMAL DE DESCARGA OU RAMAL DE ESGOTO SANITÁRIO. AF_12/2014</v>
          </cell>
          <cell r="C7251" t="str">
            <v>UN</v>
          </cell>
          <cell r="D7251">
            <v>0</v>
          </cell>
          <cell r="E7251">
            <v>0</v>
          </cell>
          <cell r="F7251">
            <v>0</v>
          </cell>
        </row>
        <row r="7252">
          <cell r="A7252">
            <v>89729</v>
          </cell>
          <cell r="B7252" t="str">
            <v>JOELHO 90 GRAUS, CPVC, SOLDÁVEL, DN 35MM, INSTALADO EM RAMAL DE DISTRIBUIÇÃO DE ÁGUA   FORNECIMENTO E INSTALAÇÃO. AF_12/2014</v>
          </cell>
          <cell r="C7252" t="str">
            <v>UN</v>
          </cell>
          <cell r="D7252">
            <v>0</v>
          </cell>
          <cell r="E7252">
            <v>0</v>
          </cell>
          <cell r="F7252">
            <v>0</v>
          </cell>
        </row>
        <row r="7253">
          <cell r="A7253">
            <v>89730</v>
          </cell>
          <cell r="B7253" t="str">
            <v>CURVA LONGA 90 GRAUS, PVC, SERIE NORMAL, ESGOTO PREDIAL, DN 40 MM, JUNTA SOLDÁVEL, FORNECIDO E INSTALADO EM RAMAL DE DESCARGA OU RAMAL DE ESGOTO SANITÁRIO. AF_12/2014</v>
          </cell>
          <cell r="C7253" t="str">
            <v>UN</v>
          </cell>
          <cell r="D7253">
            <v>0</v>
          </cell>
          <cell r="E7253">
            <v>0</v>
          </cell>
          <cell r="F7253">
            <v>0</v>
          </cell>
        </row>
        <row r="7254">
          <cell r="A7254">
            <v>89731</v>
          </cell>
          <cell r="B7254" t="str">
            <v>JOELHO 90 GRAUS, PVC, SERIE NORMAL, ESGOTO PREDIAL, DN 50 MM, JUNTA ELÁSTICA, FORNECIDO E INSTALADO EM RAMAL DE DESCARGA OU RAMAL DE ESGOTO SANITÁRIO. AF_12/2014</v>
          </cell>
          <cell r="C7254" t="str">
            <v>UN</v>
          </cell>
          <cell r="D7254">
            <v>0</v>
          </cell>
          <cell r="E7254">
            <v>0</v>
          </cell>
          <cell r="F7254">
            <v>0</v>
          </cell>
        </row>
        <row r="7255">
          <cell r="A7255">
            <v>89732</v>
          </cell>
          <cell r="B7255" t="str">
            <v>JOELHO 45 GRAUS, PVC, SERIE NORMAL, ESGOTO PREDIAL, DN 50 MM, JUNTA ELÁSTICA, FORNECIDO E INSTALADO EM RAMAL DE DESCARGA OU RAMAL DE ESGOTO SANITÁRIO. AF_12/2014</v>
          </cell>
          <cell r="C7255" t="str">
            <v>UN</v>
          </cell>
          <cell r="D7255">
            <v>0</v>
          </cell>
          <cell r="E7255">
            <v>0</v>
          </cell>
          <cell r="F7255">
            <v>0</v>
          </cell>
        </row>
        <row r="7256">
          <cell r="A7256">
            <v>89733</v>
          </cell>
          <cell r="B7256" t="str">
            <v>CURVA CURTA 90 GRAUS, PVC, SERIE NORMAL, ESGOTO PREDIAL, DN 50 MM, JUNTA ELÁSTICA, FORNECIDO E INSTALADO EM RAMAL DE DESCARGA OU RAMAL DE ESGOTO SANITÁRIO. AF_12/2014</v>
          </cell>
          <cell r="C7256" t="str">
            <v>UN</v>
          </cell>
          <cell r="D7256">
            <v>0</v>
          </cell>
          <cell r="E7256">
            <v>0</v>
          </cell>
          <cell r="F7256">
            <v>0</v>
          </cell>
        </row>
        <row r="7257">
          <cell r="A7257">
            <v>89734</v>
          </cell>
          <cell r="B7257" t="str">
            <v>JOELHO 45 GRAUS, CPVC, SOLDÁVEL, DN 35MM, INSTALADO EM RAMAL DE DISTRIBUIÇÃO DE ÁGUA   FORNECIMENTO E INSTALAÇÃO. AF_12/2014</v>
          </cell>
          <cell r="C7257" t="str">
            <v>UN</v>
          </cell>
          <cell r="D7257">
            <v>0</v>
          </cell>
          <cell r="E7257">
            <v>0</v>
          </cell>
          <cell r="F7257">
            <v>0</v>
          </cell>
        </row>
        <row r="7258">
          <cell r="A7258">
            <v>89735</v>
          </cell>
          <cell r="B7258" t="str">
            <v>CURVA LONGA 90 GRAUS, PVC, SERIE NORMAL, ESGOTO PREDIAL, DN 50 MM, JUNTA ELÁSTICA, FORNECIDO E INSTALADO EM RAMAL DE DESCARGA OU RAMAL DE ESGOTO SANITÁRIO. AF_12/2014</v>
          </cell>
          <cell r="C7258" t="str">
            <v>UN</v>
          </cell>
          <cell r="D7258">
            <v>0</v>
          </cell>
          <cell r="E7258">
            <v>0</v>
          </cell>
          <cell r="F7258">
            <v>0</v>
          </cell>
        </row>
        <row r="7259">
          <cell r="A7259">
            <v>89736</v>
          </cell>
          <cell r="B7259" t="str">
            <v>LUVA, CPVC, SOLDÁVEL, DN 22MM, INSTALADO EM RAMAL DE DISTRIBUIÇÃO DE ÁGUA   FORNECIMENTO E INSTALAÇÃO. AF_12/2014</v>
          </cell>
          <cell r="C7259" t="str">
            <v>UN</v>
          </cell>
          <cell r="D7259">
            <v>0</v>
          </cell>
          <cell r="E7259">
            <v>0</v>
          </cell>
          <cell r="F7259">
            <v>0</v>
          </cell>
        </row>
        <row r="7260">
          <cell r="A7260">
            <v>89737</v>
          </cell>
          <cell r="B7260" t="str">
            <v>JOELHO 90 GRAUS, PVC, SERIE NORMAL, ESGOTO PREDIAL, DN 75 MM, JUNTA ELÁSTICA, FORNECIDO E INSTALADO EM RAMAL DE DESCARGA OU RAMAL DE ESGOTO SANITÁRIO. AF_12/2014</v>
          </cell>
          <cell r="C7260" t="str">
            <v>UN</v>
          </cell>
          <cell r="D7260">
            <v>0</v>
          </cell>
          <cell r="E7260">
            <v>0</v>
          </cell>
          <cell r="F7260">
            <v>0</v>
          </cell>
        </row>
        <row r="7261">
          <cell r="A7261">
            <v>89738</v>
          </cell>
          <cell r="B7261" t="str">
            <v>LUVA DE CORRER, CPVC, SOLDÁVEL, DN 22MM, INSTALADO EM RAMAL DE DISTRIBUIÇÃO DE ÁGUA   FORNECIMENTO E INSTALAÇÃO. AF_12/2014</v>
          </cell>
          <cell r="C7261" t="str">
            <v>UN</v>
          </cell>
          <cell r="D7261">
            <v>0</v>
          </cell>
          <cell r="E7261">
            <v>0</v>
          </cell>
          <cell r="F7261">
            <v>0</v>
          </cell>
        </row>
        <row r="7262">
          <cell r="A7262">
            <v>89739</v>
          </cell>
          <cell r="B7262" t="str">
            <v>JOELHO 45 GRAUS, PVC, SERIE NORMAL, ESGOTO PREDIAL, DN 75 MM, JUNTA ELÁSTICA, FORNECIDO E INSTALADO EM RAMAL DE DESCARGA OU RAMAL DE ESGOTO SANITÁRIO. AF_12/2014</v>
          </cell>
          <cell r="C7262" t="str">
            <v>UN</v>
          </cell>
          <cell r="D7262">
            <v>0</v>
          </cell>
          <cell r="E7262">
            <v>0</v>
          </cell>
          <cell r="F7262">
            <v>0</v>
          </cell>
        </row>
        <row r="7263">
          <cell r="A7263">
            <v>89740</v>
          </cell>
          <cell r="B7263" t="str">
            <v>LUVA DE TRANSIÇÃO, CPVC, SOLDÁVEL, DN 22MM X 25MM, INSTALADO EM RAMAL DE DISTRIBUIÇÃO DE ÁGUA   FORNECIMENTO E INSTALAÇÃO. AF_12/2014</v>
          </cell>
          <cell r="C7263" t="str">
            <v>UN</v>
          </cell>
          <cell r="D7263">
            <v>0</v>
          </cell>
          <cell r="E7263">
            <v>0</v>
          </cell>
          <cell r="F7263">
            <v>0</v>
          </cell>
        </row>
        <row r="7264">
          <cell r="A7264">
            <v>89741</v>
          </cell>
          <cell r="B7264" t="str">
            <v>UNIÃO, CPVC, SOLDÁVEL, DN 22MM, INSTALADO EM RAMAL DE DISTRIBUIÇÃO DE ÁGUA   FORNECIMENTO E INSTALAÇÃO. AF_12/2014</v>
          </cell>
          <cell r="C7264" t="str">
            <v>UN</v>
          </cell>
          <cell r="D7264">
            <v>0</v>
          </cell>
          <cell r="E7264">
            <v>0</v>
          </cell>
          <cell r="F7264">
            <v>0</v>
          </cell>
        </row>
        <row r="7265">
          <cell r="A7265">
            <v>89742</v>
          </cell>
          <cell r="B7265" t="str">
            <v>CURVA CURTA 90 GRAUS, PVC, SERIE NORMAL, ESGOTO PREDIAL, DN 75 MM, JUNTA ELÁSTICA, FORNECIDO E INSTALADO EM RAMAL DE DESCARGA OU RAMAL DE ESGOTO SANITÁRIO. AF_12/2014</v>
          </cell>
          <cell r="C7265" t="str">
            <v>UN</v>
          </cell>
          <cell r="D7265">
            <v>0</v>
          </cell>
          <cell r="E7265">
            <v>0</v>
          </cell>
          <cell r="F7265">
            <v>0</v>
          </cell>
        </row>
        <row r="7266">
          <cell r="A7266">
            <v>89743</v>
          </cell>
          <cell r="B7266" t="str">
            <v>CURVA LONGA 90 GRAUS, PVC, SERIE NORMAL, ESGOTO PREDIAL, DN 75 MM, JUNTA ELÁSTICA, FORNECIDO E INSTALADO EM RAMAL DE DESCARGA OU RAMAL DE ESGOTO SANITÁRIO. AF_12/2014</v>
          </cell>
          <cell r="C7266" t="str">
            <v>UN</v>
          </cell>
          <cell r="D7266">
            <v>0</v>
          </cell>
          <cell r="E7266">
            <v>0</v>
          </cell>
          <cell r="F7266">
            <v>0</v>
          </cell>
        </row>
        <row r="7267">
          <cell r="A7267">
            <v>89744</v>
          </cell>
          <cell r="B7267" t="str">
            <v>JOELHO 90 GRAUS, PVC, SERIE NORMAL, ESGOTO PREDIAL, DN 100 MM, JUNTA ELÁSTICA, FORNECIDO E INSTALADO EM RAMAL DE DESCARGA OU RAMAL DE ESGOTO SANITÁRIO. AF_12/2014</v>
          </cell>
          <cell r="C7267" t="str">
            <v>UN</v>
          </cell>
          <cell r="D7267">
            <v>0</v>
          </cell>
          <cell r="E7267">
            <v>0</v>
          </cell>
          <cell r="F7267">
            <v>0</v>
          </cell>
        </row>
        <row r="7268">
          <cell r="A7268">
            <v>89745</v>
          </cell>
          <cell r="B7268" t="str">
            <v>CONECTOR, CPVC, SOLDÁVEL, DN 22MM X 1/2 , INSTALADO EM RAMAL DE DISTRIBUIÇÃO DE ÁGUA   FORNECIMENTO E INSTALAÇÃO. AF_12/2014</v>
          </cell>
          <cell r="C7268" t="str">
            <v>UN</v>
          </cell>
          <cell r="D7268">
            <v>0</v>
          </cell>
          <cell r="E7268">
            <v>0</v>
          </cell>
          <cell r="F7268">
            <v>0</v>
          </cell>
        </row>
        <row r="7269">
          <cell r="A7269">
            <v>89746</v>
          </cell>
          <cell r="B7269" t="str">
            <v>JOELHO 45 GRAUS, PVC, SERIE NORMAL, ESGOTO PREDIAL, DN 100 MM, JUNTA ELÁSTICA, FORNECIDO E INSTALADO EM RAMAL DE DESCARGA OU RAMAL DE ESGOTO SANITÁRIO. AF_12/2014</v>
          </cell>
          <cell r="C7269" t="str">
            <v>UN</v>
          </cell>
          <cell r="D7269">
            <v>0</v>
          </cell>
          <cell r="E7269">
            <v>0</v>
          </cell>
          <cell r="F7269">
            <v>0</v>
          </cell>
        </row>
        <row r="7270">
          <cell r="A7270">
            <v>89747</v>
          </cell>
          <cell r="B7270" t="str">
            <v>ADAPTADOR, CPVC, SOLDÁVEL, DN 22MM, INSTALADO EM RAMAL DE DISTRIBUIÇÃO DE ÁGUA   FORNECIMENTO E INSTALAÇÃO. AF_12/2014</v>
          </cell>
          <cell r="C7270" t="str">
            <v>UN</v>
          </cell>
          <cell r="D7270">
            <v>0</v>
          </cell>
          <cell r="E7270">
            <v>0</v>
          </cell>
          <cell r="F7270">
            <v>0</v>
          </cell>
        </row>
        <row r="7271">
          <cell r="A7271">
            <v>89748</v>
          </cell>
          <cell r="B7271" t="str">
            <v>CURVA CURTA 90 GRAUS, PVC, SERIE NORMAL, ESGOTO PREDIAL, DN 100 MM, JUNTA ELÁSTICA, FORNECIDO E INSTALADO EM RAMAL DE DESCARGA OU RAMAL DE ESGOTO SANITÁRIO. AF_12/2014</v>
          </cell>
          <cell r="C7271" t="str">
            <v>UN</v>
          </cell>
          <cell r="D7271">
            <v>0</v>
          </cell>
          <cell r="E7271">
            <v>0</v>
          </cell>
          <cell r="F7271">
            <v>0</v>
          </cell>
        </row>
        <row r="7272">
          <cell r="A7272">
            <v>89749</v>
          </cell>
          <cell r="B7272" t="str">
            <v>CURVA DE TRANSPOSIÇÃO, CPVC, SOLDÁVEL, DN 22MM, INSTALADO EM RAMAL DE DISTRIBUIÇÃO DE ÁGUA   FORNECIMENTO E INSTALAÇÃO. AF_12/2014</v>
          </cell>
          <cell r="C7272" t="str">
            <v>UN</v>
          </cell>
          <cell r="D7272">
            <v>0</v>
          </cell>
          <cell r="E7272">
            <v>0</v>
          </cell>
          <cell r="F7272">
            <v>0</v>
          </cell>
        </row>
        <row r="7273">
          <cell r="A7273">
            <v>89750</v>
          </cell>
          <cell r="B7273" t="str">
            <v>CURVA LONGA 90 GRAUS, PVC, SERIE NORMAL, ESGOTO PREDIAL, DN 100 MM, JUNTA ELÁSTICA, FORNECIDO E INSTALADO EM RAMAL DE DESCARGA OU RAMAL DE ESGOTO SANITÁRIO. AF_12/2014</v>
          </cell>
          <cell r="C7273" t="str">
            <v>UN</v>
          </cell>
          <cell r="D7273">
            <v>0</v>
          </cell>
          <cell r="E7273">
            <v>0</v>
          </cell>
          <cell r="F7273">
            <v>0</v>
          </cell>
        </row>
        <row r="7274">
          <cell r="A7274">
            <v>89751</v>
          </cell>
          <cell r="B7274" t="str">
            <v>BUCHA DE REDUÇÃO, CPVC, SOLDÁVEL, DN 22MM X 15MM, INSTALADO EM RAMAL DE DISTRIBUIÇÃO DE ÁGUA   FORNECIMENTO E INSTALAÇÃO. AF_12/2014</v>
          </cell>
          <cell r="C7274" t="str">
            <v>UN</v>
          </cell>
          <cell r="D7274">
            <v>0</v>
          </cell>
          <cell r="E7274">
            <v>0</v>
          </cell>
          <cell r="F7274">
            <v>0</v>
          </cell>
        </row>
        <row r="7275">
          <cell r="A7275">
            <v>89752</v>
          </cell>
          <cell r="B7275" t="str">
            <v>LUVA SIMPLES, PVC, SERIE NORMAL, ESGOTO PREDIAL, DN 40 MM, JUNTA SOLDÁVEL, FORNECIDO E INSTALADO EM RAMAL DE DESCARGA OU RAMAL DE ESGOTO SANITÁRIO. AF_12/2014</v>
          </cell>
          <cell r="C7275" t="str">
            <v>UN</v>
          </cell>
          <cell r="D7275">
            <v>0</v>
          </cell>
          <cell r="E7275">
            <v>0</v>
          </cell>
          <cell r="F7275">
            <v>0</v>
          </cell>
        </row>
        <row r="7276">
          <cell r="A7276">
            <v>89753</v>
          </cell>
          <cell r="B7276" t="str">
            <v>LUVA SIMPLES, PVC, SERIE NORMAL, ESGOTO PREDIAL, DN 50 MM, JUNTA ELÁSTICA, FORNECIDO E INSTALADO EM RAMAL DE DESCARGA OU RAMAL DE ESGOTO SANITÁRIO. AF_12/2014</v>
          </cell>
          <cell r="C7276" t="str">
            <v>UN</v>
          </cell>
          <cell r="D7276">
            <v>0</v>
          </cell>
          <cell r="E7276">
            <v>0</v>
          </cell>
          <cell r="F7276">
            <v>0</v>
          </cell>
        </row>
        <row r="7277">
          <cell r="A7277">
            <v>89754</v>
          </cell>
          <cell r="B7277" t="str">
            <v>LUVA DE CORRER, PVC, SERIE NORMAL, ESGOTO PREDIAL, DN 50 MM, JUNTA ELÁSTICA, FORNECIDO E INSTALADO EM RAMAL DE DESCARGA OU RAMAL DE ESGOTO SANITÁRIO. AF_12/2014</v>
          </cell>
          <cell r="C7277" t="str">
            <v>UN</v>
          </cell>
          <cell r="D7277">
            <v>0</v>
          </cell>
          <cell r="E7277">
            <v>0</v>
          </cell>
          <cell r="F7277">
            <v>0</v>
          </cell>
        </row>
        <row r="7278">
          <cell r="A7278">
            <v>89755</v>
          </cell>
          <cell r="B7278" t="str">
            <v>LUVA, CPVC, SOLDÁVEL, DN 28MM, INSTALADO EM RAMAL DE DISTRIBUIÇÃO DE ÁGUA   FORNECIMENTO E INSTALAÇÃO. AF_12/2014</v>
          </cell>
          <cell r="C7278" t="str">
            <v>UN</v>
          </cell>
          <cell r="D7278">
            <v>0</v>
          </cell>
          <cell r="E7278">
            <v>0</v>
          </cell>
          <cell r="F7278">
            <v>0</v>
          </cell>
        </row>
        <row r="7279">
          <cell r="A7279">
            <v>89756</v>
          </cell>
          <cell r="B7279" t="str">
            <v>LUVA DE CORRER, CPVC, SOLDÁVEL, DN 28MM, INSTALADO EM RAMAL DE DISTRIBUIÇÃO DE ÁGUA   FORNECIMENTO E INSTALAÇÃO. AF_12/2014</v>
          </cell>
          <cell r="C7279" t="str">
            <v>UN</v>
          </cell>
          <cell r="D7279">
            <v>0</v>
          </cell>
          <cell r="E7279">
            <v>0</v>
          </cell>
          <cell r="F7279">
            <v>0</v>
          </cell>
        </row>
        <row r="7280">
          <cell r="A7280">
            <v>89757</v>
          </cell>
          <cell r="B7280" t="str">
            <v>UNIÃO, CPVC, SOLDÁVEL, DN 28MM, INSTALADO EM RAMAL DE DISTRIBUIÇÃO DE ÁGUA   FORNECIMENTO E INSTALAÇÃO. AF_12/2014</v>
          </cell>
          <cell r="C7280" t="str">
            <v>UN</v>
          </cell>
          <cell r="D7280">
            <v>0</v>
          </cell>
          <cell r="E7280">
            <v>0</v>
          </cell>
          <cell r="F7280">
            <v>0</v>
          </cell>
        </row>
        <row r="7281">
          <cell r="A7281">
            <v>89758</v>
          </cell>
          <cell r="B7281" t="str">
            <v>CONECTOR, CPVC, SOLDÁVEL, DN 28MM X 1 , INSTALADO EM RAMAL DE DISTRIBUIÇÃO DE ÁGUA   FORNECIMENTO E INSTALAÇÃO. AF_12/2014</v>
          </cell>
          <cell r="C7281" t="str">
            <v>UN</v>
          </cell>
          <cell r="D7281">
            <v>0</v>
          </cell>
          <cell r="E7281">
            <v>0</v>
          </cell>
          <cell r="F7281">
            <v>0</v>
          </cell>
        </row>
        <row r="7282">
          <cell r="A7282">
            <v>89759</v>
          </cell>
          <cell r="B7282" t="str">
            <v>BUCHA DE REDUÇÃO, CPVC, SOLDÁVEL, DN 28MM X 22MM, INSTALADO EM RAMAL DE DISTRIBUIÇÃO DE ÁGUA - FORNECIMENTO E INSTALAÇÃO. AF_12/2014</v>
          </cell>
          <cell r="C7282" t="str">
            <v>UN</v>
          </cell>
          <cell r="D7282">
            <v>0</v>
          </cell>
          <cell r="E7282">
            <v>0</v>
          </cell>
          <cell r="F7282">
            <v>0</v>
          </cell>
        </row>
        <row r="7283">
          <cell r="A7283">
            <v>89760</v>
          </cell>
          <cell r="B7283" t="str">
            <v>LUVA, CPVC, SOLDÁVEL, DN 35MM, INSTALADO EM RAMAL DE DISTRIBUIÇÃO DE ÁGUA - FORNECIMENTO E INSTALAÇÃO. AF_12/2014</v>
          </cell>
          <cell r="C7283" t="str">
            <v>UN</v>
          </cell>
          <cell r="D7283">
            <v>0</v>
          </cell>
          <cell r="E7283">
            <v>0</v>
          </cell>
          <cell r="F7283">
            <v>0</v>
          </cell>
        </row>
        <row r="7284">
          <cell r="A7284">
            <v>89761</v>
          </cell>
          <cell r="B7284" t="str">
            <v>LUVA DE CORRER, CPVC, SOLDÁVEL, DN 35MM, INSTALADO EM RAMAL DE DISTRIBUIÇÃO DE ÁGUA - FORNECIMENTO E INSTALAÇÃO. AF_12/2014</v>
          </cell>
          <cell r="C7284" t="str">
            <v>UN</v>
          </cell>
          <cell r="D7284">
            <v>0</v>
          </cell>
          <cell r="E7284">
            <v>0</v>
          </cell>
          <cell r="F7284">
            <v>0</v>
          </cell>
        </row>
        <row r="7285">
          <cell r="A7285">
            <v>89762</v>
          </cell>
          <cell r="B7285" t="str">
            <v>UNIÃO, CPVC, SOLDÁVEL, DN35MM, INSTALADO EM RAMAL DE DISTRIBUIÇÃO DE ÁGUA - FORNECIMENTO E INSTALAÇÃO. AF_12/2014</v>
          </cell>
          <cell r="C7285" t="str">
            <v>UN</v>
          </cell>
          <cell r="D7285">
            <v>0</v>
          </cell>
          <cell r="E7285">
            <v>0</v>
          </cell>
          <cell r="F7285">
            <v>0</v>
          </cell>
        </row>
        <row r="7286">
          <cell r="A7286">
            <v>89763</v>
          </cell>
          <cell r="B7286" t="str">
            <v>CONECTOR, CPVC, SOLDÁVEL, DN 35MM X 1 1/4 , INSTALADO EM RAMAL DE DISTRIBUIÇÃO DE ÁGUA - FORNECIMENTO E INSTALAÇÃO. AF_12/2014</v>
          </cell>
          <cell r="C7286" t="str">
            <v>UN</v>
          </cell>
          <cell r="D7286">
            <v>0</v>
          </cell>
          <cell r="E7286">
            <v>0</v>
          </cell>
          <cell r="F7286">
            <v>0</v>
          </cell>
        </row>
        <row r="7287">
          <cell r="A7287">
            <v>89764</v>
          </cell>
          <cell r="B7287" t="str">
            <v>BUCHA DE REDUÇÃO, CPVC, SOLDÁVEL, DN35MM X 28MM, INSTALADO EM RAMAL DE DISTRIBUIÇÃO DE ÁGUA - FORNECIMENTO E INSTALAÇÃO. AF_12/2014</v>
          </cell>
          <cell r="C7287" t="str">
            <v>UN</v>
          </cell>
          <cell r="D7287">
            <v>0</v>
          </cell>
          <cell r="E7287">
            <v>0</v>
          </cell>
          <cell r="F7287">
            <v>0</v>
          </cell>
        </row>
        <row r="7288">
          <cell r="A7288">
            <v>89765</v>
          </cell>
          <cell r="B7288" t="str">
            <v>TE, CPVC, SOLDÁVEL, DN 22MM, INSTALADO EM RAMAL DE DISTRIBUIÇÃO DE ÁGUA - FORNECIMENTO E INSTALAÇÃO. AF_12/2014</v>
          </cell>
          <cell r="C7288" t="str">
            <v>UN</v>
          </cell>
          <cell r="D7288">
            <v>0</v>
          </cell>
          <cell r="E7288">
            <v>0</v>
          </cell>
          <cell r="F7288">
            <v>0</v>
          </cell>
        </row>
        <row r="7289">
          <cell r="A7289">
            <v>89766</v>
          </cell>
          <cell r="B7289" t="str">
            <v>TE DE TRANSIÇÃO, CPVC, SOLDÁVEL, DN 22MM X 1/2 , INSTALADO EM RAMAL DE DISTRIBUIÇÃO DE ÁGUA   FORNECIMENTO E INSTALAÇÃO. AF_12/2014</v>
          </cell>
          <cell r="C7289" t="str">
            <v>UN</v>
          </cell>
          <cell r="D7289">
            <v>0</v>
          </cell>
          <cell r="E7289">
            <v>0</v>
          </cell>
          <cell r="F7289">
            <v>0</v>
          </cell>
        </row>
        <row r="7290">
          <cell r="A7290">
            <v>89767</v>
          </cell>
          <cell r="B7290" t="str">
            <v>TÊ MISTURADOR, CPVC, SOLDÁVEL, DN 22MM, INSTALADO EM RAMAL DE DISTRIBUIÇÃO DE ÁGUA - FORNECIMENTO E INSTALAÇÃO. AF_12/2014</v>
          </cell>
          <cell r="C7290" t="str">
            <v>UN</v>
          </cell>
          <cell r="D7290">
            <v>0</v>
          </cell>
          <cell r="E7290">
            <v>0</v>
          </cell>
          <cell r="F7290">
            <v>0</v>
          </cell>
        </row>
        <row r="7291">
          <cell r="A7291">
            <v>89768</v>
          </cell>
          <cell r="B7291" t="str">
            <v>TÊ, CPVC, SOLDÁVEL, DN 28MM, INSTALADO EM RAMAL DE DISTRIBUIÇÃO DE ÁGUA - FORNECIMENTO E INSTALAÇÃO. AF_12/2014</v>
          </cell>
          <cell r="C7291" t="str">
            <v>UN</v>
          </cell>
          <cell r="D7291">
            <v>0</v>
          </cell>
          <cell r="E7291">
            <v>0</v>
          </cell>
          <cell r="F7291">
            <v>0</v>
          </cell>
        </row>
        <row r="7292">
          <cell r="A7292">
            <v>89769</v>
          </cell>
          <cell r="B7292" t="str">
            <v>TÊ, CPVC, SOLDÁVEL, DN35MM, INSTALADO EM RAMAL DE DISTRIBUIÇÃO DE ÁGUA - FORNECIMENTO E INSTALAÇÃO. AF_12/2014</v>
          </cell>
          <cell r="C7292" t="str">
            <v>UN</v>
          </cell>
          <cell r="D7292">
            <v>0</v>
          </cell>
          <cell r="E7292">
            <v>0</v>
          </cell>
          <cell r="F7292">
            <v>0</v>
          </cell>
        </row>
        <row r="7293">
          <cell r="A7293">
            <v>89772</v>
          </cell>
          <cell r="B7293" t="str">
            <v>TUBO, CPVC, SOLDÁVEL, DN 54MM, INSTALADO EM PRUMADA DE ÁGUA  FORNECIMENTO E INSTALAÇÃO. AF_12/2014</v>
          </cell>
          <cell r="C7293" t="str">
            <v>M</v>
          </cell>
          <cell r="D7293">
            <v>0</v>
          </cell>
          <cell r="E7293">
            <v>0</v>
          </cell>
          <cell r="F7293">
            <v>0</v>
          </cell>
        </row>
        <row r="7294">
          <cell r="A7294">
            <v>89774</v>
          </cell>
          <cell r="B7294" t="str">
            <v>LUVA SIMPLES, PVC, SERIE NORMAL, ESGOTO PREDIAL, DN 75 MM, JUNTA ELÁSTICA, FORNECIDO E INSTALADO EM RAMAL DE DESCARGA OU RAMAL DE ESGOTO SANITÁRIO. AF_12/2014</v>
          </cell>
          <cell r="C7294" t="str">
            <v>UN</v>
          </cell>
          <cell r="D7294">
            <v>0</v>
          </cell>
          <cell r="E7294">
            <v>0</v>
          </cell>
          <cell r="F7294">
            <v>0</v>
          </cell>
        </row>
        <row r="7295">
          <cell r="A7295">
            <v>89776</v>
          </cell>
          <cell r="B7295" t="str">
            <v>LUVA DE CORRER, PVC, SERIE NORMAL, ESGOTO PREDIAL, DN 75 MM, JUNTA ELÁSTICA, FORNECIDO E INSTALADO EM RAMAL DE DESCARGA OU RAMAL DE ESGOTO SANITÁRIO. AF_12/2014</v>
          </cell>
          <cell r="C7295" t="str">
            <v>UN</v>
          </cell>
          <cell r="D7295">
            <v>0</v>
          </cell>
          <cell r="E7295">
            <v>0</v>
          </cell>
          <cell r="F7295">
            <v>0</v>
          </cell>
        </row>
        <row r="7296">
          <cell r="A7296">
            <v>89777</v>
          </cell>
          <cell r="B7296" t="str">
            <v>JOELHO 90 GRAUS, CPVC, SOLDÁVEL, DN 35MM, INSTALADO EM PRUMADA DE ÁGUA  FORNECIMENTO E INSTALAÇÃO. AF_12/2014</v>
          </cell>
          <cell r="C7296" t="str">
            <v>UN</v>
          </cell>
          <cell r="D7296">
            <v>0</v>
          </cell>
          <cell r="E7296">
            <v>0</v>
          </cell>
          <cell r="F7296">
            <v>0</v>
          </cell>
        </row>
        <row r="7297">
          <cell r="A7297">
            <v>89778</v>
          </cell>
          <cell r="B7297" t="str">
            <v>LUVA SIMPLES, PVC, SERIE NORMAL, ESGOTO PREDIAL, DN 100 MM, JUNTA ELÁSTICA, FORNECIDO E INSTALADO EM RAMAL DE DESCARGA OU RAMAL DE ESGOTO SANITÁRIO. AF_12/2014</v>
          </cell>
          <cell r="C7297" t="str">
            <v>UN</v>
          </cell>
          <cell r="D7297">
            <v>0</v>
          </cell>
          <cell r="E7297">
            <v>0</v>
          </cell>
          <cell r="F7297">
            <v>0</v>
          </cell>
        </row>
        <row r="7298">
          <cell r="A7298">
            <v>89779</v>
          </cell>
          <cell r="B7298" t="str">
            <v>LUVA DE CORRER, PVC, SERIE NORMAL, ESGOTO PREDIAL, DN 100 MM, JUNTA ELÁSTICA, FORNECIDO E INSTALADO EM RAMAL DE DESCARGA OU RAMAL DE ESGOTO SANITÁRIO. AF_12/2014</v>
          </cell>
          <cell r="C7298" t="str">
            <v>UN</v>
          </cell>
          <cell r="D7298">
            <v>0</v>
          </cell>
          <cell r="E7298">
            <v>0</v>
          </cell>
          <cell r="F7298">
            <v>0</v>
          </cell>
        </row>
        <row r="7299">
          <cell r="A7299">
            <v>89780</v>
          </cell>
          <cell r="B7299" t="str">
            <v>JOELHO 45 GRAUS, CPVC, SOLDÁVEL, DN 35MM, INSTALADO EM PRUMADA DE ÁGUA - FORNECIMENTO E INSTALAÇÃO. AF_12/2014</v>
          </cell>
          <cell r="C7299" t="str">
            <v>UN</v>
          </cell>
          <cell r="D7299">
            <v>0</v>
          </cell>
          <cell r="E7299">
            <v>0</v>
          </cell>
          <cell r="F7299">
            <v>0</v>
          </cell>
        </row>
        <row r="7300">
          <cell r="A7300">
            <v>89781</v>
          </cell>
          <cell r="B7300" t="str">
            <v>JOELHO 90 GRAUS, CPVC, SOLDÁVEL, DN 42MM, INSTALADO EM PRUMADA DE ÁGUA  FORNECIMENTO E INSTALAÇÃO. AF_12/2014</v>
          </cell>
          <cell r="C7300" t="str">
            <v>UN</v>
          </cell>
          <cell r="D7300">
            <v>0</v>
          </cell>
          <cell r="E7300">
            <v>0</v>
          </cell>
          <cell r="F7300">
            <v>0</v>
          </cell>
        </row>
        <row r="7301">
          <cell r="A7301">
            <v>89782</v>
          </cell>
          <cell r="B7301" t="str">
            <v>TE, PVC, SERIE NORMAL, ESGOTO PREDIAL, DN 40 X 40 MM, JUNTA SOLDÁVEL, FORNECIDO E INSTALADO EM RAMAL DE DESCARGA OU RAMAL DE ESGOTO SANITÁRIO. AF_12/2014</v>
          </cell>
          <cell r="C7301" t="str">
            <v>UN</v>
          </cell>
          <cell r="D7301">
            <v>0</v>
          </cell>
          <cell r="E7301">
            <v>0</v>
          </cell>
          <cell r="F7301">
            <v>0</v>
          </cell>
        </row>
        <row r="7302">
          <cell r="A7302">
            <v>89783</v>
          </cell>
          <cell r="B7302" t="str">
            <v>JUNÇÃO SIMPLES, PVC, SERIE NORMAL, ESGOTO PREDIAL, DN 40 MM, JUNTA SOLDÁVEL, FORNECIDO E INSTALADO EM RAMAL DE DESCARGA OU RAMAL DE ESGOTO SANITÁRIO. AF_12/2014</v>
          </cell>
          <cell r="C7302" t="str">
            <v>UN</v>
          </cell>
          <cell r="D7302">
            <v>0</v>
          </cell>
          <cell r="E7302">
            <v>0</v>
          </cell>
          <cell r="F7302">
            <v>0</v>
          </cell>
        </row>
        <row r="7303">
          <cell r="A7303">
            <v>89784</v>
          </cell>
          <cell r="B7303" t="str">
            <v>TE, PVC, SERIE NORMAL, ESGOTO PREDIAL, DN 50 X 50 MM, JUNTA ELÁSTICA, FORNECIDO E INSTALADO EM RAMAL DE DESCARGA OU RAMAL DE ESGOTO SANITÁRIO. AF_12/2014</v>
          </cell>
          <cell r="C7303" t="str">
            <v>UN</v>
          </cell>
          <cell r="D7303">
            <v>0</v>
          </cell>
          <cell r="E7303">
            <v>0</v>
          </cell>
          <cell r="F7303">
            <v>0</v>
          </cell>
        </row>
        <row r="7304">
          <cell r="A7304">
            <v>89785</v>
          </cell>
          <cell r="B7304" t="str">
            <v>JUNÇÃO SIMPLES, PVC, SERIE NORMAL, ESGOTO PREDIAL, DN 50 X 50 MM, JUNTA ELÁSTICA, FORNECIDO E INSTALADO EM RAMAL DE DESCARGA OU RAMAL DE ESGOTO SANITÁRIO. AF_12/2014</v>
          </cell>
          <cell r="C7304" t="str">
            <v>UN</v>
          </cell>
          <cell r="D7304">
            <v>0</v>
          </cell>
          <cell r="E7304">
            <v>0</v>
          </cell>
          <cell r="F7304">
            <v>0</v>
          </cell>
        </row>
        <row r="7305">
          <cell r="A7305">
            <v>89786</v>
          </cell>
          <cell r="B7305" t="str">
            <v>TE, PVC, SERIE NORMAL, ESGOTO PREDIAL, DN 75 X 75 MM, JUNTA ELÁSTICA, FORNECIDO E INSTALADO EM RAMAL DE DESCARGA OU RAMAL DE ESGOTO SANITÁRIO. AF_12/2014</v>
          </cell>
          <cell r="C7305" t="str">
            <v>UN</v>
          </cell>
          <cell r="D7305">
            <v>0</v>
          </cell>
          <cell r="E7305">
            <v>0</v>
          </cell>
          <cell r="F7305">
            <v>0</v>
          </cell>
        </row>
        <row r="7306">
          <cell r="A7306">
            <v>89787</v>
          </cell>
          <cell r="B7306" t="str">
            <v>JOELHO 45 GRAUS, CPVC, SOLDÁVEL, DN 42MM, INSTALADO EM PRUMADA DE ÁGUA  FORNECIMENTO E INSTALAÇÃO. AF_12/2014</v>
          </cell>
          <cell r="C7306" t="str">
            <v>UN</v>
          </cell>
          <cell r="D7306">
            <v>0</v>
          </cell>
          <cell r="E7306">
            <v>0</v>
          </cell>
          <cell r="F7306">
            <v>0</v>
          </cell>
        </row>
        <row r="7307">
          <cell r="A7307">
            <v>89788</v>
          </cell>
          <cell r="B7307" t="str">
            <v>JOELHO 90 GRAUS, CPVC, SOLDÁVEL, DN 54MM, INSTALADO EM PRUMADA DE ÁGUA  FORNECIMENTO E INSTALAÇÃO. AF_12/2014</v>
          </cell>
          <cell r="C7307" t="str">
            <v>UN</v>
          </cell>
          <cell r="D7307">
            <v>0</v>
          </cell>
          <cell r="E7307">
            <v>0</v>
          </cell>
          <cell r="F7307">
            <v>0</v>
          </cell>
        </row>
        <row r="7308">
          <cell r="A7308">
            <v>89789</v>
          </cell>
          <cell r="B7308" t="str">
            <v>JOELHO 45 GRAUS, CPVC, SOLDÁVEL, DN 54MM, INSTALADO EM PRUMADA DE ÁGUA  FORNECIMENTO E INSTALAÇÃO. AF_12/2014</v>
          </cell>
          <cell r="C7308" t="str">
            <v>UN</v>
          </cell>
          <cell r="D7308">
            <v>0</v>
          </cell>
          <cell r="E7308">
            <v>0</v>
          </cell>
          <cell r="F7308">
            <v>0</v>
          </cell>
        </row>
        <row r="7309">
          <cell r="A7309">
            <v>89790</v>
          </cell>
          <cell r="B7309" t="str">
            <v>JOELHO 90 GRAUS, CPVC, SOLDÁVEL, DN 73MM, INSTALADO EM PRUMADA DE ÁGUA  FORNECIMENTO E INSTALAÇÃO. AF_12/2014</v>
          </cell>
          <cell r="C7309" t="str">
            <v>UN</v>
          </cell>
          <cell r="D7309">
            <v>0</v>
          </cell>
          <cell r="E7309">
            <v>0</v>
          </cell>
          <cell r="F7309">
            <v>0</v>
          </cell>
        </row>
        <row r="7310">
          <cell r="A7310">
            <v>89791</v>
          </cell>
          <cell r="B7310" t="str">
            <v>JOELHO 45 GRAUS, CPVC, SOLDÁVEL, DN 73MM, INSTALADO EM PRUMADA DE ÁGUA  FORNECIMENTO E INSTALAÇÃO. AF_12/2014</v>
          </cell>
          <cell r="C7310" t="str">
            <v>UN</v>
          </cell>
          <cell r="D7310">
            <v>0</v>
          </cell>
          <cell r="E7310">
            <v>0</v>
          </cell>
          <cell r="F7310">
            <v>0</v>
          </cell>
        </row>
        <row r="7311">
          <cell r="A7311">
            <v>89792</v>
          </cell>
          <cell r="B7311" t="str">
            <v>JOELHO 90 GRAUS, CPVC, SOLDÁVEL, DN 89MM, INSTALADO EM PRUMADA DE ÁGUA  FORNECIMENTO E INSTALAÇÃO. AF_12/2014</v>
          </cell>
          <cell r="C7311" t="str">
            <v>UN</v>
          </cell>
          <cell r="D7311">
            <v>0</v>
          </cell>
          <cell r="E7311">
            <v>0</v>
          </cell>
          <cell r="F7311">
            <v>0</v>
          </cell>
        </row>
        <row r="7312">
          <cell r="A7312">
            <v>89793</v>
          </cell>
          <cell r="B7312" t="str">
            <v>JOELHO 45 GRAUS, CPVC, SOLDÁVEL, DN 89MM, INSTALADO EM PRUMADA DE ÁGUA  FORNECIMENTO E INSTALAÇÃO. AF_12/2014</v>
          </cell>
          <cell r="C7312" t="str">
            <v>UN</v>
          </cell>
          <cell r="D7312">
            <v>0</v>
          </cell>
          <cell r="E7312">
            <v>0</v>
          </cell>
          <cell r="F7312">
            <v>0</v>
          </cell>
        </row>
        <row r="7313">
          <cell r="A7313">
            <v>89794</v>
          </cell>
          <cell r="B7313" t="str">
            <v>LUVA, CPVC, SOLDÁVEL, DN 35MM, INSTALADO EM PRUMADA DE ÁGUA  FORNECIMENTO E INSTALAÇÃO. AF_12/2014</v>
          </cell>
          <cell r="C7313" t="str">
            <v>UN</v>
          </cell>
          <cell r="D7313">
            <v>0</v>
          </cell>
          <cell r="E7313">
            <v>0</v>
          </cell>
          <cell r="F7313">
            <v>0</v>
          </cell>
        </row>
        <row r="7314">
          <cell r="A7314">
            <v>89795</v>
          </cell>
          <cell r="B7314" t="str">
            <v>JUNÇÃO SIMPLES, PVC, SERIE NORMAL, ESGOTO PREDIAL, DN 75 X 75 MM, JUNTA ELÁSTICA, FORNECIDO E INSTALADO EM RAMAL DE DESCARGA OU RAMAL DE ESGOTO SANITÁRIO. AF_12/2014</v>
          </cell>
          <cell r="C7314" t="str">
            <v>UN</v>
          </cell>
          <cell r="D7314">
            <v>0</v>
          </cell>
          <cell r="E7314">
            <v>0</v>
          </cell>
          <cell r="F7314">
            <v>0</v>
          </cell>
        </row>
        <row r="7315">
          <cell r="A7315">
            <v>89796</v>
          </cell>
          <cell r="B7315" t="str">
            <v>TE, PVC, SERIE NORMAL, ESGOTO PREDIAL, DN 100 X 100 MM, JUNTA ELÁSTICA, FORNECIDO E INSTALADO EM RAMAL DE DESCARGA OU RAMAL DE ESGOTO SANITÁRIO. AF_12/2014</v>
          </cell>
          <cell r="C7315" t="str">
            <v>UN</v>
          </cell>
          <cell r="D7315">
            <v>0</v>
          </cell>
          <cell r="E7315">
            <v>0</v>
          </cell>
          <cell r="F7315">
            <v>0</v>
          </cell>
        </row>
        <row r="7316">
          <cell r="A7316">
            <v>89797</v>
          </cell>
          <cell r="B7316" t="str">
            <v>JUNÇÃO SIMPLES, PVC, SERIE NORMAL, ESGOTO PREDIAL, DN 100 X 100 MM, JUNTA ELÁSTICA, FORNECIDO E INSTALADO EM RAMAL DE DESCARGA OU RAMAL DE ESGOTO SANITÁRIO. AF_12/2014</v>
          </cell>
          <cell r="C7316" t="str">
            <v>UN</v>
          </cell>
          <cell r="D7316">
            <v>0</v>
          </cell>
          <cell r="E7316">
            <v>0</v>
          </cell>
          <cell r="F7316">
            <v>0</v>
          </cell>
        </row>
        <row r="7317">
          <cell r="A7317">
            <v>89801</v>
          </cell>
          <cell r="B7317" t="str">
            <v>JOELHO 90 GRAUS, PVC, SERIE NORMAL, ESGOTO PREDIAL, DN 50 MM, JUNTA ELÁSTICA, FORNECIDO E INSTALADO EM PRUMADA DE ESGOTO SANITÁRIO OU VENTILAÇÃO. AF_12/2014</v>
          </cell>
          <cell r="C7317" t="str">
            <v>UN</v>
          </cell>
          <cell r="D7317">
            <v>0</v>
          </cell>
          <cell r="E7317">
            <v>0</v>
          </cell>
          <cell r="F7317">
            <v>0</v>
          </cell>
        </row>
        <row r="7318">
          <cell r="A7318">
            <v>89802</v>
          </cell>
          <cell r="B7318" t="str">
            <v>JOELHO 45 GRAUS, PVC, SERIE NORMAL, ESGOTO PREDIAL, DN 50 MM, JUNTA ELÁSTICA, FORNECIDO E INSTALADO EM PRUMADA DE ESGOTO SANITÁRIO OU VENTILAÇÃO. AF_12/2014</v>
          </cell>
          <cell r="C7318" t="str">
            <v>UN</v>
          </cell>
          <cell r="D7318">
            <v>0</v>
          </cell>
          <cell r="E7318">
            <v>0</v>
          </cell>
          <cell r="F7318">
            <v>0</v>
          </cell>
        </row>
        <row r="7319">
          <cell r="A7319">
            <v>89803</v>
          </cell>
          <cell r="B7319" t="str">
            <v>CURVA CURTA 90 GRAUS, PVC, SERIE NORMAL, ESGOTO PREDIAL, DN 50 MM, JUNTA ELÁSTICA, FORNECIDO E INSTALADO EM PRUMADA DE ESGOTO SANITÁRIO OU VENTILAÇÃO. AF_12/2014</v>
          </cell>
          <cell r="C7319" t="str">
            <v>UN</v>
          </cell>
          <cell r="D7319">
            <v>0</v>
          </cell>
          <cell r="E7319">
            <v>0</v>
          </cell>
          <cell r="F7319">
            <v>0</v>
          </cell>
        </row>
        <row r="7320">
          <cell r="A7320">
            <v>89804</v>
          </cell>
          <cell r="B7320" t="str">
            <v>CURVA LONGA 90 GRAUS, PVC, SERIE NORMAL, ESGOTO PREDIAL, DN 50 MM, JUNTA ELÁSTICA, FORNECIDO E INSTALADO EM PRUMADA DE ESGOTO SANITÁRIO OU VENTILAÇÃO. AF_12/2014</v>
          </cell>
          <cell r="C7320" t="str">
            <v>UN</v>
          </cell>
          <cell r="D7320">
            <v>0</v>
          </cell>
          <cell r="E7320">
            <v>0</v>
          </cell>
          <cell r="F7320">
            <v>0</v>
          </cell>
        </row>
        <row r="7321">
          <cell r="A7321">
            <v>89805</v>
          </cell>
          <cell r="B7321" t="str">
            <v>JOELHO 90 GRAUS, PVC, SERIE NORMAL, ESGOTO PREDIAL, DN 75 MM, JUNTA ELÁSTICA, FORNECIDO E INSTALADO EM PRUMADA DE ESGOTO SANITÁRIO OU VENTILAÇÃO. AF_12/2014</v>
          </cell>
          <cell r="C7321" t="str">
            <v>UN</v>
          </cell>
          <cell r="D7321">
            <v>0</v>
          </cell>
          <cell r="E7321">
            <v>0</v>
          </cell>
          <cell r="F7321">
            <v>0</v>
          </cell>
        </row>
        <row r="7322">
          <cell r="A7322">
            <v>89806</v>
          </cell>
          <cell r="B7322" t="str">
            <v>JOELHO 45 GRAUS, PVC, SERIE NORMAL, ESGOTO PREDIAL, DN 75 MM, JUNTA ELÁSTICA, FORNECIDO E INSTALADO EM PRUMADA DE ESGOTO SANITÁRIO OU VENTILAÇÃO. AF_12/2014</v>
          </cell>
          <cell r="C7322" t="str">
            <v>UN</v>
          </cell>
          <cell r="D7322">
            <v>0</v>
          </cell>
          <cell r="E7322">
            <v>0</v>
          </cell>
          <cell r="F7322">
            <v>0</v>
          </cell>
        </row>
        <row r="7323">
          <cell r="A7323">
            <v>89807</v>
          </cell>
          <cell r="B7323" t="str">
            <v>CURVA CURTA 90 GRAUS, PVC, SERIE NORMAL, ESGOTO PREDIAL, DN 75 MM, JUNTA ELÁSTICA, FORNECIDO E INSTALADO EM PRUMADA DE ESGOTO SANITÁRIO OU VENTILAÇÃO. AF_12/2014</v>
          </cell>
          <cell r="C7323" t="str">
            <v>UN</v>
          </cell>
          <cell r="D7323">
            <v>0</v>
          </cell>
          <cell r="E7323">
            <v>0</v>
          </cell>
          <cell r="F7323">
            <v>0</v>
          </cell>
        </row>
        <row r="7324">
          <cell r="A7324">
            <v>89808</v>
          </cell>
          <cell r="B7324" t="str">
            <v>CURVA LONGA 90 GRAUS, PVC, SERIE NORMAL, ESGOTO PREDIAL, DN 75 MM, JUNTA ELÁSTICA, FORNECIDO E INSTALADO EM PRUMADA DE ESGOTO SANITÁRIO OU VENTILAÇÃO. AF_12/2014</v>
          </cell>
          <cell r="C7324" t="str">
            <v>UN</v>
          </cell>
          <cell r="D7324">
            <v>0</v>
          </cell>
          <cell r="E7324">
            <v>0</v>
          </cell>
          <cell r="F7324">
            <v>0</v>
          </cell>
        </row>
        <row r="7325">
          <cell r="A7325">
            <v>89809</v>
          </cell>
          <cell r="B7325" t="str">
            <v>JOELHO 90 GRAUS, PVC, SERIE NORMAL, ESGOTO PREDIAL, DN 100 MM, JUNTA ELÁSTICA, FORNECIDO E INSTALADO EM PRUMADA DE ESGOTO SANITÁRIO OU VENTILAÇÃO. AF_12/2014</v>
          </cell>
          <cell r="C7325" t="str">
            <v>UN</v>
          </cell>
          <cell r="D7325">
            <v>0</v>
          </cell>
          <cell r="E7325">
            <v>0</v>
          </cell>
          <cell r="F7325">
            <v>0</v>
          </cell>
        </row>
        <row r="7326">
          <cell r="A7326">
            <v>89810</v>
          </cell>
          <cell r="B7326" t="str">
            <v>JOELHO 45 GRAUS, PVC, SERIE NORMAL, ESGOTO PREDIAL, DN 100 MM, JUNTA ELÁSTICA, FORNECIDO E INSTALADO EM PRUMADA DE ESGOTO SANITÁRIO OU VENTILAÇÃO. AF_12/2014</v>
          </cell>
          <cell r="C7326" t="str">
            <v>UN</v>
          </cell>
          <cell r="D7326">
            <v>0</v>
          </cell>
          <cell r="E7326">
            <v>0</v>
          </cell>
          <cell r="F7326">
            <v>0</v>
          </cell>
        </row>
        <row r="7327">
          <cell r="A7327">
            <v>89811</v>
          </cell>
          <cell r="B7327" t="str">
            <v>CURVA CURTA 90 GRAUS, PVC, SERIE NORMAL, ESGOTO PREDIAL, DN 100 MM, JUNTA ELÁSTICA, FORNECIDO E INSTALADO EM PRUMADA DE ESGOTO SANITÁRIO OU VENTILAÇÃO. AF_12/2014</v>
          </cell>
          <cell r="C7327" t="str">
            <v>UN</v>
          </cell>
          <cell r="D7327">
            <v>0</v>
          </cell>
          <cell r="E7327">
            <v>0</v>
          </cell>
          <cell r="F7327">
            <v>0</v>
          </cell>
        </row>
        <row r="7328">
          <cell r="A7328">
            <v>89812</v>
          </cell>
          <cell r="B7328" t="str">
            <v>CURVA LONGA 90 GRAUS, PVC, SERIE NORMAL, ESGOTO PREDIAL, DN 100 MM, JUNTA ELÁSTICA, FORNECIDO E INSTALADO EM PRUMADA DE ESGOTO SANITÁRIO OU VENTILAÇÃO. AF_12/2014</v>
          </cell>
          <cell r="C7328" t="str">
            <v>UN</v>
          </cell>
          <cell r="D7328">
            <v>0</v>
          </cell>
          <cell r="E7328">
            <v>0</v>
          </cell>
          <cell r="F7328">
            <v>0</v>
          </cell>
        </row>
        <row r="7329">
          <cell r="A7329">
            <v>89813</v>
          </cell>
          <cell r="B7329" t="str">
            <v>LUVA SIMPLES, PVC, SERIE NORMAL, ESGOTO PREDIAL, DN 50 MM, JUNTA ELÁSTICA, FORNECIDO E INSTALADO EM PRUMADA DE ESGOTO SANITÁRIO OU VENTILAÇÃO. AF_12/2014</v>
          </cell>
          <cell r="C7329" t="str">
            <v>UN</v>
          </cell>
          <cell r="D7329">
            <v>0</v>
          </cell>
          <cell r="E7329">
            <v>0</v>
          </cell>
          <cell r="F7329">
            <v>0</v>
          </cell>
        </row>
        <row r="7330">
          <cell r="A7330">
            <v>89814</v>
          </cell>
          <cell r="B7330" t="str">
            <v>LUVA DE CORRER, PVC, SERIE NORMAL, ESGOTO PREDIAL, DN 50 MM, JUNTA ELÁSTICA, FORNECIDO E INSTALADO EM PRUMADA DE ESGOTO SANITÁRIO OU VENTILAÇÃO. AF_12/2014</v>
          </cell>
          <cell r="C7330" t="str">
            <v>UN</v>
          </cell>
          <cell r="D7330">
            <v>0</v>
          </cell>
          <cell r="E7330">
            <v>0</v>
          </cell>
          <cell r="F7330">
            <v>0</v>
          </cell>
        </row>
        <row r="7331">
          <cell r="A7331">
            <v>89815</v>
          </cell>
          <cell r="B7331" t="str">
            <v>LUVA DE CORRER, CPVC, SOLDÁVEL, DN 35MM, INSTALADO EM PRUMADA DE ÁGUA  FORNECIMENTO E INSTALAÇÃO. AF_12/2014</v>
          </cell>
          <cell r="C7331" t="str">
            <v>UN</v>
          </cell>
          <cell r="D7331">
            <v>0</v>
          </cell>
          <cell r="E7331">
            <v>0</v>
          </cell>
          <cell r="F7331">
            <v>0</v>
          </cell>
        </row>
        <row r="7332">
          <cell r="A7332">
            <v>89816</v>
          </cell>
          <cell r="B7332" t="str">
            <v>UNIÃO, CPVC, SOLDÁVEL, DN35MM, INSTALADO EM PRUMADA DE ÁGUA  FORNECIMENTO E INSTALAÇÃO. AF_12/2014</v>
          </cell>
          <cell r="C7332" t="str">
            <v>UN</v>
          </cell>
          <cell r="D7332">
            <v>0</v>
          </cell>
          <cell r="E7332">
            <v>0</v>
          </cell>
          <cell r="F7332">
            <v>0</v>
          </cell>
        </row>
        <row r="7333">
          <cell r="A7333">
            <v>89817</v>
          </cell>
          <cell r="B7333" t="str">
            <v>LUVA SIMPLES, PVC, SERIE NORMAL, ESGOTO PREDIAL, DN 75 MM, JUNTA ELÁSTICA, FORNECIDO E INSTALADO EM PRUMADA DE ESGOTO SANITÁRIO OU VENTILAÇÃO. AF_12/2014</v>
          </cell>
          <cell r="C7333" t="str">
            <v>UN</v>
          </cell>
          <cell r="D7333">
            <v>0</v>
          </cell>
          <cell r="E7333">
            <v>0</v>
          </cell>
          <cell r="F7333">
            <v>0</v>
          </cell>
        </row>
        <row r="7334">
          <cell r="A7334">
            <v>89818</v>
          </cell>
          <cell r="B7334" t="str">
            <v>CONECTOR, CPVC, SOLDÁVEL, DN 35MM X 1 1/4, INSTALADO EM PRUMADA DE ÁGUA  FORNECIMENTO E INSTALAÇÃO. AF_12/2014</v>
          </cell>
          <cell r="C7334" t="str">
            <v>UN</v>
          </cell>
          <cell r="D7334">
            <v>0</v>
          </cell>
          <cell r="E7334">
            <v>0</v>
          </cell>
          <cell r="F7334">
            <v>0</v>
          </cell>
        </row>
        <row r="7335">
          <cell r="A7335">
            <v>89819</v>
          </cell>
          <cell r="B7335" t="str">
            <v>LUVA DE CORRER, PVC, SERIE NORMAL, ESGOTO PREDIAL, DN 75 MM, JUNTA ELÁSTICA, FORNECIDO E INSTALADO EM PRUMADA DE ESGOTO SANITÁRIO OU VENTILAÇÃO. AF_12/2014</v>
          </cell>
          <cell r="C7335" t="str">
            <v>UN</v>
          </cell>
          <cell r="D7335">
            <v>0</v>
          </cell>
          <cell r="E7335">
            <v>0</v>
          </cell>
          <cell r="F7335">
            <v>0</v>
          </cell>
        </row>
        <row r="7336">
          <cell r="A7336">
            <v>89820</v>
          </cell>
          <cell r="B7336" t="str">
            <v>BUCHA DE REDUÇÃO, CPVC, SOLDÁVEL, DN35MM X 28MM, INSTALADO EM PRUMADA DE ÁGUA  FORNECIMENTO E INSTALAÇÃO. AF_12/2014</v>
          </cell>
          <cell r="C7336" t="str">
            <v>UN</v>
          </cell>
          <cell r="D7336">
            <v>0</v>
          </cell>
          <cell r="E7336">
            <v>0</v>
          </cell>
          <cell r="F7336">
            <v>0</v>
          </cell>
        </row>
        <row r="7337">
          <cell r="A7337">
            <v>89821</v>
          </cell>
          <cell r="B7337" t="str">
            <v>LUVA SIMPLES, PVC, SERIE NORMAL, ESGOTO PREDIAL, DN 100 MM, JUNTA ELÁSTICA, FORNECIDO E INSTALADO EM PRUMADA DE ESGOTO SANITÁRIO OU VENTILAÇÃO. AF_12/2014</v>
          </cell>
          <cell r="C7337" t="str">
            <v>UN</v>
          </cell>
          <cell r="D7337">
            <v>0</v>
          </cell>
          <cell r="E7337">
            <v>0</v>
          </cell>
          <cell r="F7337">
            <v>0</v>
          </cell>
        </row>
        <row r="7338">
          <cell r="A7338">
            <v>89822</v>
          </cell>
          <cell r="B7338" t="str">
            <v>LUVA, CPVC, SOLDÁVEL, DN 42MM, INSTALADO EM PRUMADA DE ÁGUA  FORNECIMENTO E INSTALAÇÃO. AF_12/2014</v>
          </cell>
          <cell r="C7338" t="str">
            <v>UN</v>
          </cell>
          <cell r="D7338">
            <v>0</v>
          </cell>
          <cell r="E7338">
            <v>0</v>
          </cell>
          <cell r="F7338">
            <v>0</v>
          </cell>
        </row>
        <row r="7339">
          <cell r="A7339">
            <v>89823</v>
          </cell>
          <cell r="B7339" t="str">
            <v>LUVA DE CORRER, PVC, SERIE NORMAL, ESGOTO PREDIAL, DN 100 MM, JUNTA ELÁSTICA, FORNECIDO E INSTALADO EM PRUMADA DE ESGOTO SANITÁRIO OU VENTILAÇÃO. AF_12/2014</v>
          </cell>
          <cell r="C7339" t="str">
            <v>UN</v>
          </cell>
          <cell r="D7339">
            <v>0</v>
          </cell>
          <cell r="E7339">
            <v>0</v>
          </cell>
          <cell r="F7339">
            <v>0</v>
          </cell>
        </row>
        <row r="7340">
          <cell r="A7340">
            <v>89824</v>
          </cell>
          <cell r="B7340" t="str">
            <v>LUVA DE CORRER, CPVC, SOLDÁVEL, DN 42MM, INSTALADO EM PRUMADA DE ÁGUA  FORNECIMENTO E INSTALAÇÃO. AF_12/2014</v>
          </cell>
          <cell r="C7340" t="str">
            <v>UN</v>
          </cell>
          <cell r="D7340">
            <v>0</v>
          </cell>
          <cell r="E7340">
            <v>0</v>
          </cell>
          <cell r="F7340">
            <v>0</v>
          </cell>
        </row>
        <row r="7341">
          <cell r="A7341">
            <v>89825</v>
          </cell>
          <cell r="B7341" t="str">
            <v>TE, PVC, SERIE NORMAL, ESGOTO PREDIAL, DN 50 X 50 MM, JUNTA ELÁSTICA, FORNECIDO E INSTALADO EM PRUMADA DE ESGOTO SANITÁRIO OU VENTILAÇÃO. AF_12/2014</v>
          </cell>
          <cell r="C7341" t="str">
            <v>UN</v>
          </cell>
          <cell r="D7341">
            <v>0</v>
          </cell>
          <cell r="E7341">
            <v>0</v>
          </cell>
          <cell r="F7341">
            <v>0</v>
          </cell>
        </row>
        <row r="7342">
          <cell r="A7342">
            <v>89826</v>
          </cell>
          <cell r="B7342" t="str">
            <v>LUVA DE TRANSIÇÃO, CPVC, SOLDÁVEL, DN42MM X 1.1/2, INSTALADO EM PRUMADA DE ÁGUA  FORNECIMENTO E INSTALAÇÃO. AF_12/2014</v>
          </cell>
          <cell r="C7342" t="str">
            <v>UN</v>
          </cell>
          <cell r="D7342">
            <v>0</v>
          </cell>
          <cell r="E7342">
            <v>0</v>
          </cell>
          <cell r="F7342">
            <v>0</v>
          </cell>
        </row>
        <row r="7343">
          <cell r="A7343">
            <v>89827</v>
          </cell>
          <cell r="B7343" t="str">
            <v>JUNÇÃO SIMPLES, PVC, SERIE NORMAL, ESGOTO PREDIAL, DN 50 X 50 MM, JUNTA ELÁSTICA, FORNECIDO E INSTALADO EM PRUMADA DE ESGOTO SANITÁRIO OU VENTILAÇÃO. AF_12/2014</v>
          </cell>
          <cell r="C7343" t="str">
            <v>UN</v>
          </cell>
          <cell r="D7343">
            <v>0</v>
          </cell>
          <cell r="E7343">
            <v>0</v>
          </cell>
          <cell r="F7343">
            <v>0</v>
          </cell>
        </row>
        <row r="7344">
          <cell r="A7344">
            <v>89828</v>
          </cell>
          <cell r="B7344" t="str">
            <v>UNIÃO, CPVC, SOLDÁVEL, DN42MM, INSTALADO EM PRUMADA DE ÁGUA  FORNECIMENTO E INSTALAÇÃO. AF_12/2014</v>
          </cell>
          <cell r="C7344" t="str">
            <v>UN</v>
          </cell>
          <cell r="D7344">
            <v>0</v>
          </cell>
          <cell r="E7344">
            <v>0</v>
          </cell>
          <cell r="F7344">
            <v>0</v>
          </cell>
        </row>
        <row r="7345">
          <cell r="A7345">
            <v>89829</v>
          </cell>
          <cell r="B7345" t="str">
            <v>TE, PVC, SERIE NORMAL, ESGOTO PREDIAL, DN 75 X 75 MM, JUNTA ELÁSTICA, FORNECIDO E INSTALADO EM PRUMADA DE ESGOTO SANITÁRIO OU VENTILAÇÃO. AF_12/2014</v>
          </cell>
          <cell r="C7345" t="str">
            <v>UN</v>
          </cell>
          <cell r="D7345">
            <v>0</v>
          </cell>
          <cell r="E7345">
            <v>0</v>
          </cell>
          <cell r="F7345">
            <v>0</v>
          </cell>
        </row>
        <row r="7346">
          <cell r="A7346">
            <v>89830</v>
          </cell>
          <cell r="B7346" t="str">
            <v>JUNÇÃO SIMPLES, PVC, SERIE NORMAL, ESGOTO PREDIAL, DN 75 X 75 MM, JUNTA ELÁSTICA, FORNECIDO E INSTALADO EM PRUMADA DE ESGOTO SANITÁRIO OU VENTILAÇÃO. AF_12/2014</v>
          </cell>
          <cell r="C7346" t="str">
            <v>UN</v>
          </cell>
          <cell r="D7346">
            <v>0</v>
          </cell>
          <cell r="E7346">
            <v>0</v>
          </cell>
          <cell r="F7346">
            <v>0</v>
          </cell>
        </row>
        <row r="7347">
          <cell r="A7347">
            <v>89831</v>
          </cell>
          <cell r="B7347" t="str">
            <v>CONECTOR, CPVC, SOLDÁVEL, DN 42MM X 1.1/2, INSTALADO EM PRUMADA DE ÁGUA  FORNECIMENTO E INSTALAÇÃO. AF_12/2014</v>
          </cell>
          <cell r="C7347" t="str">
            <v>UN</v>
          </cell>
          <cell r="D7347">
            <v>0</v>
          </cell>
          <cell r="E7347">
            <v>0</v>
          </cell>
          <cell r="F7347">
            <v>0</v>
          </cell>
        </row>
        <row r="7348">
          <cell r="A7348">
            <v>89832</v>
          </cell>
          <cell r="B7348" t="str">
            <v>BUCHA DE REDUÇÃO, CPVC, SOLDÁVEL, DN 42MM X 22MM, INSTALADO EM RAMAL DE DISTRIBUIÇÃO DE ÁGUA - FORNECIMENTO E INSTALAÇÃO. AF_12/2014</v>
          </cell>
          <cell r="C7348" t="str">
            <v>UN</v>
          </cell>
          <cell r="D7348">
            <v>0</v>
          </cell>
          <cell r="E7348">
            <v>0</v>
          </cell>
          <cell r="F7348">
            <v>0</v>
          </cell>
        </row>
        <row r="7349">
          <cell r="A7349">
            <v>89833</v>
          </cell>
          <cell r="B7349" t="str">
            <v>TE, PVC, SERIE NORMAL, ESGOTO PREDIAL, DN 100 X 100 MM, JUNTA ELÁSTICA, FORNECIDO E INSTALADO EM PRUMADA DE ESGOTO SANITÁRIO OU VENTILAÇÃO. AF_12/2014</v>
          </cell>
          <cell r="C7349" t="str">
            <v>UN</v>
          </cell>
          <cell r="D7349">
            <v>0</v>
          </cell>
          <cell r="E7349">
            <v>0</v>
          </cell>
          <cell r="F7349">
            <v>0</v>
          </cell>
        </row>
        <row r="7350">
          <cell r="A7350">
            <v>89834</v>
          </cell>
          <cell r="B7350" t="str">
            <v>JUNÇÃO SIMPLES, PVC, SERIE NORMAL, ESGOTO PREDIAL, DN 100 X 100 MM, JUNTA ELÁSTICA, FORNECIDO E INSTALADO EM PRUMADA DE ESGOTO SANITÁRIO OU VENTILAÇÃO. AF_12/2014</v>
          </cell>
          <cell r="C7350" t="str">
            <v>UN</v>
          </cell>
          <cell r="D7350">
            <v>0</v>
          </cell>
          <cell r="E7350">
            <v>0</v>
          </cell>
          <cell r="F7350">
            <v>0</v>
          </cell>
        </row>
        <row r="7351">
          <cell r="A7351">
            <v>89835</v>
          </cell>
          <cell r="B7351" t="str">
            <v>LUVA, CPVC, SOLDÁVEL, DN 54MM, INSTALADO EM PRUMADA DE ÁGUA  FORNECIMENTO E INSTALAÇÃO. AF_12/2014</v>
          </cell>
          <cell r="C7351" t="str">
            <v>UN</v>
          </cell>
          <cell r="D7351">
            <v>0</v>
          </cell>
          <cell r="E7351">
            <v>0</v>
          </cell>
          <cell r="F7351">
            <v>0</v>
          </cell>
        </row>
        <row r="7352">
          <cell r="A7352">
            <v>89836</v>
          </cell>
          <cell r="B7352" t="str">
            <v>LUVA DE TRANSIÇÃO, CPVC, SOLDÁVEL, DN 54MM X 2, INSTALADO EM PRUMADA DE ÁGUA  FORNECIMENTO E INSTALAÇÃO. AF_12/2014</v>
          </cell>
          <cell r="C7352" t="str">
            <v>UN</v>
          </cell>
          <cell r="D7352">
            <v>0</v>
          </cell>
          <cell r="E7352">
            <v>0</v>
          </cell>
          <cell r="F7352">
            <v>0</v>
          </cell>
        </row>
        <row r="7353">
          <cell r="A7353">
            <v>89837</v>
          </cell>
          <cell r="B7353" t="str">
            <v>UNIÃO, CPVC, SOLDÁVEL, DN 54MM, INSTALADO EM PRUMADA DE ÁGUA  FORNECIMENTO E INSTALAÇÃO. AF_12/2014</v>
          </cell>
          <cell r="C7353" t="str">
            <v>UN</v>
          </cell>
          <cell r="D7353">
            <v>0</v>
          </cell>
          <cell r="E7353">
            <v>0</v>
          </cell>
          <cell r="F7353">
            <v>0</v>
          </cell>
        </row>
        <row r="7354">
          <cell r="A7354">
            <v>89838</v>
          </cell>
          <cell r="B7354" t="str">
            <v>LUVA, CPVC, SOLDÁVEL, DN 73MM, INSTALADO EM PRUMADA DE ÁGUA  FORNECIMENTO E INSTALAÇÃO. AF_12/2014</v>
          </cell>
          <cell r="C7354" t="str">
            <v>UN</v>
          </cell>
          <cell r="D7354">
            <v>0</v>
          </cell>
          <cell r="E7354">
            <v>0</v>
          </cell>
          <cell r="F7354">
            <v>0</v>
          </cell>
        </row>
        <row r="7355">
          <cell r="A7355">
            <v>89839</v>
          </cell>
          <cell r="B7355" t="str">
            <v>UNIÃO, CPVC, SOLDÁVEL, DN 73MM, INSTALADO EM PRUMADA DE ÁGUA  FORNECIMENTO E INSTALAÇÃO. AF_12/2014</v>
          </cell>
          <cell r="C7355" t="str">
            <v>UN</v>
          </cell>
          <cell r="D7355">
            <v>0</v>
          </cell>
          <cell r="E7355">
            <v>0</v>
          </cell>
          <cell r="F7355">
            <v>0</v>
          </cell>
        </row>
        <row r="7356">
          <cell r="A7356">
            <v>89840</v>
          </cell>
          <cell r="B7356" t="str">
            <v>LUVA, CPVC, SOLDÁVEL, DN 89MM, INSTALADO EM PRUMADA DE ÁGUA  FORNECIMENTO E INSTALAÇÃO. AF_12/2014</v>
          </cell>
          <cell r="C7356" t="str">
            <v>UN</v>
          </cell>
          <cell r="D7356">
            <v>0</v>
          </cell>
          <cell r="E7356">
            <v>0</v>
          </cell>
          <cell r="F7356">
            <v>0</v>
          </cell>
        </row>
        <row r="7357">
          <cell r="A7357">
            <v>89841</v>
          </cell>
          <cell r="B7357" t="str">
            <v>UNIÃO, CPVC, SOLDÁVEL, DN 89MM, INSTALADO EM PRUMADA DE ÁGUA  FORNECIMENTO E INSTALAÇÃO. AF_12/2014</v>
          </cell>
          <cell r="C7357" t="str">
            <v>UN</v>
          </cell>
          <cell r="D7357">
            <v>0</v>
          </cell>
          <cell r="E7357">
            <v>0</v>
          </cell>
          <cell r="F7357">
            <v>0</v>
          </cell>
        </row>
        <row r="7358">
          <cell r="A7358">
            <v>89842</v>
          </cell>
          <cell r="B7358" t="str">
            <v>TÊ, CPVC, SOLDÁVEL, DN 35MM, INSTALADO EM PRUMADA DE ÁGUA  FORNECIMENTO E INSTALAÇÃO. AF_12/2014</v>
          </cell>
          <cell r="C7358" t="str">
            <v>UN</v>
          </cell>
          <cell r="D7358">
            <v>0</v>
          </cell>
          <cell r="E7358">
            <v>0</v>
          </cell>
          <cell r="F7358">
            <v>0</v>
          </cell>
        </row>
        <row r="7359">
          <cell r="A7359">
            <v>89844</v>
          </cell>
          <cell r="B7359" t="str">
            <v>TE, CPVC, SOLDÁVEL, DN  42MM, INSTALADO EM PRUMADA DE ÁGUA  FORNECIMENTO E INSTALAÇÃO. AF_12/2014</v>
          </cell>
          <cell r="C7359" t="str">
            <v>UN</v>
          </cell>
          <cell r="D7359">
            <v>0</v>
          </cell>
          <cell r="E7359">
            <v>0</v>
          </cell>
          <cell r="F7359">
            <v>0</v>
          </cell>
        </row>
        <row r="7360">
          <cell r="A7360">
            <v>89845</v>
          </cell>
          <cell r="B7360" t="str">
            <v>TÊ, CPVC, SOLDÁVEL, DN 54 MM, INSTALADO EM PRUMADA DE ÁGUA  FORNECIMENTO E INSTALAÇÃO. AF_12/2014</v>
          </cell>
          <cell r="C7360" t="str">
            <v>UN</v>
          </cell>
          <cell r="D7360">
            <v>0</v>
          </cell>
          <cell r="E7360">
            <v>0</v>
          </cell>
          <cell r="F7360">
            <v>0</v>
          </cell>
        </row>
        <row r="7361">
          <cell r="A7361">
            <v>89846</v>
          </cell>
          <cell r="B7361" t="str">
            <v>TÊ, CPVC, SOLDÁVEL, DN 73MM, INSTALADO EM PRUMADA DE ÁGUA  FORNECIMENTO E INSTALAÇÃO. AF_12/2014</v>
          </cell>
          <cell r="C7361" t="str">
            <v>UN</v>
          </cell>
          <cell r="D7361">
            <v>0</v>
          </cell>
          <cell r="E7361">
            <v>0</v>
          </cell>
          <cell r="F7361">
            <v>0</v>
          </cell>
        </row>
        <row r="7362">
          <cell r="A7362">
            <v>89847</v>
          </cell>
          <cell r="B7362" t="str">
            <v>TÊ, CPVC, SOLDÁVEL, DN 89MM, INSTALADO EM PRUMADA DE ÁGUA  FORNECIMENTO E INSTALAÇÃO. AF_12/2014</v>
          </cell>
          <cell r="C7362" t="str">
            <v>UN</v>
          </cell>
          <cell r="D7362">
            <v>0</v>
          </cell>
          <cell r="E7362">
            <v>0</v>
          </cell>
          <cell r="F7362">
            <v>0</v>
          </cell>
        </row>
        <row r="7363">
          <cell r="A7363">
            <v>89850</v>
          </cell>
          <cell r="B7363" t="str">
            <v>JOELHO 90 GRAUS, PVC, SERIE NORMAL, ESGOTO PREDIAL, DN 100 MM, JUNTA ELÁSTICA, FORNECIDO E INSTALADO EM SUBCOLETOR AÉREO DE ESGOTO SANITÁRIO. AF_12/2014</v>
          </cell>
          <cell r="C7363" t="str">
            <v>UN</v>
          </cell>
          <cell r="D7363">
            <v>0</v>
          </cell>
          <cell r="E7363">
            <v>0</v>
          </cell>
          <cell r="F7363">
            <v>0</v>
          </cell>
        </row>
        <row r="7364">
          <cell r="A7364">
            <v>89851</v>
          </cell>
          <cell r="B7364" t="str">
            <v>JOELHO 45 GRAUS, PVC, SERIE NORMAL, ESGOTO PREDIAL, DN 100 MM, JUNTA ELÁSTICA, FORNECIDO E INSTALADO EM SUBCOLETOR AÉREO DE ESGOTO SANITÁRIO. AF_12/2014</v>
          </cell>
          <cell r="C7364" t="str">
            <v>UN</v>
          </cell>
          <cell r="D7364">
            <v>0</v>
          </cell>
          <cell r="E7364">
            <v>0</v>
          </cell>
          <cell r="F7364">
            <v>0</v>
          </cell>
        </row>
        <row r="7365">
          <cell r="A7365">
            <v>89852</v>
          </cell>
          <cell r="B7365" t="str">
            <v>CURVA CURTA 90 GRAUS, PVC, SERIE NORMAL, ESGOTO PREDIAL, DN 100 MM, JUNTA ELÁSTICA, FORNECIDO E INSTALADO EM SUBCOLETOR AÉREO DE ESGOTO SANITÁRIO. AF_12/2014</v>
          </cell>
          <cell r="C7365" t="str">
            <v>UN</v>
          </cell>
          <cell r="D7365">
            <v>0</v>
          </cell>
          <cell r="E7365">
            <v>0</v>
          </cell>
          <cell r="F7365">
            <v>0</v>
          </cell>
        </row>
        <row r="7366">
          <cell r="A7366">
            <v>89853</v>
          </cell>
          <cell r="B7366" t="str">
            <v>CURVA LONGA 90 GRAUS, PVC, SERIE NORMAL, ESGOTO PREDIAL, DN 100 MM, JUNTA ELÁSTICA, FORNECIDO E INSTALADO EM SUBCOLETOR AÉREO DE ESGOTO SANITÁRIO. AF_12/2014</v>
          </cell>
          <cell r="C7366" t="str">
            <v>UN</v>
          </cell>
          <cell r="D7366">
            <v>0</v>
          </cell>
          <cell r="E7366">
            <v>0</v>
          </cell>
          <cell r="F7366">
            <v>0</v>
          </cell>
        </row>
        <row r="7367">
          <cell r="A7367">
            <v>89854</v>
          </cell>
          <cell r="B7367" t="str">
            <v>JOELHO 90 GRAUS, PVC, SERIE NORMAL, ESGOTO PREDIAL, DN 150 MM, JUNTA ELÁSTICA, FORNECIDO E INSTALADO EM SUBCOLETOR AÉREO DE ESGOTO SANITÁRIO. AF_12/2014</v>
          </cell>
          <cell r="C7367" t="str">
            <v>UN</v>
          </cell>
          <cell r="D7367">
            <v>0</v>
          </cell>
          <cell r="E7367">
            <v>0</v>
          </cell>
          <cell r="F7367">
            <v>0</v>
          </cell>
        </row>
        <row r="7368">
          <cell r="A7368">
            <v>89855</v>
          </cell>
          <cell r="B7368" t="str">
            <v>JOELHO 45 GRAUS, PVC, SERIE NORMAL, ESGOTO PREDIAL, DN 150 MM, JUNTA ELÁSTICA, FORNECIDO E INSTALADO EM SUBCOLETOR AÉREO DE ESGOTO SANITÁRIO. AF_12/2014</v>
          </cell>
          <cell r="C7368" t="str">
            <v>UN</v>
          </cell>
          <cell r="D7368">
            <v>0</v>
          </cell>
          <cell r="E7368">
            <v>0</v>
          </cell>
          <cell r="F7368">
            <v>0</v>
          </cell>
        </row>
        <row r="7369">
          <cell r="A7369">
            <v>89856</v>
          </cell>
          <cell r="B7369" t="str">
            <v>LUVA SIMPLES, PVC, SERIE NORMAL, ESGOTO PREDIAL, DN 100 MM, JUNTA ELÁSTICA, FORNECIDO E INSTALADO EM SUBCOLETOR AÉREO DE ESGOTO SANITÁRIO. AF_12/2014</v>
          </cell>
          <cell r="C7369" t="str">
            <v>UN</v>
          </cell>
          <cell r="D7369">
            <v>0</v>
          </cell>
          <cell r="E7369">
            <v>0</v>
          </cell>
          <cell r="F7369">
            <v>0</v>
          </cell>
        </row>
        <row r="7370">
          <cell r="A7370">
            <v>89857</v>
          </cell>
          <cell r="B7370" t="str">
            <v>LUVA DE CORRER, PVC, SERIE NORMAL, ESGOTO PREDIAL, DN 100 MM, JUNTA ELÁSTICA, FORNECIDO E INSTALADO EM SUBCOLETOR AÉREO DE ESGOTO SANITÁRIO. AF_12/2014</v>
          </cell>
          <cell r="C7370" t="str">
            <v>UN</v>
          </cell>
          <cell r="D7370">
            <v>0</v>
          </cell>
          <cell r="E7370">
            <v>0</v>
          </cell>
          <cell r="F7370">
            <v>0</v>
          </cell>
        </row>
        <row r="7371">
          <cell r="A7371">
            <v>89859</v>
          </cell>
          <cell r="B7371" t="str">
            <v>LUVA DE CORRER, PVC, SERIE NORMAL, ESGOTO PREDIAL, DN 150 MM, JUNTA ELÁSTICA, FORNECIDO E INSTALADO EM SUBCOLETOR AÉREO DE ESGOTO SANITÁRIO. AF_12/2014</v>
          </cell>
          <cell r="C7371" t="str">
            <v>UN</v>
          </cell>
          <cell r="D7371">
            <v>0</v>
          </cell>
          <cell r="E7371">
            <v>0</v>
          </cell>
          <cell r="F7371">
            <v>0</v>
          </cell>
        </row>
        <row r="7372">
          <cell r="A7372">
            <v>89860</v>
          </cell>
          <cell r="B7372" t="str">
            <v>TE, PVC, SERIE NORMAL, ESGOTO PREDIAL, DN 100 X 100 MM, JUNTA ELÁSTICA, FORNECIDO E INSTALADO EM SUBCOLETOR AÉREO DE ESGOTO SANITÁRIO. AF_12/2014</v>
          </cell>
          <cell r="C7372" t="str">
            <v>UN</v>
          </cell>
          <cell r="D7372">
            <v>0</v>
          </cell>
          <cell r="E7372">
            <v>0</v>
          </cell>
          <cell r="F7372">
            <v>0</v>
          </cell>
        </row>
        <row r="7373">
          <cell r="A7373">
            <v>89861</v>
          </cell>
          <cell r="B7373" t="str">
            <v>JUNÇÃO SIMPLES, PVC, SERIE NORMAL, ESGOTO PREDIAL, DN 100 X 100 MM, JUNTA ELÁSTICA, FORNECIDO E INSTALADO EM SUBCOLETOR AÉREO DE ESGOTO SANITÁRIO. AF_12/2014</v>
          </cell>
          <cell r="C7373" t="str">
            <v>UN</v>
          </cell>
          <cell r="D7373">
            <v>0</v>
          </cell>
          <cell r="E7373">
            <v>0</v>
          </cell>
          <cell r="F7373">
            <v>0</v>
          </cell>
        </row>
        <row r="7374">
          <cell r="A7374">
            <v>89862</v>
          </cell>
          <cell r="B7374" t="str">
            <v>TE, PVC, SERIE NORMAL, ESGOTO PREDIAL, DN 150 X 150 MM, JUNTA ELÁSTICA, FORNECIDO E INSTALADO EM SUBCOLETOR AÉREO DE ESGOTO SANITÁRIO. AF_12/2014</v>
          </cell>
          <cell r="C7374" t="str">
            <v>UN</v>
          </cell>
          <cell r="D7374">
            <v>0</v>
          </cell>
          <cell r="E7374">
            <v>0</v>
          </cell>
          <cell r="F7374">
            <v>0</v>
          </cell>
        </row>
        <row r="7375">
          <cell r="A7375">
            <v>89863</v>
          </cell>
          <cell r="B7375" t="str">
            <v>JUNÇÃO SIMPLES, PVC, SERIE NORMAL, ESGOTO PREDIAL, DN 150 X 150 MM, JUNTA ELÁSTICA, FORNECIDO E INSTALADO EM SUBCOLETOR AÉREO DE ESGOTO SANITÁRIO. AF_12/2014</v>
          </cell>
          <cell r="C7375" t="str">
            <v>UN</v>
          </cell>
          <cell r="D7375">
            <v>0</v>
          </cell>
          <cell r="E7375">
            <v>0</v>
          </cell>
          <cell r="F7375">
            <v>0</v>
          </cell>
        </row>
        <row r="7376">
          <cell r="A7376">
            <v>89866</v>
          </cell>
          <cell r="B7376" t="str">
            <v>JOELHO 90 GRAUS, PVC, SOLDÁVEL, DN 25MM, INSTALADO EM DRENO DE AR-CONDICIONADO - FORNECIMENTO E INSTALAÇÃO. AF_12/2014</v>
          </cell>
          <cell r="C7376" t="str">
            <v>UN</v>
          </cell>
          <cell r="D7376">
            <v>0</v>
          </cell>
          <cell r="E7376">
            <v>0</v>
          </cell>
          <cell r="F7376">
            <v>0</v>
          </cell>
        </row>
        <row r="7377">
          <cell r="A7377">
            <v>89867</v>
          </cell>
          <cell r="B7377" t="str">
            <v>JOELHO 45 GRAUS, PVC, SOLDÁVEL, DN 25MM, INSTALADO EM DRENO DE AR-CONDICIONADO - FORNECIMENTO E INSTALAÇÃO. AF_12/2014</v>
          </cell>
          <cell r="C7377" t="str">
            <v>UN</v>
          </cell>
          <cell r="D7377">
            <v>0</v>
          </cell>
          <cell r="E7377">
            <v>0</v>
          </cell>
          <cell r="F7377">
            <v>0</v>
          </cell>
        </row>
        <row r="7378">
          <cell r="A7378">
            <v>89868</v>
          </cell>
          <cell r="B7378" t="str">
            <v>LUVA, PVC, SOLDÁVEL, DN 25MM, INSTALADO EM DRENO DE AR-CONDICIONADO - FORNECIMENTO E INSTALAÇÃO. AF_12/2014</v>
          </cell>
          <cell r="C7378" t="str">
            <v>UN</v>
          </cell>
          <cell r="D7378">
            <v>0</v>
          </cell>
          <cell r="E7378">
            <v>0</v>
          </cell>
          <cell r="F7378">
            <v>0</v>
          </cell>
        </row>
        <row r="7379">
          <cell r="A7379">
            <v>89869</v>
          </cell>
          <cell r="B7379" t="str">
            <v>TE, PVC, SOLDÁVEL, DN 25MM, INSTALADO EM DRENO DE AR-CONDICIONADO - FORNECIMENTO E INSTALAÇÃO. AF_12/2014</v>
          </cell>
          <cell r="C7379" t="str">
            <v>UN</v>
          </cell>
          <cell r="D7379">
            <v>0</v>
          </cell>
          <cell r="E7379">
            <v>0</v>
          </cell>
          <cell r="F7379">
            <v>0</v>
          </cell>
        </row>
        <row r="7380">
          <cell r="A7380">
            <v>89979</v>
          </cell>
          <cell r="B7380" t="str">
            <v>LUVA COM BUCHA DE LATÃO, PVC, SOLDÁVEL, DN 32MM X 1 , INSTALADO EM RAMAL OU SUB-RAMAL DE ÁGUA   FORNECIMENTO E INSTALAÇÃO. AF_12/2014</v>
          </cell>
          <cell r="C7380" t="str">
            <v>UN</v>
          </cell>
          <cell r="D7380">
            <v>0</v>
          </cell>
          <cell r="E7380">
            <v>0</v>
          </cell>
          <cell r="F7380">
            <v>0</v>
          </cell>
        </row>
        <row r="7381">
          <cell r="A7381">
            <v>89980</v>
          </cell>
          <cell r="B7381" t="str">
            <v>LUVA COM BUCHA DE LATÃO, PVC, SOLDÁVEL, DN 25MM X 3/4, INSTALADO EM PRUMADA DE ÁGUA - FORNECIMENTO E INSTALAÇÃO. AF_12/2014</v>
          </cell>
          <cell r="C7381" t="str">
            <v>UN</v>
          </cell>
          <cell r="D7381">
            <v>0</v>
          </cell>
          <cell r="E7381">
            <v>0</v>
          </cell>
          <cell r="F7381">
            <v>0</v>
          </cell>
        </row>
        <row r="7382">
          <cell r="A7382">
            <v>89981</v>
          </cell>
          <cell r="B7382" t="str">
            <v>LUVA SOLDÁVEL E COM BUCHA DE LATÃO, PVC, SOLDÁVEL, DN 32MM X 1 , INSTALADO EM PRUMADA DE ÁGUA   FORNECIMENTO E INSTALAÇÃO. AF_12/2014</v>
          </cell>
          <cell r="C7382" t="str">
            <v>UN</v>
          </cell>
          <cell r="D7382">
            <v>0</v>
          </cell>
          <cell r="E7382">
            <v>0</v>
          </cell>
          <cell r="F7382">
            <v>0</v>
          </cell>
        </row>
        <row r="7383">
          <cell r="A7383">
            <v>90373</v>
          </cell>
          <cell r="B7383" t="str">
            <v>JOELHO 90 GRAUS COM BUCHA DE LATÃO, PVC, SOLDÁVEL, DN 25MM, X 1/2 INSTALADO EM RAMAL OU SUB-RAMAL DE ÁGUA - FORNECIMENTO E INSTALAÇÃO. AF_12/2014</v>
          </cell>
          <cell r="C7383" t="str">
            <v>UN</v>
          </cell>
          <cell r="D7383">
            <v>0</v>
          </cell>
          <cell r="E7383">
            <v>0</v>
          </cell>
          <cell r="F7383">
            <v>0</v>
          </cell>
        </row>
        <row r="7384">
          <cell r="A7384">
            <v>90374</v>
          </cell>
          <cell r="B7384" t="str">
            <v>TÊ COM BUCHA DE LATÃO NA BOLSA CENTRAL, PVC, SOLDÁVEL, DN 25MM X 3/4, INSTALADO EM RAMAL OU SUB-RAMAL DE ÁGUA - FORNECIMENTO E INSTALAÇÃO. AF_03/2015</v>
          </cell>
          <cell r="C7384" t="str">
            <v>UN</v>
          </cell>
          <cell r="D7384">
            <v>0</v>
          </cell>
          <cell r="E7384">
            <v>0</v>
          </cell>
          <cell r="F7384">
            <v>0</v>
          </cell>
        </row>
        <row r="7385">
          <cell r="A7385">
            <v>90375</v>
          </cell>
          <cell r="B7385" t="str">
            <v>BUCHA DE REDUÇÃO, PVC, SOLDÁVEL, DN 40MM X 32MM, INSTALADO EM RAMAL OU SUB-RAMAL DE ÁGUA - FORNECIMENTO E INSTALAÇÃO. AF_03/2015</v>
          </cell>
          <cell r="C7385" t="str">
            <v>UN</v>
          </cell>
          <cell r="D7385">
            <v>2.81</v>
          </cell>
          <cell r="E7385">
            <v>1.66</v>
          </cell>
          <cell r="F7385">
            <v>0</v>
          </cell>
        </row>
        <row r="7386">
          <cell r="A7386">
            <v>92287</v>
          </cell>
          <cell r="B7386" t="str">
            <v>COTOVELO EM COBRE, DN 22 MM, 90 GRAUS, SEM ANEL DE SOLDA, INSTALADO EM PRUMADA   FORNECIMENTO E INSTALAÇÃO. AF_12/2015</v>
          </cell>
          <cell r="C7386" t="str">
            <v>UN</v>
          </cell>
          <cell r="D7386">
            <v>0</v>
          </cell>
          <cell r="E7386">
            <v>0</v>
          </cell>
          <cell r="F7386">
            <v>0</v>
          </cell>
        </row>
        <row r="7387">
          <cell r="A7387">
            <v>92288</v>
          </cell>
          <cell r="B7387" t="str">
            <v>COTOVELO EM COBRE, DN 28 MM, 90 GRAUS, SEM ANEL DE SOLDA, INSTALADO EM PRUMADA  FORNECIMENTO E INSTALAÇÃO. AF_12/2015</v>
          </cell>
          <cell r="C7387" t="str">
            <v>UN</v>
          </cell>
          <cell r="D7387">
            <v>0</v>
          </cell>
          <cell r="E7387">
            <v>0</v>
          </cell>
          <cell r="F7387">
            <v>0</v>
          </cell>
        </row>
        <row r="7388">
          <cell r="A7388">
            <v>92289</v>
          </cell>
          <cell r="B7388" t="str">
            <v>COTOVELO EM COBRE, DN 35 MM, 90 GRAUS, SEM ANEL DE SOLDA, INSTALADO EM PRUMADA  FORNECIMENTO E INSTALAÇÃO. AF_12/2015</v>
          </cell>
          <cell r="C7388" t="str">
            <v>UN</v>
          </cell>
          <cell r="D7388">
            <v>0</v>
          </cell>
          <cell r="E7388">
            <v>0</v>
          </cell>
          <cell r="F7388">
            <v>0</v>
          </cell>
        </row>
        <row r="7389">
          <cell r="A7389">
            <v>92290</v>
          </cell>
          <cell r="B7389" t="str">
            <v>COTOVELO EM COBRE, DN 42 MM, 90 GRAUS, SEM ANEL DE SOLDA, INSTALADO EM PRUMADA  FORNECIMENTO E INSTALAÇÃO. AF_12/2015</v>
          </cell>
          <cell r="C7389" t="str">
            <v>UN</v>
          </cell>
          <cell r="D7389">
            <v>0</v>
          </cell>
          <cell r="E7389">
            <v>0</v>
          </cell>
          <cell r="F7389">
            <v>0</v>
          </cell>
        </row>
        <row r="7390">
          <cell r="A7390">
            <v>92291</v>
          </cell>
          <cell r="B7390" t="str">
            <v>COTOVELO EM COBRE, DN 54 MM, 90 GRAUS, SEM ANEL DE SOLDA, INSTALADO EM PRUMADA  FORNECIMENTO E INSTALAÇÃO. AF_12/2015</v>
          </cell>
          <cell r="C7390" t="str">
            <v>UN</v>
          </cell>
          <cell r="D7390">
            <v>0</v>
          </cell>
          <cell r="E7390">
            <v>0</v>
          </cell>
          <cell r="F7390">
            <v>0</v>
          </cell>
        </row>
        <row r="7391">
          <cell r="A7391">
            <v>92292</v>
          </cell>
          <cell r="B7391" t="str">
            <v>COTOVELO EM COBRE, DN 66 MM, 90 GRAUS, SEM ANEL DE SOLDA, INSTALADO EM PRUMADA  FORNECIMENTO E INSTALAÇÃO. AF_12/2015</v>
          </cell>
          <cell r="C7391" t="str">
            <v>UN</v>
          </cell>
          <cell r="D7391">
            <v>0</v>
          </cell>
          <cell r="E7391">
            <v>0</v>
          </cell>
          <cell r="F7391">
            <v>0</v>
          </cell>
        </row>
        <row r="7392">
          <cell r="A7392">
            <v>92293</v>
          </cell>
          <cell r="B7392" t="str">
            <v>LUVA EM COBRE, DN 22 MM, SEM ANEL DE SOLDA, INSTALADO EM PRUMADA  FORNECIMENTO E INSTALAÇÃO. AF_12/2015</v>
          </cell>
          <cell r="C7392" t="str">
            <v>UN</v>
          </cell>
          <cell r="D7392">
            <v>0</v>
          </cell>
          <cell r="E7392">
            <v>0</v>
          </cell>
          <cell r="F7392">
            <v>0</v>
          </cell>
        </row>
        <row r="7393">
          <cell r="A7393">
            <v>92294</v>
          </cell>
          <cell r="B7393" t="str">
            <v>LUVA EM COBRE, DN 28 MM, SEM ANEL DE SOLDA, INSTALADO EM PRUMADA  FORNECIMENTO E INSTALAÇÃO. AF_12/2015</v>
          </cell>
          <cell r="C7393" t="str">
            <v>UN</v>
          </cell>
          <cell r="D7393">
            <v>0</v>
          </cell>
          <cell r="E7393">
            <v>0</v>
          </cell>
          <cell r="F7393">
            <v>0</v>
          </cell>
        </row>
        <row r="7394">
          <cell r="A7394">
            <v>92295</v>
          </cell>
          <cell r="B7394" t="str">
            <v>LUVA EM COBRE, DN 35 MM, SEM ANEL DE SOLDA, INSTALADO EM PRUMADA  FORNECIMENTO E INSTALAÇÃO. AF_12/2015</v>
          </cell>
          <cell r="C7394" t="str">
            <v>UN</v>
          </cell>
          <cell r="D7394">
            <v>0</v>
          </cell>
          <cell r="E7394">
            <v>0</v>
          </cell>
          <cell r="F7394">
            <v>0</v>
          </cell>
        </row>
        <row r="7395">
          <cell r="A7395">
            <v>92296</v>
          </cell>
          <cell r="B7395" t="str">
            <v>LUVA EM COBRE, DN 42 MM, SEM ANEL DE SOLDA, INSTALADO EM PRUMADA  FORNECIMENTO E INSTALAÇÃO. AF_12/2015</v>
          </cell>
          <cell r="C7395" t="str">
            <v>UN</v>
          </cell>
          <cell r="D7395">
            <v>0</v>
          </cell>
          <cell r="E7395">
            <v>0</v>
          </cell>
          <cell r="F7395">
            <v>0</v>
          </cell>
        </row>
        <row r="7396">
          <cell r="A7396">
            <v>92297</v>
          </cell>
          <cell r="B7396" t="str">
            <v>LUVA EM COBRE, DN 54 MM, SEM ANEL DE SOLDA, INSTALADO EM PRUMADA  FORNECIMENTO E INSTALAÇÃO. AF_12/2015</v>
          </cell>
          <cell r="C7396" t="str">
            <v>UN</v>
          </cell>
          <cell r="D7396">
            <v>0</v>
          </cell>
          <cell r="E7396">
            <v>0</v>
          </cell>
          <cell r="F7396">
            <v>0</v>
          </cell>
        </row>
        <row r="7397">
          <cell r="A7397">
            <v>92298</v>
          </cell>
          <cell r="B7397" t="str">
            <v>LUVA EM COBRE, DN 66 MM, SEM ANEL DE SOLDA, INSTALADO EM PRUMADA  FORNECIMENTO E INSTALAÇÃO. AF_12/2015</v>
          </cell>
          <cell r="C7397" t="str">
            <v>UN</v>
          </cell>
          <cell r="D7397">
            <v>0</v>
          </cell>
          <cell r="E7397">
            <v>0</v>
          </cell>
          <cell r="F7397">
            <v>0</v>
          </cell>
        </row>
        <row r="7398">
          <cell r="A7398">
            <v>92299</v>
          </cell>
          <cell r="B7398" t="str">
            <v>TE EM COBRE, DN 22 MM, SEM ANEL DE SOLDA, INSTALADO EM PRUMADA  FORNECIMENTO E INSTALAÇÃO. AF_12/2015</v>
          </cell>
          <cell r="C7398" t="str">
            <v>UN</v>
          </cell>
          <cell r="D7398">
            <v>0</v>
          </cell>
          <cell r="E7398">
            <v>0</v>
          </cell>
          <cell r="F7398">
            <v>0</v>
          </cell>
        </row>
        <row r="7399">
          <cell r="A7399">
            <v>92300</v>
          </cell>
          <cell r="B7399" t="str">
            <v>TE EM COBRE, DN 28 MM, SEM ANEL DE SOLDA, INSTALADO EM PRUMADA  FORNECIMENTO E INSTALAÇÃO. AF_12/2015</v>
          </cell>
          <cell r="C7399" t="str">
            <v>UN</v>
          </cell>
          <cell r="D7399">
            <v>0</v>
          </cell>
          <cell r="E7399">
            <v>0</v>
          </cell>
          <cell r="F7399">
            <v>0</v>
          </cell>
        </row>
        <row r="7400">
          <cell r="A7400">
            <v>92301</v>
          </cell>
          <cell r="B7400" t="str">
            <v>TE EM COBRE, DN 35 MM, SEM ANEL DE SOLDA, INSTALADO EM PRUMADA  FORNECIMENTO E INSTALAÇÃO. AF_12/2015</v>
          </cell>
          <cell r="C7400" t="str">
            <v>UN</v>
          </cell>
          <cell r="D7400">
            <v>0</v>
          </cell>
          <cell r="E7400">
            <v>0</v>
          </cell>
          <cell r="F7400">
            <v>0</v>
          </cell>
        </row>
        <row r="7401">
          <cell r="A7401">
            <v>92302</v>
          </cell>
          <cell r="B7401" t="str">
            <v>TE EM COBRE, DN 42 MM, SEM ANEL DE SOLDA, INSTALADO EM PRUMADA  FORNECIMENTO E INSTALAÇÃO. AF_12/2015</v>
          </cell>
          <cell r="C7401" t="str">
            <v>UN</v>
          </cell>
          <cell r="D7401">
            <v>0</v>
          </cell>
          <cell r="E7401">
            <v>0</v>
          </cell>
          <cell r="F7401">
            <v>0</v>
          </cell>
        </row>
        <row r="7402">
          <cell r="A7402">
            <v>92303</v>
          </cell>
          <cell r="B7402" t="str">
            <v>TE EM COBRE, DN 54 MM, SEM ANEL DE SOLDA, INSTALADO EM PRUMADA  FORNECIMENTO E INSTALAÇÃO. AF_12/2015</v>
          </cell>
          <cell r="C7402" t="str">
            <v>UN</v>
          </cell>
          <cell r="D7402">
            <v>0</v>
          </cell>
          <cell r="E7402">
            <v>0</v>
          </cell>
          <cell r="F7402">
            <v>0</v>
          </cell>
        </row>
        <row r="7403">
          <cell r="A7403">
            <v>92304</v>
          </cell>
          <cell r="B7403" t="str">
            <v>TE EM COBRE, DN 66 MM, SEM ANEL DE SOLDA, INSTALADO EM PRUMADA  FORNECIMENTO E INSTALAÇÃO. AF_12/2015</v>
          </cell>
          <cell r="C7403" t="str">
            <v>UN</v>
          </cell>
          <cell r="D7403">
            <v>0</v>
          </cell>
          <cell r="E7403">
            <v>0</v>
          </cell>
          <cell r="F7403">
            <v>0</v>
          </cell>
        </row>
        <row r="7404">
          <cell r="A7404">
            <v>92311</v>
          </cell>
          <cell r="B7404" t="str">
            <v>COTOVELO EM COBRE, DN 15 MM, 90 GRAUS, SEM ANEL DE SOLDA, INSTALADO EM RAMAL DE DISTRIBUIÇÃO  FORNECIMENTO E INSTALAÇÃO. AF_12/2015</v>
          </cell>
          <cell r="C7404" t="str">
            <v>UN</v>
          </cell>
          <cell r="D7404">
            <v>0</v>
          </cell>
          <cell r="E7404">
            <v>0</v>
          </cell>
          <cell r="F7404">
            <v>0</v>
          </cell>
        </row>
        <row r="7405">
          <cell r="A7405">
            <v>92312</v>
          </cell>
          <cell r="B7405" t="str">
            <v>COTOVELO EM COBRE, DN 22 MM, 90 GRAUS, SEM ANEL DE SOLDA, INSTALADO EM RAMAL DE DISTRIBUIÇÃO  FORNECIMENTO E INSTALAÇÃO. AF_12/2015</v>
          </cell>
          <cell r="C7405" t="str">
            <v>UN</v>
          </cell>
          <cell r="D7405">
            <v>0</v>
          </cell>
          <cell r="E7405">
            <v>0</v>
          </cell>
          <cell r="F7405">
            <v>0</v>
          </cell>
        </row>
        <row r="7406">
          <cell r="A7406">
            <v>92313</v>
          </cell>
          <cell r="B7406" t="str">
            <v>COTOVELO EM COBRE, DN 28 MM, 90 GRAUS, SEM ANEL DE SOLDA, INSTALADO EM RAMAL DE DISTRIBUIÇÃO  FORNECIMENTO E INSTALAÇÃO. AF_12/2015</v>
          </cell>
          <cell r="C7406" t="str">
            <v>UN</v>
          </cell>
          <cell r="D7406">
            <v>0</v>
          </cell>
          <cell r="E7406">
            <v>0</v>
          </cell>
          <cell r="F7406">
            <v>0</v>
          </cell>
        </row>
        <row r="7407">
          <cell r="A7407">
            <v>92314</v>
          </cell>
          <cell r="B7407" t="str">
            <v>LUVA EM COBRE, DN 15 MM, SEM ANEL DE SOLDA, INSTALADO EM RAMAL DE DISTRIBUIÇÃO  FORNECIMENTO E INSTALAÇÃO. AF_12/2015</v>
          </cell>
          <cell r="C7407" t="str">
            <v>UN</v>
          </cell>
          <cell r="D7407">
            <v>0</v>
          </cell>
          <cell r="E7407">
            <v>0</v>
          </cell>
          <cell r="F7407">
            <v>0</v>
          </cell>
        </row>
        <row r="7408">
          <cell r="A7408">
            <v>92315</v>
          </cell>
          <cell r="B7408" t="str">
            <v>LUVA EM COBRE, DN 22 MM, SEM ANEL DE SOLDA, INSTALADO EM RAMAL DE DISTRIBUIÇÃO  FORNECIMENTO E INSTALAÇÃO. AF_12/2015</v>
          </cell>
          <cell r="C7408" t="str">
            <v>UN</v>
          </cell>
          <cell r="D7408">
            <v>0</v>
          </cell>
          <cell r="E7408">
            <v>0</v>
          </cell>
          <cell r="F7408">
            <v>0</v>
          </cell>
        </row>
        <row r="7409">
          <cell r="A7409">
            <v>92316</v>
          </cell>
          <cell r="B7409" t="str">
            <v>LUVA EM COBRE, DN 28 MM, SEM ANEL DE SOLDA, INSTALADO EM RAMAL DE DISTRIBUIÇÃO  FORNECIMENTO E INSTALAÇÃO. AF_12/2015</v>
          </cell>
          <cell r="C7409" t="str">
            <v>UN</v>
          </cell>
          <cell r="D7409">
            <v>0</v>
          </cell>
          <cell r="E7409">
            <v>0</v>
          </cell>
          <cell r="F7409">
            <v>0</v>
          </cell>
        </row>
        <row r="7410">
          <cell r="A7410">
            <v>92317</v>
          </cell>
          <cell r="B7410" t="str">
            <v>TE EM COBRE, DN 15 MM, SEM ANEL DE SOLDA, INSTALADO EM RAMAL DE DISTRIBUIÇÃO  FORNECIMENTO E INSTALAÇÃO. AF_12/2015</v>
          </cell>
          <cell r="C7410" t="str">
            <v>UN</v>
          </cell>
          <cell r="D7410">
            <v>0</v>
          </cell>
          <cell r="E7410">
            <v>0</v>
          </cell>
          <cell r="F7410">
            <v>0</v>
          </cell>
        </row>
        <row r="7411">
          <cell r="A7411">
            <v>92318</v>
          </cell>
          <cell r="B7411" t="str">
            <v>TE EM COBRE, DN 22 MM, SEM ANEL DE SOLDA, INSTALADO EM RAMAL DE DISTRIBUIÇÃO  FORNECIMENTO E INSTALAÇÃO. AF_12/2015</v>
          </cell>
          <cell r="C7411" t="str">
            <v>UN</v>
          </cell>
          <cell r="D7411">
            <v>0</v>
          </cell>
          <cell r="E7411">
            <v>0</v>
          </cell>
          <cell r="F7411">
            <v>0</v>
          </cell>
        </row>
        <row r="7412">
          <cell r="A7412">
            <v>92319</v>
          </cell>
          <cell r="B7412" t="str">
            <v>TE EM COBRE, DN 28 MM, SEM ANEL DE SOLDA, INSTALADO EM RAMAL DE DISTRIBUIÇÃO  FORNECIMENTO E INSTALAÇÃO. AF_12/2015</v>
          </cell>
          <cell r="C7412" t="str">
            <v>UN</v>
          </cell>
          <cell r="D7412">
            <v>0</v>
          </cell>
          <cell r="E7412">
            <v>0</v>
          </cell>
          <cell r="F7412">
            <v>0</v>
          </cell>
        </row>
        <row r="7413">
          <cell r="A7413">
            <v>92326</v>
          </cell>
          <cell r="B7413" t="str">
            <v>COTOVELO EM COBRE, DN 15 MM, 90 GRAUS, SEM ANEL DE SOLDA, INSTALADO EM RAMAL E SUB-RAMAL  FORNECIMENTO E INSTALAÇÃO. AF_12/2015</v>
          </cell>
          <cell r="C7413" t="str">
            <v>UN</v>
          </cell>
          <cell r="D7413">
            <v>0</v>
          </cell>
          <cell r="E7413">
            <v>0</v>
          </cell>
          <cell r="F7413">
            <v>0</v>
          </cell>
        </row>
        <row r="7414">
          <cell r="A7414">
            <v>92327</v>
          </cell>
          <cell r="B7414" t="str">
            <v>COTOVELO EM COBRE, DN 22 MM, 90 GRAUS, SEM ANEL DE SOLDA, INSTALADO EM RAMAL E SUB-RAMAL  FORNECIMENTO E INSTALAÇÃO. AF_12/2015</v>
          </cell>
          <cell r="C7414" t="str">
            <v>UN</v>
          </cell>
          <cell r="D7414">
            <v>0</v>
          </cell>
          <cell r="E7414">
            <v>0</v>
          </cell>
          <cell r="F7414">
            <v>0</v>
          </cell>
        </row>
        <row r="7415">
          <cell r="A7415">
            <v>92328</v>
          </cell>
          <cell r="B7415" t="str">
            <v>COTOVELO EM COBRE, DN 28 MM, 90 GRAUS, SEM ANEL DE SOLDA, INSTALADO EM RAMAL E SUB-RAMAL  FORNECIMENTO E INSTALAÇÃO. AF_12/2015</v>
          </cell>
          <cell r="C7415" t="str">
            <v>UN</v>
          </cell>
          <cell r="D7415">
            <v>0</v>
          </cell>
          <cell r="E7415">
            <v>0</v>
          </cell>
          <cell r="F7415">
            <v>0</v>
          </cell>
        </row>
        <row r="7416">
          <cell r="A7416">
            <v>92329</v>
          </cell>
          <cell r="B7416" t="str">
            <v>LUVA EM COBRE, DN 15 MM, SEM ANEL DE SOLDA, INSTALADO EM RAMAL E SUB-RAMAL  FORNECIMENTO E INSTALAÇÃO. AF_12/2015</v>
          </cell>
          <cell r="C7416" t="str">
            <v>UN</v>
          </cell>
          <cell r="D7416">
            <v>0</v>
          </cell>
          <cell r="E7416">
            <v>0</v>
          </cell>
          <cell r="F7416">
            <v>0</v>
          </cell>
        </row>
        <row r="7417">
          <cell r="A7417">
            <v>92330</v>
          </cell>
          <cell r="B7417" t="str">
            <v>LUVA EM COBRE, DN 22 MM, SEM ANEL DE SOLDA, INSTALADO EM RAMAL E SUB-RAMAL  FORNECIMENTO E INSTALAÇÃO. AF_12/2015</v>
          </cell>
          <cell r="C7417" t="str">
            <v>UN</v>
          </cell>
          <cell r="D7417">
            <v>0</v>
          </cell>
          <cell r="E7417">
            <v>0</v>
          </cell>
          <cell r="F7417">
            <v>0</v>
          </cell>
        </row>
        <row r="7418">
          <cell r="A7418">
            <v>92331</v>
          </cell>
          <cell r="B7418" t="str">
            <v>LUVA EM COBRE, DN 28 MM, SEM ANEL DE SOLDA, INSTALADO EM RAMAL E SUB-RAMAL  FORNECIMENTO E INSTALAÇÃO. AF_12/2015</v>
          </cell>
          <cell r="C7418" t="str">
            <v>UN</v>
          </cell>
          <cell r="D7418">
            <v>0</v>
          </cell>
          <cell r="E7418">
            <v>0</v>
          </cell>
          <cell r="F7418">
            <v>0</v>
          </cell>
        </row>
        <row r="7419">
          <cell r="A7419">
            <v>92332</v>
          </cell>
          <cell r="B7419" t="str">
            <v>TE EM COBRE, DN 15 MM, SEM ANEL DE SOLDA, INSTALADO EM RAMAL E SUB-RAMAL  FORNECIMENTO E INSTALAÇÃO. AF_12/2015</v>
          </cell>
          <cell r="C7419" t="str">
            <v>UN</v>
          </cell>
          <cell r="D7419">
            <v>0</v>
          </cell>
          <cell r="E7419">
            <v>0</v>
          </cell>
          <cell r="F7419">
            <v>0</v>
          </cell>
        </row>
        <row r="7420">
          <cell r="A7420">
            <v>92333</v>
          </cell>
          <cell r="B7420" t="str">
            <v>TE EM COBRE, DN 22 MM, SEM ANEL DE SOLDA, INSTALADO EM RAMAL E SUB-RAMAL  FORNECIMENTO E INSTALAÇÃO. AF_12/2015</v>
          </cell>
          <cell r="C7420" t="str">
            <v>UN</v>
          </cell>
          <cell r="D7420">
            <v>0</v>
          </cell>
          <cell r="E7420">
            <v>0</v>
          </cell>
          <cell r="F7420">
            <v>0</v>
          </cell>
        </row>
        <row r="7421">
          <cell r="A7421">
            <v>92334</v>
          </cell>
          <cell r="B7421" t="str">
            <v>TE EM COBRE, DN 28 MM, SEM ANEL DE SOLDA, INSTALADO EM RAMAL E SUB-RAMAL  FORNECIMENTO E INSTALAÇÃO. AF_12/2015</v>
          </cell>
          <cell r="C7421" t="str">
            <v>UN</v>
          </cell>
          <cell r="D7421">
            <v>0</v>
          </cell>
          <cell r="E7421">
            <v>0</v>
          </cell>
          <cell r="F7421">
            <v>0</v>
          </cell>
        </row>
        <row r="7422">
          <cell r="A7422">
            <v>92344</v>
          </cell>
          <cell r="B7422" t="str">
            <v>NIPLE, EM FERRO GALVANIZADO, DN 50 (2"), CONEXÃO ROSQUEADA, INSTALADO EM PRUMADAS - FORNECIMENTO E INSTALAÇÃO. AF_12/2015</v>
          </cell>
          <cell r="C7422" t="str">
            <v>UN</v>
          </cell>
          <cell r="D7422">
            <v>0</v>
          </cell>
          <cell r="E7422">
            <v>0</v>
          </cell>
          <cell r="F7422">
            <v>0</v>
          </cell>
        </row>
        <row r="7423">
          <cell r="A7423">
            <v>92345</v>
          </cell>
          <cell r="B7423" t="str">
            <v>LUVA, EM FERRO GALVANIZADO, DN 50 (2"), CONEXÃO ROSQUEADA, INSTALADO EM PRUMADAS - FORNECIMENTO E INSTALAÇÃO. AF_12/2015</v>
          </cell>
          <cell r="C7423" t="str">
            <v>UN</v>
          </cell>
          <cell r="D7423">
            <v>0</v>
          </cell>
          <cell r="E7423">
            <v>0</v>
          </cell>
          <cell r="F7423">
            <v>0</v>
          </cell>
        </row>
        <row r="7424">
          <cell r="A7424">
            <v>92346</v>
          </cell>
          <cell r="B7424" t="str">
            <v>NIPLE, EM FERRO GALVANIZADO, DN 65 (2 1/2"), CONEXÃO ROSQUEADA, INSTALADO EM PRUMADAS - FORNECIMENTO E INSTALAÇÃO. AF_12/2015</v>
          </cell>
          <cell r="C7424" t="str">
            <v>UN</v>
          </cell>
          <cell r="D7424">
            <v>0</v>
          </cell>
          <cell r="E7424">
            <v>0</v>
          </cell>
          <cell r="F7424">
            <v>0</v>
          </cell>
        </row>
        <row r="7425">
          <cell r="A7425">
            <v>92347</v>
          </cell>
          <cell r="B7425" t="str">
            <v>LUVA, EM FERRO GALVANIZADO, DN 65 (2 1/2"), CONEXÃO ROSQUEADA, INSTALADO EM PRUMADAS - FORNECIMENTO E INSTALAÇÃO. AF_12/2015</v>
          </cell>
          <cell r="C7425" t="str">
            <v>UN</v>
          </cell>
          <cell r="D7425">
            <v>0</v>
          </cell>
          <cell r="E7425">
            <v>0</v>
          </cell>
          <cell r="F7425">
            <v>0</v>
          </cell>
        </row>
        <row r="7426">
          <cell r="A7426">
            <v>92348</v>
          </cell>
          <cell r="B7426" t="str">
            <v>NIPLE, EM FERRO GALVANIZADO, DN 80 (3"), CONEXÃO ROSQUEADA, INSTALADO EM PRUMADAS - FORNECIMENTO E INSTALAÇÃO. AF_12/2015</v>
          </cell>
          <cell r="C7426" t="str">
            <v>UN</v>
          </cell>
          <cell r="D7426">
            <v>0</v>
          </cell>
          <cell r="E7426">
            <v>0</v>
          </cell>
          <cell r="F7426">
            <v>0</v>
          </cell>
        </row>
        <row r="7427">
          <cell r="A7427">
            <v>92349</v>
          </cell>
          <cell r="B7427" t="str">
            <v>LUVA, EM FERRO GALVANIZADO, DN 80 (3"), CONEXÃO ROSQUEADA, INSTALADO EM PRUMADAS - FORNECIMENTO E INSTALAÇÃO. AF_12/2015</v>
          </cell>
          <cell r="C7427" t="str">
            <v>UN</v>
          </cell>
          <cell r="D7427">
            <v>0</v>
          </cell>
          <cell r="E7427">
            <v>0</v>
          </cell>
          <cell r="F7427">
            <v>0</v>
          </cell>
        </row>
        <row r="7428">
          <cell r="A7428">
            <v>92350</v>
          </cell>
          <cell r="B7428" t="str">
            <v>JOELHO 45 GRAUS, EM FERRO GALVANIZADO, DN 50 (2"), CONEXÃO ROSQUEADA, INSTALADO EM PRUMADAS - FORNECIMENTO E INSTALAÇÃO. AF_12/2015</v>
          </cell>
          <cell r="C7428" t="str">
            <v>UN</v>
          </cell>
          <cell r="D7428">
            <v>0</v>
          </cell>
          <cell r="E7428">
            <v>0</v>
          </cell>
          <cell r="F7428">
            <v>0</v>
          </cell>
        </row>
        <row r="7429">
          <cell r="A7429">
            <v>92351</v>
          </cell>
          <cell r="B7429" t="str">
            <v>JOELHO 90 GRAUS, EM FERRO GALVANIZADO, DN 50 (2"), CONEXÃO ROSQUEADA, INSTALADO EM PRUMADAS - FORNECIMENTO E INSTALAÇÃO. AF_12/2015</v>
          </cell>
          <cell r="C7429" t="str">
            <v>UN</v>
          </cell>
          <cell r="D7429">
            <v>0</v>
          </cell>
          <cell r="E7429">
            <v>0</v>
          </cell>
          <cell r="F7429">
            <v>0</v>
          </cell>
        </row>
        <row r="7430">
          <cell r="A7430">
            <v>92352</v>
          </cell>
          <cell r="B7430" t="str">
            <v>JOELHO 45 GRAUS, EM FERRO GALVANIZADO, DN 65 (2 1/2"), CONEXÃO ROSQUEADA, INSTALADO EM PRUMADAS - FORNECIMENTO E INSTALAÇÃO. AF_12/2015</v>
          </cell>
          <cell r="C7430" t="str">
            <v>UN</v>
          </cell>
          <cell r="D7430">
            <v>0</v>
          </cell>
          <cell r="E7430">
            <v>0</v>
          </cell>
          <cell r="F7430">
            <v>0</v>
          </cell>
        </row>
        <row r="7431">
          <cell r="A7431">
            <v>92353</v>
          </cell>
          <cell r="B7431" t="str">
            <v>JOELHO 90 GRAUS, EM FERRO GALVANIZADO, DN 65 (2 1/2"), CONEXÃO ROSQUEADA, INSTALADO EM PRUMADAS - FORNECIMENTO E INSTALAÇÃO. AF_12/2015</v>
          </cell>
          <cell r="C7431" t="str">
            <v>UN</v>
          </cell>
          <cell r="D7431">
            <v>0</v>
          </cell>
          <cell r="E7431">
            <v>0</v>
          </cell>
          <cell r="F7431">
            <v>0</v>
          </cell>
        </row>
        <row r="7432">
          <cell r="A7432">
            <v>92354</v>
          </cell>
          <cell r="B7432" t="str">
            <v>JOELHO 45 GRAUS, EM FERRO GALVANIZADO, DN 80 (3"), CONEXÃO ROSQUEADA, INSTALADO EM PRUMADAS - FORNECIMENTO E INSTALAÇÃO. AF_12/2015</v>
          </cell>
          <cell r="C7432" t="str">
            <v>UN</v>
          </cell>
          <cell r="D7432">
            <v>0</v>
          </cell>
          <cell r="E7432">
            <v>0</v>
          </cell>
          <cell r="F7432">
            <v>0</v>
          </cell>
        </row>
        <row r="7433">
          <cell r="A7433">
            <v>92355</v>
          </cell>
          <cell r="B7433" t="str">
            <v>JOELHO 90 GRAUS, EM FERRO GALVANIZADO, DN 80 (3"), CONEXÃO ROSQUEADA, INSTALADO EM PRUMADAS - FORNECIMENTO E INSTALAÇÃO. AF_12/2015</v>
          </cell>
          <cell r="C7433" t="str">
            <v>UN</v>
          </cell>
          <cell r="D7433">
            <v>0</v>
          </cell>
          <cell r="E7433">
            <v>0</v>
          </cell>
          <cell r="F7433">
            <v>0</v>
          </cell>
        </row>
        <row r="7434">
          <cell r="A7434">
            <v>92356</v>
          </cell>
          <cell r="B7434" t="str">
            <v>TÊ, EM FERRO GALVANIZADO, DN 50 (2"), CONEXÃO ROSQUEADA, INSTALADO EM PRUMADAS - FORNECIMENTO E INSTALAÇÃO. AF_12/2015</v>
          </cell>
          <cell r="C7434" t="str">
            <v>UN</v>
          </cell>
          <cell r="D7434">
            <v>0</v>
          </cell>
          <cell r="E7434">
            <v>0</v>
          </cell>
          <cell r="F7434">
            <v>0</v>
          </cell>
        </row>
        <row r="7435">
          <cell r="A7435">
            <v>92357</v>
          </cell>
          <cell r="B7435" t="str">
            <v>TÊ, EM FERRO GALVANIZADO, DN 65 (2 1/2"), CONEXÃO ROSQUEADA, INSTALADO EM PRUMADAS - FORNECIMENTO E INSTALAÇÃO. AF_12/2015</v>
          </cell>
          <cell r="C7435" t="str">
            <v>UN</v>
          </cell>
          <cell r="D7435">
            <v>0</v>
          </cell>
          <cell r="E7435">
            <v>0</v>
          </cell>
          <cell r="F7435">
            <v>0</v>
          </cell>
        </row>
        <row r="7436">
          <cell r="A7436">
            <v>92358</v>
          </cell>
          <cell r="B7436" t="str">
            <v>TÊ, EM FERRO GALVANIZADO, DN 80 (3"), CONEXÃO ROSQUEADA, INSTALADO EM PRUMADAS - FORNECIMENTO E INSTALAÇÃO. AF_12/2015</v>
          </cell>
          <cell r="C7436" t="str">
            <v>UN</v>
          </cell>
          <cell r="D7436">
            <v>0</v>
          </cell>
          <cell r="E7436">
            <v>0</v>
          </cell>
          <cell r="F7436">
            <v>0</v>
          </cell>
        </row>
        <row r="7437">
          <cell r="A7437">
            <v>92369</v>
          </cell>
          <cell r="B7437" t="str">
            <v>NIPLE, EM FERRO GALVANIZADO, DN 25 (1"), CONEXÃO ROSQUEADA, INSTALADO EM REDE DE ALIMENTAÇÃO PARA HIDRANTE - FORNECIMENTO E INSTALAÇÃO. AF_12/2015</v>
          </cell>
          <cell r="C7437" t="str">
            <v>UN</v>
          </cell>
          <cell r="D7437">
            <v>0</v>
          </cell>
          <cell r="E7437">
            <v>0</v>
          </cell>
          <cell r="F7437">
            <v>0</v>
          </cell>
        </row>
        <row r="7438">
          <cell r="A7438">
            <v>92370</v>
          </cell>
          <cell r="B7438" t="str">
            <v>LUVA, EM FERRO GALVANIZADO, DN 25 (1"), CONEXÃO ROSQUEADA, INSTALADO EM REDE DE ALIMENTAÇÃO PARA HIDRANTE - FORNECIMENTO E INSTALAÇÃO. AF_12/2015</v>
          </cell>
          <cell r="C7438" t="str">
            <v>UN</v>
          </cell>
          <cell r="D7438">
            <v>0</v>
          </cell>
          <cell r="E7438">
            <v>0</v>
          </cell>
          <cell r="F7438">
            <v>0</v>
          </cell>
        </row>
        <row r="7439">
          <cell r="A7439">
            <v>92371</v>
          </cell>
          <cell r="B7439" t="str">
            <v>NIPLE, EM FERRO GALVANIZADO, DN 32 (1 1/4"), CONEXÃO ROSQUEADA, INSTALADO EM REDE DE ALIMENTAÇÃO PARA HIDRANTE - FORNECIMENTO E INSTALAÇÃO. AF_12/2015</v>
          </cell>
          <cell r="C7439" t="str">
            <v>UN</v>
          </cell>
          <cell r="D7439">
            <v>0</v>
          </cell>
          <cell r="E7439">
            <v>0</v>
          </cell>
          <cell r="F7439">
            <v>0</v>
          </cell>
        </row>
        <row r="7440">
          <cell r="A7440">
            <v>92372</v>
          </cell>
          <cell r="B7440" t="str">
            <v>LUVA, EM FERRO GALVANIZADO, DN 32 (1 1/4"), CONEXÃO ROSQUEADA, INSTALADO EM REDE DE ALIMENTAÇÃO PARA HIDRANTE - FORNECIMENTO E INSTALAÇÃO. AF_12/2015</v>
          </cell>
          <cell r="C7440" t="str">
            <v>UN</v>
          </cell>
          <cell r="D7440">
            <v>0</v>
          </cell>
          <cell r="E7440">
            <v>0</v>
          </cell>
          <cell r="F7440">
            <v>0</v>
          </cell>
        </row>
        <row r="7441">
          <cell r="A7441">
            <v>92373</v>
          </cell>
          <cell r="B7441" t="str">
            <v>NIPLE, EM FERRO GALVANIZADO, DN 40 (1 1/2"), CONEXÃO ROSQUEADA, INSTALADO EM REDE DE ALIMENTAÇÃO PARA HIDRANTE - FORNECIMENTO E INSTALAÇÃO. AF_12/2015</v>
          </cell>
          <cell r="C7441" t="str">
            <v>UN</v>
          </cell>
          <cell r="D7441">
            <v>0</v>
          </cell>
          <cell r="E7441">
            <v>0</v>
          </cell>
          <cell r="F7441">
            <v>0</v>
          </cell>
        </row>
        <row r="7442">
          <cell r="A7442">
            <v>92374</v>
          </cell>
          <cell r="B7442" t="str">
            <v>LUVA, EM FERRO GALVANIZADO, DN 40 (1 1/2"), CONEXÃO ROSQUEADA, INSTALADO EM REDE DE ALIMENTAÇÃO PARA HIDRANTE - FORNECIMENTO E INSTALAÇÃO. AF_12/2015</v>
          </cell>
          <cell r="C7442" t="str">
            <v>UN</v>
          </cell>
          <cell r="D7442">
            <v>0</v>
          </cell>
          <cell r="E7442">
            <v>0</v>
          </cell>
          <cell r="F7442">
            <v>0</v>
          </cell>
        </row>
        <row r="7443">
          <cell r="A7443">
            <v>92375</v>
          </cell>
          <cell r="B7443" t="str">
            <v>NIPLE, EM FERRO GALVANIZADO, DN 50 (2"), CONEXÃO ROSQUEADA, INSTALADO EM REDE DE ALIMENTAÇÃO PARA HIDRANTE - FORNECIMENTO E INSTALAÇÃO. AF_12/2015</v>
          </cell>
          <cell r="C7443" t="str">
            <v>UN</v>
          </cell>
          <cell r="D7443">
            <v>0</v>
          </cell>
          <cell r="E7443">
            <v>0</v>
          </cell>
          <cell r="F7443">
            <v>0</v>
          </cell>
        </row>
        <row r="7444">
          <cell r="A7444">
            <v>92376</v>
          </cell>
          <cell r="B7444" t="str">
            <v>LUVA, EM FERRO GALVANIZADO, DN 50 (2"), CONEXÃO ROSQUEADA, INSTALADO EM REDE DE ALIMENTAÇÃO PARA HIDRANTE - FORNECIMENTO E INSTALAÇÃO. AF_12/2015</v>
          </cell>
          <cell r="C7444" t="str">
            <v>UN</v>
          </cell>
          <cell r="D7444">
            <v>0</v>
          </cell>
          <cell r="E7444">
            <v>0</v>
          </cell>
          <cell r="F7444">
            <v>0</v>
          </cell>
        </row>
        <row r="7445">
          <cell r="A7445">
            <v>92377</v>
          </cell>
          <cell r="B7445" t="str">
            <v>NIPLE, EM FERRO GALVANIZADO, DN 65 (2 1/2"), CONEXÃO ROSQUEADA, INSTALADO EM REDE DE ALIMENTAÇÃO PARA HIDRANTE - FORNECIMENTO E INSTALAÇÃO. AF_12/2015</v>
          </cell>
          <cell r="C7445" t="str">
            <v>UN</v>
          </cell>
          <cell r="D7445">
            <v>0</v>
          </cell>
          <cell r="E7445">
            <v>0</v>
          </cell>
          <cell r="F7445">
            <v>0</v>
          </cell>
        </row>
        <row r="7446">
          <cell r="A7446">
            <v>92378</v>
          </cell>
          <cell r="B7446" t="str">
            <v>LUVA, EM FERRO GALVANIZADO, DN 65 (2 1/2"), CONEXÃO ROSQUEADA, INSTALADO EM REDE DE ALIMENTAÇÃO PARA HIDRANTE - FORNECIMENTO E INSTALAÇÃO. AF_12/2015</v>
          </cell>
          <cell r="C7446" t="str">
            <v>UN</v>
          </cell>
          <cell r="D7446">
            <v>0</v>
          </cell>
          <cell r="E7446">
            <v>0</v>
          </cell>
          <cell r="F7446">
            <v>0</v>
          </cell>
        </row>
        <row r="7447">
          <cell r="A7447">
            <v>92379</v>
          </cell>
          <cell r="B7447" t="str">
            <v>NIPLE, EM FERRO GALVANIZADO, DN 80 (3"), CONEXÃO ROSQUEADA, INSTALADO EM REDE DE ALIMENTAÇÃO PARA HIDRANTE - FORNECIMENTO E INSTALAÇÃO. AF_12/2015</v>
          </cell>
          <cell r="C7447" t="str">
            <v>UN</v>
          </cell>
          <cell r="D7447">
            <v>0</v>
          </cell>
          <cell r="E7447">
            <v>0</v>
          </cell>
          <cell r="F7447">
            <v>0</v>
          </cell>
        </row>
        <row r="7448">
          <cell r="A7448">
            <v>92380</v>
          </cell>
          <cell r="B7448" t="str">
            <v>LUVA, EM FERRO GALVANIZADO, DN 80 (3"), CONEXÃO ROSQUEADA, INSTALADO EM REDE DE ALIMENTAÇÃO PARA HIDRANTE - FORNECIMENTO E INSTALAÇÃO. AF_12/2015</v>
          </cell>
          <cell r="C7448" t="str">
            <v>UN</v>
          </cell>
          <cell r="D7448">
            <v>0</v>
          </cell>
          <cell r="E7448">
            <v>0</v>
          </cell>
          <cell r="F7448">
            <v>0</v>
          </cell>
        </row>
        <row r="7449">
          <cell r="A7449">
            <v>92381</v>
          </cell>
          <cell r="B7449" t="str">
            <v>JOELHO 45 GRAUS, EM FERRO GALVANIZADO, DN 25 (1"), CONEXÃO ROSQUEADA, INSTALADO EM REDE DE ALIMENTAÇÃO PARA HIDRANTE - FORNECIMENTO E INSTALAÇÃO. AF_12/2015</v>
          </cell>
          <cell r="C7449" t="str">
            <v>UN</v>
          </cell>
          <cell r="D7449">
            <v>0</v>
          </cell>
          <cell r="E7449">
            <v>0</v>
          </cell>
          <cell r="F7449">
            <v>0</v>
          </cell>
        </row>
        <row r="7450">
          <cell r="A7450">
            <v>92382</v>
          </cell>
          <cell r="B7450" t="str">
            <v>JOELHO 90 GRAUS, EM FERRO GALVANIZADO, DN 25 (1"), CONEXÃO ROSQUEADA, INSTALADO EM REDE DE ALIMENTAÇÃO PARA HIDRANTE - FORNECIMENTO E INSTALAÇÃO. AF_12/2015</v>
          </cell>
          <cell r="C7450" t="str">
            <v>UN</v>
          </cell>
          <cell r="D7450">
            <v>0</v>
          </cell>
          <cell r="E7450">
            <v>0</v>
          </cell>
          <cell r="F7450">
            <v>0</v>
          </cell>
        </row>
        <row r="7451">
          <cell r="A7451">
            <v>92383</v>
          </cell>
          <cell r="B7451" t="str">
            <v>JOELHO 45 GRAUS, EM FERRO GALVANIZADO, DN 32 (1 1/4"), CONEXÃO ROSQUEADA, INSTALADO EM REDE DE ALIMENTAÇÃO PARA HIDRANTE - FORNECIMENTO E INSTALAÇÃO. AF_12/2015</v>
          </cell>
          <cell r="C7451" t="str">
            <v>UN</v>
          </cell>
          <cell r="D7451">
            <v>0</v>
          </cell>
          <cell r="E7451">
            <v>0</v>
          </cell>
          <cell r="F7451">
            <v>0</v>
          </cell>
        </row>
        <row r="7452">
          <cell r="A7452">
            <v>92384</v>
          </cell>
          <cell r="B7452" t="str">
            <v>JOELHO 90 GRAUS, EM FERRO GALVANIZADO, DN 32 (1 1/4"), CONEXÃO ROSQUEADA, INSTALADO EM REDE DE ALIMENTAÇÃO PARA HIDRANTE - FORNECIMENTO E INSTALAÇÃO. AF_12/2015</v>
          </cell>
          <cell r="C7452" t="str">
            <v>UN</v>
          </cell>
          <cell r="D7452">
            <v>0</v>
          </cell>
          <cell r="E7452">
            <v>0</v>
          </cell>
          <cell r="F7452">
            <v>0</v>
          </cell>
        </row>
        <row r="7453">
          <cell r="A7453">
            <v>92385</v>
          </cell>
          <cell r="B7453" t="str">
            <v>JOELHO 45 GRAUS, EM FERRO GALVANIZADO, DN 40 (1 1/2"), CONEXÃO ROSQUEADA, INSTALADO EM REDE DE ALIMENTAÇÃO PARA HIDRANTE - FORNECIMENTO E INSTALAÇÃO. AF_12/2015</v>
          </cell>
          <cell r="C7453" t="str">
            <v>UN</v>
          </cell>
          <cell r="D7453">
            <v>0</v>
          </cell>
          <cell r="E7453">
            <v>0</v>
          </cell>
          <cell r="F7453">
            <v>0</v>
          </cell>
        </row>
        <row r="7454">
          <cell r="A7454">
            <v>92386</v>
          </cell>
          <cell r="B7454" t="str">
            <v>JOELHO 90 GRAUS, EM FERRO GALVANIZADO, DN 40 (1 1/2"), CONEXÃO ROSQUEADA, INSTALADO EM REDE DE ALIMENTAÇÃO PARA HIDRANTE - FORNECIMENTO E INSTALAÇÃO. AF_12/2015</v>
          </cell>
          <cell r="C7454" t="str">
            <v>UN</v>
          </cell>
          <cell r="D7454">
            <v>0</v>
          </cell>
          <cell r="E7454">
            <v>0</v>
          </cell>
          <cell r="F7454">
            <v>0</v>
          </cell>
        </row>
        <row r="7455">
          <cell r="A7455">
            <v>92387</v>
          </cell>
          <cell r="B7455" t="str">
            <v>JOELHO 45 GRAUS, EM FERRO GALVANIZADO, DN 50 (2"), CONEXÃO ROSQUEADA, INSTALADO EM REDE DE ALIMENTAÇÃO PARA HIDRANTE - FORNECIMENTO E INSTALAÇÃO. AF_12/2015</v>
          </cell>
          <cell r="C7455" t="str">
            <v>UN</v>
          </cell>
          <cell r="D7455">
            <v>0</v>
          </cell>
          <cell r="E7455">
            <v>0</v>
          </cell>
          <cell r="F7455">
            <v>0</v>
          </cell>
        </row>
        <row r="7456">
          <cell r="A7456">
            <v>92388</v>
          </cell>
          <cell r="B7456" t="str">
            <v>JOELHO 90 GRAUS, EM FERRO GALVANIZADO, DN 50 (2"), CONEXÃO ROSQUEADA, INSTALADO EM REDE DE ALIMENTAÇÃO PARA HIDRANTE - FORNECIMENTO E INSTALAÇÃO. AF_12/2015</v>
          </cell>
          <cell r="C7456" t="str">
            <v>UN</v>
          </cell>
          <cell r="D7456">
            <v>0</v>
          </cell>
          <cell r="E7456">
            <v>0</v>
          </cell>
          <cell r="F7456">
            <v>0</v>
          </cell>
        </row>
        <row r="7457">
          <cell r="A7457">
            <v>92389</v>
          </cell>
          <cell r="B7457" t="str">
            <v>JOELHO 45 GRAUS, EM FERRO GALVANIZADO, DN 65 (2 1/2"), CONEXÃO ROSQUEADA, INSTALADO EM REDE DE ALIMENTAÇÃO PARA HIDRANTE - FORNECIMENTO E INSTALAÇÃO. AF_12/2015</v>
          </cell>
          <cell r="C7457" t="str">
            <v>UN</v>
          </cell>
          <cell r="D7457">
            <v>0</v>
          </cell>
          <cell r="E7457">
            <v>0</v>
          </cell>
          <cell r="F7457">
            <v>0</v>
          </cell>
        </row>
        <row r="7458">
          <cell r="A7458">
            <v>92390</v>
          </cell>
          <cell r="B7458" t="str">
            <v>JOELHO 90 GRAUS, EM FERRO GALVANIZADO, DN 65 (2 1/2"), CONEXÃO ROSQUEADA, INSTALADO EM REDE DE ALIMENTAÇÃO PARA HIDRANTE - FORNECIMENTO E INSTALAÇÃO. AF_12/2015</v>
          </cell>
          <cell r="C7458" t="str">
            <v>UN</v>
          </cell>
          <cell r="D7458">
            <v>54.97</v>
          </cell>
          <cell r="E7458">
            <v>45.120000000000005</v>
          </cell>
          <cell r="F7458">
            <v>0</v>
          </cell>
        </row>
        <row r="7459">
          <cell r="A7459">
            <v>92635</v>
          </cell>
          <cell r="B7459" t="str">
            <v>JOELHO 45 GRAUS, EM FERRO GALVANIZADO, CONEXÃO ROSQUEADA, DN 80 (3"), INSTALADO EM REDE DE ALIMENTAÇÃO PARA HIDRANTE - FORNECIMENTO E INSTALAÇÃO. AF_12/2015</v>
          </cell>
          <cell r="C7459" t="str">
            <v>UN</v>
          </cell>
          <cell r="D7459">
            <v>0</v>
          </cell>
          <cell r="E7459">
            <v>0</v>
          </cell>
          <cell r="F7459">
            <v>0</v>
          </cell>
        </row>
        <row r="7460">
          <cell r="A7460">
            <v>92636</v>
          </cell>
          <cell r="B7460" t="str">
            <v>JOELHO 90 GRAUS, EM FERRO GALVANIZADO, CONEXÃO ROSQUEADA, DN 80 (3"), INSTALADO EM REDE DE ALIMENTAÇÃO PARA HIDRANTE - FORNECIMENTO E INSTALAÇÃO. AF_12/2015</v>
          </cell>
          <cell r="C7460" t="str">
            <v>UN</v>
          </cell>
          <cell r="D7460">
            <v>0</v>
          </cell>
          <cell r="E7460">
            <v>0</v>
          </cell>
          <cell r="F7460">
            <v>0</v>
          </cell>
        </row>
        <row r="7461">
          <cell r="A7461">
            <v>92637</v>
          </cell>
          <cell r="B7461" t="str">
            <v>TÊ, EM FERRO GALVANIZADO, CONEXÃO ROSQUEADA, DN 25 (1"), INSTALADO EM REDE DE ALIMENTAÇÃO PARA HIDRANTE - FORNECIMENTO E INSTALAÇÃO. AF_12/2015</v>
          </cell>
          <cell r="C7461" t="str">
            <v>UN</v>
          </cell>
          <cell r="D7461">
            <v>0</v>
          </cell>
          <cell r="E7461">
            <v>0</v>
          </cell>
          <cell r="F7461">
            <v>0</v>
          </cell>
        </row>
        <row r="7462">
          <cell r="A7462">
            <v>92638</v>
          </cell>
          <cell r="B7462" t="str">
            <v>TÊ, EM FERRO GALVANIZADO, CONEXÃO ROSQUEADA, DN 32 (1 1/4"), INSTALADO EM REDE DE ALIMENTAÇÃO PARA HIDRANTE - FORNECIMENTO E INSTALAÇÃO. AF_12/2015</v>
          </cell>
          <cell r="C7462" t="str">
            <v>UN</v>
          </cell>
          <cell r="D7462">
            <v>0</v>
          </cell>
          <cell r="E7462">
            <v>0</v>
          </cell>
          <cell r="F7462">
            <v>0</v>
          </cell>
        </row>
        <row r="7463">
          <cell r="A7463">
            <v>92639</v>
          </cell>
          <cell r="B7463" t="str">
            <v>TÊ, EM FERRO GALVANIZADO, CONEXÃO ROSQUEADA, DN 40 (1 1/2"), INSTALADO EM REDE DE ALIMENTAÇÃO PARA HIDRANTE - FORNECIMENTO E INSTALAÇÃO. AF_12/2015</v>
          </cell>
          <cell r="C7463" t="str">
            <v>UN</v>
          </cell>
          <cell r="D7463">
            <v>0</v>
          </cell>
          <cell r="E7463">
            <v>0</v>
          </cell>
          <cell r="F7463">
            <v>0</v>
          </cell>
        </row>
        <row r="7464">
          <cell r="A7464">
            <v>92640</v>
          </cell>
          <cell r="B7464" t="str">
            <v>TÊ, EM FERRO GALVANIZADO, CONEXÃO ROSQUEADA, DN 50 (2"), INSTALADO EM REDE DE ALIMENTAÇÃO PARA HIDRANTE - FORNECIMENTO E INSTALAÇÃO. AF_12/2015</v>
          </cell>
          <cell r="C7464" t="str">
            <v>UN</v>
          </cell>
          <cell r="D7464">
            <v>0</v>
          </cell>
          <cell r="E7464">
            <v>0</v>
          </cell>
          <cell r="F7464">
            <v>0</v>
          </cell>
        </row>
        <row r="7465">
          <cell r="A7465">
            <v>92642</v>
          </cell>
          <cell r="B7465" t="str">
            <v>TÊ, EM FERRO GALVANIZADO, CONEXÃO ROSQUEADA, DN 65 (2 1/2"), INSTALADO EM REDE DE ALIMENTAÇÃO PARA HIDRANTE - FORNECIMENTO E INSTALAÇÃO. AF_12/2015</v>
          </cell>
          <cell r="C7465" t="str">
            <v>UN</v>
          </cell>
          <cell r="D7465">
            <v>0</v>
          </cell>
          <cell r="E7465">
            <v>0</v>
          </cell>
          <cell r="F7465">
            <v>0</v>
          </cell>
        </row>
        <row r="7466">
          <cell r="A7466">
            <v>92644</v>
          </cell>
          <cell r="B7466" t="str">
            <v>TÊ, EM FERRO GALVANIZADO, CONEXÃO ROSQUEADA, DN 80 (3"), INSTALADO EM REDE DE ALIMENTAÇÃO PARA HIDRANTE - FORNECIMENTO E INSTALAÇÃO. AF_12/2015</v>
          </cell>
          <cell r="C7466" t="str">
            <v>UN</v>
          </cell>
          <cell r="D7466">
            <v>0</v>
          </cell>
          <cell r="E7466">
            <v>0</v>
          </cell>
          <cell r="F7466">
            <v>0</v>
          </cell>
        </row>
        <row r="7467">
          <cell r="A7467">
            <v>92657</v>
          </cell>
          <cell r="B7467" t="str">
            <v>NIPLE, EM FERRO GALVANIZADO, CONEXÃO ROSQUEADA, DN 25 (1"), INSTALADO EM REDE DE ALIMENTAÇÃO PARA SPRINKLER - FORNECIMENTO E INSTALAÇÃO. AF_12/2015</v>
          </cell>
          <cell r="C7467" t="str">
            <v>UN</v>
          </cell>
          <cell r="D7467">
            <v>0</v>
          </cell>
          <cell r="E7467">
            <v>0</v>
          </cell>
          <cell r="F7467">
            <v>0</v>
          </cell>
        </row>
        <row r="7468">
          <cell r="A7468">
            <v>92658</v>
          </cell>
          <cell r="B7468" t="str">
            <v>LUVA, EM FERRO GALVANIZADO, CONEXÃO ROSQUEADA, DN 25 (1"), INSTALADO EM REDE DE ALIMENTAÇÃO PARA SPRINKLER - FORNECIMENTO E INSTALAÇÃO. AF_12/2015</v>
          </cell>
          <cell r="C7468" t="str">
            <v>UN</v>
          </cell>
          <cell r="D7468">
            <v>0</v>
          </cell>
          <cell r="E7468">
            <v>0</v>
          </cell>
          <cell r="F7468">
            <v>0</v>
          </cell>
        </row>
        <row r="7469">
          <cell r="A7469">
            <v>92659</v>
          </cell>
          <cell r="B7469" t="str">
            <v>NIPLE, EM FERRO GALVANIZADO, CONEXÃO ROSQUEADA, DN 32 (1 1/4"), INSTALADO EM REDE DE ALIMENTAÇÃO PARA SPRINKLER - FORNECIMENTO E INSTALAÇÃO. AF_12/2015</v>
          </cell>
          <cell r="C7469" t="str">
            <v>UN</v>
          </cell>
          <cell r="D7469">
            <v>0</v>
          </cell>
          <cell r="E7469">
            <v>0</v>
          </cell>
          <cell r="F7469">
            <v>0</v>
          </cell>
        </row>
        <row r="7470">
          <cell r="A7470">
            <v>92660</v>
          </cell>
          <cell r="B7470" t="str">
            <v>LUVA, EM FERRO GALVANIZADO, CONEXÃO ROSQUEADA, DN 32 (1 1/4"), INSTALADO EM REDE DE ALIMENTAÇÃO PARA SPRINKLER - FORNECIMENTO E INSTALAÇÃO. AF_12/2015</v>
          </cell>
          <cell r="C7470" t="str">
            <v>UN</v>
          </cell>
          <cell r="D7470">
            <v>0</v>
          </cell>
          <cell r="E7470">
            <v>0</v>
          </cell>
          <cell r="F7470">
            <v>0</v>
          </cell>
        </row>
        <row r="7471">
          <cell r="A7471">
            <v>92661</v>
          </cell>
          <cell r="B7471" t="str">
            <v>NIPLE, EM FERRO GALVANIZADO, CONEXÃO ROSQUEADA, DN 40 (1 1/2"), INSTALADO EM REDE DE ALIMENTAÇÃO PARA SPRINKLER - FORNECIMENTO E INSTALAÇÃO. AF_12/2015</v>
          </cell>
          <cell r="C7471" t="str">
            <v>UN</v>
          </cell>
          <cell r="D7471">
            <v>0</v>
          </cell>
          <cell r="E7471">
            <v>0</v>
          </cell>
          <cell r="F7471">
            <v>0</v>
          </cell>
        </row>
        <row r="7472">
          <cell r="A7472">
            <v>92662</v>
          </cell>
          <cell r="B7472" t="str">
            <v>LUVA, EM FERRO GALVANIZADO, CONEXÃO ROSQUEADA, DN 40 (1 1/2"), INSTALADO EM REDE DE ALIMENTAÇÃO PARA SPRINKLER - FORNECIMENTO E INSTALAÇÃO. AF_12/2015</v>
          </cell>
          <cell r="C7472" t="str">
            <v>UN</v>
          </cell>
          <cell r="D7472">
            <v>0</v>
          </cell>
          <cell r="E7472">
            <v>0</v>
          </cell>
          <cell r="F7472">
            <v>0</v>
          </cell>
        </row>
        <row r="7473">
          <cell r="A7473">
            <v>92663</v>
          </cell>
          <cell r="B7473" t="str">
            <v>NIPLE, EM FERRO GALVANIZADO, CONEXÃO ROSQUEADA, DN 50 (2"), INSTALADO EM REDE DE ALIMENTAÇÃO PARA SPRINKLER - FORNECIMENTO E INSTALAÇÃO. AF_12/2015</v>
          </cell>
          <cell r="C7473" t="str">
            <v>UN</v>
          </cell>
          <cell r="D7473">
            <v>0</v>
          </cell>
          <cell r="E7473">
            <v>0</v>
          </cell>
          <cell r="F7473">
            <v>0</v>
          </cell>
        </row>
        <row r="7474">
          <cell r="A7474">
            <v>92664</v>
          </cell>
          <cell r="B7474" t="str">
            <v>LUVA, EM FERRO GALVANIZADO, CONEXÃO ROSQUEADA, DN 50 (2"), INSTALADO EM REDE DE ALIMENTAÇÃO PARA SPRINKLER - FORNECIMENTO E INSTALAÇÃO. AF_12/2015</v>
          </cell>
          <cell r="C7474" t="str">
            <v>UN</v>
          </cell>
          <cell r="D7474">
            <v>0</v>
          </cell>
          <cell r="E7474">
            <v>0</v>
          </cell>
          <cell r="F7474">
            <v>0</v>
          </cell>
        </row>
        <row r="7475">
          <cell r="A7475">
            <v>92665</v>
          </cell>
          <cell r="B7475" t="str">
            <v>NIPLE, EM FERRO GALVANIZADO, CONEXÃO ROSQUEADA, DN 65 (2 1/2"), INSTALADO EM REDE DE ALIMENTAÇÃO PARA SPRINKLER - FORNECIMENTO E INSTALAÇÃO. AF_12/2015</v>
          </cell>
          <cell r="C7475" t="str">
            <v>UN</v>
          </cell>
          <cell r="D7475">
            <v>0</v>
          </cell>
          <cell r="E7475">
            <v>0</v>
          </cell>
          <cell r="F7475">
            <v>0</v>
          </cell>
        </row>
        <row r="7476">
          <cell r="A7476">
            <v>92666</v>
          </cell>
          <cell r="B7476" t="str">
            <v>LUVA, EM FERRO GALVANIZADO, CONEXÃO ROSQUEADA, DN 65 (2 1/2"), INSTALADO EM REDE DE ALIMENTAÇÃO PARA SPRINKLER - FORNECIMENTO E INSTALAÇÃO. AF_12/2015</v>
          </cell>
          <cell r="C7476" t="str">
            <v>UN</v>
          </cell>
          <cell r="D7476">
            <v>0</v>
          </cell>
          <cell r="E7476">
            <v>0</v>
          </cell>
          <cell r="F7476">
            <v>0</v>
          </cell>
        </row>
        <row r="7477">
          <cell r="A7477">
            <v>92667</v>
          </cell>
          <cell r="B7477" t="str">
            <v>NIPLE, EM FERRO GALVANIZADO, CONEXÃO ROSQUEADA, DN 80 (3"), INSTALADO EM REDE DE ALIMENTAÇÃO PARA SPRINKLER - FORNECIMENTO E INSTALAÇÃO. AF_12/2015</v>
          </cell>
          <cell r="C7477" t="str">
            <v>UN</v>
          </cell>
          <cell r="D7477">
            <v>0</v>
          </cell>
          <cell r="E7477">
            <v>0</v>
          </cell>
          <cell r="F7477">
            <v>0</v>
          </cell>
        </row>
        <row r="7478">
          <cell r="A7478">
            <v>92668</v>
          </cell>
          <cell r="B7478" t="str">
            <v>LUVA, EM FERRO GALVANIZADO, CONEXÃO ROSQUEADA, DN 80 (3"), INSTALADO EM REDE DE ALIMENTAÇÃO PARA SPRINKLER - FORNECIMENTO E INSTALAÇÃO. AF_12/2015</v>
          </cell>
          <cell r="C7478" t="str">
            <v>UN</v>
          </cell>
          <cell r="D7478">
            <v>0</v>
          </cell>
          <cell r="E7478">
            <v>0</v>
          </cell>
          <cell r="F7478">
            <v>0</v>
          </cell>
        </row>
        <row r="7479">
          <cell r="A7479">
            <v>92669</v>
          </cell>
          <cell r="B7479" t="str">
            <v>JOELHO 45 GRAUS, EM FERRO GALVANIZADO, CONEXÃO ROSQUEADA, DN 25 (1"), INSTALADO EM REDE DE ALIMENTAÇÃO PARA SPRINKLER - FORNECIMENTO E INSTALAÇÃO. AF_12/2015</v>
          </cell>
          <cell r="C7479" t="str">
            <v>UN</v>
          </cell>
          <cell r="D7479">
            <v>0</v>
          </cell>
          <cell r="E7479">
            <v>0</v>
          </cell>
          <cell r="F7479">
            <v>0</v>
          </cell>
        </row>
        <row r="7480">
          <cell r="A7480">
            <v>92670</v>
          </cell>
          <cell r="B7480" t="str">
            <v>JOELHO 90 GRAUS, EM FERRO GALVANIZADO, CONEXÃO ROSQUEADA, DN 25 (1"), INSTALADO EM REDE DE ALIMENTAÇÃO PARA SPRINKLER - FORNECIMENTO E INSTALAÇÃO. AF_12/2015</v>
          </cell>
          <cell r="C7480" t="str">
            <v>UN</v>
          </cell>
          <cell r="D7480">
            <v>0</v>
          </cell>
          <cell r="E7480">
            <v>0</v>
          </cell>
          <cell r="F7480">
            <v>0</v>
          </cell>
        </row>
        <row r="7481">
          <cell r="A7481">
            <v>92671</v>
          </cell>
          <cell r="B7481" t="str">
            <v>JOELHO 45 GRAUS, EM FERRO GALVANIZADO, CONEXÃO ROSQUEADA, DN 32 (1 1/4"), INSTALADO EM REDE DE ALIMENTAÇÃO PARA SPRINKLER - FORNECIMENTO E INSTALAÇÃO. AF_12/2015</v>
          </cell>
          <cell r="C7481" t="str">
            <v>UN</v>
          </cell>
          <cell r="D7481">
            <v>0</v>
          </cell>
          <cell r="E7481">
            <v>0</v>
          </cell>
          <cell r="F7481">
            <v>0</v>
          </cell>
        </row>
        <row r="7482">
          <cell r="A7482">
            <v>92672</v>
          </cell>
          <cell r="B7482" t="str">
            <v>JOELHO 90 GRAUS, EM FERRO GALVANIZADO, CONEXÃO ROSQUEADA, DN 32 (1 1/4"), INSTALADO EM REDE DE ALIMENTAÇÃO PARA SPRINKLER - FORNECIMENTO E INSTALAÇÃO. AF_12/2015</v>
          </cell>
          <cell r="C7482" t="str">
            <v>UN</v>
          </cell>
          <cell r="D7482">
            <v>0</v>
          </cell>
          <cell r="E7482">
            <v>0</v>
          </cell>
          <cell r="F7482">
            <v>0</v>
          </cell>
        </row>
        <row r="7483">
          <cell r="A7483">
            <v>92673</v>
          </cell>
          <cell r="B7483" t="str">
            <v>JOELHO 45 GRAUS, EM FERRO GALVANIZADO, CONEXÃO ROSQUEADA, DN 40 (1 1/2"), INSTALADO EM REDE DE ALIMENTAÇÃO PARA SPRINKLER - FORNECIMENTO E INSTALAÇÃO. AF_12/2015</v>
          </cell>
          <cell r="C7483" t="str">
            <v>UN</v>
          </cell>
          <cell r="D7483">
            <v>0</v>
          </cell>
          <cell r="E7483">
            <v>0</v>
          </cell>
          <cell r="F7483">
            <v>0</v>
          </cell>
        </row>
        <row r="7484">
          <cell r="A7484">
            <v>92674</v>
          </cell>
          <cell r="B7484" t="str">
            <v>JOELHO 90 GRAUS, EM FERRO GALVANIZADO, CONEXÃO ROSQUEADA, DN 40 (1 1/2"), INSTALADO EM REDE DE ALIMENTAÇÃO PARA SPRINKLER - FORNECIMENTO E INSTALAÇÃO. AF_12/2015</v>
          </cell>
          <cell r="C7484" t="str">
            <v>UN</v>
          </cell>
          <cell r="D7484">
            <v>0</v>
          </cell>
          <cell r="E7484">
            <v>0</v>
          </cell>
          <cell r="F7484">
            <v>0</v>
          </cell>
        </row>
        <row r="7485">
          <cell r="A7485">
            <v>92675</v>
          </cell>
          <cell r="B7485" t="str">
            <v>JOELHO 45 GRAUS, EM FERRO GALVANIZADO, CONEXÃO ROSQUEADA, DN 50 (2"), INSTALADO EM REDE DE ALIMENTAÇÃO PARA SPRINKLER - FORNECIMENTO E INSTALAÇÃO. AF_12/2015</v>
          </cell>
          <cell r="C7485" t="str">
            <v>UN</v>
          </cell>
          <cell r="D7485">
            <v>0</v>
          </cell>
          <cell r="E7485">
            <v>0</v>
          </cell>
          <cell r="F7485">
            <v>0</v>
          </cell>
        </row>
        <row r="7486">
          <cell r="A7486">
            <v>92676</v>
          </cell>
          <cell r="B7486" t="str">
            <v>JOELHO 90 GRAUS, EM FERRO GALVANIZADO, CONEXÃO ROSQUEADA, DN 50 (2"), INSTALADO EM REDE DE ALIMENTAÇÃO PARA SPRINKLER - FORNECIMENTO E INSTALAÇÃO. AF_12/2015</v>
          </cell>
          <cell r="C7486" t="str">
            <v>UN</v>
          </cell>
          <cell r="D7486">
            <v>0</v>
          </cell>
          <cell r="E7486">
            <v>0</v>
          </cell>
          <cell r="F7486">
            <v>0</v>
          </cell>
        </row>
        <row r="7487">
          <cell r="A7487">
            <v>92677</v>
          </cell>
          <cell r="B7487" t="str">
            <v>JOELHO 45 GRAUS, EM FERRO GALVANIZADO, CONEXÃO ROSQUEADA, DN 65 (2 1/2"), INSTALADO EM REDE DE ALIMENTAÇÃO PARA SPRINKLER - FORNECIMENTO E INSTALAÇÃO. AF_12/2015</v>
          </cell>
          <cell r="C7487" t="str">
            <v>UN</v>
          </cell>
          <cell r="D7487">
            <v>0</v>
          </cell>
          <cell r="E7487">
            <v>0</v>
          </cell>
          <cell r="F7487">
            <v>0</v>
          </cell>
        </row>
        <row r="7488">
          <cell r="A7488">
            <v>92678</v>
          </cell>
          <cell r="B7488" t="str">
            <v>JOELHO 90 GRAUS, EM FERRO GALVANIZADO, CONEXÃO ROSQUEADA, DN 65 (2 1/2"), INSTALADO EM REDE DE ALIMENTAÇÃO PARA SPRINKLER - FORNECIMENTO E INSTALAÇÃO. AF_12/2015</v>
          </cell>
          <cell r="C7488" t="str">
            <v>UN</v>
          </cell>
          <cell r="D7488">
            <v>0</v>
          </cell>
          <cell r="E7488">
            <v>0</v>
          </cell>
          <cell r="F7488">
            <v>0</v>
          </cell>
        </row>
        <row r="7489">
          <cell r="A7489">
            <v>92679</v>
          </cell>
          <cell r="B7489" t="str">
            <v>JOELHO 45 GRAUS, EM FERRO GALVANIZADO, CONEXÃO ROSQUEADA, DN 80 (3"), INSTALADO EM REDE DE ALIMENTAÇÃO PARA SPRINKLER - FORNECIMENTO E INSTALAÇÃO. AF_12/2015</v>
          </cell>
          <cell r="C7489" t="str">
            <v>UN</v>
          </cell>
          <cell r="D7489">
            <v>0</v>
          </cell>
          <cell r="E7489">
            <v>0</v>
          </cell>
          <cell r="F7489">
            <v>0</v>
          </cell>
        </row>
        <row r="7490">
          <cell r="A7490">
            <v>92680</v>
          </cell>
          <cell r="B7490" t="str">
            <v>JOELHO 90 GRAUS, EM FERRO GALVANIZADO, CONEXÃO ROSQUEADA, DN 80 (3"), INSTALADO EM REDE DE ALIMENTAÇÃO PARA SPRINKLER - FORNECIMENTO E INSTALAÇÃO. AF_12/2015</v>
          </cell>
          <cell r="C7490" t="str">
            <v>UN</v>
          </cell>
          <cell r="D7490">
            <v>0</v>
          </cell>
          <cell r="E7490">
            <v>0</v>
          </cell>
          <cell r="F7490">
            <v>0</v>
          </cell>
        </row>
        <row r="7491">
          <cell r="A7491">
            <v>92681</v>
          </cell>
          <cell r="B7491" t="str">
            <v>TÊ, EM FERRO GALVANIZADO, CONEXÃO ROSQUEADA, DN 25 (1"), INSTALADO EM REDE DE ALIMENTAÇÃO PARA SPRINKLER - FORNECIMENTO E INSTALAÇÃO. AF_12/2015</v>
          </cell>
          <cell r="C7491" t="str">
            <v>UN</v>
          </cell>
          <cell r="D7491">
            <v>0</v>
          </cell>
          <cell r="E7491">
            <v>0</v>
          </cell>
          <cell r="F7491">
            <v>0</v>
          </cell>
        </row>
        <row r="7492">
          <cell r="A7492">
            <v>92682</v>
          </cell>
          <cell r="B7492" t="str">
            <v>TÊ, EM FERRO GALVANIZADO, CONEXÃO ROSQUEADA, DN 32 (1 1/4"), INSTALADO EM REDE DE ALIMENTAÇÃO PARA SPRINKLER - FORNECIMENTO E INSTALAÇÃO. AF_12/2015</v>
          </cell>
          <cell r="C7492" t="str">
            <v>UN</v>
          </cell>
          <cell r="D7492">
            <v>0</v>
          </cell>
          <cell r="E7492">
            <v>0</v>
          </cell>
          <cell r="F7492">
            <v>0</v>
          </cell>
        </row>
        <row r="7493">
          <cell r="A7493">
            <v>92683</v>
          </cell>
          <cell r="B7493" t="str">
            <v>TÊ, EM FERRO GALVANIZADO, CONEXÃO ROSQUEADA, DN 40 (1 1/2"), INSTALADO EM REDE DE ALIMENTAÇÃO PARA SPRINKLER - FORNECIMENTO E INSTALAÇÃO. AF_12/2015</v>
          </cell>
          <cell r="C7493" t="str">
            <v>UN</v>
          </cell>
          <cell r="D7493">
            <v>0</v>
          </cell>
          <cell r="E7493">
            <v>0</v>
          </cell>
          <cell r="F7493">
            <v>0</v>
          </cell>
        </row>
        <row r="7494">
          <cell r="A7494">
            <v>92684</v>
          </cell>
          <cell r="B7494" t="str">
            <v>TÊ, EM FERRO GALVANIZADO, CONEXÃO ROSQUEADA, DN 50 (2"), INSTALADO EM REDE DE ALIMENTAÇÃO PARA SPRINKLER - FORNECIMENTO E INSTALAÇÃO. AF_12/2015</v>
          </cell>
          <cell r="C7494" t="str">
            <v>UN</v>
          </cell>
          <cell r="D7494">
            <v>0</v>
          </cell>
          <cell r="E7494">
            <v>0</v>
          </cell>
          <cell r="F7494">
            <v>0</v>
          </cell>
        </row>
        <row r="7495">
          <cell r="A7495">
            <v>92685</v>
          </cell>
          <cell r="B7495" t="str">
            <v>TÊ, EM FERRO GALVANIZADO, CONEXÃO ROSQUEADA, DN 65 (2 1/2"), INSTALADO EM REDE DE ALIMENTAÇÃO PARA SPRINKLER - FORNECIMENTO E INSTALAÇÃO. AF_12/2015</v>
          </cell>
          <cell r="C7495" t="str">
            <v>UN</v>
          </cell>
          <cell r="D7495">
            <v>0</v>
          </cell>
          <cell r="E7495">
            <v>0</v>
          </cell>
          <cell r="F7495">
            <v>0</v>
          </cell>
        </row>
        <row r="7496">
          <cell r="A7496">
            <v>92686</v>
          </cell>
          <cell r="B7496" t="str">
            <v>TÊ, EM FERRO GALVANIZADO, CONEXÃO ROSQUEADA, DN 80 (3"), INSTALADO EM REDE DE ALIMENTAÇÃO PARA SPRINKLER - FORNECIMENTO E INSTALAÇÃO. AF_12/2015</v>
          </cell>
          <cell r="C7496" t="str">
            <v>UN</v>
          </cell>
          <cell r="D7496">
            <v>0</v>
          </cell>
          <cell r="E7496">
            <v>0</v>
          </cell>
          <cell r="F7496">
            <v>0</v>
          </cell>
        </row>
        <row r="7497">
          <cell r="A7497">
            <v>92692</v>
          </cell>
          <cell r="B7497" t="str">
            <v>NIPLE, EM FERRO GALVANIZADO, CONEXÃO ROSQUEADA, DN 15 (1/2"), INSTALADO EM RAMAIS E SUB-RAMAIS DE GÁS - FORNECIMENTO E INSTALAÇÃO. AF_12/2015</v>
          </cell>
          <cell r="C7497" t="str">
            <v>UN</v>
          </cell>
          <cell r="D7497">
            <v>0</v>
          </cell>
          <cell r="E7497">
            <v>0</v>
          </cell>
          <cell r="F7497">
            <v>0</v>
          </cell>
        </row>
        <row r="7498">
          <cell r="A7498">
            <v>92693</v>
          </cell>
          <cell r="B7498" t="str">
            <v>LUVA, EM FERRO GALVANIZADO, CONEXÃO ROSQUEADA, DN 15 (1/2"), INSTALADO EM RAMAIS E SUB-RAMAIS DE GÁS - FORNECIMENTO E INSTALAÇÃO. AF_12/2015</v>
          </cell>
          <cell r="C7498" t="str">
            <v>UN</v>
          </cell>
          <cell r="D7498">
            <v>0</v>
          </cell>
          <cell r="E7498">
            <v>0</v>
          </cell>
          <cell r="F7498">
            <v>0</v>
          </cell>
        </row>
        <row r="7499">
          <cell r="A7499">
            <v>92694</v>
          </cell>
          <cell r="B7499" t="str">
            <v>NIPLE, EM FERRO GALVANIZADO, CONEXÃO ROSQUEADA, DN 20 (3/4"), INSTALADO EM RAMAIS E SUB-RAMAIS DE GÁS - FORNECIMENTO E INSTALAÇÃO. AF_12/2015</v>
          </cell>
          <cell r="C7499" t="str">
            <v>UN</v>
          </cell>
          <cell r="D7499">
            <v>0</v>
          </cell>
          <cell r="E7499">
            <v>0</v>
          </cell>
          <cell r="F7499">
            <v>0</v>
          </cell>
        </row>
        <row r="7500">
          <cell r="A7500">
            <v>92695</v>
          </cell>
          <cell r="B7500" t="str">
            <v>LUVA, EM FERRO GALVANIZADO, CONEXÃO ROSQUEADA, DN 20 (3/4"), INSTALADO EM RAMAIS E SUB-RAMAIS DE GÁS - FORNECIMENTO E INSTALAÇÃO. AF_12/2015</v>
          </cell>
          <cell r="C7500" t="str">
            <v>UN</v>
          </cell>
          <cell r="D7500">
            <v>0</v>
          </cell>
          <cell r="E7500">
            <v>0</v>
          </cell>
          <cell r="F7500">
            <v>0</v>
          </cell>
        </row>
        <row r="7501">
          <cell r="A7501">
            <v>92696</v>
          </cell>
          <cell r="B7501" t="str">
            <v>NIPLE, EM FERRO GALVANIZADO, CONEXÃO ROSQUEADA, DN 25 (1"), INSTALADO EM RAMAIS E SUB-RAMAIS DE GÁS - FORNECIMENTO E INSTALAÇÃO. AF_12/2015</v>
          </cell>
          <cell r="C7501" t="str">
            <v>UN</v>
          </cell>
          <cell r="D7501">
            <v>0</v>
          </cell>
          <cell r="E7501">
            <v>0</v>
          </cell>
          <cell r="F7501">
            <v>0</v>
          </cell>
        </row>
        <row r="7502">
          <cell r="A7502">
            <v>92697</v>
          </cell>
          <cell r="B7502" t="str">
            <v>LUVA, EM FERRO GALVANIZADO, CONEXÃO ROSQUEADA, DN 25 (1"), INSTALADO EM RAMAIS E SUB-RAMAIS DE GÁS - FORNECIMENTO E INSTALAÇÃO. AF_12/2015</v>
          </cell>
          <cell r="C7502" t="str">
            <v>UN</v>
          </cell>
          <cell r="D7502">
            <v>0</v>
          </cell>
          <cell r="E7502">
            <v>0</v>
          </cell>
          <cell r="F7502">
            <v>0</v>
          </cell>
        </row>
        <row r="7503">
          <cell r="A7503">
            <v>92698</v>
          </cell>
          <cell r="B7503" t="str">
            <v>JOELHO 45 GRAUS, EM FERRO GALVANIZADO, CONEXÃO ROSQUEADA, DN 15 (1/2"), INSTALADO EM RAMAIS E SUB-RAMAIS DE GÁS - FORNECIMENTO E INSTALAÇÃO. AF_12/2015</v>
          </cell>
          <cell r="C7503" t="str">
            <v>UN</v>
          </cell>
          <cell r="D7503">
            <v>0</v>
          </cell>
          <cell r="E7503">
            <v>0</v>
          </cell>
          <cell r="F7503">
            <v>0</v>
          </cell>
        </row>
        <row r="7504">
          <cell r="A7504">
            <v>92699</v>
          </cell>
          <cell r="B7504" t="str">
            <v>JOELHO 90 GRAUS, EM FERRO GALVANIZADO, CONEXÃO ROSQUEADA, DN 15 (1/2"), INSTALADO EM RAMAIS E SUB-RAMAIS DE GÁS - FORNECIMENTO E INSTALAÇÃO. AF_12/2015</v>
          </cell>
          <cell r="C7504" t="str">
            <v>UN</v>
          </cell>
          <cell r="D7504">
            <v>0</v>
          </cell>
          <cell r="E7504">
            <v>0</v>
          </cell>
          <cell r="F7504">
            <v>0</v>
          </cell>
        </row>
        <row r="7505">
          <cell r="A7505">
            <v>92700</v>
          </cell>
          <cell r="B7505" t="str">
            <v>JOELHO 45 GRAUS, EM FERRO GALVANIZADO, CONEXÃO ROSQUEADA, DN 20 (3/4"), INSTALADO EM RAMAIS E SUB-RAMAIS DE GÁS - FORNECIMENTO E INSTALAÇÃO. AF_12/2015</v>
          </cell>
          <cell r="C7505" t="str">
            <v>UN</v>
          </cell>
          <cell r="D7505">
            <v>0</v>
          </cell>
          <cell r="E7505">
            <v>0</v>
          </cell>
          <cell r="F7505">
            <v>0</v>
          </cell>
        </row>
        <row r="7506">
          <cell r="A7506">
            <v>92701</v>
          </cell>
          <cell r="B7506" t="str">
            <v>JOELHO 90 GRAUS, EM FERRO GALVANIZADO, CONEXÃO ROSQUEADA, DN 20 (3/4"), INSTALADO EM RAMAIS E SUB-RAMAIS DE GÁS - FORNECIMENTO E INSTALAÇÃO. AF_12/2015</v>
          </cell>
          <cell r="C7506" t="str">
            <v>UN</v>
          </cell>
          <cell r="D7506">
            <v>0</v>
          </cell>
          <cell r="E7506">
            <v>0</v>
          </cell>
          <cell r="F7506">
            <v>0</v>
          </cell>
        </row>
        <row r="7507">
          <cell r="A7507">
            <v>92702</v>
          </cell>
          <cell r="B7507" t="str">
            <v>JOELHO 45 GRAUS, EM FERRO GALVANIZADO, CONEXÃO ROSQUEADA, DN 25 (1"), INSTALADO EM RAMAIS E SUB-RAMAIS DE GÁS - FORNECIMENTO E INSTALAÇÃO. AF_12/2015</v>
          </cell>
          <cell r="C7507" t="str">
            <v>UN</v>
          </cell>
          <cell r="D7507">
            <v>0</v>
          </cell>
          <cell r="E7507">
            <v>0</v>
          </cell>
          <cell r="F7507">
            <v>0</v>
          </cell>
        </row>
        <row r="7508">
          <cell r="A7508">
            <v>92703</v>
          </cell>
          <cell r="B7508" t="str">
            <v>JOELHO 90 GRAUS, EM FERRO GALVANIZADO, CONEXÃO ROSQUEADA, DN 25 (1"), INSTALADO EM RAMAIS E SUB-RAMAIS DE GÁS - FORNECIMENTO E INSTALAÇÃO. AF_12/2015</v>
          </cell>
          <cell r="C7508" t="str">
            <v>UN</v>
          </cell>
          <cell r="D7508">
            <v>0</v>
          </cell>
          <cell r="E7508">
            <v>0</v>
          </cell>
          <cell r="F7508">
            <v>0</v>
          </cell>
        </row>
        <row r="7509">
          <cell r="A7509">
            <v>92704</v>
          </cell>
          <cell r="B7509" t="str">
            <v>TÊ, EM FERRO GALVANIZADO, CONEXÃO ROSQUEADA, DN 15 (1/2"), INSTALADO EM RAMAIS E SUB-RAMAIS DE GÁS - FORNECIMENTO E INSTALAÇÃO. AF_12/2015</v>
          </cell>
          <cell r="C7509" t="str">
            <v>UN</v>
          </cell>
          <cell r="D7509">
            <v>0</v>
          </cell>
          <cell r="E7509">
            <v>0</v>
          </cell>
          <cell r="F7509">
            <v>0</v>
          </cell>
        </row>
        <row r="7510">
          <cell r="A7510">
            <v>92705</v>
          </cell>
          <cell r="B7510" t="str">
            <v>TÊ, EM FERRO GALVANIZADO, CONEXÃO ROSQUEADA, DN 20 (3/4"), INSTALADO EM RAMAIS E SUB-RAMAIS DE GÁS - FORNECIMENTO E INSTALAÇÃO. AF_12/2015</v>
          </cell>
          <cell r="C7510" t="str">
            <v>UN</v>
          </cell>
          <cell r="D7510">
            <v>0</v>
          </cell>
          <cell r="E7510">
            <v>0</v>
          </cell>
          <cell r="F7510">
            <v>0</v>
          </cell>
        </row>
        <row r="7511">
          <cell r="A7511">
            <v>92706</v>
          </cell>
          <cell r="B7511" t="str">
            <v>TÊ, EM FERRO GALVANIZADO, CONEXÃO ROSQUEADA, DN 25 (1"), INSTALADO EM RAMAIS E SUB-RAMAIS DE GÁS - FORNECIMENTO E INSTALAÇÃO. AF_12/2015</v>
          </cell>
          <cell r="C7511" t="str">
            <v>UN</v>
          </cell>
          <cell r="D7511">
            <v>0</v>
          </cell>
          <cell r="E7511">
            <v>0</v>
          </cell>
          <cell r="F7511">
            <v>0</v>
          </cell>
        </row>
        <row r="7512">
          <cell r="A7512">
            <v>92889</v>
          </cell>
          <cell r="B7512" t="str">
            <v>UNIÃO, EM FERRO GALVANIZADO, DN 50 (2"), CONEXÃO ROSQUEADA, INSTALADO EM PRUMADAS - FORNECIMENTO E INSTALAÇÃO. AF_12/2015</v>
          </cell>
          <cell r="C7512" t="str">
            <v>UN</v>
          </cell>
          <cell r="D7512">
            <v>0</v>
          </cell>
          <cell r="E7512">
            <v>0</v>
          </cell>
          <cell r="F7512">
            <v>0</v>
          </cell>
        </row>
        <row r="7513">
          <cell r="A7513">
            <v>92890</v>
          </cell>
          <cell r="B7513" t="str">
            <v>UNIÃO, EM FERRO GALVANIZADO, DN 65 (2 1/2"), CONEXÃO ROSQUEADA, INSTALADO EM PRUMADAS - FORNECIMENTO E INSTALAÇÃO. AF_12/2015</v>
          </cell>
          <cell r="C7513" t="str">
            <v>UN</v>
          </cell>
          <cell r="D7513">
            <v>0</v>
          </cell>
          <cell r="E7513">
            <v>0</v>
          </cell>
          <cell r="F7513">
            <v>0</v>
          </cell>
        </row>
        <row r="7514">
          <cell r="A7514">
            <v>92891</v>
          </cell>
          <cell r="B7514" t="str">
            <v>UNIÃO, EM FERRO GALVANIZADO, DN 80 (3"), CONEXÃO ROSQUEADA, INSTALADO EM PRUMADAS - FORNECIMENTO E INSTALAÇÃO. AF_12/2015</v>
          </cell>
          <cell r="C7514" t="str">
            <v>UN</v>
          </cell>
          <cell r="D7514">
            <v>0</v>
          </cell>
          <cell r="E7514">
            <v>0</v>
          </cell>
          <cell r="F7514">
            <v>0</v>
          </cell>
        </row>
        <row r="7515">
          <cell r="A7515">
            <v>92892</v>
          </cell>
          <cell r="B7515" t="str">
            <v>UNIÃO, EM FERRO GALVANIZADO, DN 25 (1"), CONEXÃO ROSQUEADA, INSTALADO EM REDE DE ALIMENTAÇÃO PARA HIDRANTE - FORNECIMENTO E INSTALAÇÃO. AF_12/2015</v>
          </cell>
          <cell r="C7515" t="str">
            <v>UN</v>
          </cell>
          <cell r="D7515">
            <v>0</v>
          </cell>
          <cell r="E7515">
            <v>0</v>
          </cell>
          <cell r="F7515">
            <v>0</v>
          </cell>
        </row>
        <row r="7516">
          <cell r="A7516">
            <v>92893</v>
          </cell>
          <cell r="B7516" t="str">
            <v>UNIÃO, EM FERRO GALVANIZADO, DN 32 (1 1/4"), CONEXÃO ROSQUEADA, INSTALADO EM REDE DE ALIMENTAÇÃO PARA HIDRANTE - FORNECIMENTO E INSTALAÇÃO. AF_12/2015</v>
          </cell>
          <cell r="C7516" t="str">
            <v>UN</v>
          </cell>
          <cell r="D7516">
            <v>0</v>
          </cell>
          <cell r="E7516">
            <v>0</v>
          </cell>
          <cell r="F7516">
            <v>0</v>
          </cell>
        </row>
        <row r="7517">
          <cell r="A7517">
            <v>92894</v>
          </cell>
          <cell r="B7517" t="str">
            <v>UNIÃO, EM FERRO GALVANIZADO, DN 40 (1 1/2"), CONEXÃO ROSQUEADA, INSTALADO EM REDE DE ALIMENTAÇÃO PARA HIDRANTE - FORNECIMENTO E INSTALAÇÃO. AF_12/2015</v>
          </cell>
          <cell r="C7517" t="str">
            <v>UN</v>
          </cell>
          <cell r="D7517">
            <v>0</v>
          </cell>
          <cell r="E7517">
            <v>0</v>
          </cell>
          <cell r="F7517">
            <v>0</v>
          </cell>
        </row>
        <row r="7518">
          <cell r="A7518">
            <v>92895</v>
          </cell>
          <cell r="B7518" t="str">
            <v>UNIÃO, EM FERRO GALVANIZADO, DN 50 (2"), CONEXÃO ROSQUEADA, INSTALADO EM REDE DE ALIMENTAÇÃO PARA HIDRANTE - FORNECIMENTO E INSTALAÇÃO. AF_12/2015</v>
          </cell>
          <cell r="C7518" t="str">
            <v>UN</v>
          </cell>
          <cell r="D7518">
            <v>0</v>
          </cell>
          <cell r="E7518">
            <v>0</v>
          </cell>
          <cell r="F7518">
            <v>0</v>
          </cell>
        </row>
        <row r="7519">
          <cell r="A7519">
            <v>92896</v>
          </cell>
          <cell r="B7519" t="str">
            <v>UNIÃO, EM FERRO GALVANIZADO, DN 65 (2 1/2"), CONEXÃO ROSQUEADA, INSTALADO EM REDE DE ALIMENTAÇÃO PARA HIDRANTE - FORNECIMENTO E INSTALAÇÃO. AF_12/2015</v>
          </cell>
          <cell r="C7519" t="str">
            <v>UN</v>
          </cell>
          <cell r="D7519">
            <v>0</v>
          </cell>
          <cell r="E7519">
            <v>0</v>
          </cell>
          <cell r="F7519">
            <v>0</v>
          </cell>
        </row>
        <row r="7520">
          <cell r="A7520">
            <v>92897</v>
          </cell>
          <cell r="B7520" t="str">
            <v>UNIÃO, EM FERRO GALVANIZADO, DN 80 (3"), CONEXÃO ROSQUEADA, INSTALADO EM REDE DE ALIMENTAÇÃO PARA HIDRANTE - FORNECIMENTO E INSTALAÇÃO. AF_12/2015</v>
          </cell>
          <cell r="C7520" t="str">
            <v>UN</v>
          </cell>
          <cell r="D7520">
            <v>0</v>
          </cell>
          <cell r="E7520">
            <v>0</v>
          </cell>
          <cell r="F7520">
            <v>0</v>
          </cell>
        </row>
        <row r="7521">
          <cell r="A7521">
            <v>92898</v>
          </cell>
          <cell r="B7521" t="str">
            <v>UNIÃO, EM FERRO GALVANIZADO, CONEXÃO ROSQUEADA, DN 25 (1"), INSTALADO EM REDE DE ALIMENTAÇÃO PARA SPRINKLER - FORNECIMENTO E INSTALAÇÃO. AF_12/2015</v>
          </cell>
          <cell r="C7521" t="str">
            <v>UN</v>
          </cell>
          <cell r="D7521">
            <v>0</v>
          </cell>
          <cell r="E7521">
            <v>0</v>
          </cell>
          <cell r="F7521">
            <v>0</v>
          </cell>
        </row>
        <row r="7522">
          <cell r="A7522">
            <v>92899</v>
          </cell>
          <cell r="B7522" t="str">
            <v>UNIÃO, EM FERRO GALVANIZADO, CONEXÃO ROSQUEADA, DN 32 (1 1/4"), INSTALADO EM REDE DE ALIMENTAÇÃO PARA SPRINKLER - FORNECIMENTO E INSTALAÇÃO. AF_12/2015</v>
          </cell>
          <cell r="C7522" t="str">
            <v>UN</v>
          </cell>
          <cell r="D7522">
            <v>0</v>
          </cell>
          <cell r="E7522">
            <v>0</v>
          </cell>
          <cell r="F7522">
            <v>0</v>
          </cell>
        </row>
        <row r="7523">
          <cell r="A7523">
            <v>92900</v>
          </cell>
          <cell r="B7523" t="str">
            <v>UNIÃO, EM FERRO GALVANIZADO, CONEXÃO ROSQUEADA, DN 40 (1 1/2"), INSTALADO EM REDE DE ALIMENTAÇÃO PARA SPRINKLER - FORNECIMENTO E INSTALAÇÃO. AF_12/2015</v>
          </cell>
          <cell r="C7523" t="str">
            <v>UN</v>
          </cell>
          <cell r="D7523">
            <v>0</v>
          </cell>
          <cell r="E7523">
            <v>0</v>
          </cell>
          <cell r="F7523">
            <v>0</v>
          </cell>
        </row>
        <row r="7524">
          <cell r="A7524">
            <v>92901</v>
          </cell>
          <cell r="B7524" t="str">
            <v>UNIÃO, EM FERRO GALVANIZADO, CONEXÃO ROSQUEADA, DN 50 (2"), INSTALADO EM REDE DE ALIMENTAÇÃO PARA SPRINKLER - FORNECIMENTO E INSTALAÇÃO. AF_12/2015</v>
          </cell>
          <cell r="C7524" t="str">
            <v>UN</v>
          </cell>
          <cell r="D7524">
            <v>0</v>
          </cell>
          <cell r="E7524">
            <v>0</v>
          </cell>
          <cell r="F7524">
            <v>0</v>
          </cell>
        </row>
        <row r="7525">
          <cell r="A7525">
            <v>92902</v>
          </cell>
          <cell r="B7525" t="str">
            <v>UNIÃO, EM FERRO GALVANIZADO, CONEXÃO ROSQUEADA, DN 65 (2 1/2"), INSTALADO EM REDE DE ALIMENTAÇÃO PARA SPRINKLER - FORNECIMENTO E INSTALAÇÃO. AF_12/2015</v>
          </cell>
          <cell r="C7525" t="str">
            <v>UN</v>
          </cell>
          <cell r="D7525">
            <v>0</v>
          </cell>
          <cell r="E7525">
            <v>0</v>
          </cell>
          <cell r="F7525">
            <v>0</v>
          </cell>
        </row>
        <row r="7526">
          <cell r="A7526">
            <v>92903</v>
          </cell>
          <cell r="B7526" t="str">
            <v>UNIÃO, EM FERRO GALVANIZADO, CONEXÃO ROSQUEADA, DN 80 (3"), INSTALADO EM REDE DE ALIMENTAÇÃO PARA SPRINKLER - FORNECIMENTO E INSTALAÇÃO. AF_12/2015</v>
          </cell>
          <cell r="C7526" t="str">
            <v>UN</v>
          </cell>
          <cell r="D7526">
            <v>0</v>
          </cell>
          <cell r="E7526">
            <v>0</v>
          </cell>
          <cell r="F7526">
            <v>0</v>
          </cell>
        </row>
        <row r="7527">
          <cell r="A7527">
            <v>92904</v>
          </cell>
          <cell r="B7527" t="str">
            <v>UNIÃO, EM FERRO GALVANIZADO, CONEXÃO ROSQUEADA, DN 15 (1/2"), INSTALADO EM RAMAIS E SUB-RAMAIS DE GÁS - FORNECIMENTO E INSTALAÇÃO. AF_12/2015</v>
          </cell>
          <cell r="C7527" t="str">
            <v>UN</v>
          </cell>
          <cell r="D7527">
            <v>0</v>
          </cell>
          <cell r="E7527">
            <v>0</v>
          </cell>
          <cell r="F7527">
            <v>0</v>
          </cell>
        </row>
        <row r="7528">
          <cell r="A7528">
            <v>92905</v>
          </cell>
          <cell r="B7528" t="str">
            <v>UNIÃO, EM FERRO GALVANIZADO, CONEXÃO ROSQUEADA, DN 20 (3/4"), INSTALADO EM RAMAIS E SUB-RAMAIS DE GÁS - FORNECIMENTO E INSTALAÇÃO. AF_12/2015</v>
          </cell>
          <cell r="C7528" t="str">
            <v>UN</v>
          </cell>
          <cell r="D7528">
            <v>0</v>
          </cell>
          <cell r="E7528">
            <v>0</v>
          </cell>
          <cell r="F7528">
            <v>0</v>
          </cell>
        </row>
        <row r="7529">
          <cell r="A7529">
            <v>92906</v>
          </cell>
          <cell r="B7529" t="str">
            <v>UNIÃO, EM FERRO GALVANIZADO, CONEXÃO ROSQUEADA, DN 25 (1"), INSTALADO EM RAMAIS E SUB-RAMAIS DE GÁS - FORNECIMENTO E INSTALAÇÃO. AF_12/2015</v>
          </cell>
          <cell r="C7529" t="str">
            <v>UN</v>
          </cell>
          <cell r="D7529">
            <v>0</v>
          </cell>
          <cell r="E7529">
            <v>0</v>
          </cell>
          <cell r="F7529">
            <v>0</v>
          </cell>
        </row>
        <row r="7530">
          <cell r="A7530">
            <v>92907</v>
          </cell>
          <cell r="B7530" t="str">
            <v>LUVA DE REDUÇÃO, EM FERRO GALVANIZADO, 2" X 1 1/2", CONEXÃO ROSQUEADA, INSTALADO EM PRUMADAS - FORNECIMENTO E INSTALAÇÃO. AF_12/2015</v>
          </cell>
          <cell r="C7530" t="str">
            <v>UN</v>
          </cell>
          <cell r="D7530">
            <v>0</v>
          </cell>
          <cell r="E7530">
            <v>0</v>
          </cell>
          <cell r="F7530">
            <v>0</v>
          </cell>
        </row>
        <row r="7531">
          <cell r="A7531">
            <v>92908</v>
          </cell>
          <cell r="B7531" t="str">
            <v>LUVA DE REDUÇÃO, EM FERRO GALVANIZADO, 2" X 1 1/4", CONEXÃO ROSQUEADA, INSTALADO EM PRUMADAS - FORNECIMENTO E INSTALAÇÃO. AF_12/2015</v>
          </cell>
          <cell r="C7531" t="str">
            <v>UN</v>
          </cell>
          <cell r="D7531">
            <v>0</v>
          </cell>
          <cell r="E7531">
            <v>0</v>
          </cell>
          <cell r="F7531">
            <v>0</v>
          </cell>
        </row>
        <row r="7532">
          <cell r="A7532">
            <v>92909</v>
          </cell>
          <cell r="B7532" t="str">
            <v>LUVA DE REDUÇÃO, EM FERRO GALVANIZADO, 2" X 1", CONEXÃO ROSQUEADA, INSTALADO EM PRUMADAS - FORNECIMENTO E INSTALAÇÃO. AF_12/2015</v>
          </cell>
          <cell r="C7532" t="str">
            <v>UN</v>
          </cell>
          <cell r="D7532">
            <v>0</v>
          </cell>
          <cell r="E7532">
            <v>0</v>
          </cell>
          <cell r="F7532">
            <v>0</v>
          </cell>
        </row>
        <row r="7533">
          <cell r="A7533">
            <v>92910</v>
          </cell>
          <cell r="B7533" t="str">
            <v>LUVA DE REDUÇÃO, EM FERRO GALVANIZADO, 2 1/2" X 1 1/2", CONEXÃO ROSQUEADA, INSTALADO EM PRUMADAS - FORNECIMENTO E INSTALAÇÃO. AF_12/2015</v>
          </cell>
          <cell r="C7533" t="str">
            <v>UN</v>
          </cell>
          <cell r="D7533">
            <v>0</v>
          </cell>
          <cell r="E7533">
            <v>0</v>
          </cell>
          <cell r="F7533">
            <v>0</v>
          </cell>
        </row>
        <row r="7534">
          <cell r="A7534">
            <v>92911</v>
          </cell>
          <cell r="B7534" t="str">
            <v>LUVA DE REDUÇÃO, EM FERRO GALVANIZADO, 2 1/2" X 2", CONEXÃO ROSQUEADA, INSTALADO EM PRUMADAS - FORNECIMENTO E INSTALAÇÃO. AF_12/2015</v>
          </cell>
          <cell r="C7534" t="str">
            <v>UN</v>
          </cell>
          <cell r="D7534">
            <v>0</v>
          </cell>
          <cell r="E7534">
            <v>0</v>
          </cell>
          <cell r="F7534">
            <v>0</v>
          </cell>
        </row>
        <row r="7535">
          <cell r="A7535">
            <v>92912</v>
          </cell>
          <cell r="B7535" t="str">
            <v>LUVA DE REDUÇÃO, EM FERRO GALVANIZADO, 3" X 1 1/2", CONEXÃO ROSQUEADA, INSTALADO EM PRUMADAS - FORNECIMENTO E INSTALAÇÃO. AF_12/2015</v>
          </cell>
          <cell r="C7535" t="str">
            <v>UN</v>
          </cell>
          <cell r="D7535">
            <v>0</v>
          </cell>
          <cell r="E7535">
            <v>0</v>
          </cell>
          <cell r="F7535">
            <v>0</v>
          </cell>
        </row>
        <row r="7536">
          <cell r="A7536">
            <v>92913</v>
          </cell>
          <cell r="B7536" t="str">
            <v>LUVA DE REDUÇÃO, EM FERRO GALVANIZADO, 3" X 2 1/2", CONEXÃO ROSQUEADA, INSTALADO EM PRUMADAS - FORNECIMENTO E INSTALAÇÃO. AF_12/2015</v>
          </cell>
          <cell r="C7536" t="str">
            <v>UN</v>
          </cell>
          <cell r="D7536">
            <v>0</v>
          </cell>
          <cell r="E7536">
            <v>0</v>
          </cell>
          <cell r="F7536">
            <v>0</v>
          </cell>
        </row>
        <row r="7537">
          <cell r="A7537">
            <v>92914</v>
          </cell>
          <cell r="B7537" t="str">
            <v>LUVA DE REDUÇÃO, EM FERRO GALVANIZADO, 3" X 2", CONEXÃO ROSQUEADA, INSTALADO EM PRUMADAS - FORNECIMENTO E INSTALAÇÃO. AF_12/2015</v>
          </cell>
          <cell r="C7537" t="str">
            <v>UN</v>
          </cell>
          <cell r="D7537">
            <v>0</v>
          </cell>
          <cell r="E7537">
            <v>0</v>
          </cell>
          <cell r="F7537">
            <v>0</v>
          </cell>
        </row>
        <row r="7538">
          <cell r="A7538">
            <v>92918</v>
          </cell>
          <cell r="B7538" t="str">
            <v>LUVA DE REDUÇÃO, EM FERRO GALVANIZADO, 1" X 1/2", CONEXÃO ROSQUEADA, INSTALADO EM REDE DE ALIMENTAÇÃO PARA HIDRANTE - FORNECIMENTO E INSTALAÇÃO. AF_12/2015</v>
          </cell>
          <cell r="C7538" t="str">
            <v>UN</v>
          </cell>
          <cell r="D7538">
            <v>0</v>
          </cell>
          <cell r="E7538">
            <v>0</v>
          </cell>
          <cell r="F7538">
            <v>0</v>
          </cell>
        </row>
        <row r="7539">
          <cell r="A7539">
            <v>92920</v>
          </cell>
          <cell r="B7539" t="str">
            <v>LUVA DE REDUÇÃO, EM FERRO GALVANIZADO, 1" X 3/4", CONEXÃO ROSQUEADA, INSTALADO EM REDE DE ALIMENTAÇÃO PARA HIDRANTE - FORNECIMENTO E INSTALAÇÃO. AF_12/2015</v>
          </cell>
          <cell r="C7539" t="str">
            <v>UN</v>
          </cell>
          <cell r="D7539">
            <v>0</v>
          </cell>
          <cell r="E7539">
            <v>0</v>
          </cell>
          <cell r="F7539">
            <v>0</v>
          </cell>
        </row>
        <row r="7540">
          <cell r="A7540">
            <v>92925</v>
          </cell>
          <cell r="B7540" t="str">
            <v>LUVA DE REDUÇÃO, EM FERRO GALVANIZADO, 1 1/4" X 1", CONEXÃO ROSQUEADA, INSTALADO EM REDE DE ALIMENTAÇÃO PARA HIDRANTE - FORNECIMENTO E INSTALAÇÃO. AF_12/2015</v>
          </cell>
          <cell r="C7540" t="str">
            <v>UN</v>
          </cell>
          <cell r="D7540">
            <v>0</v>
          </cell>
          <cell r="E7540">
            <v>0</v>
          </cell>
          <cell r="F7540">
            <v>0</v>
          </cell>
        </row>
        <row r="7541">
          <cell r="A7541">
            <v>92926</v>
          </cell>
          <cell r="B7541" t="str">
            <v>LUVA DE REDUÇÃO, EM FERRO GALVANIZADO, 1 1/4" X 1/2", CONEXÃO ROSQUEADA, INSTALADO EM REDE DE ALIMENTAÇÃO PARA HIDRANTE - FORNECIMENTO E INSTALAÇÃO. AF_12/2015</v>
          </cell>
          <cell r="C7541" t="str">
            <v>UN</v>
          </cell>
          <cell r="D7541">
            <v>0</v>
          </cell>
          <cell r="E7541">
            <v>0</v>
          </cell>
          <cell r="F7541">
            <v>0</v>
          </cell>
        </row>
        <row r="7542">
          <cell r="A7542">
            <v>92927</v>
          </cell>
          <cell r="B7542" t="str">
            <v>LUVA DE REDUÇÃO, EM FERRO GALVANIZADO, 1 1/4" X 3/4", CONEXÃO ROSQUEADA, INSTALADO EM REDE DE ALIMENTAÇÃO PARA HIDRANTE - FORNECIMENTO E INSTALAÇÃO. AF_12/2015</v>
          </cell>
          <cell r="C7542" t="str">
            <v>UN</v>
          </cell>
          <cell r="D7542">
            <v>0</v>
          </cell>
          <cell r="E7542">
            <v>0</v>
          </cell>
          <cell r="F7542">
            <v>0</v>
          </cell>
        </row>
        <row r="7543">
          <cell r="A7543">
            <v>92928</v>
          </cell>
          <cell r="B7543" t="str">
            <v>LUVA DE REDUÇÃO, EM FERRO GALVANIZADO, 1 1/2" X 1 1/4", CONEXÃO ROSQUEADA, INSTALADO EM REDE DE ALIMENTAÇÃO PARA HIDRANTE - FORNECIMENTO E INSTALAÇÃO. AF_12/2015</v>
          </cell>
          <cell r="C7543" t="str">
            <v>UN</v>
          </cell>
          <cell r="D7543">
            <v>0</v>
          </cell>
          <cell r="E7543">
            <v>0</v>
          </cell>
          <cell r="F7543">
            <v>0</v>
          </cell>
        </row>
        <row r="7544">
          <cell r="A7544">
            <v>92929</v>
          </cell>
          <cell r="B7544" t="str">
            <v>LUVA DE REDUÇÃO, EM FERRO GALVANIZADO, 1 1/2" X 1", CONEXÃO ROSQUEADA, INSTALADO EM REDE DE ALIMENTAÇÃO PARA HIDRANTE - FORNECIMENTO E INSTALAÇÃO. AF_12/2015</v>
          </cell>
          <cell r="C7544" t="str">
            <v>UN</v>
          </cell>
          <cell r="D7544">
            <v>0</v>
          </cell>
          <cell r="E7544">
            <v>0</v>
          </cell>
          <cell r="F7544">
            <v>0</v>
          </cell>
        </row>
        <row r="7545">
          <cell r="A7545">
            <v>92930</v>
          </cell>
          <cell r="B7545" t="str">
            <v>LUVA DE REDUÇÃO, EM FERRO GALVANIZADO, 1 1/2" X 3/4", CONEXÃO ROSQUEADA, INSTALADO EM REDE DE ALIMENTAÇÃO PARA HIDRANTE - FORNECIMENTO E INSTALAÇÃO. AF_12/2015</v>
          </cell>
          <cell r="C7545" t="str">
            <v>UN</v>
          </cell>
          <cell r="D7545">
            <v>0</v>
          </cell>
          <cell r="E7545">
            <v>0</v>
          </cell>
          <cell r="F7545">
            <v>0</v>
          </cell>
        </row>
        <row r="7546">
          <cell r="A7546">
            <v>92931</v>
          </cell>
          <cell r="B7546" t="str">
            <v>LUVA DE REDUÇÃO, EM FERRO GALVANIZADO, 2" X 1 1/2", CONEXÃO ROSQUEADA, INSTALADO EM REDE DE ALIMENTAÇÃO PARA HIDRANTE - FORNECIMENTO E INSTALAÇÃO. AF_12/2015</v>
          </cell>
          <cell r="C7546" t="str">
            <v>UN</v>
          </cell>
          <cell r="D7546">
            <v>0</v>
          </cell>
          <cell r="E7546">
            <v>0</v>
          </cell>
          <cell r="F7546">
            <v>0</v>
          </cell>
        </row>
        <row r="7547">
          <cell r="A7547">
            <v>92932</v>
          </cell>
          <cell r="B7547" t="str">
            <v>LUVA DE REDUÇÃO, EM FERRO GALVANIZADO, 2" X 1 1/4", CONEXÃO ROSQUEADA, INSTALADO EM REDE DE ALIMENTAÇÃO PARA HIDRANTE - FORNECIMENTO E INSTALAÇÃO. AF_12/2015</v>
          </cell>
          <cell r="C7547" t="str">
            <v>UN</v>
          </cell>
          <cell r="D7547">
            <v>0</v>
          </cell>
          <cell r="E7547">
            <v>0</v>
          </cell>
          <cell r="F7547">
            <v>0</v>
          </cell>
        </row>
        <row r="7548">
          <cell r="A7548">
            <v>92933</v>
          </cell>
          <cell r="B7548" t="str">
            <v>LUVA DE REDUÇÃO, EM FERRO GALVANIZADO, 2" X 1", CONEXÃO ROSQUEADA, INSTALADO EM REDE DE ALIMENTAÇÃO PARA HIDRANTE - FORNECIMENTO E INSTALAÇÃO. AF_12/2015</v>
          </cell>
          <cell r="C7548" t="str">
            <v>UN</v>
          </cell>
          <cell r="D7548">
            <v>0</v>
          </cell>
          <cell r="E7548">
            <v>0</v>
          </cell>
          <cell r="F7548">
            <v>0</v>
          </cell>
        </row>
        <row r="7549">
          <cell r="A7549">
            <v>92934</v>
          </cell>
          <cell r="B7549" t="str">
            <v>LUVA DE REDUÇÃO, EM FERRO GALVANIZADO, 2 1/2" X 1 1/2", CONEXÃO ROSQUEADA, INSTALADO EM REDE DE ALIMENTAÇÃO PARA HIDRANTE - FORNECIMENTO E INSTALAÇÃO. AF_12/2015</v>
          </cell>
          <cell r="C7549" t="str">
            <v>UN</v>
          </cell>
          <cell r="D7549">
            <v>0</v>
          </cell>
          <cell r="E7549">
            <v>0</v>
          </cell>
          <cell r="F7549">
            <v>0</v>
          </cell>
        </row>
        <row r="7550">
          <cell r="A7550">
            <v>92935</v>
          </cell>
          <cell r="B7550" t="str">
            <v>LUVA DE REDUÇÃO, EM FERRO GALVANIZADO, 2 1/2" X 2", CONEXÃO ROSQUEADA, INSTALADO EM REDE DE ALIMENTAÇÃO PARA HIDRANTE - FORNECIMENTO E INSTALAÇÃO. AF_12/2015</v>
          </cell>
          <cell r="C7550" t="str">
            <v>UN</v>
          </cell>
          <cell r="D7550">
            <v>0</v>
          </cell>
          <cell r="E7550">
            <v>0</v>
          </cell>
          <cell r="F7550">
            <v>0</v>
          </cell>
        </row>
        <row r="7551">
          <cell r="A7551">
            <v>92936</v>
          </cell>
          <cell r="B7551" t="str">
            <v>LUVA DE REDUÇÃO, EM FERRO GALVANIZADO, 3" X 2 1/2", CONEXÃO ROSQUEADA, INSTALADO EM REDE DE ALIMENTAÇÃO PARA HIDRANTE - FORNECIMENTO E INSTALAÇÃO. AF_12/2015</v>
          </cell>
          <cell r="C7551" t="str">
            <v>UN</v>
          </cell>
          <cell r="D7551">
            <v>0</v>
          </cell>
          <cell r="E7551">
            <v>0</v>
          </cell>
          <cell r="F7551">
            <v>0</v>
          </cell>
        </row>
        <row r="7552">
          <cell r="A7552">
            <v>92937</v>
          </cell>
          <cell r="B7552" t="str">
            <v>LUVA DE REDUÇÃO, EM FERRO GALVANIZADO, 3" X 2", CONEXÃO ROSQUEADA, INSTALADO EM REDE DE ALIMENTAÇÃO PARA HIDRANTE - FORNECIMENTO E INSTALAÇÃO. AF_12/2015</v>
          </cell>
          <cell r="C7552" t="str">
            <v>UN</v>
          </cell>
          <cell r="D7552">
            <v>0</v>
          </cell>
          <cell r="E7552">
            <v>0</v>
          </cell>
          <cell r="F7552">
            <v>0</v>
          </cell>
        </row>
        <row r="7553">
          <cell r="A7553">
            <v>92938</v>
          </cell>
          <cell r="B7553" t="str">
            <v>LUVA DE REDUÇÃO, EM FERRO GALVANIZADO, 1" X 1/2", CONEXÃO ROSQUEADA, INSTALADO EM REDE DE ALIMENTAÇÃO PARA SPRINKLER - FORNECIMENTO E INSTALAÇÃO. AF_12/2015</v>
          </cell>
          <cell r="C7553" t="str">
            <v>UN</v>
          </cell>
          <cell r="D7553">
            <v>0</v>
          </cell>
          <cell r="E7553">
            <v>0</v>
          </cell>
          <cell r="F7553">
            <v>0</v>
          </cell>
        </row>
        <row r="7554">
          <cell r="A7554">
            <v>92939</v>
          </cell>
          <cell r="B7554" t="str">
            <v>LUVA DE REDUÇÃO, EM FERRO GALVANIZADO, 1" X 3/4", CONEXÃO ROSQUEADA, INSTALADO EM REDE DE ALIMENTAÇÃO PARA SPRINKLER - FORNECIMENTO E INSTALAÇÃO. AF_12/2015</v>
          </cell>
          <cell r="C7554" t="str">
            <v>UN</v>
          </cell>
          <cell r="D7554">
            <v>0</v>
          </cell>
          <cell r="E7554">
            <v>0</v>
          </cell>
          <cell r="F7554">
            <v>0</v>
          </cell>
        </row>
        <row r="7555">
          <cell r="A7555">
            <v>92940</v>
          </cell>
          <cell r="B7555" t="str">
            <v>LUVA DE REDUÇÃO, EM FERRO GALVANIZADO, 1 1/4" X 1", CONEXÃO ROSQUEADA, INSTALADO EM REDE DE ALIMENTAÇÃO PARA SPRINKLER - FORNECIMENTO E INSTALAÇÃO. AF_12/2015</v>
          </cell>
          <cell r="C7555" t="str">
            <v>UN</v>
          </cell>
          <cell r="D7555">
            <v>0</v>
          </cell>
          <cell r="E7555">
            <v>0</v>
          </cell>
          <cell r="F7555">
            <v>0</v>
          </cell>
        </row>
        <row r="7556">
          <cell r="A7556">
            <v>92941</v>
          </cell>
          <cell r="B7556" t="str">
            <v>LUVA DE REDUÇÃO, EM FERRO GALVANIZADO, 1 1/4" X 1/2", CONEXÃO ROSQUEADA, INSTALADO EM REDE DE ALIMENTAÇÃO PARA SPRINKLER - FORNECIMENTO E INSTALAÇÃO. AF_12/2015</v>
          </cell>
          <cell r="C7556" t="str">
            <v>UN</v>
          </cell>
          <cell r="D7556">
            <v>0</v>
          </cell>
          <cell r="E7556">
            <v>0</v>
          </cell>
          <cell r="F7556">
            <v>0</v>
          </cell>
        </row>
        <row r="7557">
          <cell r="A7557">
            <v>92942</v>
          </cell>
          <cell r="B7557" t="str">
            <v>LUVA DE REDUÇÃO, EM FERRO GALVANIZADO, 1 1/4" X 3/4", CONEXÃO ROSQUEADA, INSTALADO EM REDE DE ALIMENTAÇÃO PARA SPRINKLER - FORNECIMENTO E INSTALAÇÃO. AF_12/2015</v>
          </cell>
          <cell r="C7557" t="str">
            <v>UN</v>
          </cell>
          <cell r="D7557">
            <v>0</v>
          </cell>
          <cell r="E7557">
            <v>0</v>
          </cell>
          <cell r="F7557">
            <v>0</v>
          </cell>
        </row>
        <row r="7558">
          <cell r="A7558">
            <v>92943</v>
          </cell>
          <cell r="B7558" t="str">
            <v>LUVA DE REDUÇÃO, EM FERRO GALVANIZADO, 1 1/2" X 1 1/4", CONEXÃO ROSQUEADA, INSTALADO EM REDE DE ALIMENTAÇÃO PARA SPRINKLER - FORNECIMENTO E INSTALAÇÃO. AF_12/2015</v>
          </cell>
          <cell r="C7558" t="str">
            <v>UN</v>
          </cell>
          <cell r="D7558">
            <v>0</v>
          </cell>
          <cell r="E7558">
            <v>0</v>
          </cell>
          <cell r="F7558">
            <v>0</v>
          </cell>
        </row>
        <row r="7559">
          <cell r="A7559">
            <v>92944</v>
          </cell>
          <cell r="B7559" t="str">
            <v>LUVA DE REDUÇÃO, EM FERRO GALVANIZADO, 1 1/2" X 1", CONEXÃO ROSQUEADA, INSTALADO EM REDE DE ALIMENTAÇÃO PARA SPRINKLER - FORNECIMENTO E INSTALAÇÃO. AF_12/2015</v>
          </cell>
          <cell r="C7559" t="str">
            <v>UN</v>
          </cell>
          <cell r="D7559">
            <v>0</v>
          </cell>
          <cell r="E7559">
            <v>0</v>
          </cell>
          <cell r="F7559">
            <v>0</v>
          </cell>
        </row>
        <row r="7560">
          <cell r="A7560">
            <v>92945</v>
          </cell>
          <cell r="B7560" t="str">
            <v>LUVA DE REDUÇÃO, EM FERRO GALVANIZADO, 1 1/2" X 3/4", CONEXÃO ROSQUEADA, INSTALADO EM REDE DE ALIMENTAÇÃO PARA SPRINKLER - FORNECIMENTO E INSTALAÇÃO. AF_12/2015</v>
          </cell>
          <cell r="C7560" t="str">
            <v>UN</v>
          </cell>
          <cell r="D7560">
            <v>0</v>
          </cell>
          <cell r="E7560">
            <v>0</v>
          </cell>
          <cell r="F7560">
            <v>0</v>
          </cell>
        </row>
        <row r="7561">
          <cell r="A7561">
            <v>92946</v>
          </cell>
          <cell r="B7561" t="str">
            <v>LUVA DE REDUÇÃO, EM FERRO GALVANIZADO, 2" X 1 1/2", CONEXÃO ROSQUEADA, INSTALADO EM REDE DE ALIMENTAÇÃO PARA SPRINKLER - FORNECIMENTO E INSTALAÇÃO. AF_12/2015</v>
          </cell>
          <cell r="C7561" t="str">
            <v>UN</v>
          </cell>
          <cell r="D7561">
            <v>0</v>
          </cell>
          <cell r="E7561">
            <v>0</v>
          </cell>
          <cell r="F7561">
            <v>0</v>
          </cell>
        </row>
        <row r="7562">
          <cell r="A7562">
            <v>92947</v>
          </cell>
          <cell r="B7562" t="str">
            <v>LUVA DE REDUÇÃO, EM FERRO GALVANIZADO, 2" X 1 1/4", CONEXÃO ROSQUEADA, INSTALADO EM REDE DE ALIMENTAÇÃO PARA SPRINKLER - FORNECIMENTO E INSTALAÇÃO. AF_12/2015</v>
          </cell>
          <cell r="C7562" t="str">
            <v>UN</v>
          </cell>
          <cell r="D7562">
            <v>0</v>
          </cell>
          <cell r="E7562">
            <v>0</v>
          </cell>
          <cell r="F7562">
            <v>0</v>
          </cell>
        </row>
        <row r="7563">
          <cell r="A7563">
            <v>92948</v>
          </cell>
          <cell r="B7563" t="str">
            <v>LUVA DE REDUÇÃO, EM FERRO GALVANIZADO, 2" X 1", CONEXÃO ROSQUEADA, INSTALADO EM REDE DE ALIMENTAÇÃO PARA SPRINKLER - FORNECIMENTO E INSTALAÇÃO. AF_12/2015</v>
          </cell>
          <cell r="C7563" t="str">
            <v>UN</v>
          </cell>
          <cell r="D7563">
            <v>0</v>
          </cell>
          <cell r="E7563">
            <v>0</v>
          </cell>
          <cell r="F7563">
            <v>0</v>
          </cell>
        </row>
        <row r="7564">
          <cell r="A7564">
            <v>92949</v>
          </cell>
          <cell r="B7564" t="str">
            <v>LUVA DE REDUÇÃO, EM FERRO GALVANIZADO, 2 1/2" X 1 1/2", CONEXÃO ROSQUEADA, INSTALADO EM REDE DE ALIMENTAÇÃO PARA SPRINKLER - FORNECIMENTO E INSTALAÇÃO. AF_12/2015</v>
          </cell>
          <cell r="C7564" t="str">
            <v>UN</v>
          </cell>
          <cell r="D7564">
            <v>0</v>
          </cell>
          <cell r="E7564">
            <v>0</v>
          </cell>
          <cell r="F7564">
            <v>0</v>
          </cell>
        </row>
        <row r="7565">
          <cell r="A7565">
            <v>92950</v>
          </cell>
          <cell r="B7565" t="str">
            <v>LUVA DE REDUÇÃO, EM FERRO GALVANIZADO, 2 1/2" X 2", CONEXÃO ROSQUEADA, INSTALADO EM REDE DE ALIMENTAÇÃO PARA SPRINKLER - FORNECIMENTO E INSTALAÇÃO. AF_12/2015</v>
          </cell>
          <cell r="C7565" t="str">
            <v>UN</v>
          </cell>
          <cell r="D7565">
            <v>0</v>
          </cell>
          <cell r="E7565">
            <v>0</v>
          </cell>
          <cell r="F7565">
            <v>0</v>
          </cell>
        </row>
        <row r="7566">
          <cell r="A7566">
            <v>92951</v>
          </cell>
          <cell r="B7566" t="str">
            <v>LUVA DE REDUÇÃO, EM FERRO GALVANIZADO, 3" X 2 1/2", CONEXÃO ROSQUEADA, INSTALADO EM REDE DE ALIMENTAÇÃO PARA SPRINKLER - FORNECIMENTO E INSTALAÇÃO. AF_12/2015</v>
          </cell>
          <cell r="C7566" t="str">
            <v>UN</v>
          </cell>
          <cell r="D7566">
            <v>0</v>
          </cell>
          <cell r="E7566">
            <v>0</v>
          </cell>
          <cell r="F7566">
            <v>0</v>
          </cell>
        </row>
        <row r="7567">
          <cell r="A7567">
            <v>92952</v>
          </cell>
          <cell r="B7567" t="str">
            <v>LUVA DE REDUÇÃO, EM FERRO GALVANIZADO, 3" X 2", CONEXÃO ROSQUEADA, INSTALADO EM REDE DE ALIMENTAÇÃO PARA SPRINKLER - FORNECIMENTO E INSTALAÇÃO. AF_12/2015</v>
          </cell>
          <cell r="C7567" t="str">
            <v>UN</v>
          </cell>
          <cell r="D7567">
            <v>0</v>
          </cell>
          <cell r="E7567">
            <v>0</v>
          </cell>
          <cell r="F7567">
            <v>0</v>
          </cell>
        </row>
        <row r="7568">
          <cell r="A7568">
            <v>92953</v>
          </cell>
          <cell r="B7568" t="str">
            <v>LUVA DE REDUÇÃO, EM FERRO GALVANIZADO, 3/4" X 1/2", CONEXÃO ROSQUEADA, INSTALADO EM RAMAIS E SUB-RAMAIS DE GÁS - FORNECIMENTO E INSTALAÇÃO. AF_12/2015</v>
          </cell>
          <cell r="C7568" t="str">
            <v>UN</v>
          </cell>
          <cell r="D7568">
            <v>0</v>
          </cell>
          <cell r="E7568">
            <v>0</v>
          </cell>
          <cell r="F7568">
            <v>0</v>
          </cell>
        </row>
        <row r="7569">
          <cell r="A7569">
            <v>93050</v>
          </cell>
          <cell r="B7569" t="str">
            <v>LUVA PASSANTE EM COBRE, DN 22 MM, SEM ANEL DE SOLDA, INSTALADO EM PRUMADA  FORNECIMENTO E INSTALAÇÃO. AF_01/2016</v>
          </cell>
          <cell r="C7569" t="str">
            <v>UN</v>
          </cell>
          <cell r="D7569">
            <v>0</v>
          </cell>
          <cell r="E7569">
            <v>0</v>
          </cell>
          <cell r="F7569">
            <v>0</v>
          </cell>
        </row>
        <row r="7570">
          <cell r="A7570">
            <v>93051</v>
          </cell>
          <cell r="B7570" t="str">
            <v>BUCHA DE REDUÇÃO EM COBRE, DN 22 MM X 15 MM, SEM ANEL DE SOLDA, BOLSA X BOLSA, INSTALADO EM PRUMADA  FORNECIMENTO E INSTALAÇÃO. AF_01/2016</v>
          </cell>
          <cell r="C7570" t="str">
            <v>UN</v>
          </cell>
          <cell r="D7570">
            <v>0</v>
          </cell>
          <cell r="E7570">
            <v>0</v>
          </cell>
          <cell r="F7570">
            <v>0</v>
          </cell>
        </row>
        <row r="7571">
          <cell r="A7571">
            <v>93052</v>
          </cell>
          <cell r="B7571" t="str">
            <v>JUNTA DE EXPANSÃO EM COBRE, DN 22 MM, PONTA X PONTA, INSTALADO EM PRUMADA  FORNECIMENTO E INSTALAÇÃO. AF_01/2016</v>
          </cell>
          <cell r="C7571" t="str">
            <v>UN</v>
          </cell>
          <cell r="D7571">
            <v>0</v>
          </cell>
          <cell r="E7571">
            <v>0</v>
          </cell>
          <cell r="F7571">
            <v>0</v>
          </cell>
        </row>
        <row r="7572">
          <cell r="A7572">
            <v>93054</v>
          </cell>
          <cell r="B7572" t="str">
            <v>CONECTOR EM BRONZE/LATÃO, DN 22 MM X 3/4", SEM ANEL DE SOLDA, BOLSA X ROSCA F, INSTALADO EM PRUMADA  FORNECIMENTO E INSTALAÇÃO. AF_01/2016</v>
          </cell>
          <cell r="C7572" t="str">
            <v>UN</v>
          </cell>
          <cell r="D7572">
            <v>0</v>
          </cell>
          <cell r="E7572">
            <v>0</v>
          </cell>
          <cell r="F7572">
            <v>0</v>
          </cell>
        </row>
        <row r="7573">
          <cell r="A7573">
            <v>93055</v>
          </cell>
          <cell r="B7573" t="str">
            <v>CURVA DE TRANSPOSIÇÃO EM BRONZE/LATÃO, DN 22 MM, SEM ANEL DE SOLDA, BOLSA X BOLSA, INSTALADO EM PRUMADA  FORNECIMENTO E INSTALAÇÃO. AF_01/2016</v>
          </cell>
          <cell r="C7573" t="str">
            <v>UN</v>
          </cell>
          <cell r="D7573">
            <v>0</v>
          </cell>
          <cell r="E7573">
            <v>0</v>
          </cell>
          <cell r="F7573">
            <v>0</v>
          </cell>
        </row>
        <row r="7574">
          <cell r="A7574">
            <v>93056</v>
          </cell>
          <cell r="B7574" t="str">
            <v>LUVA PASSANTE EM COBRE, DN 28 MM, SEM ANEL DE SOLDA, INSTALADO EM PRUMADA  FORNECIMENTO E INSTALAÇÃO. AF_01/2016</v>
          </cell>
          <cell r="C7574" t="str">
            <v>UN</v>
          </cell>
          <cell r="D7574">
            <v>0</v>
          </cell>
          <cell r="E7574">
            <v>0</v>
          </cell>
          <cell r="F7574">
            <v>0</v>
          </cell>
        </row>
        <row r="7575">
          <cell r="A7575">
            <v>93057</v>
          </cell>
          <cell r="B7575" t="str">
            <v>BUCHA DE REDUÇÃO EM COBRE, DN 28 MM X 22 MM, SEM ANEL DE SOLDA, PONTA X BOLSA, INSTALADO EM PRUMADA  FORNECIMENTO E INSTALAÇÃO. AF_01/2016</v>
          </cell>
          <cell r="C7575" t="str">
            <v>UN</v>
          </cell>
          <cell r="D7575">
            <v>0</v>
          </cell>
          <cell r="E7575">
            <v>0</v>
          </cell>
          <cell r="F7575">
            <v>0</v>
          </cell>
        </row>
        <row r="7576">
          <cell r="A7576">
            <v>93058</v>
          </cell>
          <cell r="B7576" t="str">
            <v>JUNTA DE EXPANSÃO EM COBRE, DN 28 MM, PONTA X PONTA, INSTALADO EM PRUMADA  FORNECIMENTO E INSTALAÇÃO. AF_01/2016</v>
          </cell>
          <cell r="C7576" t="str">
            <v>UN</v>
          </cell>
          <cell r="D7576">
            <v>0</v>
          </cell>
          <cell r="E7576">
            <v>0</v>
          </cell>
          <cell r="F7576">
            <v>0</v>
          </cell>
        </row>
        <row r="7577">
          <cell r="A7577">
            <v>93059</v>
          </cell>
          <cell r="B7577" t="str">
            <v>CONECTOR EM BRONZE/LATÃO, DN 28 MM X 1/2", SEM ANEL DE SOLDA, BOLSA X ROSCA F, INSTALADO EM PRUMADA  FORNECIMENTO E INSTALAÇÃO. AF_01/2016</v>
          </cell>
          <cell r="C7577" t="str">
            <v>UN</v>
          </cell>
          <cell r="D7577">
            <v>0</v>
          </cell>
          <cell r="E7577">
            <v>0</v>
          </cell>
          <cell r="F7577">
            <v>0</v>
          </cell>
        </row>
        <row r="7578">
          <cell r="A7578">
            <v>93060</v>
          </cell>
          <cell r="B7578" t="str">
            <v>CURVA DE TRANSPOSIÇÃO EM BRONZE/LATÃO, DN 28 MM, SEM ANEL DE SOLDA, BOLSA X BOLSA, INSTALADO EM PRUMADA  FORNECIMENTO E INSTALAÇÃO. AF_01/2016</v>
          </cell>
          <cell r="C7578" t="str">
            <v>UN</v>
          </cell>
          <cell r="D7578">
            <v>0</v>
          </cell>
          <cell r="E7578">
            <v>0</v>
          </cell>
          <cell r="F7578">
            <v>0</v>
          </cell>
        </row>
        <row r="7579">
          <cell r="A7579">
            <v>93061</v>
          </cell>
          <cell r="B7579" t="str">
            <v>LUVA PASSANTE EM COBRE, DN 35 MM, SEM ANEL DE SOLDA, INSTALADO EM PRUMADA  FORNECIMENTO E INSTALAÇÃO. AF_01/2016</v>
          </cell>
          <cell r="C7579" t="str">
            <v>UN</v>
          </cell>
          <cell r="D7579">
            <v>0</v>
          </cell>
          <cell r="E7579">
            <v>0</v>
          </cell>
          <cell r="F7579">
            <v>0</v>
          </cell>
        </row>
        <row r="7580">
          <cell r="A7580">
            <v>93062</v>
          </cell>
          <cell r="B7580" t="str">
            <v>BUCHA DE REDUÇÃO EM COBRE, DN 35 MM X 28 MM, SEM ANEL DE SOLDA, PONTA X BOLSA, INSTALADO EM PRUMADA  FORNECIMENTO E INSTALAÇÃO. AF_01/2016</v>
          </cell>
          <cell r="C7580" t="str">
            <v>UN</v>
          </cell>
          <cell r="D7580">
            <v>0</v>
          </cell>
          <cell r="E7580">
            <v>0</v>
          </cell>
          <cell r="F7580">
            <v>0</v>
          </cell>
        </row>
        <row r="7581">
          <cell r="A7581">
            <v>93063</v>
          </cell>
          <cell r="B7581" t="str">
            <v>JUNTA DE EXPANSÃO EM BRONZE/LATÃO, DN 35 MM, PONTA X PONTA, INSTALADO EM PRUMADA  FORNECIMENTO E INSTALAÇÃO. AF_01/2016</v>
          </cell>
          <cell r="C7581" t="str">
            <v>UN</v>
          </cell>
          <cell r="D7581">
            <v>0</v>
          </cell>
          <cell r="E7581">
            <v>0</v>
          </cell>
          <cell r="F7581">
            <v>0</v>
          </cell>
        </row>
        <row r="7582">
          <cell r="A7582">
            <v>93064</v>
          </cell>
          <cell r="B7582" t="str">
            <v>LUVA PASSANTE EM COBRE, DN 42 MM, SEM ANEL DE SOLDA, INSTALADO EM PRUMADA  FORNECIMENTO E INSTALAÇÃO. AF_01/2016</v>
          </cell>
          <cell r="C7582" t="str">
            <v>UN</v>
          </cell>
          <cell r="D7582">
            <v>0</v>
          </cell>
          <cell r="E7582">
            <v>0</v>
          </cell>
          <cell r="F7582">
            <v>0</v>
          </cell>
        </row>
        <row r="7583">
          <cell r="A7583">
            <v>93065</v>
          </cell>
          <cell r="B7583" t="str">
            <v>BUCHA DE REDUÇÃO EM COBRE, DN 42 MM X 35 MM, SEM ANEL DE SOLDA, PONTA X BOLSA, INSTALADO EM PRUMADA  FORNECIMENTO E INSTALAÇÃO. AF_01/2016</v>
          </cell>
          <cell r="C7583" t="str">
            <v>UN</v>
          </cell>
          <cell r="D7583">
            <v>0</v>
          </cell>
          <cell r="E7583">
            <v>0</v>
          </cell>
          <cell r="F7583">
            <v>0</v>
          </cell>
        </row>
        <row r="7584">
          <cell r="A7584">
            <v>93066</v>
          </cell>
          <cell r="B7584" t="str">
            <v>JUNTA DE EXPANSÃO EM BRONZE/LATÃO, DN 42 MM, PONTA X PONTA, INSTALADO EM PRUMADA  FORNECIMENTO E INSTALAÇÃO. AF_01/2016</v>
          </cell>
          <cell r="C7584" t="str">
            <v>UN</v>
          </cell>
          <cell r="D7584">
            <v>0</v>
          </cell>
          <cell r="E7584">
            <v>0</v>
          </cell>
          <cell r="F7584">
            <v>0</v>
          </cell>
        </row>
        <row r="7585">
          <cell r="A7585">
            <v>93067</v>
          </cell>
          <cell r="B7585" t="str">
            <v>LUVA PASSANTE EM COBRE, DN 54 MM, SEM ANEL DE SOLDA, INSTALADO EM PRUMADA  FORNECIMENTO E INSTALAÇÃO. AF_01/2016</v>
          </cell>
          <cell r="C7585" t="str">
            <v>UN</v>
          </cell>
          <cell r="D7585">
            <v>0</v>
          </cell>
          <cell r="E7585">
            <v>0</v>
          </cell>
          <cell r="F7585">
            <v>0</v>
          </cell>
        </row>
        <row r="7586">
          <cell r="A7586">
            <v>93068</v>
          </cell>
          <cell r="B7586" t="str">
            <v>BUCHA DE REDUÇÃO EM COBRE, DN 54 MM X 42 MM, SEM ANEL DE SOLDA, PONTA X BOLSA, INSTALADO EM PRUMADA  FORNECIMENTO E INSTALAÇÃO. AF_01/2016</v>
          </cell>
          <cell r="C7586" t="str">
            <v>UN</v>
          </cell>
          <cell r="D7586">
            <v>0</v>
          </cell>
          <cell r="E7586">
            <v>0</v>
          </cell>
          <cell r="F7586">
            <v>0</v>
          </cell>
        </row>
        <row r="7587">
          <cell r="A7587">
            <v>93069</v>
          </cell>
          <cell r="B7587" t="str">
            <v>JUNTA DE EXPANSÃO EM BRONZE/LATÃO, DN 54 MM, PONTA X PONTA, INSTALADO EM PRUMADA  FORNECIMENTO E INSTALAÇÃO. AF_01/2016</v>
          </cell>
          <cell r="C7587" t="str">
            <v>UN</v>
          </cell>
          <cell r="D7587">
            <v>0</v>
          </cell>
          <cell r="E7587">
            <v>0</v>
          </cell>
          <cell r="F7587">
            <v>0</v>
          </cell>
        </row>
        <row r="7588">
          <cell r="A7588">
            <v>93070</v>
          </cell>
          <cell r="B7588" t="str">
            <v>LUVA PASSANTE EM COBRE, DN 66 MM, SEM ANEL DE SOLDA, INSTALADO EM PRUMADA  FORNECIMENTO E INSTALAÇÃO. AF_01/2016</v>
          </cell>
          <cell r="C7588" t="str">
            <v>UN</v>
          </cell>
          <cell r="D7588">
            <v>0</v>
          </cell>
          <cell r="E7588">
            <v>0</v>
          </cell>
          <cell r="F7588">
            <v>0</v>
          </cell>
        </row>
        <row r="7589">
          <cell r="A7589">
            <v>93071</v>
          </cell>
          <cell r="B7589" t="str">
            <v>BUCHA DE REDUÇÃO EM COBRE, DN 66 MM X 54 MM, SEM ANEL DE SOLDA, PONTA X BOLSA, INSTALADO EM PRUMADA  FORNECIMENTO E INSTALAÇÃO. AF_01/2016</v>
          </cell>
          <cell r="C7589" t="str">
            <v>UN</v>
          </cell>
          <cell r="D7589">
            <v>0</v>
          </cell>
          <cell r="E7589">
            <v>0</v>
          </cell>
          <cell r="F7589">
            <v>0</v>
          </cell>
        </row>
        <row r="7590">
          <cell r="A7590">
            <v>93072</v>
          </cell>
          <cell r="B7590" t="str">
            <v>JUNTA DE EXPANSÃO EM BRONZE/LATÃO, DN 66 MM, PONTA X PONTA, INSTALADO EM PRUMADA  FORNECIMENTO E INSTALAÇÃO. AF_01/2016</v>
          </cell>
          <cell r="C7590" t="str">
            <v>UN</v>
          </cell>
          <cell r="D7590">
            <v>0</v>
          </cell>
          <cell r="E7590">
            <v>0</v>
          </cell>
          <cell r="F7590">
            <v>0</v>
          </cell>
        </row>
        <row r="7591">
          <cell r="A7591">
            <v>93073</v>
          </cell>
          <cell r="B7591" t="str">
            <v>TE DUPLA CURVA EM BRONZE/LATÃO, DN 3/4" X 22 MM X 3/4", SEM ANEL DE SOLDA, ROSCA F X BOLSA X ROSCA F, INSTALADO EM PRUMADA  FORNECIMENTO E INSTALAÇÃO. AF_01/2016</v>
          </cell>
          <cell r="C7591" t="str">
            <v>UN</v>
          </cell>
          <cell r="D7591">
            <v>0</v>
          </cell>
          <cell r="E7591">
            <v>0</v>
          </cell>
          <cell r="F7591">
            <v>0</v>
          </cell>
        </row>
        <row r="7592">
          <cell r="A7592">
            <v>93074</v>
          </cell>
          <cell r="B7592" t="str">
            <v>CURVA EM COBRE, DN 15 MM, 45 GRAUS, SEM ANEL DE SOLDA, BOLSA X BOLSA, INSTALADO EM RAMAL DE DISTRIBUIÇÃO  FORNECIMENTO E INSTALAÇÃO. AF_01/2016</v>
          </cell>
          <cell r="C7592" t="str">
            <v>UN</v>
          </cell>
          <cell r="D7592">
            <v>0</v>
          </cell>
          <cell r="E7592">
            <v>0</v>
          </cell>
          <cell r="F7592">
            <v>0</v>
          </cell>
        </row>
        <row r="7593">
          <cell r="A7593">
            <v>93075</v>
          </cell>
          <cell r="B7593" t="str">
            <v>COTOVELO EM BRONZE/LATÃO, DN 15 MM X 1/2", 90 GRAUS, SEM ANEL DE SOLDA, BOLSA X ROSCA F, INSTALADO EM RAMAL DE DISTRIBUIÇÃO  FORNECIMENTO E INSTALAÇÃO. AF_01/2016</v>
          </cell>
          <cell r="C7593" t="str">
            <v>UN</v>
          </cell>
          <cell r="D7593">
            <v>0</v>
          </cell>
          <cell r="E7593">
            <v>0</v>
          </cell>
          <cell r="F7593">
            <v>0</v>
          </cell>
        </row>
        <row r="7594">
          <cell r="A7594">
            <v>93076</v>
          </cell>
          <cell r="B7594" t="str">
            <v>CURVA EM COBRE, DN 22 MM, 45 GRAUS, SEM ANEL DE SOLDA, BOLSA X BOLSA, INSTALADO EM RAMAL DE DISTRIBUIÇÃO  FORNECIMENTO E INSTALAÇÃO. AF_01/2016</v>
          </cell>
          <cell r="C7594" t="str">
            <v>UN</v>
          </cell>
          <cell r="D7594">
            <v>0</v>
          </cell>
          <cell r="E7594">
            <v>0</v>
          </cell>
          <cell r="F7594">
            <v>0</v>
          </cell>
        </row>
        <row r="7595">
          <cell r="A7595">
            <v>93077</v>
          </cell>
          <cell r="B7595" t="str">
            <v>COTOVELO EM BRONZE/LATÃO, DN 22 MM X 1/2", 90 GRAUS, SEM ANEL DE SOLDA, BOLSA X ROSCA F, INSTALADO EM RAMAL DE DISTRIBUIÇÃO  FORNECIMENTO E INSTALAÇÃO. AF_01/2016</v>
          </cell>
          <cell r="C7595" t="str">
            <v>UN</v>
          </cell>
          <cell r="D7595">
            <v>0</v>
          </cell>
          <cell r="E7595">
            <v>0</v>
          </cell>
          <cell r="F7595">
            <v>0</v>
          </cell>
        </row>
        <row r="7596">
          <cell r="A7596">
            <v>93078</v>
          </cell>
          <cell r="B7596" t="str">
            <v>COTOVELO EM BRONZE/LATÃO, DN 22 MM X 3/4", 90 GRAUS, SEM ANEL DE SOLDA, BOLSA X ROSCA F, INSTALADO EM RAMAL DE DISTRIBUIÇÃO  FORNECIMENTO E INSTALAÇÃO. AF_01/2016</v>
          </cell>
          <cell r="C7596" t="str">
            <v>UN</v>
          </cell>
          <cell r="D7596">
            <v>0</v>
          </cell>
          <cell r="E7596">
            <v>0</v>
          </cell>
          <cell r="F7596">
            <v>0</v>
          </cell>
        </row>
        <row r="7597">
          <cell r="A7597">
            <v>93079</v>
          </cell>
          <cell r="B7597" t="str">
            <v>CURVA EM COBRE, DN 28 MM, 45 GRAUS, SEM ANEL DE SOLDA, BOLSA X BOLSA, INSTALADO EM RAMAL DE DISTRIBUIÇÃO  FORNECIMENTO E INSTALAÇÃO. AF_01/2016</v>
          </cell>
          <cell r="C7597" t="str">
            <v>UN</v>
          </cell>
          <cell r="D7597">
            <v>0</v>
          </cell>
          <cell r="E7597">
            <v>0</v>
          </cell>
          <cell r="F7597">
            <v>0</v>
          </cell>
        </row>
        <row r="7598">
          <cell r="A7598">
            <v>93080</v>
          </cell>
          <cell r="B7598" t="str">
            <v>LUVA PASSANTE EM COBRE, DN 15 MM, SEM ANEL DE SOLDA, INSTALADO EM RAMAL DE DISTRIBUIÇÃO  FORNECIMENTO E INSTALAÇÃO. AF_01/2016</v>
          </cell>
          <cell r="C7598" t="str">
            <v>UN</v>
          </cell>
          <cell r="D7598">
            <v>0</v>
          </cell>
          <cell r="E7598">
            <v>0</v>
          </cell>
          <cell r="F7598">
            <v>0</v>
          </cell>
        </row>
        <row r="7599">
          <cell r="A7599">
            <v>93081</v>
          </cell>
          <cell r="B7599" t="str">
            <v>CONECTOR EM BRONZE/LATÃO, DN 15 MM X 1/2", SEM ANEL DE SOLDA, BOLSA X ROSCA F, INSTALADO EM RAMAL DE DISTRIBUIÇÃO  FORNECIMENTO E INSTALAÇÃO. AF_01/2016</v>
          </cell>
          <cell r="C7599" t="str">
            <v>UN</v>
          </cell>
          <cell r="D7599">
            <v>0</v>
          </cell>
          <cell r="E7599">
            <v>0</v>
          </cell>
          <cell r="F7599">
            <v>0</v>
          </cell>
        </row>
        <row r="7600">
          <cell r="A7600">
            <v>93082</v>
          </cell>
          <cell r="B7600" t="str">
            <v>CURVA DE TRANSPOSIÇÃO EM BRONZE/LATÃO, DN 15 MM, SEM ANEL DE SOLDA, BOLSA X BOLSA, INSTALADO EM RAMAL DE DISTRIBUIÇÃO  FORNECIMENTO E INSTALAÇÃO. AF_01/2016</v>
          </cell>
          <cell r="C7600" t="str">
            <v>UN</v>
          </cell>
          <cell r="D7600">
            <v>0</v>
          </cell>
          <cell r="E7600">
            <v>0</v>
          </cell>
          <cell r="F7600">
            <v>0</v>
          </cell>
        </row>
        <row r="7601">
          <cell r="A7601">
            <v>93083</v>
          </cell>
          <cell r="B7601" t="str">
            <v>JUNTA DE EXPANSÃO EM COBRE, DN 15 MM, PONTA X PONTA, INSTALADO EM RAMAL DE DISTRIBUIÇÃO  FORNECIMENTO E INSTALAÇÃO. AF_01/2016</v>
          </cell>
          <cell r="C7601" t="str">
            <v>UN</v>
          </cell>
          <cell r="D7601">
            <v>0</v>
          </cell>
          <cell r="E7601">
            <v>0</v>
          </cell>
          <cell r="F7601">
            <v>0</v>
          </cell>
        </row>
        <row r="7602">
          <cell r="A7602">
            <v>93084</v>
          </cell>
          <cell r="B7602" t="str">
            <v>LUVA PASSANTE EM COBRE, DN 22 MM, SEM ANEL DE SOLDA, INSTALADO EM RAMAL DE DISTRIBUIÇÃO  FORNECIMENTO E INSTALAÇÃO. AF_01/2016</v>
          </cell>
          <cell r="C7602" t="str">
            <v>UN</v>
          </cell>
          <cell r="D7602">
            <v>0</v>
          </cell>
          <cell r="E7602">
            <v>0</v>
          </cell>
          <cell r="F7602">
            <v>0</v>
          </cell>
        </row>
        <row r="7603">
          <cell r="A7603">
            <v>93085</v>
          </cell>
          <cell r="B7603" t="str">
            <v>BUCHA DE REDUÇÃO EM COBRE, DN 22 MM X 15 MM, SEM ANEL DE SOLDA, PONTA X BOLSA, INSTALADO EM RAMAL DE DISTRIBUIÇÃO  FORNECIMENTO E INSTALAÇÃO. AF_01/2016</v>
          </cell>
          <cell r="C7603" t="str">
            <v>UN</v>
          </cell>
          <cell r="D7603">
            <v>0</v>
          </cell>
          <cell r="E7603">
            <v>0</v>
          </cell>
          <cell r="F7603">
            <v>0</v>
          </cell>
        </row>
        <row r="7604">
          <cell r="A7604">
            <v>93086</v>
          </cell>
          <cell r="B7604" t="str">
            <v>JUNTA DE EXPANSÃO EM COBRE, DN 22 MM, PONTA X PONTA, INSTALADO EM RAMAL DE DISTRIBUIÇÃO  FORNECIMENTO E INSTALAÇÃO. AF_01/2016</v>
          </cell>
          <cell r="C7604" t="str">
            <v>UN</v>
          </cell>
          <cell r="D7604">
            <v>0</v>
          </cell>
          <cell r="E7604">
            <v>0</v>
          </cell>
          <cell r="F7604">
            <v>0</v>
          </cell>
        </row>
        <row r="7605">
          <cell r="A7605">
            <v>93087</v>
          </cell>
          <cell r="B7605" t="str">
            <v>CONECTOR EM BRONZE/LATÃO, DN 22 MM X 1/2", SEM ANEL DE SOLDA, BOLSA X ROSCA F, INSTALADO EM RAMAL DE DISTRIBUIÇÃO  FORNECIMENTO E INSTALAÇÃO. AF_01/2016</v>
          </cell>
          <cell r="C7605" t="str">
            <v>UN</v>
          </cell>
          <cell r="D7605">
            <v>0</v>
          </cell>
          <cell r="E7605">
            <v>0</v>
          </cell>
          <cell r="F7605">
            <v>0</v>
          </cell>
        </row>
        <row r="7606">
          <cell r="A7606">
            <v>93088</v>
          </cell>
          <cell r="B7606" t="str">
            <v>CONECTOR EM BRONZE/LATÃO, DN 22 MM X 3/4", SEM ANEL DE SOLDA, BOLSA X ROSCA F, INSTALADO EM RAMAL DE DISTRIBUIÇÃO  FORNECIMENTO E INSTALAÇÃO. AF_01/2016</v>
          </cell>
          <cell r="C7606" t="str">
            <v>UN</v>
          </cell>
          <cell r="D7606">
            <v>0</v>
          </cell>
          <cell r="E7606">
            <v>0</v>
          </cell>
          <cell r="F7606">
            <v>0</v>
          </cell>
        </row>
        <row r="7607">
          <cell r="A7607">
            <v>93089</v>
          </cell>
          <cell r="B7607" t="str">
            <v>CURVA DE TRANSPOSIÇÃO EM BRONZE/LATÃO, DN 22 MM, SEM ANEL DE SOLDA, BOLSA X BOLSA, INSTALADO EM RAMAL DE DISTRIBUIÇÃO  FORNECIMENTO E INSTALAÇÃO. AF_01/2016</v>
          </cell>
          <cell r="C7607" t="str">
            <v>UN</v>
          </cell>
          <cell r="D7607">
            <v>0</v>
          </cell>
          <cell r="E7607">
            <v>0</v>
          </cell>
          <cell r="F7607">
            <v>0</v>
          </cell>
        </row>
        <row r="7608">
          <cell r="A7608">
            <v>93090</v>
          </cell>
          <cell r="B7608" t="str">
            <v>LUVA PASSANTE EM COBRE, DN 28 MM, SEM ANEL DE SOLDA, INSTALADO EM RAMAL DE DISTRIBUIÇÃO  FORNECIMENTO E INSTALAÇÃO. AF_01/2016</v>
          </cell>
          <cell r="C7608" t="str">
            <v>UN</v>
          </cell>
          <cell r="D7608">
            <v>0</v>
          </cell>
          <cell r="E7608">
            <v>0</v>
          </cell>
          <cell r="F7608">
            <v>0</v>
          </cell>
        </row>
        <row r="7609">
          <cell r="A7609">
            <v>93091</v>
          </cell>
          <cell r="B7609" t="str">
            <v>BUCHA DE REDUÇÃO EM COBRE, DN 28 MM X 22 MM, SEM ANEL DE SOLDA, INSTALADO EM RAMAL DE DISTRIBUIÇÃO  FORNECIMENTO E INSTALAÇÃO. AF_01/2016</v>
          </cell>
          <cell r="C7609" t="str">
            <v>UN</v>
          </cell>
          <cell r="D7609">
            <v>0</v>
          </cell>
          <cell r="E7609">
            <v>0</v>
          </cell>
          <cell r="F7609">
            <v>0</v>
          </cell>
        </row>
        <row r="7610">
          <cell r="A7610">
            <v>93092</v>
          </cell>
          <cell r="B7610" t="str">
            <v>JUNTA DE EXPANSÃO EM COBRE, DN 28 MM, PONTA X PONTA, INSTALADO EM RAMAL DE DISTRIBUIÇÃO  FORNECIMENTO E INSTALAÇÃO. AF_01/2016</v>
          </cell>
          <cell r="C7610" t="str">
            <v>UN</v>
          </cell>
          <cell r="D7610">
            <v>0</v>
          </cell>
          <cell r="E7610">
            <v>0</v>
          </cell>
          <cell r="F7610">
            <v>0</v>
          </cell>
        </row>
        <row r="7611">
          <cell r="A7611">
            <v>93093</v>
          </cell>
          <cell r="B7611" t="str">
            <v>CONECTOR EM BRONZE/LATÃO, DN 28 MM X 1/2", SEM ANEL DE SOLDA, BOLSA X ROSCA F, INSTALADO EM RAMAL DE DISTRIBUIÇÃO  FORNECIMENTO E INSTALAÇÃO. AF_01/2016</v>
          </cell>
          <cell r="C7611" t="str">
            <v>UN</v>
          </cell>
          <cell r="D7611">
            <v>0</v>
          </cell>
          <cell r="E7611">
            <v>0</v>
          </cell>
          <cell r="F7611">
            <v>0</v>
          </cell>
        </row>
        <row r="7612">
          <cell r="A7612">
            <v>93094</v>
          </cell>
          <cell r="B7612" t="str">
            <v>CURVA DE TRANSPOSIÇÃO EM BRONZE/LATÃO, DN 28 MM, SEM ANEL DE SOLDA, BOLSA X BOLSA, INSTALADO EM RAMAL DE DISTRIBUIÇÃO  FORNECIMENTO E INSTALAÇÃO. AF_01/2016</v>
          </cell>
          <cell r="C7612" t="str">
            <v>UN</v>
          </cell>
          <cell r="D7612">
            <v>0</v>
          </cell>
          <cell r="E7612">
            <v>0</v>
          </cell>
          <cell r="F7612">
            <v>0</v>
          </cell>
        </row>
        <row r="7613">
          <cell r="A7613">
            <v>93095</v>
          </cell>
          <cell r="B7613" t="str">
            <v>TE DUPLA CURVA EM BRONZE/LATÃO, DN 1/2" X 15 MM X 1/2", SEM ANEL DE SOLDA, ROSCA F X BOLSA X ROSCA F, INSTALADO EM RAMAL DE DISTRIBUIÇÃO  FORNECIMENTO E INSTALAÇÃO. AF_01/2016</v>
          </cell>
          <cell r="C7613" t="str">
            <v>UN</v>
          </cell>
          <cell r="D7613">
            <v>0</v>
          </cell>
          <cell r="E7613">
            <v>0</v>
          </cell>
          <cell r="F7613">
            <v>0</v>
          </cell>
        </row>
        <row r="7614">
          <cell r="A7614">
            <v>93096</v>
          </cell>
          <cell r="B7614" t="str">
            <v>TE DUPLA CURVA EM BRONZE/LATÃO, DN 3/4" X 22 MM X 3/4", SEM ANEL DE SOLDA, ROSCA F X BOLSA X ROSCA F, INSTALADO EM RAMAL DE DISTRIBUIÇÃO  FORNECIMENTO E INSTALAÇÃO. AF_01/2016</v>
          </cell>
          <cell r="C7614" t="str">
            <v>UN</v>
          </cell>
          <cell r="D7614">
            <v>0</v>
          </cell>
          <cell r="E7614">
            <v>0</v>
          </cell>
          <cell r="F7614">
            <v>0</v>
          </cell>
        </row>
        <row r="7615">
          <cell r="A7615">
            <v>93097</v>
          </cell>
          <cell r="B7615" t="str">
            <v>CURVA EM COBRE, DN 15 MM, 45 GRAUS, SEM ANEL DE SOLDA, BOLSA X BOLSA, INSTALADO EM RAMAL E SUB-RAMAL  FORNECIMENTO E INSTALAÇÃO. AF_01/2016</v>
          </cell>
          <cell r="C7615" t="str">
            <v>UN</v>
          </cell>
          <cell r="D7615">
            <v>0</v>
          </cell>
          <cell r="E7615">
            <v>0</v>
          </cell>
          <cell r="F7615">
            <v>0</v>
          </cell>
        </row>
        <row r="7616">
          <cell r="A7616">
            <v>93098</v>
          </cell>
          <cell r="B7616" t="str">
            <v>COTOVELO EM BRONZE/LATÃO, DN 15 MM X 1/2", 90 GRAUS, SEM ANEL DE SOLDA, BOLSA X ROSCA F, INSTALADO EM RAMAL E SUB-RAMAL  FORNECIMENTO E INSTALAÇÃO. AF_01/2016</v>
          </cell>
          <cell r="C7616" t="str">
            <v>UN</v>
          </cell>
          <cell r="D7616">
            <v>0</v>
          </cell>
          <cell r="E7616">
            <v>0</v>
          </cell>
          <cell r="F7616">
            <v>0</v>
          </cell>
        </row>
        <row r="7617">
          <cell r="A7617">
            <v>93099</v>
          </cell>
          <cell r="B7617" t="str">
            <v>CURVA EM COBRE, DN 22 MM, 45 GRAUS, SEM ANEL DE SOLDA, BOLSA X BOLSA, INSTALADO EM RAMAL E SUB-RAMAL  FORNECIMENTO E INSTALAÇÃO. AF_01/2016</v>
          </cell>
          <cell r="C7617" t="str">
            <v>UN</v>
          </cell>
          <cell r="D7617">
            <v>0</v>
          </cell>
          <cell r="E7617">
            <v>0</v>
          </cell>
          <cell r="F7617">
            <v>0</v>
          </cell>
        </row>
        <row r="7618">
          <cell r="A7618">
            <v>93100</v>
          </cell>
          <cell r="B7618" t="str">
            <v>COTOVELO EM BRONZE/LATÃO, DN 22 MM X 1/2", 90 GRAUS, SEM ANEL DE SOLDA, BOLSA X ROSCA F, INSTALADO EM RAMAL E SUB-RAMAL  FORNECIMENTO E INSTALAÇÃO. AF_01/2016</v>
          </cell>
          <cell r="C7618" t="str">
            <v>UN</v>
          </cell>
          <cell r="D7618">
            <v>0</v>
          </cell>
          <cell r="E7618">
            <v>0</v>
          </cell>
          <cell r="F7618">
            <v>0</v>
          </cell>
        </row>
        <row r="7619">
          <cell r="A7619">
            <v>93101</v>
          </cell>
          <cell r="B7619" t="str">
            <v>COTOVELO EM BRONZE/LATÃO, DN 22 MM X 3/4", 90 GRAUS, SEM ANEL DE SOLDA, BOLSA X ROSCA F, INSTALADO EM RAMAL E SUB-RAMAL  FORNECIMENTO E INSTALAÇÃO. AF_01/2016</v>
          </cell>
          <cell r="C7619" t="str">
            <v>UN</v>
          </cell>
          <cell r="D7619">
            <v>0</v>
          </cell>
          <cell r="E7619">
            <v>0</v>
          </cell>
          <cell r="F7619">
            <v>0</v>
          </cell>
        </row>
        <row r="7620">
          <cell r="A7620">
            <v>93102</v>
          </cell>
          <cell r="B7620" t="str">
            <v>CURVA EM COBRE, DN 28 MM, 45 GRAUS, SEM ANEL DE SOLDA, BOLSA X BOLSA, INSTALADO EM RAMAL E SUB-RAMAL  FORNECIMENTO E INSTALAÇÃO. AF_01/2016</v>
          </cell>
          <cell r="C7620" t="str">
            <v>UN</v>
          </cell>
          <cell r="D7620">
            <v>0</v>
          </cell>
          <cell r="E7620">
            <v>0</v>
          </cell>
          <cell r="F7620">
            <v>0</v>
          </cell>
        </row>
        <row r="7621">
          <cell r="A7621">
            <v>93103</v>
          </cell>
          <cell r="B7621" t="str">
            <v>LUVA PASSANTE EM COBRE, DN 15 MM, SEM ANEL DE SOLDA, INSTALADO EM RAMAL E SUB-RAMAL  FORNECIMENTO E INSTALAÇÃO. AF_01/2016</v>
          </cell>
          <cell r="C7621" t="str">
            <v>UN</v>
          </cell>
          <cell r="D7621">
            <v>0</v>
          </cell>
          <cell r="E7621">
            <v>0</v>
          </cell>
          <cell r="F7621">
            <v>0</v>
          </cell>
        </row>
        <row r="7622">
          <cell r="A7622">
            <v>93104</v>
          </cell>
          <cell r="B7622" t="str">
            <v>CONECTOR EM BRONZE/LATÃO, DN 15 MM X 1/2", SEM ANEL DE SOLDA, BOLSA X ROSCA F, INSTALADO EM RAMAL E SUB-RAMAL  FORNECIMENTO E INSTALAÇÃO. AF_01/2016</v>
          </cell>
          <cell r="C7622" t="str">
            <v>UN</v>
          </cell>
          <cell r="D7622">
            <v>0</v>
          </cell>
          <cell r="E7622">
            <v>0</v>
          </cell>
          <cell r="F7622">
            <v>0</v>
          </cell>
        </row>
        <row r="7623">
          <cell r="A7623">
            <v>93105</v>
          </cell>
          <cell r="B7623" t="str">
            <v>CURVA DE TRANSPOSIÇÃO EM BRONZE/LATÃO, DN 15 MM, SEM ANEL DE SOLDA, BOLSA X BOLSA, INSTALADO EM RAMAL E SUB-RAMAL  FORNECIMENTO E INSTALAÇÃO. AF_01/2016</v>
          </cell>
          <cell r="C7623" t="str">
            <v>UN</v>
          </cell>
          <cell r="D7623">
            <v>0</v>
          </cell>
          <cell r="E7623">
            <v>0</v>
          </cell>
          <cell r="F7623">
            <v>0</v>
          </cell>
        </row>
        <row r="7624">
          <cell r="A7624">
            <v>93106</v>
          </cell>
          <cell r="B7624" t="str">
            <v>JUNTA DE EXPANSÃO EM COBRE, DN 15 MM, PONTA X PONTA, INSTALADO EM RAMAL E SUB-RAMAL  FORNECIMENTO E INSTALAÇÃO. AF_01/2016</v>
          </cell>
          <cell r="C7624" t="str">
            <v>UN</v>
          </cell>
          <cell r="D7624">
            <v>0</v>
          </cell>
          <cell r="E7624">
            <v>0</v>
          </cell>
          <cell r="F7624">
            <v>0</v>
          </cell>
        </row>
        <row r="7625">
          <cell r="A7625">
            <v>93107</v>
          </cell>
          <cell r="B7625" t="str">
            <v>LUVA PASSANTE EM COBRE, DN 22 MM, SEM ANEL DE SOLDA, INSTALADO EM RAMAL E SUB-RAMAL  FORNECIMENTO E INSTALAÇÃO. AF_01/2016</v>
          </cell>
          <cell r="C7625" t="str">
            <v>UN</v>
          </cell>
          <cell r="D7625">
            <v>0</v>
          </cell>
          <cell r="E7625">
            <v>0</v>
          </cell>
          <cell r="F7625">
            <v>0</v>
          </cell>
        </row>
        <row r="7626">
          <cell r="A7626">
            <v>93108</v>
          </cell>
          <cell r="B7626" t="str">
            <v>BUCHA DE REDUÇÃO EM COBRE, DN 22 MM X 15 MM, SEM ANEL DE SOLDA, PONTA X BOLSA, INSTALADO EM RAMAL E SUB-RAMAL  FORNECIMENTO E INSTALAÇÃO. AF_01/2016</v>
          </cell>
          <cell r="C7626" t="str">
            <v>UN</v>
          </cell>
          <cell r="D7626">
            <v>0</v>
          </cell>
          <cell r="E7626">
            <v>0</v>
          </cell>
          <cell r="F7626">
            <v>0</v>
          </cell>
        </row>
        <row r="7627">
          <cell r="A7627">
            <v>93109</v>
          </cell>
          <cell r="B7627" t="str">
            <v>JUNTA DE EXPANSÃO EM COBRE, DN 22 MM, PONTA X PONTA, INSTALADO EM RAMAL E SUB-RAMAL  FORNECIMENTO E INSTALAÇÃO. AF_01/2016</v>
          </cell>
          <cell r="C7627" t="str">
            <v>UN</v>
          </cell>
          <cell r="D7627">
            <v>0</v>
          </cell>
          <cell r="E7627">
            <v>0</v>
          </cell>
          <cell r="F7627">
            <v>0</v>
          </cell>
        </row>
        <row r="7628">
          <cell r="A7628">
            <v>93110</v>
          </cell>
          <cell r="B7628" t="str">
            <v>CONECTOR EM BRONZE/LATÃO, DN 22 MM X 1/2", SEM ANEL DE SOLDA, BOLSA X ROSCA F, INSTALADO EM RAMAL E SUB-RAMAL  FORNECIMENTO E INSTALAÇÃO. AF_01/2016</v>
          </cell>
          <cell r="C7628" t="str">
            <v>UN</v>
          </cell>
          <cell r="D7628">
            <v>0</v>
          </cell>
          <cell r="E7628">
            <v>0</v>
          </cell>
          <cell r="F7628">
            <v>0</v>
          </cell>
        </row>
        <row r="7629">
          <cell r="A7629">
            <v>93111</v>
          </cell>
          <cell r="B7629" t="str">
            <v>CONECTOR EM BRONZE/LATÃO, DN 22 MM X 3/4", SEM ANEL DE SOLDA, BOLSA X ROSCA F, INSTALADO EM RAMAL E SUB-RAMAL  FORNECIMENTO E INSTALAÇÃO. AF_01/2016</v>
          </cell>
          <cell r="C7629" t="str">
            <v>UN</v>
          </cell>
          <cell r="D7629">
            <v>0</v>
          </cell>
          <cell r="E7629">
            <v>0</v>
          </cell>
          <cell r="F7629">
            <v>0</v>
          </cell>
        </row>
        <row r="7630">
          <cell r="A7630">
            <v>93112</v>
          </cell>
          <cell r="B7630" t="str">
            <v>CURVA DE TRANSPOSIÇÃO EM BRONZE/LATÃO, DN 22 MM, SEM ANEL DE SOLDA, BOLSA X BOLSA, INSTALADO EM RAMAL E SUB-RAMAL  FORNECIMENTO E INSTALAÇÃO. AF_01/2016</v>
          </cell>
          <cell r="C7630" t="str">
            <v>UN</v>
          </cell>
          <cell r="D7630">
            <v>0</v>
          </cell>
          <cell r="E7630">
            <v>0</v>
          </cell>
          <cell r="F7630">
            <v>0</v>
          </cell>
        </row>
        <row r="7631">
          <cell r="A7631">
            <v>93113</v>
          </cell>
          <cell r="B7631" t="str">
            <v>LUVA PASSANTE EM COBRE, DN 28 MM, SEM ANEL DE SOLDA, INSTALADO EM RAMAL E SUB-RAMAL  FORNECIMENTO E INSTALAÇÃO. AF_01/2016</v>
          </cell>
          <cell r="C7631" t="str">
            <v>UN</v>
          </cell>
          <cell r="D7631">
            <v>0</v>
          </cell>
          <cell r="E7631">
            <v>0</v>
          </cell>
          <cell r="F7631">
            <v>0</v>
          </cell>
        </row>
        <row r="7632">
          <cell r="A7632">
            <v>93114</v>
          </cell>
          <cell r="B7632" t="str">
            <v>CONECTOR EM BRONZE/LATÃO, DN 28 MM X 1/2", SEM ANEL DE SOLDA, BOLSA X ROSCA F, INSTALADO EM RAMAL E SUB-RAMAL  FORNECIMENTO E INSTALAÇÃO. AF_01/2016</v>
          </cell>
          <cell r="C7632" t="str">
            <v>UN</v>
          </cell>
          <cell r="D7632">
            <v>0</v>
          </cell>
          <cell r="E7632">
            <v>0</v>
          </cell>
          <cell r="F7632">
            <v>0</v>
          </cell>
        </row>
        <row r="7633">
          <cell r="A7633">
            <v>93115</v>
          </cell>
          <cell r="B7633" t="str">
            <v>CURVA DE TRANSPOSIÇÃO EM BRONZE/LATÃO, DN 28 MM, SEM ANEL DE SOLDA, BOLSA X BOLSA, INSTALADO EM RAMAL E SUB-RAMAL  FORNECIMENTO E INSTALAÇÃO. AF_01/2016</v>
          </cell>
          <cell r="C7633" t="str">
            <v>UN</v>
          </cell>
          <cell r="D7633">
            <v>0</v>
          </cell>
          <cell r="E7633">
            <v>0</v>
          </cell>
          <cell r="F7633">
            <v>0</v>
          </cell>
        </row>
        <row r="7634">
          <cell r="A7634">
            <v>93116</v>
          </cell>
          <cell r="B7634" t="str">
            <v>JUNTA DE EXPANSÃO EM COBRE, DN 28 MM, PONTA X PONTA, INSTALADO EM RAMAL E SUB-RAMAL  FORNECIMENTO E INSTALAÇÃO. AF_01/2016</v>
          </cell>
          <cell r="C7634" t="str">
            <v>UN</v>
          </cell>
          <cell r="D7634">
            <v>0</v>
          </cell>
          <cell r="E7634">
            <v>0</v>
          </cell>
          <cell r="F7634">
            <v>0</v>
          </cell>
        </row>
        <row r="7635">
          <cell r="A7635">
            <v>93117</v>
          </cell>
          <cell r="B7635" t="str">
            <v>TE DUPLA CURVA EM BRONZE/LATÃO, DN 1/2" X 15 MM X 1/2", SEM ANEL DE SOLDA, ROSCA F X BOLSA X ROSCA F, INSTALADO EM RAMAL E SUB-RAMAL  FORNECIMENTO E INSTALAÇÃO. AF_01/2016</v>
          </cell>
          <cell r="C7635" t="str">
            <v>UN</v>
          </cell>
          <cell r="D7635">
            <v>0</v>
          </cell>
          <cell r="E7635">
            <v>0</v>
          </cell>
          <cell r="F7635">
            <v>0</v>
          </cell>
        </row>
        <row r="7636">
          <cell r="A7636">
            <v>93118</v>
          </cell>
          <cell r="B7636" t="str">
            <v>TE DUPLA CURVA EM BRONZE/LATÃO, DN 3/4" X 22 MM X 3/4", SEM ANEL DE SOLDA, ROSCA F X BOLSA X ROSCA F, INSTALADO EM RAMAL E SUB-RAMAL  FORNECIMENTO E INSTALAÇÃO. AF_01/2016</v>
          </cell>
          <cell r="C7636" t="str">
            <v>UN</v>
          </cell>
          <cell r="D7636">
            <v>0</v>
          </cell>
          <cell r="E7636">
            <v>0</v>
          </cell>
          <cell r="F7636">
            <v>0</v>
          </cell>
        </row>
        <row r="7637">
          <cell r="A7637">
            <v>93119</v>
          </cell>
          <cell r="B7637" t="str">
            <v>CURVA EM COBRE, DN 22 MM, 45 GRAUS, SEM ANEL DE SOLDA, BOLSA X BOLSA, INSTALADO EM PRUMADA  FORNECIMENTO E INSTALAÇÃO. AF_01/2016</v>
          </cell>
          <cell r="C7637" t="str">
            <v>UN</v>
          </cell>
          <cell r="D7637">
            <v>0</v>
          </cell>
          <cell r="E7637">
            <v>0</v>
          </cell>
          <cell r="F7637">
            <v>0</v>
          </cell>
        </row>
        <row r="7638">
          <cell r="A7638">
            <v>93120</v>
          </cell>
          <cell r="B7638" t="str">
            <v>COTOVELO EM BRONZE/LATÃO, DN 22 MM X 1/2", 90 GRAUS, SEM ANEL DE SOLDA, BOLSA X ROSCA F, INSTALADO EM PRUMADA  FORNECIMENTO E INSTALAÇÃO. AF_01/2016</v>
          </cell>
          <cell r="C7638" t="str">
            <v>UN</v>
          </cell>
          <cell r="D7638">
            <v>0</v>
          </cell>
          <cell r="E7638">
            <v>0</v>
          </cell>
          <cell r="F7638">
            <v>0</v>
          </cell>
        </row>
        <row r="7639">
          <cell r="A7639">
            <v>93121</v>
          </cell>
          <cell r="B7639" t="str">
            <v>COTOVELO EM BRONZE/LATÃO, DN 22 MM X 3/4", 90 GRAUS, SEM ANEL DE SOLDA, BOLSA X ROSCA F, INSTALADO EM PRUMADA  FORNECIMENTO E INSTALAÇÃO. AF_01/2016</v>
          </cell>
          <cell r="C7639" t="str">
            <v>UN</v>
          </cell>
          <cell r="D7639">
            <v>0</v>
          </cell>
          <cell r="E7639">
            <v>0</v>
          </cell>
          <cell r="F7639">
            <v>0</v>
          </cell>
        </row>
        <row r="7640">
          <cell r="A7640">
            <v>93122</v>
          </cell>
          <cell r="B7640" t="str">
            <v>CURVA EM COBRE, DN 28 MM, 45 GRAUS, SEM ANEL DE SOLDA, BOLSA X BOLSA, INSTALADO EM PRUMADA  FORNECIMENTO E INSTALAÇÃO. AF_01/2016</v>
          </cell>
          <cell r="C7640" t="str">
            <v>UN</v>
          </cell>
          <cell r="D7640">
            <v>0</v>
          </cell>
          <cell r="E7640">
            <v>0</v>
          </cell>
          <cell r="F7640">
            <v>0</v>
          </cell>
        </row>
        <row r="7641">
          <cell r="A7641">
            <v>93123</v>
          </cell>
          <cell r="B7641" t="str">
            <v>CURVA EM COBRE, DN 35 MM, 45 GRAUS, SEM ANEL DE SOLDA, BOLSA X BOLSA, INSTALADO EM PRUMADA  FORNECIMENTO E INSTALAÇÃO. AF_01/2016</v>
          </cell>
          <cell r="C7641" t="str">
            <v>UN</v>
          </cell>
          <cell r="D7641">
            <v>0</v>
          </cell>
          <cell r="E7641">
            <v>0</v>
          </cell>
          <cell r="F7641">
            <v>0</v>
          </cell>
        </row>
        <row r="7642">
          <cell r="A7642">
            <v>93124</v>
          </cell>
          <cell r="B7642" t="str">
            <v>CURVA EM COBRE, DN 42 MM, 45 GRAUS, SEM ANEL DE SOLDA, BOLSA X BOLSA, INSTALADO EM PRUMADA  FORNECIMENTO E INSTALAÇÃO. AF_01/2016</v>
          </cell>
          <cell r="C7642" t="str">
            <v>UN</v>
          </cell>
          <cell r="D7642">
            <v>0</v>
          </cell>
          <cell r="E7642">
            <v>0</v>
          </cell>
          <cell r="F7642">
            <v>0</v>
          </cell>
        </row>
        <row r="7643">
          <cell r="A7643">
            <v>93125</v>
          </cell>
          <cell r="B7643" t="str">
            <v>CURVA EM COBRE, DN 54 MM, 45 GRAUS, SEM ANEL DE SOLDA, BOLSA X BOLSA, INSTALADO EM PRUMADA  FORNECIMENTO E INSTALAÇÃO. AF_01/2016</v>
          </cell>
          <cell r="C7643" t="str">
            <v>UN</v>
          </cell>
          <cell r="D7643">
            <v>0</v>
          </cell>
          <cell r="E7643">
            <v>0</v>
          </cell>
          <cell r="F7643">
            <v>0</v>
          </cell>
        </row>
        <row r="7644">
          <cell r="A7644">
            <v>93126</v>
          </cell>
          <cell r="B7644" t="str">
            <v>CURVA EM COBRE, DN 66 MM, 45 GRAUS, SEM ANEL DE SOLDA, BOLSA X BOLSA, INSTALADO EM PRUMADA  FORNECIMENTO E INSTALAÇÃO. AF_01/2016</v>
          </cell>
          <cell r="C7644" t="str">
            <v>UN</v>
          </cell>
          <cell r="D7644">
            <v>0</v>
          </cell>
          <cell r="E7644">
            <v>0</v>
          </cell>
          <cell r="F7644">
            <v>0</v>
          </cell>
        </row>
        <row r="7645">
          <cell r="A7645">
            <v>93133</v>
          </cell>
          <cell r="B7645" t="str">
            <v>BUCHA DE REDUÇÃO EM COBRE, DN 28 MM X 22 MM, SEM ANEL DE SOLDA, INSTALADO EM RAMAL E SUB-RAMAL  FORNECIMENTO E INSTALAÇÃO. AF_01/2016</v>
          </cell>
          <cell r="C7645" t="str">
            <v>UN</v>
          </cell>
          <cell r="D7645">
            <v>0</v>
          </cell>
          <cell r="E7645">
            <v>0</v>
          </cell>
          <cell r="F7645">
            <v>0</v>
          </cell>
        </row>
        <row r="7646">
          <cell r="A7646">
            <v>94465</v>
          </cell>
          <cell r="B7646" t="str">
            <v>LUVA, EM FERRO GALVANIZADO, CONEXÃO ROSQUEADA, DN 50 (2), INSTALADO EM RESERVAÇÃO DE ÁGUA DE EDIFICAÇÃO QUE POSSUA RESERVATÓRIO DE FIBRA/FIBROCIMENTO  FORNECIMENTO E INSTALAÇÃO. AF_06/2016</v>
          </cell>
          <cell r="C7646" t="str">
            <v>UN</v>
          </cell>
          <cell r="D7646">
            <v>0</v>
          </cell>
          <cell r="E7646">
            <v>0</v>
          </cell>
          <cell r="F7646">
            <v>0</v>
          </cell>
        </row>
        <row r="7647">
          <cell r="A7647">
            <v>94466</v>
          </cell>
          <cell r="B7647" t="str">
            <v>NIPLE, EM FERRO GALVANIZADO, CONEXÃO ROSQUEADA, DN 50 (2), INSTALADO EM RESERVAÇÃO DE ÁGUA DE EDIFICAÇÃO QUE POSSUA RESERVATÓRIO DE FIBRA/FIBROCIMENTO  FORNECIMENTO E INSTALAÇÃO. AF_06/2016</v>
          </cell>
          <cell r="C7647" t="str">
            <v>UN</v>
          </cell>
          <cell r="D7647">
            <v>0</v>
          </cell>
          <cell r="E7647">
            <v>0</v>
          </cell>
          <cell r="F7647">
            <v>0</v>
          </cell>
        </row>
        <row r="7648">
          <cell r="A7648">
            <v>94467</v>
          </cell>
          <cell r="B7648" t="str">
            <v>LUVA, EM FERRO GALVANIZADO, CONEXÃO ROSQUEADA, DN 65 (2 1/2), INSTALADO EM RESERVAÇÃO DE ÁGUA DE EDIFICAÇÃO QUE POSSUA RESERVATÓRIO DE FIBRA/FIBROCIMENTO  FORNECIMENTO E INSTALAÇÃO. AF_06/2016</v>
          </cell>
          <cell r="C7648" t="str">
            <v>UN</v>
          </cell>
          <cell r="D7648">
            <v>0</v>
          </cell>
          <cell r="E7648">
            <v>0</v>
          </cell>
          <cell r="F7648">
            <v>0</v>
          </cell>
        </row>
        <row r="7649">
          <cell r="A7649">
            <v>94468</v>
          </cell>
          <cell r="B7649" t="str">
            <v>NIPLE, EM FERRO GALVANIZADO, CONEXÃO ROSQUEADA, DN 65 (2 1/2), INSTALADO EM RESERVAÇÃO DE ÁGUA DE EDIFICAÇÃO QUE POSSUA RESERVATÓRIO DE FIBRA/FIBROCIMENTO  FORNECIMENTO E INSTALAÇÃO. AF_06/2016</v>
          </cell>
          <cell r="C7649" t="str">
            <v>UN</v>
          </cell>
          <cell r="D7649">
            <v>0</v>
          </cell>
          <cell r="E7649">
            <v>0</v>
          </cell>
          <cell r="F7649">
            <v>0</v>
          </cell>
        </row>
        <row r="7650">
          <cell r="A7650">
            <v>94469</v>
          </cell>
          <cell r="B7650" t="str">
            <v>LUVA, EM FERRO GALVANIZADO, CONEXÃO ROSQUEADA, DN 80 (3), INSTALADO EM RESERVAÇÃO DE ÁGUA DE EDIFICAÇÃO QUE POSSUA RESERVATÓRIO DE FIBRA/FIBROCIMENTO  FORNECIMENTO E INSTALAÇÃO. AF_06/2016</v>
          </cell>
          <cell r="C7650" t="str">
            <v>UN</v>
          </cell>
          <cell r="D7650">
            <v>0</v>
          </cell>
          <cell r="E7650">
            <v>0</v>
          </cell>
          <cell r="F7650">
            <v>0</v>
          </cell>
        </row>
        <row r="7651">
          <cell r="A7651">
            <v>94470</v>
          </cell>
          <cell r="B7651" t="str">
            <v>NIPLE, EM FERRO GALVANIZADO, CONEXÃO ROSQUEADA, DN 80 (3), INSTALADO EM RESERVAÇÃO DE ÁGUA DE EDIFICAÇÃO QUE POSSUA RESERVATÓRIO DE FIBRA/FIBROCIMENTO  FORNECIMENTO E INSTALAÇÃO. AF_06/2016</v>
          </cell>
          <cell r="C7651" t="str">
            <v>UN</v>
          </cell>
          <cell r="D7651">
            <v>0</v>
          </cell>
          <cell r="E7651">
            <v>0</v>
          </cell>
          <cell r="F7651">
            <v>0</v>
          </cell>
        </row>
        <row r="7652">
          <cell r="A7652">
            <v>94471</v>
          </cell>
          <cell r="B7652" t="str">
            <v>COTOVELO 90 GRAUS, EM FERRO GALVANIZADO, CONEXÃO ROSQUEADA, DN 50 (2), INSTALADO EM RESERVAÇÃO DE ÁGUA DE EDIFICAÇÃO QUE POSSUA RESERVATÓRIO DE FIBRA/FIBROCIMENTO  FORNECIMENTO E INSTALAÇÃO. AF_06/2016</v>
          </cell>
          <cell r="C7652" t="str">
            <v>UN</v>
          </cell>
          <cell r="D7652">
            <v>0</v>
          </cell>
          <cell r="E7652">
            <v>0</v>
          </cell>
          <cell r="F7652">
            <v>0</v>
          </cell>
        </row>
        <row r="7653">
          <cell r="A7653">
            <v>94472</v>
          </cell>
          <cell r="B7653" t="str">
            <v>COTOVELO 45 GRAUS, EM FERRO GALVANIZADO, CONEXÃO ROSQUEADA, DN 50 (2), INSTALADO EM RESERVAÇÃO DE ÁGUA DE EDIFICAÇÃO QUE POSSUA RESERVATÓRIO DE FIBRA/FIBROCIMENTO  FORNECIMENTO E INSTALAÇÃO. AF_06/2016</v>
          </cell>
          <cell r="C7653" t="str">
            <v>UN</v>
          </cell>
          <cell r="D7653">
            <v>0</v>
          </cell>
          <cell r="E7653">
            <v>0</v>
          </cell>
          <cell r="F7653">
            <v>0</v>
          </cell>
        </row>
        <row r="7654">
          <cell r="A7654">
            <v>94473</v>
          </cell>
          <cell r="B7654" t="str">
            <v>COTOVELO 90 GRAUS, EM FERRO GALVANIZADO, CONEXÃO ROSQUEADA, DN 65 (2 1/2), INSTALADO EM RESERVAÇÃO DE ÁGUA DE EDIFICAÇÃO QUE POSSUA RESERVATÓRIO DE FIBRA/FIBROCIMENTO  FORNECIMENTO E INSTALAÇÃO. AF_06/2016</v>
          </cell>
          <cell r="C7654" t="str">
            <v>UN</v>
          </cell>
          <cell r="D7654">
            <v>0</v>
          </cell>
          <cell r="E7654">
            <v>0</v>
          </cell>
          <cell r="F7654">
            <v>0</v>
          </cell>
        </row>
        <row r="7655">
          <cell r="A7655">
            <v>94474</v>
          </cell>
          <cell r="B7655" t="str">
            <v>COTOVELO 45 GRAUS, EM FERRO GALVANIZADO, CONEXÃO ROSQUEADA, DN 65 (2 1/2), INSTALADO EM RESERVAÇÃO DE ÁGUA DE EDIFICAÇÃO QUE POSSUA RESERVATÓRIO DE FIBRA/FIBROCIMENTO  FORNECIMENTO E INSTALAÇÃO. AF_06/2016</v>
          </cell>
          <cell r="C7655" t="str">
            <v>UN</v>
          </cell>
          <cell r="D7655">
            <v>0</v>
          </cell>
          <cell r="E7655">
            <v>0</v>
          </cell>
          <cell r="F7655">
            <v>0</v>
          </cell>
        </row>
        <row r="7656">
          <cell r="A7656">
            <v>94475</v>
          </cell>
          <cell r="B7656" t="str">
            <v>COTOVELO 90 GRAUS, EM FERRO GALVANIZADO, CONEXÃO ROSQUEADA, DN 80 (3), INSTALADO EM RESERVAÇÃO DE ÁGUA DE EDIFICAÇÃO QUE POSSUA RESERVATÓRIO DE FIBRA/FIBROCIMENTO  FORNECIMENTO E INSTALAÇÃO. AF_06/2016</v>
          </cell>
          <cell r="C7656" t="str">
            <v>UN</v>
          </cell>
          <cell r="D7656">
            <v>0</v>
          </cell>
          <cell r="E7656">
            <v>0</v>
          </cell>
          <cell r="F7656">
            <v>0</v>
          </cell>
        </row>
        <row r="7657">
          <cell r="A7657">
            <v>94476</v>
          </cell>
          <cell r="B7657" t="str">
            <v>COTOVELO 45 GRAUS, EM FERRO GALVANIZADO, CONEXÃO ROSQUEADA, DN 80 (3), INSTALADO EM RESERVAÇÃO DE ÁGUA DE EDIFICAÇÃO QUE POSSUA RESERVATÓRIO DE FIBRA/FIBROCIMENTO  FORNECIMENTO E INSTALAÇÃO. AF_06/2016</v>
          </cell>
          <cell r="C7657" t="str">
            <v>UN</v>
          </cell>
          <cell r="D7657">
            <v>0</v>
          </cell>
          <cell r="E7657">
            <v>0</v>
          </cell>
          <cell r="F7657">
            <v>0</v>
          </cell>
        </row>
        <row r="7658">
          <cell r="A7658">
            <v>94477</v>
          </cell>
          <cell r="B7658" t="str">
            <v>TÊ, EM FERRO GALVANIZADO, CONEXÃO ROSQUEADA, DN 50 (2), INSTALADO EM RESERVAÇÃO DE ÁGUA DE EDIFICAÇÃO QUE POSSUA RESERVATÓRIO DE FIBRA/FIBROCIMENTO  FORNECIMENTO E INSTALAÇÃO. AF_06/2016</v>
          </cell>
          <cell r="C7658" t="str">
            <v>UN</v>
          </cell>
          <cell r="D7658">
            <v>0</v>
          </cell>
          <cell r="E7658">
            <v>0</v>
          </cell>
          <cell r="F7658">
            <v>0</v>
          </cell>
        </row>
        <row r="7659">
          <cell r="A7659">
            <v>94478</v>
          </cell>
          <cell r="B7659" t="str">
            <v>TÊ, EM FERRO GALVANIZADO, CONEXÃO ROSQUEADA, DN 65 (2 1/2), INSTALADO EM RESERVAÇÃO DE ÁGUA DE EDIFICAÇÃO QUE POSSUA RESERVATÓRIO DE FIBRA/FIBROCIMENTO  FORNECIMENTO E INSTALAÇÃO. AF_06/2016</v>
          </cell>
          <cell r="C7659" t="str">
            <v>UN</v>
          </cell>
          <cell r="D7659">
            <v>0</v>
          </cell>
          <cell r="E7659">
            <v>0</v>
          </cell>
          <cell r="F7659">
            <v>0</v>
          </cell>
        </row>
        <row r="7660">
          <cell r="A7660">
            <v>94479</v>
          </cell>
          <cell r="B7660" t="str">
            <v>TÊ, EM FERRO GALVANIZADO, CONEXÃO ROSQUEADA, DN 80 (3), INSTALADO EM RESERVAÇÃO DE ÁGUA DE EDIFICAÇÃO QUE POSSUA RESERVATÓRIO DE FIBRA/FIBROCIMENTO  FORNECIMENTO E INSTALAÇÃO. AF_06/2016</v>
          </cell>
          <cell r="C7660" t="str">
            <v>UN</v>
          </cell>
          <cell r="D7660">
            <v>0</v>
          </cell>
          <cell r="E7660">
            <v>0</v>
          </cell>
          <cell r="F7660">
            <v>0</v>
          </cell>
        </row>
        <row r="7661">
          <cell r="A7661">
            <v>94606</v>
          </cell>
          <cell r="B7661" t="str">
            <v>LUVA EM COBRE, DN 54 MM, SEM ANEL DE SOLDA, INSTALADO EM RESERVAÇÃO DE ÁGUA DE EDIFICAÇÃO QUE POSSUA RESERVATÓRIO DE FIBRA/FIBROCIMENTO  FORNECIMENTO E INSTALAÇÃO. AF_06/2016</v>
          </cell>
          <cell r="C7661" t="str">
            <v>UN</v>
          </cell>
          <cell r="D7661">
            <v>0</v>
          </cell>
          <cell r="E7661">
            <v>0</v>
          </cell>
          <cell r="F7661">
            <v>0</v>
          </cell>
        </row>
        <row r="7662">
          <cell r="A7662">
            <v>94608</v>
          </cell>
          <cell r="B7662" t="str">
            <v>LUVA EM COBRE, DN 66 MM, SEM ANEL DE SOLDA, INSTALADO EM RESERVAÇÃO DE ÁGUA DE EDIFICAÇÃO QUE POSSUA RESERVATÓRIO DE FIBRA/FIBROCIMENTO  FORNECIMENTO E INSTALAÇÃO. AF_06/2016</v>
          </cell>
          <cell r="C7662" t="str">
            <v>UN</v>
          </cell>
          <cell r="D7662">
            <v>0</v>
          </cell>
          <cell r="E7662">
            <v>0</v>
          </cell>
          <cell r="F7662">
            <v>0</v>
          </cell>
        </row>
        <row r="7663">
          <cell r="A7663">
            <v>94610</v>
          </cell>
          <cell r="B7663" t="str">
            <v>LUVA EM COBRE, DN 79 MM, SEM ANEL DE SOLDA, INSTALADO EM RESERVAÇÃO DE ÁGUA DE EDIFICAÇÃO QUE POSSUA RESERVATÓRIO DE FIBRA/FIBROCIMENTO  FORNECIMENTO E INSTALAÇÃO. AF_06/2016</v>
          </cell>
          <cell r="C7663" t="str">
            <v>UN</v>
          </cell>
          <cell r="D7663">
            <v>0</v>
          </cell>
          <cell r="E7663">
            <v>0</v>
          </cell>
          <cell r="F7663">
            <v>0</v>
          </cell>
        </row>
        <row r="7664">
          <cell r="A7664">
            <v>94612</v>
          </cell>
          <cell r="B7664" t="str">
            <v>LUVA DE COBRE, DN 104 MM, SEM ANEL DE SOLDA, INSTALADO EM RESERVAÇÃO DE ÁGUA DE EDIFICAÇÃO QUE POSSUA RESERVATÓRIO DE FIBRA/FIBROCIMENTO  FORNECIMENTO E INSTALAÇÃO. AF_06/2016</v>
          </cell>
          <cell r="C7664" t="str">
            <v>UN</v>
          </cell>
          <cell r="D7664">
            <v>0</v>
          </cell>
          <cell r="E7664">
            <v>0</v>
          </cell>
          <cell r="F7664">
            <v>0</v>
          </cell>
        </row>
        <row r="7665">
          <cell r="A7665">
            <v>94614</v>
          </cell>
          <cell r="B7665" t="str">
            <v>COTOVELO EM COBRE, DN 54 MM, 90 GRAUS, SEM ANEL DE SOLDA, INSTALADO EM RESERVAÇÃO DE ÁGUA DE EDIFICAÇÃO QUE POSSUA RESERVATÓRIO DE FIBRA/FIBROCIMENTO  FORNECIMENTO E INSTALAÇÃO. AF_06/2016</v>
          </cell>
          <cell r="C7665" t="str">
            <v>UN</v>
          </cell>
          <cell r="D7665">
            <v>0</v>
          </cell>
          <cell r="E7665">
            <v>0</v>
          </cell>
          <cell r="F7665">
            <v>0</v>
          </cell>
        </row>
        <row r="7666">
          <cell r="A7666">
            <v>94615</v>
          </cell>
          <cell r="B7666" t="str">
            <v>CURVA EM COBRE, DN 54 MM, 45 GRAUS, SEM ANEL DE SOLDA, BOLSA X BOLSA, INSTALADO EM RESERVAÇÃO DE ÁGUA DE EDIFICAÇÃO QUE POSSUA RESERVATÓRIO DE FIBRA/FIBROCIMENTO  FORNECIMENTO E INSTALAÇÃO. AF_06/2016</v>
          </cell>
          <cell r="C7666" t="str">
            <v>UN</v>
          </cell>
          <cell r="D7666">
            <v>0</v>
          </cell>
          <cell r="E7666">
            <v>0</v>
          </cell>
          <cell r="F7666">
            <v>0</v>
          </cell>
        </row>
        <row r="7667">
          <cell r="A7667">
            <v>94616</v>
          </cell>
          <cell r="B7667" t="str">
            <v>COTOVELO EM COBRE, DN 66 MM, 90 GRAUS, SEM ANEL DE SOLDA, INSTALADO EM RESERVAÇÃO DE ÁGUA DE EDIFICAÇÃO QUE POSSUA RESERVATÓRIO DE FIBRA/FIBROCIMENTO  FORNECIMENTO E INSTALAÇÃO. AF_06/2016</v>
          </cell>
          <cell r="C7667" t="str">
            <v>UN</v>
          </cell>
          <cell r="D7667">
            <v>0</v>
          </cell>
          <cell r="E7667">
            <v>0</v>
          </cell>
          <cell r="F7667">
            <v>0</v>
          </cell>
        </row>
        <row r="7668">
          <cell r="A7668">
            <v>94617</v>
          </cell>
          <cell r="B7668" t="str">
            <v>CURVA EM COBRE, DN 66 MM, 45 GRAUS, SEM ANEL DE SOLDA, BOLSA X BOLSA, INSTALADO EM RESERVAÇÃO DE ÁGUA DE EDIFICAÇÃO QUE POSSUA RESERVATÓRIO DE FIBRA/FIBROCIMENTO  FORNECIMENTO E INSTALAÇÃO. AF_06/2016</v>
          </cell>
          <cell r="C7668" t="str">
            <v>UN</v>
          </cell>
          <cell r="D7668">
            <v>0</v>
          </cell>
          <cell r="E7668">
            <v>0</v>
          </cell>
          <cell r="F7668">
            <v>0</v>
          </cell>
        </row>
        <row r="7669">
          <cell r="A7669">
            <v>94618</v>
          </cell>
          <cell r="B7669" t="str">
            <v>COTOVELO EM COBRE, DN 79 MM, 90 GRAUS, SEM ANEL DE SOLDA, INSTALADO EM RESERVAÇÃO DE ÁGUA DE EDIFICAÇÃO QUE POSSUA RESERVATÓRIO DE FIBRA/FIBROCIMENTO  FORNECIMENTO E INSTALAÇÃO. AF_06/2016</v>
          </cell>
          <cell r="C7669" t="str">
            <v>UN</v>
          </cell>
          <cell r="D7669">
            <v>0</v>
          </cell>
          <cell r="E7669">
            <v>0</v>
          </cell>
          <cell r="F7669">
            <v>0</v>
          </cell>
        </row>
        <row r="7670">
          <cell r="A7670">
            <v>94620</v>
          </cell>
          <cell r="B7670" t="str">
            <v>COTOVELO EM COBRE, DN 104 MM, 90 GRAUS, SEM ANEL DE SOLDA, INSTALADO EM RESERVAÇÃO DE ÁGUA DE EDIFICAÇÃO QUE POSSUA RESERVATÓRIO DE FIBRA/FIBROCIMENTO  FORNECIMENTO E INSTALAÇÃO. AF_06/2016</v>
          </cell>
          <cell r="C7670" t="str">
            <v>UN</v>
          </cell>
          <cell r="D7670">
            <v>0</v>
          </cell>
          <cell r="E7670">
            <v>0</v>
          </cell>
          <cell r="F7670">
            <v>0</v>
          </cell>
        </row>
        <row r="7671">
          <cell r="A7671">
            <v>94622</v>
          </cell>
          <cell r="B7671" t="str">
            <v>TE EM COBRE, DN 54 MM, SEM ANEL DE SOLDA, INSTALADO EM RESERVAÇÃO DE ÁGUA DE EDIFICAÇÃO QUE POSSUA RESERVATÓRIO DE FIBRA/FIBROCIMENTO  FORNECIMENTO E INSTALAÇÃO. AF_06/2016</v>
          </cell>
          <cell r="C7671" t="str">
            <v>UN</v>
          </cell>
          <cell r="D7671">
            <v>0</v>
          </cell>
          <cell r="E7671">
            <v>0</v>
          </cell>
          <cell r="F7671">
            <v>0</v>
          </cell>
        </row>
        <row r="7672">
          <cell r="A7672">
            <v>94623</v>
          </cell>
          <cell r="B7672" t="str">
            <v>TE EM COBRE, DN 66 MM, SEM ANEL DE SOLDA, INSTALADO EM RESERVAÇÃO DE ÁGUA DE EDIFICAÇÃO QUE POSSUA RESERVATÓRIO DE FIBRA/FIBROCIMENTO  FORNECIMENTO E INSTALAÇÃO. AF_06/2016</v>
          </cell>
          <cell r="C7672" t="str">
            <v>UN</v>
          </cell>
          <cell r="D7672">
            <v>0</v>
          </cell>
          <cell r="E7672">
            <v>0</v>
          </cell>
          <cell r="F7672">
            <v>0</v>
          </cell>
        </row>
        <row r="7673">
          <cell r="A7673">
            <v>94624</v>
          </cell>
          <cell r="B7673" t="str">
            <v>TE EM COBRE, DN 79 MM, SEM ANEL DE SOLDA, INSTALADO EM RESERVAÇÃO DE ÁGUA DE EDIFICAÇÃO QUE POSSUA RESERVATÓRIO DE FIBRA/FIBROCIMENTO  FORNECIMENTO E INSTALAÇÃO. AF_06/2016</v>
          </cell>
          <cell r="C7673" t="str">
            <v>UN</v>
          </cell>
          <cell r="D7673">
            <v>0</v>
          </cell>
          <cell r="E7673">
            <v>0</v>
          </cell>
          <cell r="F7673">
            <v>0</v>
          </cell>
        </row>
        <row r="7674">
          <cell r="A7674">
            <v>94625</v>
          </cell>
          <cell r="B7674" t="str">
            <v>TE EM COBRE, DN 104 MM, SEM ANEL DE SOLDA, INSTALADO EM RESERVAÇÃO DE ÁGUA DE EDIFICAÇÃO QUE POSSUA RESERVATÓRIO DE FIBRA/FIBROCIMENTO  FORNECIMENTO E INSTALAÇÃO. AF_06/2016</v>
          </cell>
          <cell r="C7674" t="str">
            <v>UN</v>
          </cell>
          <cell r="D7674">
            <v>0</v>
          </cell>
          <cell r="E7674">
            <v>0</v>
          </cell>
          <cell r="F7674">
            <v>0</v>
          </cell>
        </row>
        <row r="7675">
          <cell r="A7675">
            <v>94656</v>
          </cell>
          <cell r="B7675" t="str">
            <v>ADAPTADOR CURTO COM BOLSA E ROSCA PARA REGISTRO, PVC, SOLDÁVEL, DN  25 MM X 3/4 , INSTALADO EM RESERVAÇÃO DE ÁGUA DE EDIFICAÇÃO QUE POSSUA RESERVATÓRIO DE FIBRA/FIBROCIMENTO   FORNECIMENTO E INSTALAÇÃO. AF_06/2016</v>
          </cell>
          <cell r="C7675" t="str">
            <v>UN</v>
          </cell>
          <cell r="D7675">
            <v>0</v>
          </cell>
          <cell r="E7675">
            <v>0</v>
          </cell>
          <cell r="F7675">
            <v>0</v>
          </cell>
        </row>
        <row r="7676">
          <cell r="A7676">
            <v>94657</v>
          </cell>
          <cell r="B7676" t="str">
            <v>LUVA PVC, SOLDÁVEL, DN  25 MM, INSTALADA EM RESERVAÇÃO DE ÁGUA DE EDIFICAÇÃO QUE POSSUA RESERVATÓRIO DE FIBRA/FIBROCIMENTO   FORNECIMENTO E INSTALAÇÃO. AF_06/2016</v>
          </cell>
          <cell r="C7676" t="str">
            <v>UN</v>
          </cell>
          <cell r="D7676">
            <v>0</v>
          </cell>
          <cell r="E7676">
            <v>0</v>
          </cell>
          <cell r="F7676">
            <v>0</v>
          </cell>
        </row>
        <row r="7677">
          <cell r="A7677">
            <v>94658</v>
          </cell>
          <cell r="B7677" t="str">
            <v>ADAPTADOR CURTO COM BOLSA E ROSCA PARA REGISTRO, PVC, SOLDÁVEL, DN 32 MM X 1 , INSTALADO EM RESERVAÇÃO DE ÁGUA DE EDIFICAÇÃO QUE POSSUA RESERVATÓRIO DE FIBRA/FIBROCIMENTO   FORNECIMENTO E INSTALAÇÃO. AF_06/2016</v>
          </cell>
          <cell r="C7677" t="str">
            <v>UN</v>
          </cell>
          <cell r="D7677">
            <v>0</v>
          </cell>
          <cell r="E7677">
            <v>0</v>
          </cell>
          <cell r="F7677">
            <v>0</v>
          </cell>
        </row>
        <row r="7678">
          <cell r="A7678">
            <v>94659</v>
          </cell>
          <cell r="B7678" t="str">
            <v>LUVA PVC, SOLDÁVEL, DN 32 MM, INSTALADA EM RESERVAÇÃO DE ÁGUA DE EDIFICAÇÃO QUE POSSUA RESERVATÓRIO DE FIBRA/FIBROCIMENTO   FORNECIMENTO E INSTALAÇÃO. AF_06/2016</v>
          </cell>
          <cell r="C7678" t="str">
            <v>UN</v>
          </cell>
          <cell r="D7678">
            <v>0</v>
          </cell>
          <cell r="E7678">
            <v>0</v>
          </cell>
          <cell r="F7678">
            <v>0</v>
          </cell>
        </row>
        <row r="7679">
          <cell r="A7679">
            <v>94660</v>
          </cell>
          <cell r="B7679" t="str">
            <v>ADAPTADOR CURTO COM BOLSA E ROSCA PARA REGISTRO, PVC, SOLDÁVEL, DN 40 MM X 1 1/4 , INSTALADO EM RESERVAÇÃO DE ÁGUA DE EDIFICAÇÃO QUE POSSUA RESERVATÓRIO DE FIBRA/FIBROCIMENTO   FORNECIMENTO E INSTALAÇÃO. AF_06/2016</v>
          </cell>
          <cell r="C7679" t="str">
            <v>UN</v>
          </cell>
          <cell r="D7679">
            <v>0</v>
          </cell>
          <cell r="E7679">
            <v>0</v>
          </cell>
          <cell r="F7679">
            <v>0</v>
          </cell>
        </row>
        <row r="7680">
          <cell r="A7680">
            <v>94661</v>
          </cell>
          <cell r="B7680" t="str">
            <v>LUVA, PVC, SOLDÁVEL, DN 40 MM, INSTALADO EM RESERVAÇÃO DE ÁGUA DE EDIFICAÇÃO QUE POSSUA RESERVATÓRIO DE FIBRA/FIBROCIMENTO   FORNECIMENTO E INSTALAÇÃO. AF_06/2016</v>
          </cell>
          <cell r="C7680" t="str">
            <v>UN</v>
          </cell>
          <cell r="D7680">
            <v>0</v>
          </cell>
          <cell r="E7680">
            <v>0</v>
          </cell>
          <cell r="F7680">
            <v>0</v>
          </cell>
        </row>
        <row r="7681">
          <cell r="A7681">
            <v>94662</v>
          </cell>
          <cell r="B7681" t="str">
            <v>ADAPTADOR CURTO COM BOLSA E ROSCA PARA REGISTRO, PVC, SOLDÁVEL, DN 50 MM X 1 1/2 , INSTALADO EM RESERVAÇÃO DE ÁGUA DE EDIFICAÇÃO QUE POSSUA RESERVATÓRIO DE FIBRA/FIBROCIMENTO   FORNECIMENTO E INSTALAÇÃO. AF_06/2016</v>
          </cell>
          <cell r="C7681" t="str">
            <v>UN</v>
          </cell>
          <cell r="D7681">
            <v>0</v>
          </cell>
          <cell r="E7681">
            <v>0</v>
          </cell>
          <cell r="F7681">
            <v>0</v>
          </cell>
        </row>
        <row r="7682">
          <cell r="A7682">
            <v>94663</v>
          </cell>
          <cell r="B7682" t="str">
            <v>LUVA, PVC, SOLDÁVEL, DN 50 MM, INSTALADO EM RESERVAÇÃO DE ÁGUA DE EDIFICAÇÃO QUE POSSUA RESERVATÓRIO DE FIBRA/FIBROCIMENTO   FORNECIMENTO E INSTALAÇÃO. AF_06/2016</v>
          </cell>
          <cell r="C7682" t="str">
            <v>UN</v>
          </cell>
          <cell r="D7682">
            <v>0</v>
          </cell>
          <cell r="E7682">
            <v>0</v>
          </cell>
          <cell r="F7682">
            <v>0</v>
          </cell>
        </row>
        <row r="7683">
          <cell r="A7683">
            <v>94664</v>
          </cell>
          <cell r="B7683" t="str">
            <v>ADAPTADOR CURTO COM BOLSA E ROSCA PARA REGISTRO, PVC, SOLDÁVEL, DN 60 MM X 2 , INSTALADO EM RESERVAÇÃO DE ÁGUA DE EDIFICAÇÃO QUE POSSUA RESERVATÓRIO DE FIBRA/FIBROCIMENTO   FORNECIMENTO E INSTALAÇÃO. AF_06/2016</v>
          </cell>
          <cell r="C7683" t="str">
            <v>UN</v>
          </cell>
          <cell r="D7683">
            <v>0</v>
          </cell>
          <cell r="E7683">
            <v>0</v>
          </cell>
          <cell r="F7683">
            <v>0</v>
          </cell>
        </row>
        <row r="7684">
          <cell r="A7684">
            <v>94665</v>
          </cell>
          <cell r="B7684" t="str">
            <v>LUVA, PVC, SOLDÁVEL, DN 60 MM, INSTALADO EM RESERVAÇÃO DE ÁGUA DE EDIFICAÇÃO QUE POSSUA RESERVATÓRIO DE FIBRA/FIBROCIMENTO   FORNECIMENTO E INSTALAÇÃO. AF_06/2016</v>
          </cell>
          <cell r="C7684" t="str">
            <v>UN</v>
          </cell>
          <cell r="D7684">
            <v>0</v>
          </cell>
          <cell r="E7684">
            <v>0</v>
          </cell>
          <cell r="F7684">
            <v>0</v>
          </cell>
        </row>
        <row r="7685">
          <cell r="A7685">
            <v>94666</v>
          </cell>
          <cell r="B7685" t="str">
            <v>ADAPTADOR CURTO COM BOLSA E ROSCA PARA REGISTRO, PVC, SOLDÁVEL, DN 75 MM X 2 1/2 , INSTALADO EM RESERVAÇÃO DE ÁGUA DE EDIFICAÇÃO QUE POSSUA RESERVATÓRIO DE FIBRA/FIBROCIMENTO   FORNECIMENTO E INSTALAÇÃO. AF_06/2016</v>
          </cell>
          <cell r="C7685" t="str">
            <v>UN</v>
          </cell>
          <cell r="D7685">
            <v>0</v>
          </cell>
          <cell r="E7685">
            <v>0</v>
          </cell>
          <cell r="F7685">
            <v>0</v>
          </cell>
        </row>
        <row r="7686">
          <cell r="A7686">
            <v>94667</v>
          </cell>
          <cell r="B7686" t="str">
            <v>LUVA, PVC, SOLDÁVEL, DN 75 MM, INSTALADO EM RESERVAÇÃO DE ÁGUA DE EDIFICAÇÃO QUE POSSUA RESERVATÓRIO DE FIBRA/FIBROCIMENTO   FORNECIMENTO E INSTALAÇÃO. AF_06/2016</v>
          </cell>
          <cell r="C7686" t="str">
            <v>UN</v>
          </cell>
          <cell r="D7686">
            <v>0</v>
          </cell>
          <cell r="E7686">
            <v>0</v>
          </cell>
          <cell r="F7686">
            <v>0</v>
          </cell>
        </row>
        <row r="7687">
          <cell r="A7687">
            <v>94668</v>
          </cell>
          <cell r="B7687" t="str">
            <v>ADAPTADOR CURTO COM BOLSA E ROSCA PARA REGISTRO, PVC, SOLDÁVEL, DN 85 MM X 3 , INSTALADO EM RESERVAÇÃO DE ÁGUA DE EDIFICAÇÃO QUE POSSUA RESERVATÓRIO DE FIBRA/FIBROCIMENTO   FORNECIMENTO E INSTALAÇÃO. AF_06/2016</v>
          </cell>
          <cell r="C7687" t="str">
            <v>UN</v>
          </cell>
          <cell r="D7687">
            <v>0</v>
          </cell>
          <cell r="E7687">
            <v>0</v>
          </cell>
          <cell r="F7687">
            <v>0</v>
          </cell>
        </row>
        <row r="7688">
          <cell r="A7688">
            <v>94669</v>
          </cell>
          <cell r="B7688" t="str">
            <v>LUVA, PVC, SOLDÁVEL, DN 85 MM, INSTALADO EM RESERVAÇÃO DE ÁGUA DE EDIFICAÇÃO QUE POSSUA RESERVATÓRIO DE FIBRA/FIBROCIMENTO   FORNECIMENTO E INSTALAÇÃO. AF_06/2016</v>
          </cell>
          <cell r="C7688" t="str">
            <v>UN</v>
          </cell>
          <cell r="D7688">
            <v>0</v>
          </cell>
          <cell r="E7688">
            <v>0</v>
          </cell>
          <cell r="F7688">
            <v>0</v>
          </cell>
        </row>
        <row r="7689">
          <cell r="A7689">
            <v>94670</v>
          </cell>
          <cell r="B7689" t="str">
            <v>ADAPTADOR CURTO COM BOLSA E ROSCA PARA REGISTRO, PVC, SOLDÁVEL, DN 110 MM X 4 , INSTALADO EM RESERVAÇÃO DE ÁGUA DE EDIFICAÇÃO QUE POSSUA RESERVATÓRIO DE FIBRA/FIBROCIMENTO   FORNECIMENTO E INSTALAÇÃO. AF_06/2016</v>
          </cell>
          <cell r="C7689" t="str">
            <v>UN</v>
          </cell>
          <cell r="D7689">
            <v>0</v>
          </cell>
          <cell r="E7689">
            <v>0</v>
          </cell>
          <cell r="F7689">
            <v>0</v>
          </cell>
        </row>
        <row r="7690">
          <cell r="A7690">
            <v>94671</v>
          </cell>
          <cell r="B7690" t="str">
            <v>LUVA, PVC, SOLDÁVEL, DN 110 MM, INSTALADO EM RESERVAÇÃO DE ÁGUA DE EDIFICAÇÃO QUE POSSUA RESERVATÓRIO DE FIBRA/FIBROCIMENTO   FORNECIMENTO E INSTALAÇÃO. AF_06/2016</v>
          </cell>
          <cell r="C7690" t="str">
            <v>UN</v>
          </cell>
          <cell r="D7690">
            <v>0</v>
          </cell>
          <cell r="E7690">
            <v>0</v>
          </cell>
          <cell r="F7690">
            <v>0</v>
          </cell>
        </row>
        <row r="7691">
          <cell r="A7691">
            <v>94672</v>
          </cell>
          <cell r="B7691" t="str">
            <v>JOELHO 90 GRAUS COM BUCHA DE LATÃO, PVC, SOLDÁVEL, DN  25 MM, X 3/4 INSTALADO EM RESERVAÇÃO DE ÁGUA DE EDIFICAÇÃO QUE POSSUA RESERVATÓRIO DE FIBRA/FIBROCIMENTO   FORNECIMENTO E INSTALAÇÃO. AF_06/2016</v>
          </cell>
          <cell r="C7691" t="str">
            <v>UN</v>
          </cell>
          <cell r="D7691">
            <v>0</v>
          </cell>
          <cell r="E7691">
            <v>0</v>
          </cell>
          <cell r="F7691">
            <v>0</v>
          </cell>
        </row>
        <row r="7692">
          <cell r="A7692">
            <v>94673</v>
          </cell>
          <cell r="B7692" t="str">
            <v>CURVA 90 GRAUS, PVC, SOLDÁVEL, DN  25 MM, INSTALADO EM RESERVAÇÃO DE ÁGUA DE EDIFICAÇÃO QUE POSSUA RESERVATÓRIO DE FIBRA/FIBROCIMENTO   FORNECIMENTO E INSTALAÇÃO. AF_06/2016</v>
          </cell>
          <cell r="C7692" t="str">
            <v>UN</v>
          </cell>
          <cell r="D7692">
            <v>0</v>
          </cell>
          <cell r="E7692">
            <v>0</v>
          </cell>
          <cell r="F7692">
            <v>0</v>
          </cell>
        </row>
        <row r="7693">
          <cell r="A7693">
            <v>94674</v>
          </cell>
          <cell r="B7693" t="str">
            <v>JOELHO 90 GRAUS, PVC, SOLDÁVEL, DN 32 MM INSTALADO EM RESERVAÇÃO DE ÁGUA DE EDIFICAÇÃO QUE POSSUA RESERVATÓRIO DE FIBRA/FIBROCIMENTO   FORNECIMENTO E INSTALAÇÃO. AF_06/2016</v>
          </cell>
          <cell r="C7693" t="str">
            <v>UN</v>
          </cell>
          <cell r="D7693">
            <v>0</v>
          </cell>
          <cell r="E7693">
            <v>0</v>
          </cell>
          <cell r="F7693">
            <v>0</v>
          </cell>
        </row>
        <row r="7694">
          <cell r="A7694">
            <v>94675</v>
          </cell>
          <cell r="B7694" t="str">
            <v>CURVA 90 GRAUS, PVC, SOLDÁVEL, DN 32 MM, INSTALADO EM RESERVAÇÃO DE ÁGUA DE EDIFICAÇÃO QUE POSSUA RESERVATÓRIO DE FIBRA/FIBROCIMENTO   FORNECIMENTO E INSTALAÇÃO. AF_06/2016</v>
          </cell>
          <cell r="C7694" t="str">
            <v>UN</v>
          </cell>
          <cell r="D7694">
            <v>0</v>
          </cell>
          <cell r="E7694">
            <v>0</v>
          </cell>
          <cell r="F7694">
            <v>0</v>
          </cell>
        </row>
        <row r="7695">
          <cell r="A7695">
            <v>94676</v>
          </cell>
          <cell r="B7695" t="str">
            <v>JOELHO 90 GRAUS, PVC, SOLDÁVEL, DN 40 MM INSTALADO EM RESERVAÇÃO DE ÁGUA DE EDIFICAÇÃO QUE POSSUA RESERVATÓRIO DE FIBRA/FIBROCIMENTO   FORNECIMENTO E INSTALAÇÃO. AF_06/2016</v>
          </cell>
          <cell r="C7695" t="str">
            <v>UN</v>
          </cell>
          <cell r="D7695">
            <v>0</v>
          </cell>
          <cell r="E7695">
            <v>0</v>
          </cell>
          <cell r="F7695">
            <v>0</v>
          </cell>
        </row>
        <row r="7696">
          <cell r="A7696">
            <v>94677</v>
          </cell>
          <cell r="B7696" t="str">
            <v>CURVA 90 GRAUS, PVC, SOLDÁVEL, DN 40 MM, INSTALADO EM RESERVAÇÃO DE ÁGUA DE EDIFICAÇÃO QUE POSSUA RESERVATÓRIO DE FIBRA/FIBROCIMENTO   FORNECIMENTO E INSTALAÇÃO. AF_06/2016</v>
          </cell>
          <cell r="C7696" t="str">
            <v>UN</v>
          </cell>
          <cell r="D7696">
            <v>0</v>
          </cell>
          <cell r="E7696">
            <v>0</v>
          </cell>
          <cell r="F7696">
            <v>0</v>
          </cell>
        </row>
        <row r="7697">
          <cell r="A7697">
            <v>94678</v>
          </cell>
          <cell r="B7697" t="str">
            <v>JOELHO 90 GRAUS, PVC, SOLDÁVEL, DN 50 MM INSTALADO EM RESERVAÇÃO DE ÁGUA DE EDIFICAÇÃO QUE POSSUA RESERVATÓRIO DE FIBRA/FIBROCIMENTO   FORNECIMENTO E INSTALAÇÃO. AF_06/2016</v>
          </cell>
          <cell r="C7697" t="str">
            <v>UN</v>
          </cell>
          <cell r="D7697">
            <v>0</v>
          </cell>
          <cell r="E7697">
            <v>0</v>
          </cell>
          <cell r="F7697">
            <v>0</v>
          </cell>
        </row>
        <row r="7698">
          <cell r="A7698">
            <v>94679</v>
          </cell>
          <cell r="B7698" t="str">
            <v>CURVA 90 GRAUS, PVC, SOLDÁVEL, DN 50 MM, INSTALADO EM RESERVAÇÃO DE ÁGUA DE EDIFICAÇÃO QUE POSSUA RESERVATÓRIO DE FIBRA/FIBROCIMENTO   FORNECIMENTO E INSTALAÇÃO. AF_06/2016</v>
          </cell>
          <cell r="C7698" t="str">
            <v>UN</v>
          </cell>
          <cell r="D7698">
            <v>0</v>
          </cell>
          <cell r="E7698">
            <v>0</v>
          </cell>
          <cell r="F7698">
            <v>0</v>
          </cell>
        </row>
        <row r="7699">
          <cell r="A7699">
            <v>94680</v>
          </cell>
          <cell r="B7699" t="str">
            <v>JOELHO 90 GRAUS, PVC, SOLDÁVEL, DN 60 MM INSTALADO EM RESERVAÇÃO DE ÁGUA DE EDIFICAÇÃO QUE POSSUA RESERVATÓRIO DE FIBRA/FIBROCIMENTO   FORNECIMENTO E INSTALAÇÃO. AF_06/2016</v>
          </cell>
          <cell r="C7699" t="str">
            <v>UN</v>
          </cell>
          <cell r="D7699">
            <v>0</v>
          </cell>
          <cell r="E7699">
            <v>0</v>
          </cell>
          <cell r="F7699">
            <v>0</v>
          </cell>
        </row>
        <row r="7700">
          <cell r="A7700">
            <v>94681</v>
          </cell>
          <cell r="B7700" t="str">
            <v>CURVA 90 GRAUS, PVC, SOLDÁVEL, DN 60 MM, INSTALADO EM RESERVAÇÃO DE ÁGUA DE EDIFICAÇÃO QUE POSSUA RESERVATÓRIO DE FIBRA/FIBROCIMENTO   FORNECIMENTO E INSTALAÇÃO. AF_06/2016</v>
          </cell>
          <cell r="C7700" t="str">
            <v>UN</v>
          </cell>
          <cell r="D7700">
            <v>0</v>
          </cell>
          <cell r="E7700">
            <v>0</v>
          </cell>
          <cell r="F7700">
            <v>0</v>
          </cell>
        </row>
        <row r="7701">
          <cell r="A7701">
            <v>94682</v>
          </cell>
          <cell r="B7701" t="str">
            <v>JOELHO 90 GRAUS, PVC, SOLDÁVEL, DN 75 MM INSTALADO EM RESERVAÇÃO DE ÁGUA DE EDIFICAÇÃO QUE POSSUA RESERVATÓRIO DE FIBRA/FIBROCIMENTO   FORNECIMENTO E INSTALAÇÃO. AF_06/2016</v>
          </cell>
          <cell r="C7701" t="str">
            <v>UN</v>
          </cell>
          <cell r="D7701">
            <v>0</v>
          </cell>
          <cell r="E7701">
            <v>0</v>
          </cell>
          <cell r="F7701">
            <v>0</v>
          </cell>
        </row>
        <row r="7702">
          <cell r="A7702">
            <v>94683</v>
          </cell>
          <cell r="B7702" t="str">
            <v>CURVA 90 GRAUS, PVC, SOLDÁVEL, DN 75 MM, INSTALADO EM RESERVAÇÃO DE ÁGUA DE EDIFICAÇÃO QUE POSSUA RESERVATÓRIO DE FIBRA/FIBROCIMENTO   FORNECIMENTO E INSTALAÇÃO. AF_06/2016</v>
          </cell>
          <cell r="C7702" t="str">
            <v>UN</v>
          </cell>
          <cell r="D7702">
            <v>0</v>
          </cell>
          <cell r="E7702">
            <v>0</v>
          </cell>
          <cell r="F7702">
            <v>0</v>
          </cell>
        </row>
        <row r="7703">
          <cell r="A7703">
            <v>94684</v>
          </cell>
          <cell r="B7703" t="str">
            <v>JOELHO 90 GRAUS, PVC, SOLDÁVEL, DN 85 MM INSTALADO EM RESERVAÇÃO DE ÁGUA DE EDIFICAÇÃO QUE POSSUA RESERVATÓRIO DE FIBRA/FIBROCIMENTO   FORNECIMENTO E INSTALAÇÃO. AF_06/2016</v>
          </cell>
          <cell r="C7703" t="str">
            <v>UN</v>
          </cell>
          <cell r="D7703">
            <v>0</v>
          </cell>
          <cell r="E7703">
            <v>0</v>
          </cell>
          <cell r="F7703">
            <v>0</v>
          </cell>
        </row>
        <row r="7704">
          <cell r="A7704">
            <v>94685</v>
          </cell>
          <cell r="B7704" t="str">
            <v>CURVA 90 GRAUS, PVC, SOLDÁVEL, DN 85 MM, INSTALADO EM RESERVAÇÃO DE ÁGUA DE EDIFICAÇÃO QUE POSSUA RESERVATÓRIO DE FIBRA/FIBROCIMENTO   FORNECIMENTO E INSTALAÇÃO. AF_06/2016</v>
          </cell>
          <cell r="C7704" t="str">
            <v>UN</v>
          </cell>
          <cell r="D7704">
            <v>0</v>
          </cell>
          <cell r="E7704">
            <v>0</v>
          </cell>
          <cell r="F7704">
            <v>0</v>
          </cell>
        </row>
        <row r="7705">
          <cell r="A7705">
            <v>94686</v>
          </cell>
          <cell r="B7705" t="str">
            <v>JOELHO 90 GRAUS, PVC, SOLDÁVEL, DN 110 MM INSTALADO EM RESERVAÇÃO DE ÁGUA DE EDIFICAÇÃO QUE POSSUA RESERVATÓRIO DE FIBRA/FIBROCIMENTO   FORNECIMENTO E INSTALAÇÃO. AF_06/2016</v>
          </cell>
          <cell r="C7705" t="str">
            <v>UN</v>
          </cell>
          <cell r="D7705">
            <v>0</v>
          </cell>
          <cell r="E7705">
            <v>0</v>
          </cell>
          <cell r="F7705">
            <v>0</v>
          </cell>
        </row>
        <row r="7706">
          <cell r="A7706">
            <v>94687</v>
          </cell>
          <cell r="B7706" t="str">
            <v>CURVA 90 GRAUS, PVC, SOLDÁVEL, DN 110 MM, INSTALADO EM RESERVAÇÃO DE ÁGUA DE EDIFICAÇÃO QUE POSSUA RESERVATÓRIO DE FIBRA/FIBROCIMENTO   FORNECIMENTO E INSTALAÇÃO. AF_06/2016</v>
          </cell>
          <cell r="C7706" t="str">
            <v>UN</v>
          </cell>
          <cell r="D7706">
            <v>0</v>
          </cell>
          <cell r="E7706">
            <v>0</v>
          </cell>
          <cell r="F7706">
            <v>0</v>
          </cell>
        </row>
        <row r="7707">
          <cell r="A7707">
            <v>94688</v>
          </cell>
          <cell r="B7707" t="str">
            <v>TÊ, PVC, SOLDÁVEL, DN  25 MM INSTALADO EM RESERVAÇÃO DE ÁGUA DE EDIFICAÇÃO QUE POSSUA RESERVATÓRIO DE FIBRA/FIBROCIMENTO   FORNECIMENTO E INSTALAÇÃO. AF_06/2016</v>
          </cell>
          <cell r="C7707" t="str">
            <v>UN</v>
          </cell>
          <cell r="D7707">
            <v>0</v>
          </cell>
          <cell r="E7707">
            <v>0</v>
          </cell>
          <cell r="F7707">
            <v>0</v>
          </cell>
        </row>
        <row r="7708">
          <cell r="A7708">
            <v>94689</v>
          </cell>
          <cell r="B7708" t="str">
            <v>TÊ COM BUCHA DE LATÃO NA BOLSA CENTRAL, PVC, SOLDÁVEL, DN  25 MM X 3/4 , INSTALADO EM RESERVAÇÃO DE ÁGUA DE EDIFICAÇÃO QUE POSSUA RESERVATÓRIO DE FIBRA/FIBROCIMENTO   FORNECIMENTO E INSTALAÇÃO. AF_06/2016</v>
          </cell>
          <cell r="C7708" t="str">
            <v>UN</v>
          </cell>
          <cell r="D7708">
            <v>0</v>
          </cell>
          <cell r="E7708">
            <v>0</v>
          </cell>
          <cell r="F7708">
            <v>0</v>
          </cell>
        </row>
        <row r="7709">
          <cell r="A7709">
            <v>94690</v>
          </cell>
          <cell r="B7709" t="str">
            <v>TÊ, PVC, SOLDÁVEL, DN 32 MM INSTALADO EM RESERVAÇÃO DE ÁGUA DE EDIFICAÇÃO QUE POSSUA RESERVATÓRIO DE FIBRA/FIBROCIMENTO   FORNECIMENTO E INSTALAÇÃO. AF_06/2016</v>
          </cell>
          <cell r="C7709" t="str">
            <v>UN</v>
          </cell>
          <cell r="D7709">
            <v>0</v>
          </cell>
          <cell r="E7709">
            <v>0</v>
          </cell>
          <cell r="F7709">
            <v>0</v>
          </cell>
        </row>
        <row r="7710">
          <cell r="A7710">
            <v>94691</v>
          </cell>
          <cell r="B7710" t="str">
            <v>TÊ DE REDUÇÃO, PVC, SOLDÁVEL, DN 32 MM X  25 MM, INSTALADO EM RESERVAÇÃO DE ÁGUA DE EDIFICAÇÃO QUE POSSUA RESERVATÓRIO DE FIBRA/FIBROCIMENTO   FORNECIMENTO E INSTALAÇÃO. AF_06/2016</v>
          </cell>
          <cell r="C7710" t="str">
            <v>UN</v>
          </cell>
          <cell r="D7710">
            <v>0</v>
          </cell>
          <cell r="E7710">
            <v>0</v>
          </cell>
          <cell r="F7710">
            <v>0</v>
          </cell>
        </row>
        <row r="7711">
          <cell r="A7711">
            <v>94692</v>
          </cell>
          <cell r="B7711" t="str">
            <v>TÊ, PVC, SOLDÁVEL, DN 40 MM INSTALADO EM RESERVAÇÃO DE ÁGUA DE EDIFICAÇÃO QUE POSSUA RESERVATÓRIO DE FIBRA/FIBROCIMENTO   FORNECIMENTO E INSTALAÇÃO. AF_06/2016</v>
          </cell>
          <cell r="C7711" t="str">
            <v>UN</v>
          </cell>
          <cell r="D7711">
            <v>0</v>
          </cell>
          <cell r="E7711">
            <v>0</v>
          </cell>
          <cell r="F7711">
            <v>0</v>
          </cell>
        </row>
        <row r="7712">
          <cell r="A7712">
            <v>94693</v>
          </cell>
          <cell r="B7712" t="str">
            <v>TÊ DE REDUÇÃO, PVC, SOLDÁVEL, DN 40 MM X 32 MM, INSTALADO EM RESERVAÇÃO DE ÁGUA DE EDIFICAÇÃO QUE POSSUA RESERVATÓRIO DE FIBRA/FIBROCIMENTO   FORNECIMENTO E INSTALAÇÃO. AF_06/2016</v>
          </cell>
          <cell r="C7712" t="str">
            <v>UN</v>
          </cell>
          <cell r="D7712">
            <v>0</v>
          </cell>
          <cell r="E7712">
            <v>0</v>
          </cell>
          <cell r="F7712">
            <v>0</v>
          </cell>
        </row>
        <row r="7713">
          <cell r="A7713">
            <v>94694</v>
          </cell>
          <cell r="B7713" t="str">
            <v>TÊ, PVC, SOLDÁVEL, DN 50 MM INSTALADO EM RESERVAÇÃO DE ÁGUA DE EDIFICAÇÃO QUE POSSUA RESERVATÓRIO DE FIBRA/FIBROCIMENTO   FORNECIMENTO E INSTALAÇÃO. AF_06/2016</v>
          </cell>
          <cell r="C7713" t="str">
            <v>UN</v>
          </cell>
          <cell r="D7713">
            <v>0</v>
          </cell>
          <cell r="E7713">
            <v>0</v>
          </cell>
          <cell r="F7713">
            <v>0</v>
          </cell>
        </row>
        <row r="7714">
          <cell r="A7714">
            <v>94695</v>
          </cell>
          <cell r="B7714" t="str">
            <v>TÊ DE REDUÇÃO, PVC, SOLDÁVEL, DN 50 MM X 40 MM, INSTALADO EM RESERVAÇÃO DE ÁGUA DE EDIFICAÇÃO QUE POSSUA RESERVATÓRIO DE FIBRA/FIBROCIMENTO   FORNECIMENTO E INSTALAÇÃO. AF_06/2016</v>
          </cell>
          <cell r="C7714" t="str">
            <v>UN</v>
          </cell>
          <cell r="D7714">
            <v>0</v>
          </cell>
          <cell r="E7714">
            <v>0</v>
          </cell>
          <cell r="F7714">
            <v>0</v>
          </cell>
        </row>
        <row r="7715">
          <cell r="A7715">
            <v>94696</v>
          </cell>
          <cell r="B7715" t="str">
            <v>TÊ, PVC, SOLDÁVEL, DN 60 MM INSTALADO EM RESERVAÇÃO DE ÁGUA DE EDIFICAÇÃO QUE POSSUA RESERVATÓRIO DE FIBRA/FIBROCIMENTO   FORNECIMENTO E INSTALAÇÃO. AF_06/2016</v>
          </cell>
          <cell r="C7715" t="str">
            <v>UN</v>
          </cell>
          <cell r="D7715">
            <v>0</v>
          </cell>
          <cell r="E7715">
            <v>0</v>
          </cell>
          <cell r="F7715">
            <v>0</v>
          </cell>
        </row>
        <row r="7716">
          <cell r="A7716">
            <v>94697</v>
          </cell>
          <cell r="B7716" t="str">
            <v>TÊ, PVC, SOLDÁVEL, DN 75 MM INSTALADO EM RESERVAÇÃO DE ÁGUA DE EDIFICAÇÃO QUE POSSUA RESERVATÓRIO DE FIBRA/FIBROCIMENTO   FORNECIMENTO E INSTALAÇÃO. AF_06/2016</v>
          </cell>
          <cell r="C7716" t="str">
            <v>UN</v>
          </cell>
          <cell r="D7716">
            <v>0</v>
          </cell>
          <cell r="E7716">
            <v>0</v>
          </cell>
          <cell r="F7716">
            <v>0</v>
          </cell>
        </row>
        <row r="7717">
          <cell r="A7717">
            <v>94698</v>
          </cell>
          <cell r="B7717" t="str">
            <v>TÊ DE REDUÇÃO, PVC, SOLDÁVEL, DN 75 MM X 50 MM, INSTALADO EM RESERVAÇÃO DE ÁGUA DE EDIFICAÇÃO QUE POSSUA RESERVATÓRIO DE FIBRA/FIBROCIMENTO   FORNECIMENTO E INSTALAÇÃO. AF_06/2016</v>
          </cell>
          <cell r="C7717" t="str">
            <v>UN</v>
          </cell>
          <cell r="D7717">
            <v>0</v>
          </cell>
          <cell r="E7717">
            <v>0</v>
          </cell>
          <cell r="F7717">
            <v>0</v>
          </cell>
        </row>
        <row r="7718">
          <cell r="A7718">
            <v>94699</v>
          </cell>
          <cell r="B7718" t="str">
            <v>TÊ, PVC, SOLDÁVEL, DN 85 MM INSTALADO EM RESERVAÇÃO DE ÁGUA DE EDIFICAÇÃO QUE POSSUA RESERVATÓRIO DE FIBRA/FIBROCIMENTO   FORNECIMENTO E INSTALAÇÃO. AF_06/2016</v>
          </cell>
          <cell r="C7718" t="str">
            <v>UN</v>
          </cell>
          <cell r="D7718">
            <v>0</v>
          </cell>
          <cell r="E7718">
            <v>0</v>
          </cell>
          <cell r="F7718">
            <v>0</v>
          </cell>
        </row>
        <row r="7719">
          <cell r="A7719">
            <v>94700</v>
          </cell>
          <cell r="B7719" t="str">
            <v>TÊ DE REDUÇÃO, PVC, SOLDÁVEL, DN 85 MM X 60 MM, INSTALADO EM RESERVAÇÃO DE ÁGUA DE EDIFICAÇÃO QUE POSSUA RESERVATÓRIO DE FIBRA/FIBROCIMENTO   FORNECIMENTO E INSTALAÇÃO. AF_06/2016</v>
          </cell>
          <cell r="C7719" t="str">
            <v>UN</v>
          </cell>
          <cell r="D7719">
            <v>0</v>
          </cell>
          <cell r="E7719">
            <v>0</v>
          </cell>
          <cell r="F7719">
            <v>0</v>
          </cell>
        </row>
        <row r="7720">
          <cell r="A7720">
            <v>94701</v>
          </cell>
          <cell r="B7720" t="str">
            <v>TÊ, PVC, SOLDÁVEL, DN 110 MM INSTALADO EM RESERVAÇÃO DE ÁGUA DE EDIFICAÇÃO QUE POSSUA RESERVATÓRIO DE FIBRA/FIBROCIMENTO   FORNECIMENTO E INSTALAÇÃO. AF_06/2016</v>
          </cell>
          <cell r="C7720" t="str">
            <v>UN</v>
          </cell>
          <cell r="D7720">
            <v>0</v>
          </cell>
          <cell r="E7720">
            <v>0</v>
          </cell>
          <cell r="F7720">
            <v>0</v>
          </cell>
        </row>
        <row r="7721">
          <cell r="A7721">
            <v>94702</v>
          </cell>
          <cell r="B7721" t="str">
            <v>TÊ DE REDUÇÃO, PVC, SOLDÁVEL, DN 110 MM X 60 MM, INSTALADO EM RESERVAÇÃO DE ÁGUA DE EDIFICAÇÃO QUE POSSUA RESERVATÓRIO DE FIBRA/FIBROCIMENTO   FORNECIMENTO E INSTALAÇÃO. AF_06/2016</v>
          </cell>
          <cell r="C7721" t="str">
            <v>UN</v>
          </cell>
          <cell r="D7721">
            <v>0</v>
          </cell>
          <cell r="E7721">
            <v>0</v>
          </cell>
          <cell r="F7721">
            <v>0</v>
          </cell>
        </row>
        <row r="7722">
          <cell r="A7722">
            <v>94703</v>
          </cell>
          <cell r="B7722" t="str">
            <v>ADAPTADOR COM FLANGE E ANEL DE VEDAÇÃO, PVC, SOLDÁVEL, DN  25 MM X 3/4 , INSTALADO EM RESERVAÇÃO DE ÁGUA DE EDIFICAÇÃO QUE POSSUA RESERVATÓRIO DE FIBRA/FIBROCIMENTO   FORNECIMENTO E INSTALAÇÃO. AF_06/2016</v>
          </cell>
          <cell r="C7722" t="str">
            <v>UN</v>
          </cell>
          <cell r="D7722">
            <v>0</v>
          </cell>
          <cell r="E7722">
            <v>0</v>
          </cell>
          <cell r="F7722">
            <v>0</v>
          </cell>
        </row>
        <row r="7723">
          <cell r="A7723">
            <v>94704</v>
          </cell>
          <cell r="B7723" t="str">
            <v>ADAPTADOR COM FLANGE E ANEL DE VEDAÇÃO, PVC, SOLDÁVEL, DN 32 MM X 1 , INSTALADO EM RESERVAÇÃO DE ÁGUA DE EDIFICAÇÃO QUE POSSUA RESERVATÓRIO DE FIBRA/FIBROCIMENTO   FORNECIMENTO E INSTALAÇÃO. AF_06/2016</v>
          </cell>
          <cell r="C7723" t="str">
            <v>UN</v>
          </cell>
          <cell r="D7723">
            <v>0</v>
          </cell>
          <cell r="E7723">
            <v>0</v>
          </cell>
          <cell r="F7723">
            <v>0</v>
          </cell>
        </row>
        <row r="7724">
          <cell r="A7724">
            <v>94705</v>
          </cell>
          <cell r="B7724" t="str">
            <v>ADAPTADOR COM FLANGE E ANEL DE VEDAÇÃO, PVC, SOLDÁVEL, DN 40 MM X 1 1/4 , INSTALADO EM RESERVAÇÃO DE ÁGUA DE EDIFICAÇÃO QUE POSSUA RESERVATÓRIO DE FIBRA/FIBROCIMENTO   FORNECIMENTO E INSTALAÇÃO. AF_06/2016</v>
          </cell>
          <cell r="C7724" t="str">
            <v>UN</v>
          </cell>
          <cell r="D7724">
            <v>0</v>
          </cell>
          <cell r="E7724">
            <v>0</v>
          </cell>
          <cell r="F7724">
            <v>0</v>
          </cell>
        </row>
        <row r="7725">
          <cell r="A7725">
            <v>94706</v>
          </cell>
          <cell r="B7725" t="str">
            <v>ADAPTADOR COM FLANGE E ANEL DE VEDAÇÃO, PVC, SOLDÁVEL, DN 50 MM X 1 1/2 , INSTALADO EM RESERVAÇÃO DE ÁGUA DE EDIFICAÇÃO QUE POSSUA RESERVATÓRIO DE FIBRA/FIBROCIMENTO   FORNECIMENTO E INSTALAÇÃO. AF_06/2016</v>
          </cell>
          <cell r="C7725" t="str">
            <v>UN</v>
          </cell>
          <cell r="D7725">
            <v>0</v>
          </cell>
          <cell r="E7725">
            <v>0</v>
          </cell>
          <cell r="F7725">
            <v>0</v>
          </cell>
        </row>
        <row r="7726">
          <cell r="A7726">
            <v>94707</v>
          </cell>
          <cell r="B7726" t="str">
            <v>ADAPTADOR COM FLANGE E ANEL DE VEDAÇÃO, PVC, SOLDÁVEL, DN 60 MM X 2 , INSTALADO EM RESERVAÇÃO DE ÁGUA DE EDIFICAÇÃO QUE POSSUA RESERVATÓRIO DE FIBRA/FIBROCIMENTO   FORNECIMENTO E INSTALAÇÃO. AF_06/2016</v>
          </cell>
          <cell r="C7726" t="str">
            <v>UN</v>
          </cell>
          <cell r="D7726">
            <v>0</v>
          </cell>
          <cell r="E7726">
            <v>0</v>
          </cell>
          <cell r="F7726">
            <v>0</v>
          </cell>
        </row>
        <row r="7727">
          <cell r="A7727">
            <v>94708</v>
          </cell>
          <cell r="B7727" t="str">
            <v>ADAPTADOR COM FLANGES LIVRES, PVC, SOLDÁVEL, DN  25 MM X 3/4 , INSTALADO EM RESERVAÇÃO DE ÁGUA DE EDIFICAÇÃO QUE POSSUA RESERVATÓRIO DE FIBRA/FIBROCIMENTO   FORNECIMENTO E INSTALAÇÃO. AF_06/2016</v>
          </cell>
          <cell r="C7727" t="str">
            <v>UN</v>
          </cell>
          <cell r="D7727">
            <v>0</v>
          </cell>
          <cell r="E7727">
            <v>0</v>
          </cell>
          <cell r="F7727">
            <v>0</v>
          </cell>
        </row>
        <row r="7728">
          <cell r="A7728">
            <v>94709</v>
          </cell>
          <cell r="B7728" t="str">
            <v>ADAPTADOR COM FLANGES LIVRES, PVC, SOLDÁVEL, DN 32 MM X 1 , INSTALADO EM RESERVAÇÃO DE ÁGUA DE EDIFICAÇÃO QUE POSSUA RESERVATÓRIO DE FIBRA/FIBROCIMENTO   FORNECIMENTO E INSTALAÇÃO. AF_06/2016</v>
          </cell>
          <cell r="C7728" t="str">
            <v>UN</v>
          </cell>
          <cell r="D7728">
            <v>0</v>
          </cell>
          <cell r="E7728">
            <v>0</v>
          </cell>
          <cell r="F7728">
            <v>0</v>
          </cell>
        </row>
        <row r="7729">
          <cell r="A7729">
            <v>94710</v>
          </cell>
          <cell r="B7729" t="str">
            <v>ADAPTADOR COM FLANGES LIVRES, PVC, SOLDÁVEL, DN 40 MM X 1 1/4 , INSTALADO EM RESERVAÇÃO DE ÁGUA DE EDIFICAÇÃO QUE POSSUA RESERVATÓRIO DE FIBRA/FIBROCIMENTO   FORNECIMENTO E INSTALAÇÃO. AF_06/2016</v>
          </cell>
          <cell r="C7729" t="str">
            <v>UN</v>
          </cell>
          <cell r="D7729">
            <v>0</v>
          </cell>
          <cell r="E7729">
            <v>0</v>
          </cell>
          <cell r="F7729">
            <v>0</v>
          </cell>
        </row>
        <row r="7730">
          <cell r="A7730">
            <v>94711</v>
          </cell>
          <cell r="B7730" t="str">
            <v>ADAPTADOR COM FLANGES LIVRES, PVC, SOLDÁVEL, DN 50 MM X 1 1/2 , INSTALADO EM RESERVAÇÃO DE ÁGUA DE EDIFICAÇÃO QUE POSSUA RESERVATÓRIO DE FIBRA/FIBROCIMENTO   FORNECIMENTO E INSTALAÇÃO. AF_06/2016</v>
          </cell>
          <cell r="C7730" t="str">
            <v>UN</v>
          </cell>
          <cell r="D7730">
            <v>0</v>
          </cell>
          <cell r="E7730">
            <v>0</v>
          </cell>
          <cell r="F7730">
            <v>0</v>
          </cell>
        </row>
        <row r="7731">
          <cell r="A7731">
            <v>94712</v>
          </cell>
          <cell r="B7731" t="str">
            <v>ADAPTADOR COM FLANGES LIVRES, PVC, SOLDÁVEL, DN 60 MM X 2 , INSTALADO EM RESERVAÇÃO DE ÁGUA DE EDIFICAÇÃO QUE POSSUA RESERVATÓRIO DE FIBRA/FIBROCIMENTO   FORNECIMENTO E INSTALAÇÃO. AF_06/2016</v>
          </cell>
          <cell r="C7731" t="str">
            <v>UN</v>
          </cell>
          <cell r="D7731">
            <v>0</v>
          </cell>
          <cell r="E7731">
            <v>0</v>
          </cell>
          <cell r="F7731">
            <v>0</v>
          </cell>
        </row>
        <row r="7732">
          <cell r="A7732">
            <v>94713</v>
          </cell>
          <cell r="B7732" t="str">
            <v>ADAPTADOR COM FLANGES LIVRES, PVC, SOLDÁVEL, DN 75 MM X 2 1/2 , INSTALADO EM RESERVAÇÃO DE ÁGUA DE EDIFICAÇÃO QUE POSSUA RESERVATÓRIO DE FIBRA/FIBROCIMENTO   FORNECIMENTO E INSTALAÇÃO. AF_06/2016</v>
          </cell>
          <cell r="C7732" t="str">
            <v>UN</v>
          </cell>
          <cell r="D7732">
            <v>0</v>
          </cell>
          <cell r="E7732">
            <v>0</v>
          </cell>
          <cell r="F7732">
            <v>0</v>
          </cell>
        </row>
        <row r="7733">
          <cell r="A7733">
            <v>94714</v>
          </cell>
          <cell r="B7733" t="str">
            <v>ADAPTADOR COM FLANGES LIVRES, PVC, SOLDÁVEL, DN 85 MM X 3 , INSTALADO EM RESERVAÇÃO DE ÁGUA DE EDIFICAÇÃO QUE POSSUA RESERVATÓRIO DE FIBRA/FIBROCIMENTO   FORNECIMENTO E INSTALAÇÃO. AF_06/2016</v>
          </cell>
          <cell r="C7733" t="str">
            <v>UN</v>
          </cell>
          <cell r="D7733">
            <v>0</v>
          </cell>
          <cell r="E7733">
            <v>0</v>
          </cell>
          <cell r="F7733">
            <v>0</v>
          </cell>
        </row>
        <row r="7734">
          <cell r="A7734">
            <v>94715</v>
          </cell>
          <cell r="B7734" t="str">
            <v>ADAPTADOR COM FLANGES LIVRES, PVC, SOLDÁVEL, DN 110 MM X 4 , INSTALADO EM RESERVAÇÃO DE ÁGUA DE EDIFICAÇÃO QUE POSSUA RESERVATÓRIO DE FIBRA/FIBROCIMENTO   FORNECIMENTO E INSTALAÇÃO. AF_06/2016</v>
          </cell>
          <cell r="C7734" t="str">
            <v>UN</v>
          </cell>
          <cell r="D7734">
            <v>0</v>
          </cell>
          <cell r="E7734">
            <v>0</v>
          </cell>
          <cell r="F7734">
            <v>0</v>
          </cell>
        </row>
        <row r="7735">
          <cell r="A7735">
            <v>94724</v>
          </cell>
          <cell r="B7735" t="str">
            <v>CONECTOR, CPVC, SOLDÁVEL, DN 22 MM X 3/4, INSTALADO EM RESERVAÇÃO DE ÁGUA DE EDIFICAÇÃO QUE POSSUA RESERVATÓRIO DE FIBRA/FIBROCIMENTO  FORNECIMENTO E INSTALAÇÃO. AF_06/2016</v>
          </cell>
          <cell r="C7735" t="str">
            <v>UN</v>
          </cell>
          <cell r="D7735">
            <v>0</v>
          </cell>
          <cell r="E7735">
            <v>0</v>
          </cell>
          <cell r="F7735">
            <v>0</v>
          </cell>
        </row>
        <row r="7736">
          <cell r="A7736">
            <v>94725</v>
          </cell>
          <cell r="B7736" t="str">
            <v>LUVA, CPVC, SOLDÁVEL, DN 22 MM, INSTALADO EM RESERVAÇÃO DE ÁGUA DE EDIFICAÇÃO QUE POSSUA RESERVATÓRIO DE FIBRA/FIBROCIMENTO  FORNECIMENTO E INSTALAÇÃO. AF_06/2016</v>
          </cell>
          <cell r="C7736" t="str">
            <v>UN</v>
          </cell>
          <cell r="D7736">
            <v>0</v>
          </cell>
          <cell r="E7736">
            <v>0</v>
          </cell>
          <cell r="F7736">
            <v>0</v>
          </cell>
        </row>
        <row r="7737">
          <cell r="A7737">
            <v>94726</v>
          </cell>
          <cell r="B7737" t="str">
            <v>CONECTOR, CPVC, SOLDÁVEL, DN 28 MM X 1, INSTALADO EM RESERVAÇÃO DE ÁGUA DE EDIFICAÇÃO QUE POSSUA RESERVATÓRIO DE FIBRA/FIBROCIMENTO  FORNECIMENTO E INSTALAÇÃO. AF_06/2016</v>
          </cell>
          <cell r="C7737" t="str">
            <v>UN</v>
          </cell>
          <cell r="D7737">
            <v>0</v>
          </cell>
          <cell r="E7737">
            <v>0</v>
          </cell>
          <cell r="F7737">
            <v>0</v>
          </cell>
        </row>
        <row r="7738">
          <cell r="A7738">
            <v>94727</v>
          </cell>
          <cell r="B7738" t="str">
            <v>LUVA, CPVC, SOLDÁVEL, DN 28 MM, INSTALADO EM RESERVAÇÃO DE ÁGUA DE EDIFICAÇÃO QUE POSSUA RESERVATÓRIO DE FIBRA/FIBROCIMENTO  FORNECIMENTO E INSTALAÇÃO. AF_06/2016</v>
          </cell>
          <cell r="C7738" t="str">
            <v>UN</v>
          </cell>
          <cell r="D7738">
            <v>0</v>
          </cell>
          <cell r="E7738">
            <v>0</v>
          </cell>
          <cell r="F7738">
            <v>0</v>
          </cell>
        </row>
        <row r="7739">
          <cell r="A7739">
            <v>94728</v>
          </cell>
          <cell r="B7739" t="str">
            <v>CONECTOR, CPVC, SOLDÁVEL, DN 35 MM X 1 1/4, INSTALADO EM RESERVAÇÃO DE ÁGUA DE EDIFICAÇÃO QUE POSSUA RESERVATÓRIO DE FIBRA/FIBROCIMENTO  FORNECIMENTO E INSTALAÇÃO. AF_06/2016</v>
          </cell>
          <cell r="C7739" t="str">
            <v>UN</v>
          </cell>
          <cell r="D7739">
            <v>0</v>
          </cell>
          <cell r="E7739">
            <v>0</v>
          </cell>
          <cell r="F7739">
            <v>0</v>
          </cell>
        </row>
        <row r="7740">
          <cell r="A7740">
            <v>94729</v>
          </cell>
          <cell r="B7740" t="str">
            <v>LUVA, CPVC, SOLDÁVEL, DN 35 MM, INSTALADO EM RESERVAÇÃO DE ÁGUA DE EDIFICAÇÃO QUE POSSUA RESERVATÓRIO DE FIBRA/FIBROCIMENTO  FORNECIMENTO E INSTALAÇÃO. AF_06/2016</v>
          </cell>
          <cell r="C7740" t="str">
            <v>UN</v>
          </cell>
          <cell r="D7740">
            <v>0</v>
          </cell>
          <cell r="E7740">
            <v>0</v>
          </cell>
          <cell r="F7740">
            <v>0</v>
          </cell>
        </row>
        <row r="7741">
          <cell r="A7741">
            <v>94730</v>
          </cell>
          <cell r="B7741" t="str">
            <v>CONECTOR, CPVC, SOLDÁVEL, DN 42 MM X 1 1/2, INSTALADO EM RESERVAÇÃO DE ÁGUA DE EDIFICAÇÃO QUE POSSUA RESERVATÓRIO DE FIBRA/FIBROCIMENTO  FORNECIMENTO E INSTALAÇÃO. AF_06/2016</v>
          </cell>
          <cell r="C7741" t="str">
            <v>UN</v>
          </cell>
          <cell r="D7741">
            <v>0</v>
          </cell>
          <cell r="E7741">
            <v>0</v>
          </cell>
          <cell r="F7741">
            <v>0</v>
          </cell>
        </row>
        <row r="7742">
          <cell r="A7742">
            <v>94731</v>
          </cell>
          <cell r="B7742" t="str">
            <v>LUVA, CPVC, SOLDÁVEL, DN 42 MM, INSTALADO EM RESERVAÇÃO DE ÁGUA DE EDIFICAÇÃO QUE POSSUA RESERVATÓRIO DE FIBRA/FIBROCIMENTO  FORNECIMENTO E INSTALAÇÃO. AF_06/2016</v>
          </cell>
          <cell r="C7742" t="str">
            <v>UN</v>
          </cell>
          <cell r="D7742">
            <v>0</v>
          </cell>
          <cell r="E7742">
            <v>0</v>
          </cell>
          <cell r="F7742">
            <v>0</v>
          </cell>
        </row>
        <row r="7743">
          <cell r="A7743">
            <v>94733</v>
          </cell>
          <cell r="B7743" t="str">
            <v>LUVA, CPVC, SOLDÁVEL, DN 54 MM, INSTALADO EM RESERVAÇÃO DE ÁGUA DE EDIFICAÇÃO QUE POSSUA RESERVATÓRIO DE FIBRA/FIBROCIMENTO  FORNECIMENTO E INSTALAÇÃO. AF_06/2016</v>
          </cell>
          <cell r="C7743" t="str">
            <v>UN</v>
          </cell>
          <cell r="D7743">
            <v>0</v>
          </cell>
          <cell r="E7743">
            <v>0</v>
          </cell>
          <cell r="F7743">
            <v>0</v>
          </cell>
        </row>
        <row r="7744">
          <cell r="A7744">
            <v>94737</v>
          </cell>
          <cell r="B7744" t="str">
            <v>LUVA, CPVC, SOLDÁVEL, DN 89 MM, INSTALADO EM RESERVAÇÃO DE ÁGUA DE EDIFICAÇÃO QUE POSSUA RESERVATÓRIO DE FIBRA/FIBROCIMENTO  FORNECIMENTO E INSTALAÇÃO. AF_06/2016</v>
          </cell>
          <cell r="C7744" t="str">
            <v>UN</v>
          </cell>
          <cell r="D7744">
            <v>0</v>
          </cell>
          <cell r="E7744">
            <v>0</v>
          </cell>
          <cell r="F7744">
            <v>0</v>
          </cell>
        </row>
        <row r="7745">
          <cell r="A7745">
            <v>94740</v>
          </cell>
          <cell r="B7745" t="str">
            <v>JOELHO 90 GRAUS, CPVC, SOLDÁVEL, DN 22 MM, INSTALADO EM RESERVAÇÃO DE ÁGUA DE EDIFICAÇÃO QUE POSSUA RESERVATÓRIO DE FIBRA/FIBROCIMENTO  FORNECIMENTO E INSTALAÇÃO. AF_06/2016</v>
          </cell>
          <cell r="C7745" t="str">
            <v>UN</v>
          </cell>
          <cell r="D7745">
            <v>0</v>
          </cell>
          <cell r="E7745">
            <v>0</v>
          </cell>
          <cell r="F7745">
            <v>0</v>
          </cell>
        </row>
        <row r="7746">
          <cell r="A7746">
            <v>94741</v>
          </cell>
          <cell r="B7746" t="str">
            <v>CURVA 90 GRAUS, CPVC, SOLDÁVEL, DN 22 MM, INSTALADO EM RESERVAÇÃO DE ÁGUA DE EDIFICAÇÃO QUE POSSUA RESERVATÓRIO DE FIBRA/FIBROCIMENTO  FORNECIMENTO E INSTALAÇÃO. AF_06/2016</v>
          </cell>
          <cell r="C7746" t="str">
            <v>UN</v>
          </cell>
          <cell r="D7746">
            <v>0</v>
          </cell>
          <cell r="E7746">
            <v>0</v>
          </cell>
          <cell r="F7746">
            <v>0</v>
          </cell>
        </row>
        <row r="7747">
          <cell r="A7747">
            <v>94742</v>
          </cell>
          <cell r="B7747" t="str">
            <v>JOELHO 90 GRAUS, CPVC, SOLDÁVEL, DN 28 MM, INSTALADO EM RESERVAÇÃO DE ÁGUA DE EDIFICAÇÃO QUE POSSUA RESERVATÓRIO DE FIBRA/FIBROCIMENTO  FORNECIMENTO E INSTALAÇÃO. AF_06/2016</v>
          </cell>
          <cell r="C7747" t="str">
            <v>UN</v>
          </cell>
          <cell r="D7747">
            <v>0</v>
          </cell>
          <cell r="E7747">
            <v>0</v>
          </cell>
          <cell r="F7747">
            <v>0</v>
          </cell>
        </row>
        <row r="7748">
          <cell r="A7748">
            <v>94743</v>
          </cell>
          <cell r="B7748" t="str">
            <v>CURVA 90 GRAUS, CPVC, SOLDÁVEL, DN 28 MM, INSTALADO EM RESERVAÇÃO DE ÁGUA DE EDIFICAÇÃO QUE POSSUA RESERVATÓRIO DE FIBRA/FIBROCIMENTO  FORNECIMENTO E INSTALAÇÃO. AF_06/2016</v>
          </cell>
          <cell r="C7748" t="str">
            <v>UN</v>
          </cell>
          <cell r="D7748">
            <v>0</v>
          </cell>
          <cell r="E7748">
            <v>0</v>
          </cell>
          <cell r="F7748">
            <v>0</v>
          </cell>
        </row>
        <row r="7749">
          <cell r="A7749">
            <v>94744</v>
          </cell>
          <cell r="B7749" t="str">
            <v>JOELHO 90 GRAUS, CPVC, SOLDÁVEL, DN 35 MM, INSTALADO EM RESERVAÇÃO DE ÁGUA DE EDIFICAÇÃO QUE POSSUA RESERVATÓRIO DE FIBRA/FIBROCIMENTO  FORNECIMENTO E INSTALAÇÃO. AF_06/2016</v>
          </cell>
          <cell r="C7749" t="str">
            <v>UN</v>
          </cell>
          <cell r="D7749">
            <v>0</v>
          </cell>
          <cell r="E7749">
            <v>0</v>
          </cell>
          <cell r="F7749">
            <v>0</v>
          </cell>
        </row>
        <row r="7750">
          <cell r="A7750">
            <v>94746</v>
          </cell>
          <cell r="B7750" t="str">
            <v>JOELHO 90 GRAUS, CPVC, SOLDÁVEL, DN 42 MM, INSTALADO EM RESERVAÇÃO DE ÁGUA DE EDIFICAÇÃO QUE POSSUA RESERVATÓRIO DE FIBRA/FIBROCIMENTO  FORNECIMENTO E INSTALAÇÃO. AF_06/2016</v>
          </cell>
          <cell r="C7750" t="str">
            <v>UN</v>
          </cell>
          <cell r="D7750">
            <v>0</v>
          </cell>
          <cell r="E7750">
            <v>0</v>
          </cell>
          <cell r="F7750">
            <v>0</v>
          </cell>
        </row>
        <row r="7751">
          <cell r="A7751">
            <v>94748</v>
          </cell>
          <cell r="B7751" t="str">
            <v>JOELHO 90 GRAUS, CPVC, SOLDÁVEL, DN 54 MM, INSTALADO EM RESERVAÇÃO DE ÁGUA DE EDIFICAÇÃO QUE POSSUA RESERVATÓRIO DE FIBRA/FIBROCIMENTO  FORNECIMENTO E INSTALAÇÃO. AF_06/2016</v>
          </cell>
          <cell r="C7751" t="str">
            <v>UN</v>
          </cell>
          <cell r="D7751">
            <v>0</v>
          </cell>
          <cell r="E7751">
            <v>0</v>
          </cell>
          <cell r="F7751">
            <v>0</v>
          </cell>
        </row>
        <row r="7752">
          <cell r="A7752">
            <v>94750</v>
          </cell>
          <cell r="B7752" t="str">
            <v>JOELHO 90 GRAUS, CPVC, SOLDÁVEL, DN 73 MM, INSTALADO EM RESERVAÇÃO DE ÁGUA DE EDIFICAÇÃO QUE POSSUA RESERVATÓRIO DE FIBRA/FIBROCIMENTO  FORNECIMENTO E INSTALAÇÃO. AF_06/2016</v>
          </cell>
          <cell r="C7752" t="str">
            <v>UN</v>
          </cell>
          <cell r="D7752">
            <v>0</v>
          </cell>
          <cell r="E7752">
            <v>0</v>
          </cell>
          <cell r="F7752">
            <v>0</v>
          </cell>
        </row>
        <row r="7753">
          <cell r="A7753">
            <v>94752</v>
          </cell>
          <cell r="B7753" t="str">
            <v>JOELHO 90 GRAUS, CPVC, SOLDÁVEL, DN 89 MM, INSTALADO EM RESERVAÇÃO DE ÁGUA DE EDIFICAÇÃO QUE POSSUA RESERVATÓRIO DE FIBRA/FIBROCIMENTO  FORNECIMENTO E INSTALAÇÃO. AF_06/2016</v>
          </cell>
          <cell r="C7753" t="str">
            <v>UN</v>
          </cell>
          <cell r="D7753">
            <v>0</v>
          </cell>
          <cell r="E7753">
            <v>0</v>
          </cell>
          <cell r="F7753">
            <v>0</v>
          </cell>
        </row>
        <row r="7754">
          <cell r="A7754">
            <v>94756</v>
          </cell>
          <cell r="B7754" t="str">
            <v>TE, CPVC, SOLDÁVEL, DN 22 MM, INSTALADO EM RESERVAÇÃO DE ÁGUA DE EDIFICAÇÃO QUE POSSUA RESERVATÓRIO DE FIBRA/FIBROCIMENTO  FORNECIMENTO E INSTALAÇÃO. AF_06/2016</v>
          </cell>
          <cell r="C7754" t="str">
            <v>UN</v>
          </cell>
          <cell r="D7754">
            <v>0</v>
          </cell>
          <cell r="E7754">
            <v>0</v>
          </cell>
          <cell r="F7754">
            <v>0</v>
          </cell>
        </row>
        <row r="7755">
          <cell r="A7755">
            <v>94757</v>
          </cell>
          <cell r="B7755" t="str">
            <v>TE, CPVC, SOLDÁVEL, DN 28 MM, INSTALADO EM RESERVAÇÃO DE ÁGUA DE EDIFICAÇÃO QUE POSSUA RESERVATÓRIO DE FIBRA/FIBROCIMENTO  FORNECIMENTO E INSTALAÇÃO. AF_06/2016</v>
          </cell>
          <cell r="C7755" t="str">
            <v>UN</v>
          </cell>
          <cell r="D7755">
            <v>0</v>
          </cell>
          <cell r="E7755">
            <v>0</v>
          </cell>
          <cell r="F7755">
            <v>0</v>
          </cell>
        </row>
        <row r="7756">
          <cell r="A7756">
            <v>94758</v>
          </cell>
          <cell r="B7756" t="str">
            <v>TE, CPVC, SOLDÁVEL, DN 35 MM, INSTALADO EM RESERVAÇÃO DE ÁGUA DE EDIFICAÇÃO QUE POSSUA RESERVATÓRIO DE FIBRA/FIBROCIMENTO  FORNECIMENTO E INSTALAÇÃO. AF_06/2016</v>
          </cell>
          <cell r="C7756" t="str">
            <v>UN</v>
          </cell>
          <cell r="D7756">
            <v>0</v>
          </cell>
          <cell r="E7756">
            <v>0</v>
          </cell>
          <cell r="F7756">
            <v>0</v>
          </cell>
        </row>
        <row r="7757">
          <cell r="A7757">
            <v>94759</v>
          </cell>
          <cell r="B7757" t="str">
            <v>TE, CPVC, SOLDÁVEL, DN 42 MM, INSTALADO EM RESERVAÇÃO DE ÁGUA DE EDIFICAÇÃO QUE POSSUA RESERVATÓRIO DE FIBRA/FIBROCIMENTO  FORNECIMENTO E INSTALAÇÃO. AF_06/2016</v>
          </cell>
          <cell r="C7757" t="str">
            <v>UN</v>
          </cell>
          <cell r="D7757">
            <v>0</v>
          </cell>
          <cell r="E7757">
            <v>0</v>
          </cell>
          <cell r="F7757">
            <v>0</v>
          </cell>
        </row>
        <row r="7758">
          <cell r="A7758">
            <v>94760</v>
          </cell>
          <cell r="B7758" t="str">
            <v>TE, CPVC, SOLDÁVEL, DN 54 MM, INSTALADO EM RESERVAÇÃO DE ÁGUA DE EDIFICAÇÃO QUE POSSUA RESERVATÓRIO DE FIBRA/FIBROCIMENTO  FORNECIMENTO E INSTALAÇÃO. AF_06/2016</v>
          </cell>
          <cell r="C7758" t="str">
            <v>UN</v>
          </cell>
          <cell r="D7758">
            <v>0</v>
          </cell>
          <cell r="E7758">
            <v>0</v>
          </cell>
          <cell r="F7758">
            <v>0</v>
          </cell>
        </row>
        <row r="7759">
          <cell r="A7759">
            <v>94761</v>
          </cell>
          <cell r="B7759" t="str">
            <v>TE, CPVC, SOLDÁVEL, DN 73 MM, INSTALADO EM RESERVAÇÃO DE ÁGUA DE EDIFICAÇÃO QUE POSSUA RESERVATÓRIO DE FIBRA/FIBROCIMENTO  FORNECIMENTO E INSTALAÇÃO. AF_06/2016</v>
          </cell>
          <cell r="C7759" t="str">
            <v>UN</v>
          </cell>
          <cell r="D7759">
            <v>0</v>
          </cell>
          <cell r="E7759">
            <v>0</v>
          </cell>
          <cell r="F7759">
            <v>0</v>
          </cell>
        </row>
        <row r="7760">
          <cell r="A7760">
            <v>94762</v>
          </cell>
          <cell r="B7760" t="str">
            <v>TE, CPVC, SOLDÁVEL, DN 89 MM, INSTALADO EM RESERVAÇÃO DE ÁGUA DE EDIFICAÇÃO QUE POSSUA RESERVATÓRIO DE FIBRA/FIBROCIMENTO  FORNECIMENTO E INSTALAÇÃO. AF_06/2016</v>
          </cell>
          <cell r="C7760" t="str">
            <v>UN</v>
          </cell>
          <cell r="D7760">
            <v>0</v>
          </cell>
          <cell r="E7760">
            <v>0</v>
          </cell>
          <cell r="F7760">
            <v>0</v>
          </cell>
        </row>
        <row r="7761">
          <cell r="A7761">
            <v>94783</v>
          </cell>
          <cell r="B7761" t="str">
            <v>ADAPTADOR COM FLANGE E ANEL DE VEDAÇÃO, PVC, SOLDÁVEL, DN  20 MM X 1/2 , INSTALADO EM RESERVAÇÃO DE ÁGUA DE EDIFICAÇÃO QUE POSSUA RESERVATÓRIO DE FIBRA/FIBROCIMENTO   FORNECIMENTO E INSTALAÇÃO. AF_06/2016</v>
          </cell>
          <cell r="C7761" t="str">
            <v>UN</v>
          </cell>
          <cell r="D7761">
            <v>0</v>
          </cell>
          <cell r="E7761">
            <v>0</v>
          </cell>
          <cell r="F7761">
            <v>0</v>
          </cell>
        </row>
        <row r="7762">
          <cell r="A7762">
            <v>94785</v>
          </cell>
          <cell r="B7762" t="str">
            <v>ADAPTADOR COM FLANGES LIVRES, PVC, SOLDÁVEL LONGO, DN 32 MM X 1 , INSTALADO EM RESERVAÇÃO DE ÁGUA DE EDIFICAÇÃO QUE POSSUA RESERVATÓRIO DE FIBRA/FIBROCIMENTO   FORNECIMENTO E INSTALAÇÃO. AF_06/2016</v>
          </cell>
          <cell r="C7762" t="str">
            <v>UN</v>
          </cell>
          <cell r="D7762">
            <v>0</v>
          </cell>
          <cell r="E7762">
            <v>0</v>
          </cell>
          <cell r="F7762">
            <v>0</v>
          </cell>
        </row>
        <row r="7763">
          <cell r="A7763">
            <v>94786</v>
          </cell>
          <cell r="B7763" t="str">
            <v>ADAPTADOR COM FLANGES LIVRES, PVC, SOLDÁVEL LONGO, DN 40 MM X 1 1/4 , INSTALADO EM RESERVAÇÃO DE ÁGUA DE EDIFICAÇÃO QUE POSSUA RESERVATÓRIO DE FIBRA/FIBROCIMENTO   FORNECIMENTO E INSTALAÇÃO. AF_06/2016</v>
          </cell>
          <cell r="C7763" t="str">
            <v>UN</v>
          </cell>
          <cell r="D7763">
            <v>0</v>
          </cell>
          <cell r="E7763">
            <v>0</v>
          </cell>
          <cell r="F7763">
            <v>0</v>
          </cell>
        </row>
        <row r="7764">
          <cell r="A7764">
            <v>94787</v>
          </cell>
          <cell r="B7764" t="str">
            <v>ADAPTADOR COM FLANGES LIVRES, PVC, SOLDÁVEL LONGO, DN 50 MM X 1 1/2 , INSTALADO EM RESERVAÇÃO DE ÁGUA DE EDIFICAÇÃO QUE POSSUA RESERVATÓRIO DE FIBRA/FIBROCIMENTO   FORNECIMENTO E INSTALAÇÃO. AF_06/2016</v>
          </cell>
          <cell r="C7764" t="str">
            <v>UN</v>
          </cell>
          <cell r="D7764">
            <v>0</v>
          </cell>
          <cell r="E7764">
            <v>0</v>
          </cell>
          <cell r="F7764">
            <v>0</v>
          </cell>
        </row>
        <row r="7765">
          <cell r="A7765">
            <v>94788</v>
          </cell>
          <cell r="B7765" t="str">
            <v>ADAPTADOR COM FLANGES LIVRES, PVC, SOLDÁVEL LONGO, DN 60 MM X 2 , INSTALADO EM RESERVAÇÃO DE ÁGUA DE EDIFICAÇÃO QUE POSSUA RESERVATÓRIO DE FIBRA/FIBROCIMENTO   FORNECIMENTO E INSTALAÇÃO. AF_06/2016</v>
          </cell>
          <cell r="C7765" t="str">
            <v>UN</v>
          </cell>
          <cell r="D7765">
            <v>0</v>
          </cell>
          <cell r="E7765">
            <v>0</v>
          </cell>
          <cell r="F7765">
            <v>0</v>
          </cell>
        </row>
        <row r="7766">
          <cell r="A7766">
            <v>94789</v>
          </cell>
          <cell r="B7766" t="str">
            <v>ADAPTADOR COM FLANGES LIVRES, PVC, SOLDÁVEL LONGO, DN 75 MM X 2 1/2 , INSTALADO EM RESERVAÇÃO DE ÁGUA DE EDIFICAÇÃO QUE POSSUA RESERVATÓRIO DE FIBRA/FIBROCIMENTO   FORNECIMENTO E INSTALAÇÃO. AF_06/2016</v>
          </cell>
          <cell r="C7766" t="str">
            <v>UN</v>
          </cell>
          <cell r="D7766">
            <v>0</v>
          </cell>
          <cell r="E7766">
            <v>0</v>
          </cell>
          <cell r="F7766">
            <v>0</v>
          </cell>
        </row>
        <row r="7767">
          <cell r="A7767">
            <v>94790</v>
          </cell>
          <cell r="B7767" t="str">
            <v>ADAPTADOR COM FLANGES LIVRES, PVC, SOLDÁVEL LONGO, DN 85 MM X 3 , INSTALADO EM RESERVAÇÃO DE ÁGUA DE EDIFICAÇÃO QUE POSSUA RESERVATÓRIO DE FIBRA/FIBROCIMENTO   FORNECIMENTO E INSTALAÇÃO. AF_06/2016</v>
          </cell>
          <cell r="C7767" t="str">
            <v>UN</v>
          </cell>
          <cell r="D7767">
            <v>0</v>
          </cell>
          <cell r="E7767">
            <v>0</v>
          </cell>
          <cell r="F7767">
            <v>0</v>
          </cell>
        </row>
        <row r="7768">
          <cell r="A7768">
            <v>94791</v>
          </cell>
          <cell r="B7768" t="str">
            <v>ADAPTADOR COM FLANGES LIVRES, PVC, SOLDÁVEL LONGO, DN 110 MM X 4 , INSTALADO EM RESERVAÇÃO DE ÁGUA DE EDIFICAÇÃO QUE POSSUA RESERVATÓRIO DE FIBRA/FIBROCIMENTO   FORNECIMENTO E INSTALAÇÃO. AF_06/2016</v>
          </cell>
          <cell r="C7768" t="str">
            <v>UN</v>
          </cell>
          <cell r="D7768">
            <v>0</v>
          </cell>
          <cell r="E7768">
            <v>0</v>
          </cell>
          <cell r="F7768">
            <v>0</v>
          </cell>
        </row>
        <row r="7769">
          <cell r="A7769">
            <v>94863</v>
          </cell>
          <cell r="B7769" t="str">
            <v>LUVA, CPVC, SOLDÁVEL, DN 73 MM, INSTALADO EM RESERVAÇÃO DE ÁGUA DE EDIFICAÇÃO QUE POSSUA RESERVATÓRIO DE FIBRA/FIBROCIMENTO  FORNECIMENTO E INSTALAÇÃO. AF_06/2016</v>
          </cell>
          <cell r="C7769" t="str">
            <v>UN</v>
          </cell>
          <cell r="D7769">
            <v>0</v>
          </cell>
          <cell r="E7769">
            <v>0</v>
          </cell>
          <cell r="F7769">
            <v>0</v>
          </cell>
        </row>
        <row r="7770">
          <cell r="A7770">
            <v>95141</v>
          </cell>
          <cell r="B7770" t="str">
            <v>ADAPTADOR COM FLANGES LIVRES, PVC, SOLDÁVEL LONGO, DN  25 MM X 3/4 , INSTALADO EM RESERVAÇÃO DE ÁGUA DE EDIFICAÇÃO QUE POSSUA RESERVATÓRIO DE FIBRA/FIBROCIMENTO    FORNECIMENTO E INSTALAÇÃO. AF_06/2016</v>
          </cell>
          <cell r="C7770" t="str">
            <v>UN</v>
          </cell>
          <cell r="D7770">
            <v>0</v>
          </cell>
          <cell r="E7770">
            <v>0</v>
          </cell>
          <cell r="F7770">
            <v>0</v>
          </cell>
        </row>
        <row r="7771">
          <cell r="A7771">
            <v>95237</v>
          </cell>
          <cell r="B7771" t="str">
            <v>LUVA COM BUCHA DE LATÃO, PVC, SOLDÁVEL, DN 32MM X 1 , INSTALADO EM RAMAL DE DISTRIBUIÇÃO DE ÁGUA   FORNECIMENTO E INSTALAÇÃO. AF_12/2014</v>
          </cell>
          <cell r="C7771" t="str">
            <v>UN</v>
          </cell>
          <cell r="D7771">
            <v>0</v>
          </cell>
          <cell r="E7771">
            <v>0</v>
          </cell>
          <cell r="F7771">
            <v>0</v>
          </cell>
        </row>
        <row r="7772">
          <cell r="A7772">
            <v>95693</v>
          </cell>
          <cell r="B7772" t="str">
            <v>LUVA SIMPLES, PVC, SÉRIE NORMAL, ESGOTO PREDIAL, DN 150 MM, JUNTA ELÁSTICA, FORNECIDO E INSTALADO EM SUBCOLETOR AÉREO DE ESGOTO SANITÁRIO. AF_12/2014</v>
          </cell>
          <cell r="C7772" t="str">
            <v>UN</v>
          </cell>
          <cell r="D7772">
            <v>0</v>
          </cell>
          <cell r="E7772">
            <v>0</v>
          </cell>
          <cell r="F7772">
            <v>0</v>
          </cell>
        </row>
        <row r="7773">
          <cell r="A7773">
            <v>95694</v>
          </cell>
          <cell r="B7773" t="str">
            <v>CURVA 90 GRAUS, PVC, SERIE R, ÁGUA PLUVIAL, DN 100 MM, JUNTA ELÁSTICA, FORNECIDO E INSTALADO EM RAMAL DE ENCAMINHAMENTO. AF_12/2014</v>
          </cell>
          <cell r="C7773" t="str">
            <v>UN</v>
          </cell>
          <cell r="D7773">
            <v>0</v>
          </cell>
          <cell r="E7773">
            <v>0</v>
          </cell>
          <cell r="F7773">
            <v>0</v>
          </cell>
        </row>
        <row r="7774">
          <cell r="A7774">
            <v>95695</v>
          </cell>
          <cell r="B7774" t="str">
            <v>CURVA 90 GRAUS, PVC, SERIE R, ÁGUA PLUVIAL, DN 100 MM, JUNTA ELÁSTICA, FORNECIDO E INSTALADO EM CONDUTORES VERTICAIS DE ÁGUAS PLUVIAIS. AF_12/2014</v>
          </cell>
          <cell r="C7774" t="str">
            <v>UN</v>
          </cell>
          <cell r="D7774">
            <v>0</v>
          </cell>
          <cell r="E7774">
            <v>0</v>
          </cell>
          <cell r="F7774">
            <v>0</v>
          </cell>
        </row>
        <row r="7775">
          <cell r="A7775">
            <v>95696</v>
          </cell>
          <cell r="B7775" t="str">
            <v>SPRINKLER TIPO PENDENTE, 68 °C, UNIÃO POR ROSCA DN 15 (1/2") - FORNECIMENTO E INSTALAÇÃO. AF_12/2015</v>
          </cell>
          <cell r="C7775" t="str">
            <v>UN</v>
          </cell>
          <cell r="D7775">
            <v>0</v>
          </cell>
          <cell r="E7775">
            <v>0</v>
          </cell>
          <cell r="F7775">
            <v>0</v>
          </cell>
        </row>
        <row r="7776">
          <cell r="A7776">
            <v>96637</v>
          </cell>
          <cell r="B7776" t="str">
            <v>JOELHO 90 GRAUS, PPR, DN 25 MM, CLASSE PN 25, INSTALADO EM RAMAL OU SUB-RAMAL DE ÁGUA  FORNECIMENTO E INSTALAÇÃO . AF_06/2015</v>
          </cell>
          <cell r="C7776" t="str">
            <v>UN</v>
          </cell>
          <cell r="D7776">
            <v>0</v>
          </cell>
          <cell r="E7776">
            <v>0</v>
          </cell>
          <cell r="F7776">
            <v>0</v>
          </cell>
        </row>
        <row r="7777">
          <cell r="A7777">
            <v>96638</v>
          </cell>
          <cell r="B7777" t="str">
            <v>JOELHO 45 GRAUS, PPR, DN 25 MM, CLASSE PN 25, INSTALADO EM RAMAL OU SUB-RAMAL DE ÁGUA  FORNECIMENTO E INSTALAÇÃO . AF_06/2015</v>
          </cell>
          <cell r="C7777" t="str">
            <v>UN</v>
          </cell>
          <cell r="D7777">
            <v>0</v>
          </cell>
          <cell r="E7777">
            <v>0</v>
          </cell>
          <cell r="F7777">
            <v>0</v>
          </cell>
        </row>
        <row r="7778">
          <cell r="A7778">
            <v>96639</v>
          </cell>
          <cell r="B7778" t="str">
            <v>LUVA, PPR, DN 25 MM, CLASSE PN 25, INSTALADO EM RAMAL OU SUB-RAMAL DE ÁGUA  FORNECIMENTO E INSTALAÇÃO . AF_06/2015</v>
          </cell>
          <cell r="C7778" t="str">
            <v>UN</v>
          </cell>
          <cell r="D7778">
            <v>0</v>
          </cell>
          <cell r="E7778">
            <v>0</v>
          </cell>
          <cell r="F7778">
            <v>0</v>
          </cell>
        </row>
        <row r="7779">
          <cell r="A7779">
            <v>96640</v>
          </cell>
          <cell r="B7779" t="str">
            <v>CONECTOR MACHO, PPR, 25 X 1/2'', CLASSE PN 25, INSTALADO EM RAMAL OU SUB-RAMAL DE ÁGUA   FORNECIMENTO E INSTALAÇÃO . AF_06/2015</v>
          </cell>
          <cell r="C7779" t="str">
            <v>UN</v>
          </cell>
          <cell r="D7779">
            <v>0</v>
          </cell>
          <cell r="E7779">
            <v>0</v>
          </cell>
          <cell r="F7779">
            <v>0</v>
          </cell>
        </row>
        <row r="7780">
          <cell r="A7780">
            <v>96641</v>
          </cell>
          <cell r="B7780" t="str">
            <v>CONECTOR FÊMEA, PPR, 25 X 1/2'', CLASSE PN 25, INSTALADO EM RAMAL OU SUB-RAMAL DE ÁGUA   FORNECIMENTO E INSTALAÇÃO . AF_06/2015</v>
          </cell>
          <cell r="C7780" t="str">
            <v>UN</v>
          </cell>
          <cell r="D7780">
            <v>0</v>
          </cell>
          <cell r="E7780">
            <v>0</v>
          </cell>
          <cell r="F7780">
            <v>0</v>
          </cell>
        </row>
        <row r="7781">
          <cell r="A7781">
            <v>96642</v>
          </cell>
          <cell r="B7781" t="str">
            <v>TÊ NORMAL, PPR, DN 25 MM, CLASSE PN 25, INSTALADO EM RAMAL OU SUB-RAMAL DE ÁGUA  FORNECIMENTO E INSTALAÇÃO . AF_06/2015</v>
          </cell>
          <cell r="C7781" t="str">
            <v>UN</v>
          </cell>
          <cell r="D7781">
            <v>0</v>
          </cell>
          <cell r="E7781">
            <v>0</v>
          </cell>
          <cell r="F7781">
            <v>0</v>
          </cell>
        </row>
        <row r="7782">
          <cell r="A7782">
            <v>96643</v>
          </cell>
          <cell r="B7782" t="str">
            <v>TÊ MISTURADOR, PPR, 25 X 3/4'' , CLASSE PN 25, INSTALADO EM RAMAL OU SUB-RAMAL DE ÁGUA  FORNECIMENTO E INSTALAÇÃO . AF_06/2015</v>
          </cell>
          <cell r="C7782" t="str">
            <v>UN</v>
          </cell>
          <cell r="D7782">
            <v>0</v>
          </cell>
          <cell r="E7782">
            <v>0</v>
          </cell>
          <cell r="F7782">
            <v>0</v>
          </cell>
        </row>
        <row r="7783">
          <cell r="A7783">
            <v>96650</v>
          </cell>
          <cell r="B7783" t="str">
            <v>JOELHO 90 GRAUS, PPR, DN 25 MM, CLASSE PN 25, INSTALADO EM RAMAL DE DISTRIBUIÇÃO  FORNECIMENTO E INSTALAÇÃO . AF_06/2015</v>
          </cell>
          <cell r="C7783" t="str">
            <v>UN</v>
          </cell>
          <cell r="D7783">
            <v>0</v>
          </cell>
          <cell r="E7783">
            <v>0</v>
          </cell>
          <cell r="F7783">
            <v>0</v>
          </cell>
        </row>
        <row r="7784">
          <cell r="A7784">
            <v>96651</v>
          </cell>
          <cell r="B7784" t="str">
            <v>JOELHO 45 GRAUS, PPR, DN 25 MM, CLASSE PN 25, INSTALADO EM RAMAL DE DISTRIBUIÇÃO DE ÁGUA  FORNECIMENTO E INSTALAÇÃO . AF_06/2015</v>
          </cell>
          <cell r="C7784" t="str">
            <v>UN</v>
          </cell>
          <cell r="D7784">
            <v>0</v>
          </cell>
          <cell r="E7784">
            <v>0</v>
          </cell>
          <cell r="F7784">
            <v>0</v>
          </cell>
        </row>
        <row r="7785">
          <cell r="A7785">
            <v>96652</v>
          </cell>
          <cell r="B7785" t="str">
            <v>JOELHO 90 GRAUS, PPR, DN 32 MM, CLASSE PN 25, INSTALADO EM RAMAL DE DISTRIBUIÇÃO  FORNECIMENTO E INSTALAÇÃO . AF_06/2015</v>
          </cell>
          <cell r="C7785" t="str">
            <v>UN</v>
          </cell>
          <cell r="D7785">
            <v>0</v>
          </cell>
          <cell r="E7785">
            <v>0</v>
          </cell>
          <cell r="F7785">
            <v>0</v>
          </cell>
        </row>
        <row r="7786">
          <cell r="A7786">
            <v>96653</v>
          </cell>
          <cell r="B7786" t="str">
            <v>JOELHO 45 GRAUS, PPR, DN 32 MM, CLASSE PN 25, INSTALADO EM RAMAL DE DISTRIBUIÇÃO DE ÁGUA  FORNECIMENTO E INSTALAÇÃO . AF_06/2015</v>
          </cell>
          <cell r="C7786" t="str">
            <v>UN</v>
          </cell>
          <cell r="D7786">
            <v>0</v>
          </cell>
          <cell r="E7786">
            <v>0</v>
          </cell>
          <cell r="F7786">
            <v>0</v>
          </cell>
        </row>
        <row r="7787">
          <cell r="A7787">
            <v>96654</v>
          </cell>
          <cell r="B7787" t="str">
            <v>JOELHO 90 GRAUS, PPR, DN 40 MM, CLASSE PN 25, INSTALADO EM RAMAL DE DISTRIBUIÇÃO  FORNECIMENTO E INSTALAÇÃO . AF_06/2015</v>
          </cell>
          <cell r="C7787" t="str">
            <v>UN</v>
          </cell>
          <cell r="D7787">
            <v>0</v>
          </cell>
          <cell r="E7787">
            <v>0</v>
          </cell>
          <cell r="F7787">
            <v>0</v>
          </cell>
        </row>
        <row r="7788">
          <cell r="A7788">
            <v>96655</v>
          </cell>
          <cell r="B7788" t="str">
            <v>JOELHO 45 GRAUS, PPR, DN 40 MM, CLASSE PN 25, INSTALADO EM RAMAL DE DISTRIBUIÇÃO DE ÁGUA  FORNECIMENTO E INSTALAÇÃO . AF_06/2015</v>
          </cell>
          <cell r="C7788" t="str">
            <v>UN</v>
          </cell>
          <cell r="D7788">
            <v>0</v>
          </cell>
          <cell r="E7788">
            <v>0</v>
          </cell>
          <cell r="F7788">
            <v>0</v>
          </cell>
        </row>
        <row r="7789">
          <cell r="A7789">
            <v>96656</v>
          </cell>
          <cell r="B7789" t="str">
            <v>LUVA, PPR, DN 25 MM, CLASSE PN 25, INSTALADO EM RAMAL DE DISTRIBUIÇÃO DE ÁGUA  FORNECIMENTO E INSTALAÇÃO . AF_06/2015</v>
          </cell>
          <cell r="C7789" t="str">
            <v>UN</v>
          </cell>
          <cell r="D7789">
            <v>0</v>
          </cell>
          <cell r="E7789">
            <v>0</v>
          </cell>
          <cell r="F7789">
            <v>0</v>
          </cell>
        </row>
        <row r="7790">
          <cell r="A7790">
            <v>96657</v>
          </cell>
          <cell r="B7790" t="str">
            <v>CONECTOR MACHO, PPR, 25 X 1/2, CLASSE PN 25, INSTALADO EM RAMAL DE DISTRIBUIÇÃO DE ÁGUA  FORNECIMENTO E INSTALAÇÃO . AF_06/2015</v>
          </cell>
          <cell r="C7790" t="str">
            <v>UN</v>
          </cell>
          <cell r="D7790">
            <v>0</v>
          </cell>
          <cell r="E7790">
            <v>0</v>
          </cell>
          <cell r="F7790">
            <v>0</v>
          </cell>
        </row>
        <row r="7791">
          <cell r="A7791">
            <v>96658</v>
          </cell>
          <cell r="B7791" t="str">
            <v>CONECTOR FÊMEA, PPR, 25 X 1/2'', CLASSE PN 25, INSTALADO EM RAMAL DE DISTRIBUIÇÃO DE ÁGUA   FORNECIMENTO E INSTALAÇÃO . AF_06/2015</v>
          </cell>
          <cell r="C7791" t="str">
            <v>UN</v>
          </cell>
          <cell r="D7791">
            <v>0</v>
          </cell>
          <cell r="E7791">
            <v>0</v>
          </cell>
          <cell r="F7791">
            <v>0</v>
          </cell>
        </row>
        <row r="7792">
          <cell r="A7792">
            <v>96659</v>
          </cell>
          <cell r="B7792" t="str">
            <v>LUVA, PPR, DN 32 MM, CLASSE PN 25, INSTALADO EM RAMAL DE DISTRIBUIÇÃO DE ÁGUA  FORNECIMENTO E INSTALAÇÃO. AF_06/2015</v>
          </cell>
          <cell r="C7792" t="str">
            <v>UN</v>
          </cell>
          <cell r="D7792">
            <v>0</v>
          </cell>
          <cell r="E7792">
            <v>0</v>
          </cell>
          <cell r="F7792">
            <v>0</v>
          </cell>
        </row>
        <row r="7793">
          <cell r="A7793">
            <v>96660</v>
          </cell>
          <cell r="B7793" t="str">
            <v>CONECTOR MACHO, PPR, 32 X 3/4'', CLASSE PN 25, INSTALADO EM RAMAL DE DISTRIBUIÇÃO DE ÁGUA   FORNECIMENTO E INSTALAÇÃO. AF_06/2015</v>
          </cell>
          <cell r="C7793" t="str">
            <v>UN</v>
          </cell>
          <cell r="D7793">
            <v>0</v>
          </cell>
          <cell r="E7793">
            <v>0</v>
          </cell>
          <cell r="F7793">
            <v>0</v>
          </cell>
        </row>
        <row r="7794">
          <cell r="A7794">
            <v>96661</v>
          </cell>
          <cell r="B7794" t="str">
            <v>CONECTOR FÊMEA, PPR, 32 X 3/4'', CLASSE PN 25, INSTALADO EM RAMAL DE DISTRIBUIÇÃO DE ÁGUA   FORNECIMENTO E INSTALAÇÃO . AF_06/2015</v>
          </cell>
          <cell r="C7794" t="str">
            <v>UN</v>
          </cell>
          <cell r="D7794">
            <v>0</v>
          </cell>
          <cell r="E7794">
            <v>0</v>
          </cell>
          <cell r="F7794">
            <v>0</v>
          </cell>
        </row>
        <row r="7795">
          <cell r="A7795">
            <v>96662</v>
          </cell>
          <cell r="B7795" t="str">
            <v>BUCHA DE REDUÇÃO, PPR, 32 X 25, CLASSE PN 25, INSTALADO EM RAMAL DE DISTRIBUIÇÃO DE ÁGUA  FORNECIMENTO E INSTALAÇÃO . AF_06/2015</v>
          </cell>
          <cell r="C7795" t="str">
            <v>UN</v>
          </cell>
          <cell r="D7795">
            <v>0</v>
          </cell>
          <cell r="E7795">
            <v>0</v>
          </cell>
          <cell r="F7795">
            <v>0</v>
          </cell>
        </row>
        <row r="7796">
          <cell r="A7796">
            <v>96663</v>
          </cell>
          <cell r="B7796" t="str">
            <v>LUVA, PPR, DN 40 MM, CLASSE PN 25, INSTALADO EM RAMAL DE DISTRIBUIÇÃO DE ÁGUA  FORNECIMENTO E INSTALAÇÃO. AF_06/2015</v>
          </cell>
          <cell r="C7796" t="str">
            <v>UN</v>
          </cell>
          <cell r="D7796">
            <v>0</v>
          </cell>
          <cell r="E7796">
            <v>0</v>
          </cell>
          <cell r="F7796">
            <v>0</v>
          </cell>
        </row>
        <row r="7797">
          <cell r="A7797">
            <v>96664</v>
          </cell>
          <cell r="B7797" t="str">
            <v>BUCHA DE REDUÇÃO, PPR, 40 X 25, CLASSE PN 25, INSTALADO EM RAMAL DE DISTRIBUIÇÃO DE ÁGUA  FORNECIMENTO E INSTALAÇÃO . AF_06/2015</v>
          </cell>
          <cell r="C7797" t="str">
            <v>UN</v>
          </cell>
          <cell r="D7797">
            <v>0</v>
          </cell>
          <cell r="E7797">
            <v>0</v>
          </cell>
          <cell r="F7797">
            <v>0</v>
          </cell>
        </row>
        <row r="7798">
          <cell r="A7798">
            <v>96665</v>
          </cell>
          <cell r="B7798" t="str">
            <v>TÊ NORMAL, PPR, DN 25 MM, CLASSE PN 25, INSTALADO EM RAMAL DE DISTRIBUIÇÃO DE ÁGUA  FORNECIMENTO E INSTALAÇÃO . AF_06/2015</v>
          </cell>
          <cell r="C7798" t="str">
            <v>UN</v>
          </cell>
          <cell r="D7798">
            <v>0</v>
          </cell>
          <cell r="E7798">
            <v>0</v>
          </cell>
          <cell r="F7798">
            <v>0</v>
          </cell>
        </row>
        <row r="7799">
          <cell r="A7799">
            <v>96666</v>
          </cell>
          <cell r="B7799" t="str">
            <v>TÊ NORMAL, PPR, DN 32 MM, CLASSE PN 25, INSTALADO EM RAMAL DE DISTRIBUIÇÃO DE ÁGUA  FORNECIMENTO E INSTALAÇÃO . AF_06/2015</v>
          </cell>
          <cell r="C7799" t="str">
            <v>UN</v>
          </cell>
          <cell r="D7799">
            <v>0</v>
          </cell>
          <cell r="E7799">
            <v>0</v>
          </cell>
          <cell r="F7799">
            <v>0</v>
          </cell>
        </row>
        <row r="7800">
          <cell r="A7800">
            <v>96667</v>
          </cell>
          <cell r="B7800" t="str">
            <v>TÊ NORMAL, PPR, DN 40 MM, CLASSE PN 25, INSTALADO EM RAMAL DE DISTRIBUIÇÃO DE ÁGUA  FORNECIMENTO E INSTALAÇÃO . AF_06/2015</v>
          </cell>
          <cell r="C7800" t="str">
            <v>UN</v>
          </cell>
          <cell r="D7800">
            <v>0</v>
          </cell>
          <cell r="E7800">
            <v>0</v>
          </cell>
          <cell r="F7800">
            <v>0</v>
          </cell>
        </row>
        <row r="7801">
          <cell r="A7801">
            <v>96684</v>
          </cell>
          <cell r="B7801" t="str">
            <v>JOELHO 90 GRAUS, PPR, DN 25 MM, CLASSE PN 25, INSTALADO EM PRUMADA DE ÁGUA  FORNECIMENTO E INSTALAÇÃO . AF_06/2015</v>
          </cell>
          <cell r="C7801" t="str">
            <v>UN</v>
          </cell>
          <cell r="D7801">
            <v>0</v>
          </cell>
          <cell r="E7801">
            <v>0</v>
          </cell>
          <cell r="F7801">
            <v>0</v>
          </cell>
        </row>
        <row r="7802">
          <cell r="A7802">
            <v>96685</v>
          </cell>
          <cell r="B7802" t="str">
            <v>JOELHO 45 GRAUS, PPR, DN 25 MM, CLASSE PN 25, INSTALADO EM PRUMADA DE ÁGUA  FORNECIMENTO E INSTALAÇÃO . AF_06/2015</v>
          </cell>
          <cell r="C7802" t="str">
            <v>UN</v>
          </cell>
          <cell r="D7802">
            <v>0</v>
          </cell>
          <cell r="E7802">
            <v>0</v>
          </cell>
          <cell r="F7802">
            <v>0</v>
          </cell>
        </row>
        <row r="7803">
          <cell r="A7803">
            <v>96686</v>
          </cell>
          <cell r="B7803" t="str">
            <v>JOELHO 90 GRAUS, PPR, DN 32 MM, CLASSE PN 25, INSTALADO EM PRUMADA DE ÁGUA  FORNECIMENTO E INSTALAÇÃO . AF_06/2015</v>
          </cell>
          <cell r="C7803" t="str">
            <v>UN</v>
          </cell>
          <cell r="D7803">
            <v>0</v>
          </cell>
          <cell r="E7803">
            <v>0</v>
          </cell>
          <cell r="F7803">
            <v>0</v>
          </cell>
        </row>
        <row r="7804">
          <cell r="A7804">
            <v>96687</v>
          </cell>
          <cell r="B7804" t="str">
            <v>JOELHO 45 GRAUS, PPR, DN 32 MM, CLASSE PN 25, INSTALADO EM PRUMADA DE ÁGUA  FORNECIMENTO E INSTALAÇÃO . AF_06/2015</v>
          </cell>
          <cell r="C7804" t="str">
            <v>UN</v>
          </cell>
          <cell r="D7804">
            <v>0</v>
          </cell>
          <cell r="E7804">
            <v>0</v>
          </cell>
          <cell r="F7804">
            <v>0</v>
          </cell>
        </row>
        <row r="7805">
          <cell r="A7805">
            <v>96688</v>
          </cell>
          <cell r="B7805" t="str">
            <v>JOELHO 90 GRAUS, PPR, DN 40 MM, CLASSE PN 25, INSTALADO EM PRUMADA DE ÁGUA  FORNECIMENTO E INSTALAÇÃO . AF_06/2015</v>
          </cell>
          <cell r="C7805" t="str">
            <v>UN</v>
          </cell>
          <cell r="D7805">
            <v>0</v>
          </cell>
          <cell r="E7805">
            <v>0</v>
          </cell>
          <cell r="F7805">
            <v>0</v>
          </cell>
        </row>
        <row r="7806">
          <cell r="A7806">
            <v>96689</v>
          </cell>
          <cell r="B7806" t="str">
            <v>JOELHO 45 GRAUS, PPR, DN 40 MM, CLASSE PN 25, INSTALADO EM PRUMADA DE ÁGUA  FORNECIMENTO E INSTALAÇÃO . AF_06/2015</v>
          </cell>
          <cell r="C7806" t="str">
            <v>UN</v>
          </cell>
          <cell r="D7806">
            <v>0</v>
          </cell>
          <cell r="E7806">
            <v>0</v>
          </cell>
          <cell r="F7806">
            <v>0</v>
          </cell>
        </row>
        <row r="7807">
          <cell r="A7807">
            <v>96690</v>
          </cell>
          <cell r="B7807" t="str">
            <v>JOELHO 90 GRAUS, PPR, DN 50 MM, CLASSE PN 25, INSTALADO EM PRUMADA DE ÁGUA  FORNECIMENTO E INSTALAÇÃO . AF_06/2015</v>
          </cell>
          <cell r="C7807" t="str">
            <v>UN</v>
          </cell>
          <cell r="D7807">
            <v>0</v>
          </cell>
          <cell r="E7807">
            <v>0</v>
          </cell>
          <cell r="F7807">
            <v>0</v>
          </cell>
        </row>
        <row r="7808">
          <cell r="A7808">
            <v>96691</v>
          </cell>
          <cell r="B7808" t="str">
            <v>JOELHO 45 GRAUS, PPR, DN 50 MM, CLASSE PN 25, INSTALADO EM PRUMADA DE ÁGUA  FORNECIMENTO E INSTALAÇÃO . AF_06/2015</v>
          </cell>
          <cell r="C7808" t="str">
            <v>UN</v>
          </cell>
          <cell r="D7808">
            <v>0</v>
          </cell>
          <cell r="E7808">
            <v>0</v>
          </cell>
          <cell r="F7808">
            <v>0</v>
          </cell>
        </row>
        <row r="7809">
          <cell r="A7809">
            <v>96692</v>
          </cell>
          <cell r="B7809" t="str">
            <v>JOELHO 90 GRAUS, PPR, DN 63 MM, CLASSE PN 25, INSTALADO EM PRUMADA DE ÁGUA  FORNECIMENTO E INSTALAÇÃO . AF_06/2015</v>
          </cell>
          <cell r="C7809" t="str">
            <v>UN</v>
          </cell>
          <cell r="D7809">
            <v>0</v>
          </cell>
          <cell r="E7809">
            <v>0</v>
          </cell>
          <cell r="F7809">
            <v>0</v>
          </cell>
        </row>
        <row r="7810">
          <cell r="A7810">
            <v>96693</v>
          </cell>
          <cell r="B7810" t="str">
            <v>JOELHO 45 GRAUS, PPR, DN 63 MM, CLASSE PN 25, INSTALADO EM PRUMADA DE ÁGUA  FORNECIMENTO E INSTALAÇÃO . AF_06/2015</v>
          </cell>
          <cell r="C7810" t="str">
            <v>UN</v>
          </cell>
          <cell r="D7810">
            <v>0</v>
          </cell>
          <cell r="E7810">
            <v>0</v>
          </cell>
          <cell r="F7810">
            <v>0</v>
          </cell>
        </row>
        <row r="7811">
          <cell r="A7811">
            <v>96694</v>
          </cell>
          <cell r="B7811" t="str">
            <v>JOELHO 90 GRAUS, PPR, DN 75 MM, CLASSE PN 25, INSTALADO EM PRUMADA DE ÁGUA  FORNECIMENTO E INSTALAÇÃO . AF_06/2015</v>
          </cell>
          <cell r="C7811" t="str">
            <v>UN</v>
          </cell>
          <cell r="D7811">
            <v>0</v>
          </cell>
          <cell r="E7811">
            <v>0</v>
          </cell>
          <cell r="F7811">
            <v>0</v>
          </cell>
        </row>
        <row r="7812">
          <cell r="A7812">
            <v>96695</v>
          </cell>
          <cell r="B7812" t="str">
            <v>JOELHO 45 GRAUS, PPR, DN 75 MM, CLASSE PN 25, INSTALADO EM PRUMADA DE ÁGUA  FORNECIMENTO E INSTALAÇÃO . AF_06/2015</v>
          </cell>
          <cell r="C7812" t="str">
            <v>UN</v>
          </cell>
          <cell r="D7812">
            <v>0</v>
          </cell>
          <cell r="E7812">
            <v>0</v>
          </cell>
          <cell r="F7812">
            <v>0</v>
          </cell>
        </row>
        <row r="7813">
          <cell r="A7813">
            <v>96696</v>
          </cell>
          <cell r="B7813" t="str">
            <v>JOELHO 90 GRAUS, PPR, DN 90 MM, CLASSE PN 25, INSTALADO EM PRUMADA DE ÁGUA  FORNECIMENTO E INSTALAÇÃO . AF_06/2015</v>
          </cell>
          <cell r="C7813" t="str">
            <v>UN</v>
          </cell>
          <cell r="D7813">
            <v>0</v>
          </cell>
          <cell r="E7813">
            <v>0</v>
          </cell>
          <cell r="F7813">
            <v>0</v>
          </cell>
        </row>
        <row r="7814">
          <cell r="A7814">
            <v>96697</v>
          </cell>
          <cell r="B7814" t="str">
            <v>JOELHO 90 GRAUS, PPR, DN 110 MM, CLASSE PN 25, INSTALADO EM PRUMADA DE ÁGUA  FORNECIMENTO E INSTALAÇÃO . AF_06/2015</v>
          </cell>
          <cell r="C7814" t="str">
            <v>UN</v>
          </cell>
          <cell r="D7814">
            <v>0</v>
          </cell>
          <cell r="E7814">
            <v>0</v>
          </cell>
          <cell r="F7814">
            <v>0</v>
          </cell>
        </row>
        <row r="7815">
          <cell r="A7815">
            <v>96698</v>
          </cell>
          <cell r="B7815" t="str">
            <v>LUVA, PPR, DN 25 MM, CLASSE PN 25, INSTALADO EM PRUMADA DE ÁGUA  FORNECIMENTO E INSTALAÇÃO . AF_06/2015</v>
          </cell>
          <cell r="C7815" t="str">
            <v>UN</v>
          </cell>
          <cell r="D7815">
            <v>0</v>
          </cell>
          <cell r="E7815">
            <v>0</v>
          </cell>
          <cell r="F7815">
            <v>0</v>
          </cell>
        </row>
        <row r="7816">
          <cell r="A7816">
            <v>96699</v>
          </cell>
          <cell r="B7816" t="str">
            <v>CONECTOR MACHO, PPR, 25 X 1/2'', CLASSE PN 25, INSTALADO EM PRUMADA DE ÁGUA   FORNECIMENTO E INSTALAÇÃO . AF_06/2015</v>
          </cell>
          <cell r="C7816" t="str">
            <v>UN</v>
          </cell>
          <cell r="D7816">
            <v>0</v>
          </cell>
          <cell r="E7816">
            <v>0</v>
          </cell>
          <cell r="F7816">
            <v>0</v>
          </cell>
        </row>
        <row r="7817">
          <cell r="A7817">
            <v>96700</v>
          </cell>
          <cell r="B7817" t="str">
            <v>CONECTOR FÊMEA, PPR, 25 X 1/2'', CLASSE PN 25, INSTALADO EM PRUMADA DE ÁGUA   FORNECIMENTO E INSTALAÇÃO . AF_06/2015</v>
          </cell>
          <cell r="C7817" t="str">
            <v>UN</v>
          </cell>
          <cell r="D7817">
            <v>0</v>
          </cell>
          <cell r="E7817">
            <v>0</v>
          </cell>
          <cell r="F7817">
            <v>0</v>
          </cell>
        </row>
        <row r="7818">
          <cell r="A7818">
            <v>96701</v>
          </cell>
          <cell r="B7818" t="str">
            <v>LUVA, PPR, DN 32 MM, CLASSE PN 25, INSTALADO EM PRUMADA DE ÁGUA  FORNECIMENTO E INSTALAÇÃO. AF_06/2015</v>
          </cell>
          <cell r="C7818" t="str">
            <v>UN</v>
          </cell>
          <cell r="D7818">
            <v>0</v>
          </cell>
          <cell r="E7818">
            <v>0</v>
          </cell>
          <cell r="F7818">
            <v>0</v>
          </cell>
        </row>
        <row r="7819">
          <cell r="A7819">
            <v>96702</v>
          </cell>
          <cell r="B7819" t="str">
            <v>BUCHA DE REDUÇÃO, PPR, 32 X 25, CLASSE PN 25, INSTALADO EM PRUMADA DE ÁGUA  FORNECIMENTO E INSTALAÇÃO . AF_06/2015</v>
          </cell>
          <cell r="C7819" t="str">
            <v>UN</v>
          </cell>
          <cell r="D7819">
            <v>0</v>
          </cell>
          <cell r="E7819">
            <v>0</v>
          </cell>
          <cell r="F7819">
            <v>0</v>
          </cell>
        </row>
        <row r="7820">
          <cell r="A7820">
            <v>96703</v>
          </cell>
          <cell r="B7820" t="str">
            <v>LUVA, PPR, DN 40 MM, CLASSE PN 25, INSTALADO EM PRUMADA DE ÁGUA  FORNECIMENTO E INSTALAÇÃO. AF_06/2015</v>
          </cell>
          <cell r="C7820" t="str">
            <v>UN</v>
          </cell>
          <cell r="D7820">
            <v>0</v>
          </cell>
          <cell r="E7820">
            <v>0</v>
          </cell>
          <cell r="F7820">
            <v>0</v>
          </cell>
        </row>
        <row r="7821">
          <cell r="A7821">
            <v>96704</v>
          </cell>
          <cell r="B7821" t="str">
            <v>BUCHA DE REDUÇÃO, PPR, 40 X 25, CLASSE PN 25, INSTALADO EM PRUMADA DE ÁGUA  FORNECIMENTO E INSTALAÇÃO . AF_06/2015</v>
          </cell>
          <cell r="C7821" t="str">
            <v>UN</v>
          </cell>
          <cell r="D7821">
            <v>0</v>
          </cell>
          <cell r="E7821">
            <v>0</v>
          </cell>
          <cell r="F7821">
            <v>0</v>
          </cell>
        </row>
        <row r="7822">
          <cell r="A7822">
            <v>96705</v>
          </cell>
          <cell r="B7822" t="str">
            <v>LUVA, PPR, DN 50 MM, CLASSE PN 25, INSTALADO EM PRUMADA DE ÁGUA  FORNECIMENTO E INSTALAÇÃO. AF_06/2015</v>
          </cell>
          <cell r="C7822" t="str">
            <v>UN</v>
          </cell>
          <cell r="D7822">
            <v>0</v>
          </cell>
          <cell r="E7822">
            <v>0</v>
          </cell>
          <cell r="F7822">
            <v>0</v>
          </cell>
        </row>
        <row r="7823">
          <cell r="A7823">
            <v>96706</v>
          </cell>
          <cell r="B7823" t="str">
            <v>LUVA, PPR, DN 63 MM, CLASSE PN 25, INSTALADO EM PRUMADA DE ÁGUA  FORNECIMENTO E INSTALAÇÃO. AF_06/2015</v>
          </cell>
          <cell r="C7823" t="str">
            <v>UN</v>
          </cell>
          <cell r="D7823">
            <v>0</v>
          </cell>
          <cell r="E7823">
            <v>0</v>
          </cell>
          <cell r="F7823">
            <v>0</v>
          </cell>
        </row>
        <row r="7824">
          <cell r="A7824">
            <v>96707</v>
          </cell>
          <cell r="B7824" t="str">
            <v>LUVA, PPR, DN 75 MM, CLASSE PN 25, INSTALADO EM PRUMADA DE ÁGUA  FORNECIMENTO E INSTALAÇÃO. AF_06/2015</v>
          </cell>
          <cell r="C7824" t="str">
            <v>UN</v>
          </cell>
          <cell r="D7824">
            <v>0</v>
          </cell>
          <cell r="E7824">
            <v>0</v>
          </cell>
          <cell r="F7824">
            <v>0</v>
          </cell>
        </row>
        <row r="7825">
          <cell r="A7825">
            <v>96708</v>
          </cell>
          <cell r="B7825" t="str">
            <v>LUVA, PPR, DN 90 MM, CLASSE PN 25, INSTALADO EM PRUMADA DE ÁGUA  FORNECIMENTO E INSTALAÇÃO. AF_06/2015</v>
          </cell>
          <cell r="C7825" t="str">
            <v>UN</v>
          </cell>
          <cell r="D7825">
            <v>0</v>
          </cell>
          <cell r="E7825">
            <v>0</v>
          </cell>
          <cell r="F7825">
            <v>0</v>
          </cell>
        </row>
        <row r="7826">
          <cell r="A7826">
            <v>96709</v>
          </cell>
          <cell r="B7826" t="str">
            <v>LUVA, PPR, DN 110 MM, CLASSE PN 25, INSTALADO EM PRUMADA DE ÁGUA  FORNECIMENTO E INSTALAÇÃO. AF_06/2015</v>
          </cell>
          <cell r="C7826" t="str">
            <v>UN</v>
          </cell>
          <cell r="D7826">
            <v>0</v>
          </cell>
          <cell r="E7826">
            <v>0</v>
          </cell>
          <cell r="F7826">
            <v>0</v>
          </cell>
        </row>
        <row r="7827">
          <cell r="A7827">
            <v>96710</v>
          </cell>
          <cell r="B7827" t="str">
            <v>TÊ NORMAL, PPR, DN 25 MM, CLASSE PN 25, INSTALADO EM PRUMADA DE ÁGUA  FORNECIMENTO E INSTALAÇÃO . AF_06/2015</v>
          </cell>
          <cell r="C7827" t="str">
            <v>UN</v>
          </cell>
          <cell r="D7827">
            <v>0</v>
          </cell>
          <cell r="E7827">
            <v>0</v>
          </cell>
          <cell r="F7827">
            <v>0</v>
          </cell>
        </row>
        <row r="7828">
          <cell r="A7828">
            <v>96711</v>
          </cell>
          <cell r="B7828" t="str">
            <v>TÊ NORMAL, PPR, DN 32 MM, CLASSE PN 25, INSTALADO EM PRUMADA DE ÁGUA  FORNECIMENTO E INSTALAÇÃO . AF_06/2015</v>
          </cell>
          <cell r="C7828" t="str">
            <v>UN</v>
          </cell>
          <cell r="D7828">
            <v>0</v>
          </cell>
          <cell r="E7828">
            <v>0</v>
          </cell>
          <cell r="F7828">
            <v>0</v>
          </cell>
        </row>
        <row r="7829">
          <cell r="A7829">
            <v>96712</v>
          </cell>
          <cell r="B7829" t="str">
            <v>TÊ NORMAL, PPR, DN 40 MM, CLASSE PN 25, INSTALADO EM PRUMADA DE ÁGUA  FORNECIMENTO E INSTALAÇÃO . AF_06/2015</v>
          </cell>
          <cell r="C7829" t="str">
            <v>UN</v>
          </cell>
          <cell r="D7829">
            <v>0</v>
          </cell>
          <cell r="E7829">
            <v>0</v>
          </cell>
          <cell r="F7829">
            <v>0</v>
          </cell>
        </row>
        <row r="7830">
          <cell r="A7830">
            <v>96713</v>
          </cell>
          <cell r="B7830" t="str">
            <v>TÊ NORMAL, PPR, DN 50 MM, CLASSE PN 25, INSTALADO EM PRUMADA DE ÁGUA  FORNECIMENTO E INSTALAÇÃO . AF_06/2015</v>
          </cell>
          <cell r="C7830" t="str">
            <v>UN</v>
          </cell>
          <cell r="D7830">
            <v>0</v>
          </cell>
          <cell r="E7830">
            <v>0</v>
          </cell>
          <cell r="F7830">
            <v>0</v>
          </cell>
        </row>
        <row r="7831">
          <cell r="A7831">
            <v>96714</v>
          </cell>
          <cell r="B7831" t="str">
            <v>TÊ NORMAL, PPR, DN 63 MM, CLASSE PN 25, INSTALADO EM PRUMADA DE ÁGUA  FORNECIMENTO E INSTALAÇÃO . AF_06/2015</v>
          </cell>
          <cell r="C7831" t="str">
            <v>UN</v>
          </cell>
          <cell r="D7831">
            <v>0</v>
          </cell>
          <cell r="E7831">
            <v>0</v>
          </cell>
          <cell r="F7831">
            <v>0</v>
          </cell>
        </row>
        <row r="7832">
          <cell r="A7832">
            <v>96715</v>
          </cell>
          <cell r="B7832" t="str">
            <v>TÊ NORMAL, PPR, DN 75 MM, CLASSE PN 25, INSTALADO EM PRUMADA DE ÁGUA  FORNECIMENTO E INSTALAÇÃO . AF_06/2015</v>
          </cell>
          <cell r="C7832" t="str">
            <v>UN</v>
          </cell>
          <cell r="D7832">
            <v>0</v>
          </cell>
          <cell r="E7832">
            <v>0</v>
          </cell>
          <cell r="F7832">
            <v>0</v>
          </cell>
        </row>
        <row r="7833">
          <cell r="A7833">
            <v>96716</v>
          </cell>
          <cell r="B7833" t="str">
            <v>TÊ NORMAL, PPR, DN 90 MM, CLASSE PN 25, INSTALADO EM PRUMADA DE ÁGUA  FORNECIMENTO E INSTALAÇÃO . AF_06/2015</v>
          </cell>
          <cell r="C7833" t="str">
            <v>UN</v>
          </cell>
          <cell r="D7833">
            <v>0</v>
          </cell>
          <cell r="E7833">
            <v>0</v>
          </cell>
          <cell r="F7833">
            <v>0</v>
          </cell>
        </row>
        <row r="7834">
          <cell r="A7834">
            <v>96717</v>
          </cell>
          <cell r="B7834" t="str">
            <v>TÊ NORMAL, PPR, DN 110 MM, CLASSE PN 25, INSTALADO EM PRUMADA DE ÁGUA  FORNECIMENTO E INSTALAÇÃO . AF_06/2015</v>
          </cell>
          <cell r="C7834" t="str">
            <v>UN</v>
          </cell>
          <cell r="D7834">
            <v>0</v>
          </cell>
          <cell r="E7834">
            <v>0</v>
          </cell>
          <cell r="F7834">
            <v>0</v>
          </cell>
        </row>
        <row r="7835">
          <cell r="A7835">
            <v>96736</v>
          </cell>
          <cell r="B7835" t="str">
            <v>LUVA, PPR, DN 20 MM, CLASSE PN 25, INSTALADO EM RESERVAÇÃO DE ÁGUA DE EDIFICAÇÃO QUE POSSUA RESERVATÓRIO DE FIBRA/FIBROCIMENTO  FORNECIMENTO E INSTALAÇÃO. AF_06/2016</v>
          </cell>
          <cell r="C7835" t="str">
            <v>UN</v>
          </cell>
          <cell r="D7835">
            <v>0</v>
          </cell>
          <cell r="E7835">
            <v>0</v>
          </cell>
          <cell r="F7835">
            <v>0</v>
          </cell>
        </row>
        <row r="7836">
          <cell r="A7836">
            <v>96737</v>
          </cell>
          <cell r="B7836" t="str">
            <v>LUVA, PPR, DN 25 MM, CLASSE PN 25, INSTALADO EM RESERVAÇÃO DE ÁGUA DE EDIFICAÇÃO QUE POSSUA RESERVATÓRIO DE FIBRA/FIBROCIMENTO  FORNECIMENTO E INSTALAÇÃO. AF_06/2016</v>
          </cell>
          <cell r="C7836" t="str">
            <v>UN</v>
          </cell>
          <cell r="D7836">
            <v>0</v>
          </cell>
          <cell r="E7836">
            <v>0</v>
          </cell>
          <cell r="F7836">
            <v>0</v>
          </cell>
        </row>
        <row r="7837">
          <cell r="A7837">
            <v>96738</v>
          </cell>
          <cell r="B7837" t="str">
            <v>CONECTOR MACHO, PPR, 25 X 1/2'', CLASSE PN 25,  INSTALADO EM RESERVAÇÃO DE ÁGUA DE EDIFICAÇÃO QUE POSSUA RESERVATÓRIO DE FIBRA/FIBROCIMENTO   FORNECIMENTO E INSTALAÇÃO. AF_06/2016</v>
          </cell>
          <cell r="C7837" t="str">
            <v>UN</v>
          </cell>
          <cell r="D7837">
            <v>0</v>
          </cell>
          <cell r="E7837">
            <v>0</v>
          </cell>
          <cell r="F7837">
            <v>0</v>
          </cell>
        </row>
        <row r="7838">
          <cell r="A7838">
            <v>96739</v>
          </cell>
          <cell r="B7838" t="str">
            <v>LUVA, PPR, DN 32 MM, CLASSE PN 25, INSTALADO EM RESERVAÇÃO DE ÁGUA DE EDIFICAÇÃO QUE POSSUA RESERVATÓRIO DE FIBRA/FIBROCIMENTO  FORNECIMENTO E INSTALAÇÃO. AF_06/2016</v>
          </cell>
          <cell r="C7838" t="str">
            <v>UN</v>
          </cell>
          <cell r="D7838">
            <v>0</v>
          </cell>
          <cell r="E7838">
            <v>0</v>
          </cell>
          <cell r="F7838">
            <v>0</v>
          </cell>
        </row>
        <row r="7839">
          <cell r="A7839">
            <v>96740</v>
          </cell>
          <cell r="B7839" t="str">
            <v>CONECTOR MACHO, PPR, 32 X 3/4'', CLASSE PN 25,  INSTALADO EM RESERVAÇÃO DE ÁGUA DE EDIFICAÇÃO QUE POSSUA RESERVATÓRIO DE FIBRA/FIBROCIMENTO   FORNECIMENTO E INSTALAÇÃO. AF_06/2016</v>
          </cell>
          <cell r="C7839" t="str">
            <v>UN</v>
          </cell>
          <cell r="D7839">
            <v>0</v>
          </cell>
          <cell r="E7839">
            <v>0</v>
          </cell>
          <cell r="F7839">
            <v>0</v>
          </cell>
        </row>
        <row r="7840">
          <cell r="A7840">
            <v>96741</v>
          </cell>
          <cell r="B7840" t="str">
            <v>LUVA, PPR, DN 40 MM, CLASSE PN 25, INSTALADO EM RESERVAÇÃO DE ÁGUA DE EDIFICAÇÃO QUE POSSUA RESERVATÓRIO DE FIBRA/FIBROCIMENTO  FORNECIMENTO E INSTALAÇÃO. AF_06/2016</v>
          </cell>
          <cell r="C7840" t="str">
            <v>UN</v>
          </cell>
          <cell r="D7840">
            <v>0</v>
          </cell>
          <cell r="E7840">
            <v>0</v>
          </cell>
          <cell r="F7840">
            <v>0</v>
          </cell>
        </row>
        <row r="7841">
          <cell r="A7841">
            <v>96742</v>
          </cell>
          <cell r="B7841" t="str">
            <v>LUVA, PPR, DN 50 MM, CLASSE PN 25, INSTALADO EM RESERVAÇÃO DE ÁGUA DE EDIFICAÇÃO QUE POSSUA RESERVATÓRIO DE FIBRA/FIBROCIMENTO  FORNECIMENTO E INSTALAÇÃO. AF_06/2016</v>
          </cell>
          <cell r="C7841" t="str">
            <v>UN</v>
          </cell>
          <cell r="D7841">
            <v>0</v>
          </cell>
          <cell r="E7841">
            <v>0</v>
          </cell>
          <cell r="F7841">
            <v>0</v>
          </cell>
        </row>
        <row r="7842">
          <cell r="A7842">
            <v>96743</v>
          </cell>
          <cell r="B7842" t="str">
            <v>LUVA, PPR, DN 63 MM, CLASSE PN 25, INSTALADO EM RESERVAÇÃO DE ÁGUA DE EDIFICAÇÃO QUE POSSUA RESERVATÓRIO DE FIBRA/FIBROCIMENTO  FORNECIMENTO E INSTALAÇÃO. AF_06/2016</v>
          </cell>
          <cell r="C7842" t="str">
            <v>UN</v>
          </cell>
          <cell r="D7842">
            <v>0</v>
          </cell>
          <cell r="E7842">
            <v>0</v>
          </cell>
          <cell r="F7842">
            <v>0</v>
          </cell>
        </row>
        <row r="7843">
          <cell r="A7843">
            <v>96744</v>
          </cell>
          <cell r="B7843" t="str">
            <v>LUVA, PPR, DN 75 MM, CLASSE PN 25, INSTALADO EM RESERVAÇÃO DE ÁGUA DE EDIFICAÇÃO QUE POSSUA RESERVATÓRIO DE FIBRA/FIBROCIMENTO  FORNECIMENTO E INSTALAÇÃO. AF_06/2016</v>
          </cell>
          <cell r="C7843" t="str">
            <v>UN</v>
          </cell>
          <cell r="D7843">
            <v>0</v>
          </cell>
          <cell r="E7843">
            <v>0</v>
          </cell>
          <cell r="F7843">
            <v>0</v>
          </cell>
        </row>
        <row r="7844">
          <cell r="A7844">
            <v>96745</v>
          </cell>
          <cell r="B7844" t="str">
            <v>LUVA, PPR, DN 90 MM, CLASSE PN 25, INSTALADO EM RESERVAÇÃO DE ÁGUA DE EDIFICAÇÃO QUE POSSUA RESERVATÓRIO DE FIBRA/FIBROCIMENTO  FORNECIMENTO E INSTALAÇÃO. AF_06/2016</v>
          </cell>
          <cell r="C7844" t="str">
            <v>UN</v>
          </cell>
          <cell r="D7844">
            <v>0</v>
          </cell>
          <cell r="E7844">
            <v>0</v>
          </cell>
          <cell r="F7844">
            <v>0</v>
          </cell>
        </row>
        <row r="7845">
          <cell r="A7845">
            <v>96746</v>
          </cell>
          <cell r="B7845" t="str">
            <v>LUVA, PPR, DN 110 MM, CLASSE PN 25, INSTALADO EM RESERVAÇÃO DE ÁGUA DE EDIFICAÇÃO QUE POSSUA RESERVATÓRIO DE FIBRA/FIBROCIMENTO  FORNECIMENTO E INSTALAÇÃO. AF_06/2016</v>
          </cell>
          <cell r="C7845" t="str">
            <v>UN</v>
          </cell>
          <cell r="D7845">
            <v>0</v>
          </cell>
          <cell r="E7845">
            <v>0</v>
          </cell>
          <cell r="F7845">
            <v>0</v>
          </cell>
        </row>
        <row r="7846">
          <cell r="A7846">
            <v>96747</v>
          </cell>
          <cell r="B7846" t="str">
            <v>JOELHO 90 GRAUS, PPR, DN 20 MM, CLASSE PN 25,  INSTALADO EM RESERVAÇÃO DE ÁGUA DE EDIFICAÇÃO QUE POSSUA RESERVATÓRIO DE FIBRA/FIBROCIMENTO  FORNECIMENTO E INSTALAÇÃO. AF_06/2016</v>
          </cell>
          <cell r="C7846" t="str">
            <v>UN</v>
          </cell>
          <cell r="D7846">
            <v>0</v>
          </cell>
          <cell r="E7846">
            <v>0</v>
          </cell>
          <cell r="F7846">
            <v>0</v>
          </cell>
        </row>
        <row r="7847">
          <cell r="A7847">
            <v>96748</v>
          </cell>
          <cell r="B7847" t="str">
            <v>JOELHO 90 GRAUS, PPR, DN 25 MM, CLASSE PN 25,  INSTALADO EM RESERVAÇÃO DE ÁGUA DE EDIFICAÇÃO QUE POSSUA RESERVATÓRIO DE FIBRA/FIBROCIMENTO  FORNECIMENTO E INSTALAÇÃO. AF_06/2016</v>
          </cell>
          <cell r="C7847" t="str">
            <v>UN</v>
          </cell>
          <cell r="D7847">
            <v>0</v>
          </cell>
          <cell r="E7847">
            <v>0</v>
          </cell>
          <cell r="F7847">
            <v>0</v>
          </cell>
        </row>
        <row r="7848">
          <cell r="A7848">
            <v>96749</v>
          </cell>
          <cell r="B7848" t="str">
            <v>JOELHO 90 GRAUS, PPR, DN 32 MM, CLASSE PN 25,  INSTALADO EM RESERVAÇÃO DE ÁGUA DE EDIFICAÇÃO QUE POSSUA RESERVATÓRIO DE FIBRA/FIBROCIMENTO  FORNECIMENTO E INSTALAÇÃO. AF_06/2016</v>
          </cell>
          <cell r="C7848" t="str">
            <v>UN</v>
          </cell>
          <cell r="D7848">
            <v>0</v>
          </cell>
          <cell r="E7848">
            <v>0</v>
          </cell>
          <cell r="F7848">
            <v>0</v>
          </cell>
        </row>
        <row r="7849">
          <cell r="A7849">
            <v>96750</v>
          </cell>
          <cell r="B7849" t="str">
            <v>JOELHO 90 GRAUS, PPR, DN 40 MM, CLASSE PN 25,  INSTALADO EM RESERVAÇÃO DE ÁGUA DE EDIFICAÇÃO QUE POSSUA RESERVATÓRIO DE FIBRA/FIBROCIMENTO  FORNECIMENTO E INSTALAÇÃO. AF_06/2016</v>
          </cell>
          <cell r="C7849" t="str">
            <v>UN</v>
          </cell>
          <cell r="D7849">
            <v>0</v>
          </cell>
          <cell r="E7849">
            <v>0</v>
          </cell>
          <cell r="F7849">
            <v>0</v>
          </cell>
        </row>
        <row r="7850">
          <cell r="A7850">
            <v>96751</v>
          </cell>
          <cell r="B7850" t="str">
            <v>JOELHO 90 GRAUS, PPR, DN 50 MM, CLASSE PN 25,  INSTALADO EM RESERVAÇÃO DE ÁGUA DE EDIFICAÇÃO QUE POSSUA RESERVATÓRIO DE FIBRA/FIBROCIMENTO  FORNECIMENTO E INSTALAÇÃO. AF_06/2016</v>
          </cell>
          <cell r="C7850" t="str">
            <v>UN</v>
          </cell>
          <cell r="D7850">
            <v>0</v>
          </cell>
          <cell r="E7850">
            <v>0</v>
          </cell>
          <cell r="F7850">
            <v>0</v>
          </cell>
        </row>
        <row r="7851">
          <cell r="A7851">
            <v>96752</v>
          </cell>
          <cell r="B7851" t="str">
            <v>JOELHO 90 GRAUS, PPR, DN 63 MM, CLASSE PN 25,  INSTALADO EM RESERVAÇÃO DE ÁGUA DE EDIFICAÇÃO QUE POSSUA RESERVATÓRIO DE FIBRA/FIBROCIMENTO  FORNECIMENTO E INSTALAÇÃO. AF_06/2016</v>
          </cell>
          <cell r="C7851" t="str">
            <v>UN</v>
          </cell>
          <cell r="D7851">
            <v>0</v>
          </cell>
          <cell r="E7851">
            <v>0</v>
          </cell>
          <cell r="F7851">
            <v>0</v>
          </cell>
        </row>
        <row r="7852">
          <cell r="A7852">
            <v>96753</v>
          </cell>
          <cell r="B7852" t="str">
            <v>JOELHO 90 GRAUS, PPR, DN 75 MM, CLASSE PN 25,  INSTALADO EM RESERVAÇÃO DE ÁGUA DE EDIFICAÇÃO QUE POSSUA RESERVATÓRIO DE FIBRA/FIBROCIMENTO  FORNECIMENTO E INSTALAÇÃO. AF_06/2016</v>
          </cell>
          <cell r="C7852" t="str">
            <v>UN</v>
          </cell>
          <cell r="D7852">
            <v>0</v>
          </cell>
          <cell r="E7852">
            <v>0</v>
          </cell>
          <cell r="F7852">
            <v>0</v>
          </cell>
        </row>
        <row r="7853">
          <cell r="A7853">
            <v>96754</v>
          </cell>
          <cell r="B7853" t="str">
            <v>JOELHO 90 GRAUS, PPR, DN 90 MM, CLASSE PN 25,  INSTALADO EM RESERVAÇÃO DE ÁGUA DE EDIFICAÇÃO QUE POSSUA RESERVATÓRIO DE FIBRA/FIBROCIMENTO  FORNECIMENTO E INSTALAÇÃO. AF_06/2016</v>
          </cell>
          <cell r="C7853" t="str">
            <v>UN</v>
          </cell>
          <cell r="D7853">
            <v>0</v>
          </cell>
          <cell r="E7853">
            <v>0</v>
          </cell>
          <cell r="F7853">
            <v>0</v>
          </cell>
        </row>
        <row r="7854">
          <cell r="A7854">
            <v>96755</v>
          </cell>
          <cell r="B7854" t="str">
            <v>JOELHO 90 GRAUS, PPR, DN 110 MM, CLASSE PN 25,  INSTALADO EM RESERVAÇÃO DE ÁGUA DE EDIFICAÇÃO QUE POSSUA RESERVATÓRIO DE FIBRA/FIBROCIMENTO  FORNECIMENTO E INSTALAÇÃO. AF_06/2016</v>
          </cell>
          <cell r="C7854" t="str">
            <v>UN</v>
          </cell>
          <cell r="D7854">
            <v>0</v>
          </cell>
          <cell r="E7854">
            <v>0</v>
          </cell>
          <cell r="F7854">
            <v>0</v>
          </cell>
        </row>
        <row r="7855">
          <cell r="A7855">
            <v>96756</v>
          </cell>
          <cell r="B7855" t="str">
            <v>TÊ MISTURADOR, PPR, DN 20 MM, CLASSE PN 25,  INSTALADO EM RESERVAÇÃO DE ÁGUA DE EDIFICAÇÃO QUE POSSUA RESERVATÓRIO DE FIBRA/FIBROCIMENTO  FORNECIMENTO E INSTALAÇÃO. AF_06/2016</v>
          </cell>
          <cell r="C7855" t="str">
            <v>UN</v>
          </cell>
          <cell r="D7855">
            <v>0</v>
          </cell>
          <cell r="E7855">
            <v>0</v>
          </cell>
          <cell r="F7855">
            <v>0</v>
          </cell>
        </row>
        <row r="7856">
          <cell r="A7856">
            <v>96757</v>
          </cell>
          <cell r="B7856" t="str">
            <v>TÊ MISTURADOR, PPR, DN 25 MM, CLASSE PN 25,  INSTALADO EM RESERVAÇÃO DE ÁGUA DE EDIFICAÇÃO QUE POSSUA RESERVATÓRIO DE FIBRA/FIBROCIMENTO  FORNECIMENTO E INSTALAÇÃO. AF_06/2016</v>
          </cell>
          <cell r="C7856" t="str">
            <v>UN</v>
          </cell>
          <cell r="D7856">
            <v>0</v>
          </cell>
          <cell r="E7856">
            <v>0</v>
          </cell>
          <cell r="F7856">
            <v>0</v>
          </cell>
        </row>
        <row r="7857">
          <cell r="A7857">
            <v>96758</v>
          </cell>
          <cell r="B7857" t="str">
            <v>TÊ, PPR, DN 32 MM, CLASSE PN 25,  INSTALADO EM RESERVAÇÃO DE ÁGUA DE EDIFICAÇÃO QUE POSSUA RESERVATÓRIO DE FIBRA/FIBROCIMENTO  FORNECIMENTO E INSTALAÇÃO. AF_06/2016</v>
          </cell>
          <cell r="C7857" t="str">
            <v>UN</v>
          </cell>
          <cell r="D7857">
            <v>0</v>
          </cell>
          <cell r="E7857">
            <v>0</v>
          </cell>
          <cell r="F7857">
            <v>0</v>
          </cell>
        </row>
        <row r="7858">
          <cell r="A7858">
            <v>96759</v>
          </cell>
          <cell r="B7858" t="str">
            <v>TÊ, PPR, DN 40 MM, CLASSE PN 25,  INSTALADO EM RESERVAÇÃO DE ÁGUA DE EDIFICAÇÃO QUE POSSUA RESERVATÓRIO DE FIBRA/FIBROCIMENTO  FORNECIMENTO E INSTALAÇÃO. AF_06/2016</v>
          </cell>
          <cell r="C7858" t="str">
            <v>UN</v>
          </cell>
          <cell r="D7858">
            <v>0</v>
          </cell>
          <cell r="E7858">
            <v>0</v>
          </cell>
          <cell r="F7858">
            <v>0</v>
          </cell>
        </row>
        <row r="7859">
          <cell r="A7859">
            <v>96760</v>
          </cell>
          <cell r="B7859" t="str">
            <v>TÊ, PPR, DN 50 MM, CLASSE PN 25,  INSTALADO EM RESERVAÇÃO DE ÁGUA DE EDIFICAÇÃO QUE POSSUA RESERVATÓRIO DE FIBRA/FIBROCIMENTO  FORNECIMENTO E INSTALAÇÃO. AF_06/2016</v>
          </cell>
          <cell r="C7859" t="str">
            <v>UN</v>
          </cell>
          <cell r="D7859">
            <v>0</v>
          </cell>
          <cell r="E7859">
            <v>0</v>
          </cell>
          <cell r="F7859">
            <v>0</v>
          </cell>
        </row>
        <row r="7860">
          <cell r="A7860">
            <v>96761</v>
          </cell>
          <cell r="B7860" t="str">
            <v>TÊ, PPR, DN 63 MM, CLASSE PN 25,  INSTALADO EM RESERVAÇÃO DE ÁGUA DE EDIFICAÇÃO QUE POSSUA RESERVATÓRIO DE FIBRA/FIBROCIMENTO  FORNECIMENTO E INSTALAÇÃO. AF_06/2016</v>
          </cell>
          <cell r="C7860" t="str">
            <v>UN</v>
          </cell>
          <cell r="D7860">
            <v>0</v>
          </cell>
          <cell r="E7860">
            <v>0</v>
          </cell>
          <cell r="F7860">
            <v>0</v>
          </cell>
        </row>
        <row r="7861">
          <cell r="A7861">
            <v>96762</v>
          </cell>
          <cell r="B7861" t="str">
            <v>TÊ, PPR, DN 75 MM, CLASSE PN 25,  INSTALADO EM RESERVAÇÃO DE ÁGUA DE EDIFICAÇÃO QUE POSSUA RESERVATÓRIO DE FIBRA/FIBROCIMENTO  FORNECIMENTO E INSTALAÇÃO. AF_06/2016</v>
          </cell>
          <cell r="C7861" t="str">
            <v>UN</v>
          </cell>
          <cell r="D7861">
            <v>0</v>
          </cell>
          <cell r="E7861">
            <v>0</v>
          </cell>
          <cell r="F7861">
            <v>0</v>
          </cell>
        </row>
        <row r="7862">
          <cell r="A7862">
            <v>96763</v>
          </cell>
          <cell r="B7862" t="str">
            <v>TÊ, PPR, DN 90 MM, CLASSE PN 25,  INSTALADO EM RESERVAÇÃO DE ÁGUA DE EDIFICAÇÃO QUE POSSUA RESERVATÓRIO DE FIBRA/FIBROCIMENTO  FORNECIMENTO E INSTALAÇÃO. AF_06/2016</v>
          </cell>
          <cell r="C7862" t="str">
            <v>UN</v>
          </cell>
          <cell r="D7862">
            <v>0</v>
          </cell>
          <cell r="E7862">
            <v>0</v>
          </cell>
          <cell r="F7862">
            <v>0</v>
          </cell>
        </row>
        <row r="7863">
          <cell r="A7863">
            <v>96764</v>
          </cell>
          <cell r="B7863" t="str">
            <v>TÊ, PPR, DN 110 MM, CLASSE PN 25,  INSTALADO EM RESERVAÇÃO DE ÁGUA DE EDIFICAÇÃO QUE POSSUA RESERVATÓRIO DE FIBRA/FIBROCIMENTO  FORNECIMENTO E INSTALAÇÃO. AF_06/2016</v>
          </cell>
          <cell r="C7863" t="str">
            <v>UN</v>
          </cell>
          <cell r="D7863">
            <v>0</v>
          </cell>
          <cell r="E7863">
            <v>0</v>
          </cell>
          <cell r="F7863">
            <v>0</v>
          </cell>
        </row>
        <row r="7864">
          <cell r="A7864">
            <v>96802</v>
          </cell>
          <cell r="B7864" t="str">
            <v>KIT CHASSI PEX, PRÉ-FABRICADO, PARA CHUVEIRO COM REGISTROS DE PRESSÃO E CONEXÕES POR CRIMPAGEM  FORNECIMENTO E INSTALAÇÃO. AF_06/2015</v>
          </cell>
          <cell r="C7864" t="str">
            <v>UN</v>
          </cell>
          <cell r="D7864">
            <v>0</v>
          </cell>
          <cell r="E7864">
            <v>0</v>
          </cell>
          <cell r="F7864">
            <v>0</v>
          </cell>
        </row>
        <row r="7865">
          <cell r="A7865">
            <v>96803</v>
          </cell>
          <cell r="B7865" t="str">
            <v>KIT CHASSI PEX, PRÉ-FABRICADO, PARA COZINHA COM CUBA SIMPLES E CONEXÕES POR CRIMPAGEM  FORNECIMENTO E INSTALAÇÃO. AF_06/2015</v>
          </cell>
          <cell r="C7865" t="str">
            <v>UN</v>
          </cell>
          <cell r="D7865">
            <v>0</v>
          </cell>
          <cell r="E7865">
            <v>0</v>
          </cell>
          <cell r="F7865">
            <v>0</v>
          </cell>
        </row>
        <row r="7866">
          <cell r="A7866">
            <v>96804</v>
          </cell>
          <cell r="B7866" t="str">
            <v>KIT CHASSI PEX, PRÉ-FABRICADO, PARA ÁREA DE SERVIÇO COM TANQUE E MÁQUINA DE LAVAR ROUPA, E CONEXÕES POR CRIMPAGEM  FORNECIMENTO E INSTALAÇÃO. AF_06/2015</v>
          </cell>
          <cell r="C7866" t="str">
            <v>UN</v>
          </cell>
          <cell r="D7866">
            <v>0</v>
          </cell>
          <cell r="E7866">
            <v>0</v>
          </cell>
          <cell r="F7866">
            <v>0</v>
          </cell>
        </row>
        <row r="7867">
          <cell r="A7867">
            <v>96805</v>
          </cell>
          <cell r="B7867" t="str">
            <v>KIT CHASSI PEX, PRÉ-FABRICADO, PARA CHUVEIRO COM REGISTROS DE PRESSÃO E CONEXÕES POR ANEL DESLIZANTE  FORNECIMENTO E INSTALAÇÃO. AF_06/2015</v>
          </cell>
          <cell r="C7867" t="str">
            <v>UN</v>
          </cell>
          <cell r="D7867">
            <v>0</v>
          </cell>
          <cell r="E7867">
            <v>0</v>
          </cell>
          <cell r="F7867">
            <v>0</v>
          </cell>
        </row>
        <row r="7868">
          <cell r="A7868">
            <v>96806</v>
          </cell>
          <cell r="B7868" t="str">
            <v>KIT CHASSI PEX, PRÉ-FABRICADO, PARA COZINHA COM CUBA SIMPLES E CONEXÕES POR ANEL DESLIZANTE  FORNECIMENTO E INSTALAÇÃO. AF_06/2015</v>
          </cell>
          <cell r="C7868" t="str">
            <v>UN</v>
          </cell>
          <cell r="D7868">
            <v>0</v>
          </cell>
          <cell r="E7868">
            <v>0</v>
          </cell>
          <cell r="F7868">
            <v>0</v>
          </cell>
        </row>
        <row r="7869">
          <cell r="A7869">
            <v>96807</v>
          </cell>
          <cell r="B7869" t="str">
            <v>KIT CHASSI PEX, PRÉ-FABRICADO, PARA ÁREA DE SERVIÇO COM TANQUE E MÁQUINA DE LAVAR ROUPA, E CONEXÕES POR ANEL DESLIZANTE  FORNECIMENTO E INSTALAÇÃO. AF_06/2015</v>
          </cell>
          <cell r="C7869" t="str">
            <v>UN</v>
          </cell>
          <cell r="D7869">
            <v>0</v>
          </cell>
          <cell r="E7869">
            <v>0</v>
          </cell>
          <cell r="F7869">
            <v>0</v>
          </cell>
        </row>
        <row r="7870">
          <cell r="A7870">
            <v>96808</v>
          </cell>
          <cell r="B7870" t="str">
            <v>UNIÃO METÁLICA PARA INSTALAÇÕES EM PEX, DN 16 MM, FIXAÇÃO DAS CONEXÕES POR ANEL DESLIZANTE  FORNECIMENTO E INSTALAÇÃO . AF_06/2015</v>
          </cell>
          <cell r="C7870" t="str">
            <v>UN</v>
          </cell>
          <cell r="D7870">
            <v>0</v>
          </cell>
          <cell r="E7870">
            <v>0</v>
          </cell>
          <cell r="F7870">
            <v>0</v>
          </cell>
        </row>
        <row r="7871">
          <cell r="A7871">
            <v>96809</v>
          </cell>
          <cell r="B7871" t="str">
            <v>CONEXÃO FIXA, ROSCA FÊMEA, METÁLICA, PARA INSTALAÇÕES EM PEX, DN 16 MM X 1/2", COM ANEL DESLIZANTE. FORNECIMENTO E INSTALAÇÃO. AF_06/2015</v>
          </cell>
          <cell r="C7871" t="str">
            <v>UN</v>
          </cell>
          <cell r="D7871">
            <v>0</v>
          </cell>
          <cell r="E7871">
            <v>0</v>
          </cell>
          <cell r="F7871">
            <v>0</v>
          </cell>
        </row>
        <row r="7872">
          <cell r="A7872">
            <v>96810</v>
          </cell>
          <cell r="B7872" t="str">
            <v>CONEXÃO MÓVEL, ROSCA FÊMEA, METÁLICA, PARA INSTALAÇÕES EM PEX, DN 16 MM X 3/4", COM ANEL DESLIZANTE. FORNECIMENTO E INSTALAÇÃO. AF_06/2015</v>
          </cell>
          <cell r="C7872" t="str">
            <v>UN</v>
          </cell>
          <cell r="D7872">
            <v>0</v>
          </cell>
          <cell r="E7872">
            <v>0</v>
          </cell>
          <cell r="F7872">
            <v>0</v>
          </cell>
        </row>
        <row r="7873">
          <cell r="A7873">
            <v>96811</v>
          </cell>
          <cell r="B7873" t="str">
            <v>UNIÃO METÁLICA PARA INSTALAÇÕES EM PEX, DN 20 MM, FIXAÇÃO DAS CONEXÕES POR ANEL DESLIZANTE  FORNECIMENTO E INSTALAÇÃO . AF_06/2015</v>
          </cell>
          <cell r="C7873" t="str">
            <v>UN</v>
          </cell>
          <cell r="D7873">
            <v>0</v>
          </cell>
          <cell r="E7873">
            <v>0</v>
          </cell>
          <cell r="F7873">
            <v>0</v>
          </cell>
        </row>
        <row r="7874">
          <cell r="A7874">
            <v>96812</v>
          </cell>
          <cell r="B7874" t="str">
            <v>CONEXÃO FIXA, ROSCA FÊMEA, METÁLICA, PARA INSTALAÇÕES EM PEX, DN 20 MM X 1/2", COM ANEL DESLIZANTE. FORNECIMENTO E INSTALAÇÃO. AF_06/2015</v>
          </cell>
          <cell r="C7874" t="str">
            <v>UN</v>
          </cell>
          <cell r="D7874">
            <v>0</v>
          </cell>
          <cell r="E7874">
            <v>0</v>
          </cell>
          <cell r="F7874">
            <v>0</v>
          </cell>
        </row>
        <row r="7875">
          <cell r="A7875">
            <v>96813</v>
          </cell>
          <cell r="B7875" t="str">
            <v>CONEXÃO FIXA, ROSCA FÊMEA, METÁLICA, PARA INSTALAÇÕES EM PEX, DN 20 MM X 3/4", COM ANEL DESLIZANTE. FORNECIMENTO E INSTALAÇÃO. AF_06/2015</v>
          </cell>
          <cell r="C7875" t="str">
            <v>UN</v>
          </cell>
          <cell r="D7875">
            <v>0</v>
          </cell>
          <cell r="E7875">
            <v>0</v>
          </cell>
          <cell r="F7875">
            <v>0</v>
          </cell>
        </row>
        <row r="7876">
          <cell r="A7876">
            <v>96814</v>
          </cell>
          <cell r="B7876" t="str">
            <v>UNIÃO DE REDUÇÃO, METÁLICA, PARA INSTALAÇÕES EM PEX, DN 20 X 16 MM, CONEXÃO POR ANEL DESLIZANTE  FORNECIMENTO E INSTALAÇÃO. AF_06/2015</v>
          </cell>
          <cell r="C7876" t="str">
            <v>UN</v>
          </cell>
          <cell r="D7876">
            <v>0</v>
          </cell>
          <cell r="E7876">
            <v>0</v>
          </cell>
          <cell r="F7876">
            <v>0</v>
          </cell>
        </row>
        <row r="7877">
          <cell r="A7877">
            <v>96815</v>
          </cell>
          <cell r="B7877" t="str">
            <v>UNIÃO METÁLICA PARA INSTALAÇÕES EM PEX, DN 25 MM, FIXAÇÃO DAS CONEXÕES POR ANEL DESLIZANTE   FORNECIMENTO E INSTALAÇÃO. AF_06/2015</v>
          </cell>
          <cell r="C7877" t="str">
            <v>UN</v>
          </cell>
          <cell r="D7877">
            <v>0</v>
          </cell>
          <cell r="E7877">
            <v>0</v>
          </cell>
          <cell r="F7877">
            <v>0</v>
          </cell>
        </row>
        <row r="7878">
          <cell r="A7878">
            <v>96816</v>
          </cell>
          <cell r="B7878" t="str">
            <v>CONEXÃO FIXA, ROSCA FÊMEA, METÁLICA, PARA INSTALAÇÕES EM PEX, DN 25 MM X 3/4", COM ANEL DESLIZANTE. FORNECIMENTO E INSTALAÇÃO. AF_06/2015</v>
          </cell>
          <cell r="C7878" t="str">
            <v>UN</v>
          </cell>
          <cell r="D7878">
            <v>0</v>
          </cell>
          <cell r="E7878">
            <v>0</v>
          </cell>
          <cell r="F7878">
            <v>0</v>
          </cell>
        </row>
        <row r="7879">
          <cell r="A7879">
            <v>96817</v>
          </cell>
          <cell r="B7879" t="str">
            <v>CONEXÃO FIXA, ROSCA FÊMEA, METÁLICA, PARA INSTALAÇÕES EM PEX, DN 25 MM X 1", COM ANEL DESLIZANTE. FORNECIMENTO E INSTALAÇÃO. AF_06/2015</v>
          </cell>
          <cell r="C7879" t="str">
            <v>UN</v>
          </cell>
          <cell r="D7879">
            <v>0</v>
          </cell>
          <cell r="E7879">
            <v>0</v>
          </cell>
          <cell r="F7879">
            <v>0</v>
          </cell>
        </row>
        <row r="7880">
          <cell r="A7880">
            <v>96818</v>
          </cell>
          <cell r="B7880" t="str">
            <v>UNIÃO DE REDUÇÃO, METÁLICA, PEX, DN 25 X 16 MM, CONEXÃO POR ANEL DESLIZANTE  FORNECIMENTO E INSTALAÇÃO. AF_06/2015</v>
          </cell>
          <cell r="C7880" t="str">
            <v>UN</v>
          </cell>
          <cell r="D7880">
            <v>0</v>
          </cell>
          <cell r="E7880">
            <v>0</v>
          </cell>
          <cell r="F7880">
            <v>0</v>
          </cell>
        </row>
        <row r="7881">
          <cell r="A7881">
            <v>96819</v>
          </cell>
          <cell r="B7881" t="str">
            <v>UNIÃO DE REDUÇÃO, METÁLICA, PEX, DN 25 X 20 MM, CONEXÃO POR ANEL DESLIZANTE  FORNECIMENTO E INSTALAÇÃO. AF_06/2015</v>
          </cell>
          <cell r="C7881" t="str">
            <v>UN</v>
          </cell>
          <cell r="D7881">
            <v>0</v>
          </cell>
          <cell r="E7881">
            <v>0</v>
          </cell>
          <cell r="F7881">
            <v>0</v>
          </cell>
        </row>
        <row r="7882">
          <cell r="A7882">
            <v>96820</v>
          </cell>
          <cell r="B7882" t="str">
            <v>UNIÃO METÁLICA PARA INSTALAÇÕES EM PEX, DN 32 MM, FIXAÇÃO DAS CONEXÕES POR ANEL DESLIZANTE   FORNECIMENTO E INSTALAÇÃO. AF_06/2015</v>
          </cell>
          <cell r="C7882" t="str">
            <v>UN</v>
          </cell>
          <cell r="D7882">
            <v>0</v>
          </cell>
          <cell r="E7882">
            <v>0</v>
          </cell>
          <cell r="F7882">
            <v>0</v>
          </cell>
        </row>
        <row r="7883">
          <cell r="A7883">
            <v>96821</v>
          </cell>
          <cell r="B7883" t="str">
            <v>CONEXÃO FIXA, ROSCA FÊMEA, METÁLICA, PARA INSTALAÇÕES EM PEX, DN 32 MM X 1", COM ANEL DESLIZANTE  FORNECIMENTO E INSTALAÇÃO. AF_06/2015</v>
          </cell>
          <cell r="C7883" t="str">
            <v>UN</v>
          </cell>
          <cell r="D7883">
            <v>0</v>
          </cell>
          <cell r="E7883">
            <v>0</v>
          </cell>
          <cell r="F7883">
            <v>0</v>
          </cell>
        </row>
        <row r="7884">
          <cell r="A7884">
            <v>96822</v>
          </cell>
          <cell r="B7884" t="str">
            <v>UNIÃO DE REDUÇÃO, METÁLICA, PEX, DN 32 X 25 MM, CONEXÃO POR ANEL DESLIZANTE  FORNECIMENTO E INSTALAÇÃO. AF_06/2015</v>
          </cell>
          <cell r="C7884" t="str">
            <v>UN</v>
          </cell>
          <cell r="D7884">
            <v>0</v>
          </cell>
          <cell r="E7884">
            <v>0</v>
          </cell>
          <cell r="F7884">
            <v>0</v>
          </cell>
        </row>
        <row r="7885">
          <cell r="A7885">
            <v>96823</v>
          </cell>
          <cell r="B7885" t="str">
            <v>LUVA PARA INSTALAÇÕES EM PEX, DN 16 MM, CONEXÃO POR CRIMPAGEM  FORNECIMENTO E INSTALAÇÃO . AF_06/2015</v>
          </cell>
          <cell r="C7885" t="str">
            <v>UN</v>
          </cell>
          <cell r="D7885">
            <v>0</v>
          </cell>
          <cell r="E7885">
            <v>0</v>
          </cell>
          <cell r="F7885">
            <v>0</v>
          </cell>
        </row>
        <row r="7886">
          <cell r="A7886">
            <v>96824</v>
          </cell>
          <cell r="B7886" t="str">
            <v>CONEXÃO FIXA, ROSCA FÊMEA, PARA INSTALAÇÕES EM PEX, DN 16MM X 1/2", CONEXÃO POR CRIMPAGEM  FORNECIMENTO E INSTALAÇÃO. AF_06/2015</v>
          </cell>
          <cell r="C7886" t="str">
            <v>UN</v>
          </cell>
          <cell r="D7886">
            <v>0</v>
          </cell>
          <cell r="E7886">
            <v>0</v>
          </cell>
          <cell r="F7886">
            <v>0</v>
          </cell>
        </row>
        <row r="7887">
          <cell r="A7887">
            <v>96825</v>
          </cell>
          <cell r="B7887" t="str">
            <v>CONEXÃO FIXA, ROSCA FÊMEA, PARA INSTALAÇÕES EM PEX, DN 16MM X 3/4", CONEXÃO POR CRIMPAGEM  FORNECIMENTO E INSTALAÇÃO. AF_06/2015</v>
          </cell>
          <cell r="C7887" t="str">
            <v>UN</v>
          </cell>
          <cell r="D7887">
            <v>0</v>
          </cell>
          <cell r="E7887">
            <v>0</v>
          </cell>
          <cell r="F7887">
            <v>0</v>
          </cell>
        </row>
        <row r="7888">
          <cell r="A7888">
            <v>96826</v>
          </cell>
          <cell r="B7888" t="str">
            <v>LUVA PARA INSTALAÇÕES EM PEX, DN 20 MM, CONEXÃO POR CRIMPAGEM   FORNECIMENTO E INSTALAÇÃO. AF_06/2015</v>
          </cell>
          <cell r="C7888" t="str">
            <v>UN</v>
          </cell>
          <cell r="D7888">
            <v>0</v>
          </cell>
          <cell r="E7888">
            <v>0</v>
          </cell>
          <cell r="F7888">
            <v>0</v>
          </cell>
        </row>
        <row r="7889">
          <cell r="A7889">
            <v>96827</v>
          </cell>
          <cell r="B7889" t="str">
            <v>CONEXÃO FIXA, ROSCA FÊMEA, PARA INSTALAÇÕES EM PEX, DN 20MM X 1/2", CONEXÃO POR CRIMPAGEM  FORNECIMENTO E INSTALAÇÃO. AF_06/2015</v>
          </cell>
          <cell r="C7889" t="str">
            <v>UN</v>
          </cell>
          <cell r="D7889">
            <v>0</v>
          </cell>
          <cell r="E7889">
            <v>0</v>
          </cell>
          <cell r="F7889">
            <v>0</v>
          </cell>
        </row>
        <row r="7890">
          <cell r="A7890">
            <v>96828</v>
          </cell>
          <cell r="B7890" t="str">
            <v>CONEXÃO FIXA, ROSCA FÊMEA, PARA INSTALAÇÕES EM PEX, DN 20MM X 3/4", CONEXÃO POR CRIMPAGEM  FORNECIMENTO E INSTALAÇÃO. AF_06/2015</v>
          </cell>
          <cell r="C7890" t="str">
            <v>UN</v>
          </cell>
          <cell r="D7890">
            <v>0</v>
          </cell>
          <cell r="E7890">
            <v>0</v>
          </cell>
          <cell r="F7890">
            <v>0</v>
          </cell>
        </row>
        <row r="7891">
          <cell r="A7891">
            <v>96829</v>
          </cell>
          <cell r="B7891" t="str">
            <v>LUVA DE REDUÇÃO PARA INSTALAÇÕES EM PEX, DN 20 X 16 MM, CONEXÃO POR CRIMPAGEM  FORNECIMENTO E INSTALAÇÃO. AF_06/2015</v>
          </cell>
          <cell r="C7891" t="str">
            <v>UN</v>
          </cell>
          <cell r="D7891">
            <v>0</v>
          </cell>
          <cell r="E7891">
            <v>0</v>
          </cell>
          <cell r="F7891">
            <v>0</v>
          </cell>
        </row>
        <row r="7892">
          <cell r="A7892">
            <v>96830</v>
          </cell>
          <cell r="B7892" t="str">
            <v>LUVA PARA INSTALAÇÕES EM PEX, DN 25 MM, CONEXÃO POR CRIMPAGEM   FORNECIMENTO E INSTALAÇÃO. AF_06/2015</v>
          </cell>
          <cell r="C7892" t="str">
            <v>UN</v>
          </cell>
          <cell r="D7892">
            <v>0</v>
          </cell>
          <cell r="E7892">
            <v>0</v>
          </cell>
          <cell r="F7892">
            <v>0</v>
          </cell>
        </row>
        <row r="7893">
          <cell r="A7893">
            <v>96831</v>
          </cell>
          <cell r="B7893" t="str">
            <v>CONEXÃO FIXA, ROSCA FÊMEA, PARA INSTALAÇÕES EM PEX, DN 25MM X 1/2", CONEXÃO POR CRIMPAGEM  FORNECIMENTO E INSTALAÇÃO. AF_06/2015</v>
          </cell>
          <cell r="C7893" t="str">
            <v>UN</v>
          </cell>
          <cell r="D7893">
            <v>0</v>
          </cell>
          <cell r="E7893">
            <v>0</v>
          </cell>
          <cell r="F7893">
            <v>0</v>
          </cell>
        </row>
        <row r="7894">
          <cell r="A7894">
            <v>96832</v>
          </cell>
          <cell r="B7894" t="str">
            <v>CONEXÃO FIXA, ROSCA FÊMEA, PARA INSTALAÇÕES EM PEX, DN 25MM X 3/4", CONEXÃO POR CRIMPAGEM  FORNECIMENTO E INSTALAÇÃO. AF_06/2015</v>
          </cell>
          <cell r="C7894" t="str">
            <v>UN</v>
          </cell>
          <cell r="D7894">
            <v>0</v>
          </cell>
          <cell r="E7894">
            <v>0</v>
          </cell>
          <cell r="F7894">
            <v>0</v>
          </cell>
        </row>
        <row r="7895">
          <cell r="A7895">
            <v>96833</v>
          </cell>
          <cell r="B7895" t="str">
            <v>LUVA DE REDUÇÃO PARA INSTALAÇÕES EM PEX, DN 25 X 16 MM, CONEXÃO POR CRIMPAGEM  FORNECIMENTO E INSTALAÇÃO. AF_06/2015</v>
          </cell>
          <cell r="C7895" t="str">
            <v>UN</v>
          </cell>
          <cell r="D7895">
            <v>0</v>
          </cell>
          <cell r="E7895">
            <v>0</v>
          </cell>
          <cell r="F7895">
            <v>0</v>
          </cell>
        </row>
        <row r="7896">
          <cell r="A7896">
            <v>96834</v>
          </cell>
          <cell r="B7896" t="str">
            <v>LUVA PARA INSTALAÇÕES EM PEX, DN 32 MM, CONEXÃO POR CRIMPAGEM  FORNECIMENTO E INSTALAÇÃO . AF_06/2015</v>
          </cell>
          <cell r="C7896" t="str">
            <v>UN</v>
          </cell>
          <cell r="D7896">
            <v>0</v>
          </cell>
          <cell r="E7896">
            <v>0</v>
          </cell>
          <cell r="F7896">
            <v>0</v>
          </cell>
        </row>
        <row r="7897">
          <cell r="A7897">
            <v>96835</v>
          </cell>
          <cell r="B7897" t="str">
            <v>CONEXÃO FIXA, ROSCA FÊMEA, PARA INSTALAÇÕES EM PEX, DN 32 MM X 3/4", CONEXÃO POR CRIMPAGEM  FORNECIMENTO E INSTALAÇÃO. AF_06/2015</v>
          </cell>
          <cell r="C7897" t="str">
            <v>UN</v>
          </cell>
          <cell r="D7897">
            <v>0</v>
          </cell>
          <cell r="E7897">
            <v>0</v>
          </cell>
          <cell r="F7897">
            <v>0</v>
          </cell>
        </row>
        <row r="7898">
          <cell r="A7898">
            <v>96836</v>
          </cell>
          <cell r="B7898" t="str">
            <v>LUVA DE REDUÇÃO PARA INSTALAÇÕES EM PEX, DN 32 X 25 MM, CONEXÃO POR CRIMPAGEM  FORNECIMENTO E INSTALAÇÃO. AF_06/2015</v>
          </cell>
          <cell r="C7898" t="str">
            <v>UN</v>
          </cell>
          <cell r="D7898">
            <v>0</v>
          </cell>
          <cell r="E7898">
            <v>0</v>
          </cell>
          <cell r="F7898">
            <v>0</v>
          </cell>
        </row>
        <row r="7899">
          <cell r="A7899">
            <v>96837</v>
          </cell>
          <cell r="B7899" t="str">
            <v>JOELHO 90 GRAUS, METÁLICO, PARA INSTALAÇÕES EM PEX, DN 16 MM, CONEXÃO POR ANEL DESLIZANTE   FORNECIMENTO E INSTALAÇÃO. AF_06/2015</v>
          </cell>
          <cell r="C7899" t="str">
            <v>UN</v>
          </cell>
          <cell r="D7899">
            <v>0</v>
          </cell>
          <cell r="E7899">
            <v>0</v>
          </cell>
          <cell r="F7899">
            <v>0</v>
          </cell>
        </row>
        <row r="7900">
          <cell r="A7900">
            <v>96838</v>
          </cell>
          <cell r="B7900" t="str">
            <v>JOELHO 90 GRAUS, ROSCA FÊMEA TERMINAL, METÁLICO, PARA INSTALAÇÕES EM PEX, DN 16MM X 1/2", CONEXÃO POR ANEL DESLIZANTE  FORNECIMENTO E INSTALAÇÃO. AF_06/2015</v>
          </cell>
          <cell r="C7900" t="str">
            <v>UN</v>
          </cell>
          <cell r="D7900">
            <v>0</v>
          </cell>
          <cell r="E7900">
            <v>0</v>
          </cell>
          <cell r="F7900">
            <v>0</v>
          </cell>
        </row>
        <row r="7901">
          <cell r="A7901">
            <v>96839</v>
          </cell>
          <cell r="B7901" t="str">
            <v>JOELHO, ROSCA FÊMEA, COM BASE FIXA, METÁLICO, PARA INSTALAÇÕES EM PEX, DN 16MM X 1/2", CONEXÃO POR ANEL DESLIZANTE  FORNECIMENTO E INSTALAÇÃO. AF_06/2015</v>
          </cell>
          <cell r="C7901" t="str">
            <v>UN</v>
          </cell>
          <cell r="D7901">
            <v>0</v>
          </cell>
          <cell r="E7901">
            <v>0</v>
          </cell>
          <cell r="F7901">
            <v>0</v>
          </cell>
        </row>
        <row r="7902">
          <cell r="A7902">
            <v>96840</v>
          </cell>
          <cell r="B7902" t="str">
            <v>JOELHO 90 GRAUS, METÁLICO, PARA INSTALAÇÕES EM PEX, DN 20 MM, CONEXÃO POR ANEL DESLIZANTE  FORNECIMENTO E INSTALAÇÃO . AF_06/2015</v>
          </cell>
          <cell r="C7902" t="str">
            <v>UN</v>
          </cell>
          <cell r="D7902">
            <v>0</v>
          </cell>
          <cell r="E7902">
            <v>0</v>
          </cell>
          <cell r="F7902">
            <v>0</v>
          </cell>
        </row>
        <row r="7903">
          <cell r="A7903">
            <v>96841</v>
          </cell>
          <cell r="B7903" t="str">
            <v>JOELHO 90 GRAUS, ROSCA FÊMEA TERMINAL, METÁLICO, PARA INSTALAÇÕES EM PEX, DN 20 MM X 1/2", CONEXÃO POR ANEL DESLIZANTE  FORNECIMENTO E INSTALAÇÃO. AF_06/2015</v>
          </cell>
          <cell r="C7903" t="str">
            <v>UN</v>
          </cell>
          <cell r="D7903">
            <v>0</v>
          </cell>
          <cell r="E7903">
            <v>0</v>
          </cell>
          <cell r="F7903">
            <v>0</v>
          </cell>
        </row>
        <row r="7904">
          <cell r="A7904">
            <v>96842</v>
          </cell>
          <cell r="B7904" t="str">
            <v>JOELHO 90 GRAUS, ROSCA FÊMEA TERMINAL, METÁLICO, PARA INSTALAÇÕES EM PEX, DN 20 MM X 3/4", CONEXÃO POR ANEL DESLIZANTE  FORNECIMENTO E INSTALAÇÃO. AF_06/2015</v>
          </cell>
          <cell r="C7904" t="str">
            <v>UN</v>
          </cell>
          <cell r="D7904">
            <v>0</v>
          </cell>
          <cell r="E7904">
            <v>0</v>
          </cell>
          <cell r="F7904">
            <v>0</v>
          </cell>
        </row>
        <row r="7905">
          <cell r="A7905">
            <v>96843</v>
          </cell>
          <cell r="B7905" t="str">
            <v>JOELHO ROSCA FÊMEA, COM BASE FIXA, METÁLICO, PARA INSTALAÇÕES EM PEX, DN 20MM X 1/2", CONEXÃO POR ANEL DESLIZANTE  FORNECIMENTO E INSTALAÇÃO. AF_06/2015</v>
          </cell>
          <cell r="C7905" t="str">
            <v>UN</v>
          </cell>
          <cell r="D7905">
            <v>0</v>
          </cell>
          <cell r="E7905">
            <v>0</v>
          </cell>
          <cell r="F7905">
            <v>0</v>
          </cell>
        </row>
        <row r="7906">
          <cell r="A7906">
            <v>96844</v>
          </cell>
          <cell r="B7906" t="str">
            <v>JOELHO ROSCA FÊMEA, MÓVEL, METÁLICO, PARA INSTALAÇÕES EM PEX, DN 20MM X 3/4", CONEXÃO POR ANEL DESLIZANTE  FORNECIMENTO E INSTALAÇÃO. AF_06/2015</v>
          </cell>
          <cell r="C7906" t="str">
            <v>UN</v>
          </cell>
          <cell r="D7906">
            <v>0</v>
          </cell>
          <cell r="E7906">
            <v>0</v>
          </cell>
          <cell r="F7906">
            <v>0</v>
          </cell>
        </row>
        <row r="7907">
          <cell r="A7907">
            <v>96845</v>
          </cell>
          <cell r="B7907" t="str">
            <v>JOELHO 90 GRAUS, METÁLICO, PARA INSTALAÇÕES EM PEX, DN 25 MM, CONEXÃO POR ANEL DESLIZANTE   FORNECIMENTO E INSTALAÇÃO. AF_06/2015</v>
          </cell>
          <cell r="C7907" t="str">
            <v>UN</v>
          </cell>
          <cell r="D7907">
            <v>0</v>
          </cell>
          <cell r="E7907">
            <v>0</v>
          </cell>
          <cell r="F7907">
            <v>0</v>
          </cell>
        </row>
        <row r="7908">
          <cell r="A7908">
            <v>96846</v>
          </cell>
          <cell r="B7908" t="str">
            <v>JOELHO 90 GRAUS, ROSCA FÊMEA TERMINAL, METÁLICO, PARA INSTALAÇÕES EM PEX, DN 25 MM X 3/4", CONEXÃO POR ANEL DESLIZANTE  FORNECIMENTO E INSTALAÇÃO. AF_06/2015</v>
          </cell>
          <cell r="C7908" t="str">
            <v>UN</v>
          </cell>
          <cell r="D7908">
            <v>0</v>
          </cell>
          <cell r="E7908">
            <v>0</v>
          </cell>
          <cell r="F7908">
            <v>0</v>
          </cell>
        </row>
        <row r="7909">
          <cell r="A7909">
            <v>96847</v>
          </cell>
          <cell r="B7909" t="str">
            <v>JOELHO ROSCA FÊMEA, COM BASE FIXA, METÁLICO, PARA INSTALAÇÕES EM PEX, DN 25MM X 3/4", CONEXÃO POR ANEL DESLIZANTE  FORNECIMENTO E INSTALAÇÃO. AF_06/2015</v>
          </cell>
          <cell r="C7909" t="str">
            <v>UN</v>
          </cell>
          <cell r="D7909">
            <v>0</v>
          </cell>
          <cell r="E7909">
            <v>0</v>
          </cell>
          <cell r="F7909">
            <v>0</v>
          </cell>
        </row>
        <row r="7910">
          <cell r="A7910">
            <v>96848</v>
          </cell>
          <cell r="B7910" t="str">
            <v>JOELHO 90 GRAUS, METÁLICO, PARA INSTALAÇÕES EM PEX, DN 32 MM, CONEXÃO POR ANEL DESLIZANTE  FORNECIMENTO E INSTALAÇÃO . AF_06/2015</v>
          </cell>
          <cell r="C7910" t="str">
            <v>UN</v>
          </cell>
          <cell r="D7910">
            <v>0</v>
          </cell>
          <cell r="E7910">
            <v>0</v>
          </cell>
          <cell r="F7910">
            <v>0</v>
          </cell>
        </row>
        <row r="7911">
          <cell r="A7911">
            <v>96849</v>
          </cell>
          <cell r="B7911" t="str">
            <v>JOELHO 90 GRAUS, PARA INSTALAÇÕES EM PEX, DN 16 MM, CONEXÃO POR CRIMPAGEM   FORNECIMENTO E INSTALAÇÃO. AF_06/2015</v>
          </cell>
          <cell r="C7911" t="str">
            <v>UN</v>
          </cell>
          <cell r="D7911">
            <v>0</v>
          </cell>
          <cell r="E7911">
            <v>0</v>
          </cell>
          <cell r="F7911">
            <v>0</v>
          </cell>
        </row>
        <row r="7912">
          <cell r="A7912">
            <v>96850</v>
          </cell>
          <cell r="B7912" t="str">
            <v>JOELHO 90 GRAUS, ROSCA FÊMEA TERMINAL, PARA INSTALAÇÕES EM PEX, DN 16MM X 1/2", CONEXÃO POR CRIMPAGEM  FORNECIMENTO E INSTALAÇÃO. AF_06/2015</v>
          </cell>
          <cell r="C7912" t="str">
            <v>UN</v>
          </cell>
          <cell r="D7912">
            <v>0</v>
          </cell>
          <cell r="E7912">
            <v>0</v>
          </cell>
          <cell r="F7912">
            <v>0</v>
          </cell>
        </row>
        <row r="7913">
          <cell r="A7913">
            <v>96851</v>
          </cell>
          <cell r="B7913" t="str">
            <v>JOELHO 90 GRAUS, ROSCA FÊMEA TERMINAL, PARA INSTALAÇÕES EM PEX, DN 16MM X 3/4", CONEXÃO POR CRIMPAGEM  FORNECIMENTO E INSTALAÇÃO. AF_06/2015</v>
          </cell>
          <cell r="C7913" t="str">
            <v>UN</v>
          </cell>
          <cell r="D7913">
            <v>0</v>
          </cell>
          <cell r="E7913">
            <v>0</v>
          </cell>
          <cell r="F7913">
            <v>0</v>
          </cell>
        </row>
        <row r="7914">
          <cell r="A7914">
            <v>96852</v>
          </cell>
          <cell r="B7914" t="str">
            <v>JOELHO 90 GRAUS, PARA INSTALAÇÕES EM PEX, DN 20 MM, CONEXÃO POR CRIMPAGEM   FORNECIMENTO E INSTALAÇÃO. AF_06/2015</v>
          </cell>
          <cell r="C7914" t="str">
            <v>UN</v>
          </cell>
          <cell r="D7914">
            <v>0</v>
          </cell>
          <cell r="E7914">
            <v>0</v>
          </cell>
          <cell r="F7914">
            <v>0</v>
          </cell>
        </row>
        <row r="7915">
          <cell r="A7915">
            <v>96853</v>
          </cell>
          <cell r="B7915" t="str">
            <v>JOELHO 90 GRAUS, ROSCA FÊMEA TERMINAL, PARA INSTALAÇÕES EM PEX, DN 20MM X 1/2", CONEXÃO POR CRIMPAGEM  FORNECIMENTO E INSTALAÇÃO. AF_06/2015</v>
          </cell>
          <cell r="C7915" t="str">
            <v>UN</v>
          </cell>
          <cell r="D7915">
            <v>0</v>
          </cell>
          <cell r="E7915">
            <v>0</v>
          </cell>
          <cell r="F7915">
            <v>0</v>
          </cell>
        </row>
        <row r="7916">
          <cell r="A7916">
            <v>96854</v>
          </cell>
          <cell r="B7916" t="str">
            <v>JOELHO 90 GRAUS, ROSCA FÊMEA TERMINAL, PARA INSTALAÇÕES EM PEX, DN 20MM X 3/4", CONEXÃO POR CRIMPAGEM  FORNECIMENTO E INSTALAÇÃO. AF_06/2015</v>
          </cell>
          <cell r="C7916" t="str">
            <v>UN</v>
          </cell>
          <cell r="D7916">
            <v>0</v>
          </cell>
          <cell r="E7916">
            <v>0</v>
          </cell>
          <cell r="F7916">
            <v>0</v>
          </cell>
        </row>
        <row r="7917">
          <cell r="A7917">
            <v>96855</v>
          </cell>
          <cell r="B7917" t="str">
            <v>JOELHO 90 GRAUS, PARA INSTALAÇÕES EM PEX, DN 25 MM, CONEXÃO POR CRIMPAGEM   FORNECIMENTO E INSTALAÇÃO. AF_06/2015</v>
          </cell>
          <cell r="C7917" t="str">
            <v>UN</v>
          </cell>
          <cell r="D7917">
            <v>0</v>
          </cell>
          <cell r="E7917">
            <v>0</v>
          </cell>
          <cell r="F7917">
            <v>0</v>
          </cell>
        </row>
        <row r="7918">
          <cell r="A7918">
            <v>96856</v>
          </cell>
          <cell r="B7918" t="str">
            <v>JOELHO 90 GRAUS, ROSCA FÊMEA TERMINAL, PARA INSTALAÇÕES EM PEX, DN 25MM X 1/2", CONEXÃO POR CRIMPAGEM  FORNECIMENTO E INSTALAÇÃO. AF_06/2015</v>
          </cell>
          <cell r="C7918" t="str">
            <v>UN</v>
          </cell>
          <cell r="D7918">
            <v>0</v>
          </cell>
          <cell r="E7918">
            <v>0</v>
          </cell>
          <cell r="F7918">
            <v>0</v>
          </cell>
        </row>
        <row r="7919">
          <cell r="A7919">
            <v>96857</v>
          </cell>
          <cell r="B7919" t="str">
            <v>JOELHO 90 GRAUS, ROSCA FÊMEA TERMINAL, PARA INSTALAÇÕES EM PEX, DN 25MM X 1, CONEXÃO POR CRIMPAGEM  FORNECIMENTO E INSTALAÇÃO. AF_06/2015</v>
          </cell>
          <cell r="C7919" t="str">
            <v>UN</v>
          </cell>
          <cell r="D7919">
            <v>0</v>
          </cell>
          <cell r="E7919">
            <v>0</v>
          </cell>
          <cell r="F7919">
            <v>0</v>
          </cell>
        </row>
        <row r="7920">
          <cell r="A7920">
            <v>96858</v>
          </cell>
          <cell r="B7920" t="str">
            <v>JOELHO 90 GRAUS, PARA INSTALAÇÕES EM PEX, DN 32 MM, CONEXÃO POR CRIMPAGEM   FORNECIMENTO E INSTALAÇÃO. AF_06/2015</v>
          </cell>
          <cell r="C7920" t="str">
            <v>UN</v>
          </cell>
          <cell r="D7920">
            <v>0</v>
          </cell>
          <cell r="E7920">
            <v>0</v>
          </cell>
          <cell r="F7920">
            <v>0</v>
          </cell>
        </row>
        <row r="7921">
          <cell r="A7921">
            <v>96859</v>
          </cell>
          <cell r="B7921" t="str">
            <v>JOELHO 90 GRAUS, ROSCA FÊMEA TERMINAL, PARA INSTALAÇÕES EM PEX, DN 32 MM X 1", CONEXÃO POR CRIMPAGEM  FORNECIMENTO E INSTALAÇÃO. AF_06/2015</v>
          </cell>
          <cell r="C7921" t="str">
            <v>UN</v>
          </cell>
          <cell r="D7921">
            <v>0</v>
          </cell>
          <cell r="E7921">
            <v>0</v>
          </cell>
          <cell r="F7921">
            <v>0</v>
          </cell>
        </row>
        <row r="7922">
          <cell r="A7922">
            <v>96860</v>
          </cell>
          <cell r="B7922" t="str">
            <v>TÊ, METÁLICO, PARA INSTALAÇÕES EM PEX, DN 16 MM, CONEXÃO POR ANEL DESLIZANTE  FORNECIMENTO E INSTALAÇÃO. AF_06/2015</v>
          </cell>
          <cell r="C7922" t="str">
            <v>UN</v>
          </cell>
          <cell r="D7922">
            <v>0</v>
          </cell>
          <cell r="E7922">
            <v>0</v>
          </cell>
          <cell r="F7922">
            <v>0</v>
          </cell>
        </row>
        <row r="7923">
          <cell r="A7923">
            <v>96861</v>
          </cell>
          <cell r="B7923" t="str">
            <v>TÊ, ROSCA FÊMEA, METÁLICO, PARA INSTALAÇÕES EM PEX, DN 16 MM X ½, CONEXÃO POR ANEL DESLIZANTE   FORNECIMENTO E INSTALAÇÃO. AF_06/2015</v>
          </cell>
          <cell r="C7923" t="str">
            <v>UN</v>
          </cell>
          <cell r="D7923">
            <v>0</v>
          </cell>
          <cell r="E7923">
            <v>0</v>
          </cell>
          <cell r="F7923">
            <v>0</v>
          </cell>
        </row>
        <row r="7924">
          <cell r="A7924">
            <v>96862</v>
          </cell>
          <cell r="B7924" t="str">
            <v>TÊ, METÁLICO, PARA INSTALAÇÕES EM PEX, DN 20 MM, CONEXÃO POR ANEL DESLIZANTE  FORNECIMENTO E INSTALAÇÃO. AF_06/2015</v>
          </cell>
          <cell r="C7924" t="str">
            <v>UN</v>
          </cell>
          <cell r="D7924">
            <v>0</v>
          </cell>
          <cell r="E7924">
            <v>0</v>
          </cell>
          <cell r="F7924">
            <v>0</v>
          </cell>
        </row>
        <row r="7925">
          <cell r="A7925">
            <v>96863</v>
          </cell>
          <cell r="B7925" t="str">
            <v>TÊ, ROSCA FÊMEA, METÁLICO, PARA INSTALAÇÕES EM PEX, DN 20 MM X ½, CONEXÃO POR ANEL DESLIZANTE   FORNECIMENTO E INSTALAÇÃO. AF_06/2015</v>
          </cell>
          <cell r="C7925" t="str">
            <v>UN</v>
          </cell>
          <cell r="D7925">
            <v>0</v>
          </cell>
          <cell r="E7925">
            <v>0</v>
          </cell>
          <cell r="F7925">
            <v>0</v>
          </cell>
        </row>
        <row r="7926">
          <cell r="A7926">
            <v>96864</v>
          </cell>
          <cell r="B7926" t="str">
            <v>TÊ, METÁLICO, PARA INSTALAÇÕES EM PEX, DN 25 MM, CONEXÃO POR ANEL DESLIZANTE  FORNECIMENTO E INSTALAÇÃO. AF_06/2015</v>
          </cell>
          <cell r="C7926" t="str">
            <v>UN</v>
          </cell>
          <cell r="D7926">
            <v>0</v>
          </cell>
          <cell r="E7926">
            <v>0</v>
          </cell>
          <cell r="F7926">
            <v>0</v>
          </cell>
        </row>
        <row r="7927">
          <cell r="A7927">
            <v>96865</v>
          </cell>
          <cell r="B7927" t="str">
            <v>TÊ, ROSCA FÊMEA, METÁLICO, PARA INSTALAÇÕES EM PEX, DN 25 MM X 3/4", CONEXÃO POR ANEL DESLIZANTE  FORNECIMENTO E INSTALAÇÃO. AF_06/2015</v>
          </cell>
          <cell r="C7927" t="str">
            <v>UN</v>
          </cell>
          <cell r="D7927">
            <v>0</v>
          </cell>
          <cell r="E7927">
            <v>0</v>
          </cell>
          <cell r="F7927">
            <v>0</v>
          </cell>
        </row>
        <row r="7928">
          <cell r="A7928">
            <v>96866</v>
          </cell>
          <cell r="B7928" t="str">
            <v>TÊ, METÁLICO, PARA INSTALAÇÕES EM PEX, DN 32 MM, CONEXÃO POR ANEL DESLIZANTE  FORNECIMENTO E INSTALAÇÃO. AF_06/2015</v>
          </cell>
          <cell r="C7928" t="str">
            <v>UN</v>
          </cell>
          <cell r="D7928">
            <v>0</v>
          </cell>
          <cell r="E7928">
            <v>0</v>
          </cell>
          <cell r="F7928">
            <v>0</v>
          </cell>
        </row>
        <row r="7929">
          <cell r="A7929">
            <v>96867</v>
          </cell>
          <cell r="B7929" t="str">
            <v>TÊ, ROSCA MACHO, METÁLICO, PARA INSTALAÇÕES EM PEX, DN 32 MM X 1", CONEXÃO POR ANEL DESLIZANTE  FORNECIMENTO E INSTALAÇÃO. AF_06/2015</v>
          </cell>
          <cell r="C7929" t="str">
            <v>UN</v>
          </cell>
          <cell r="D7929">
            <v>0</v>
          </cell>
          <cell r="E7929">
            <v>0</v>
          </cell>
          <cell r="F7929">
            <v>0</v>
          </cell>
        </row>
        <row r="7930">
          <cell r="A7930">
            <v>96868</v>
          </cell>
          <cell r="B7930" t="str">
            <v>TÊ, PARA INSTALAÇÕES EM PEX, DN 16 MM, CONEXÃO POR CRIMPAGEM  FORNECIMENTO E INSTALAÇÃO. AF_06/2015</v>
          </cell>
          <cell r="C7930" t="str">
            <v>UN</v>
          </cell>
          <cell r="D7930">
            <v>0</v>
          </cell>
          <cell r="E7930">
            <v>0</v>
          </cell>
          <cell r="F7930">
            <v>0</v>
          </cell>
        </row>
        <row r="7931">
          <cell r="A7931">
            <v>96869</v>
          </cell>
          <cell r="B7931" t="str">
            <v>TÊ, PARA INSTALAÇÕES EM PEX, DN 20 MM, CONEXÃO POR CRIMPAGEM  FORNECIMENTO E INSTALAÇÃO. AF_06/2015</v>
          </cell>
          <cell r="C7931" t="str">
            <v>UN</v>
          </cell>
          <cell r="D7931">
            <v>0</v>
          </cell>
          <cell r="E7931">
            <v>0</v>
          </cell>
          <cell r="F7931">
            <v>0</v>
          </cell>
        </row>
        <row r="7932">
          <cell r="A7932">
            <v>96870</v>
          </cell>
          <cell r="B7932" t="str">
            <v>TÊ, PEX, DN 25 MM, CONEXÃO POR CRIMPAGEM  FORNECIMENTO E INSTALAÇÃO. AF_06/2015</v>
          </cell>
          <cell r="C7932" t="str">
            <v>UN</v>
          </cell>
          <cell r="D7932">
            <v>0</v>
          </cell>
          <cell r="E7932">
            <v>0</v>
          </cell>
          <cell r="F7932">
            <v>0</v>
          </cell>
        </row>
        <row r="7933">
          <cell r="A7933">
            <v>96871</v>
          </cell>
          <cell r="B7933" t="str">
            <v>TÊ, PARA INSTALAÇÕES EM PEX, DN 32 MM, CONEXÃO POR CRIMPAGEM  FORNECIMENTO E INSTALAÇÃO. AF_06/2015</v>
          </cell>
          <cell r="C7933" t="str">
            <v>UN</v>
          </cell>
          <cell r="D7933">
            <v>0</v>
          </cell>
          <cell r="E7933">
            <v>0</v>
          </cell>
          <cell r="F7933">
            <v>0</v>
          </cell>
        </row>
        <row r="7934">
          <cell r="A7934">
            <v>96872</v>
          </cell>
          <cell r="B7934" t="str">
            <v>DISTRIBUIDOR 2 SAÍDAS, METÁLICO, PARA INSTALAÇÕES EM PEX, ENTRADA DE 3/4" X 2 SAÍDAS DE 1/2", CONEXÃO POR ANEL DESLIZANTE  FORNECIMENTO E INSTALAÇÃO. AF_06/2015</v>
          </cell>
          <cell r="C7934" t="str">
            <v>UN</v>
          </cell>
          <cell r="D7934">
            <v>0</v>
          </cell>
          <cell r="E7934">
            <v>0</v>
          </cell>
          <cell r="F7934">
            <v>0</v>
          </cell>
        </row>
        <row r="7935">
          <cell r="A7935">
            <v>96873</v>
          </cell>
          <cell r="B7935" t="str">
            <v>DISTRIBUIDOR 2 SAÍDAS, METÁLICO, PARA INSTALAÇÕES EM PEX, ENTRADA DE 1" X 2 SAÍDAS DE 1/2", CONEXÃO POR ANEL DESLIZANTE  FORNECIMENTO E INSTALAÇÃO. AF_06/2015</v>
          </cell>
          <cell r="C7935" t="str">
            <v>UN</v>
          </cell>
          <cell r="D7935">
            <v>0</v>
          </cell>
          <cell r="E7935">
            <v>0</v>
          </cell>
          <cell r="F7935">
            <v>0</v>
          </cell>
        </row>
        <row r="7936">
          <cell r="A7936">
            <v>96874</v>
          </cell>
          <cell r="B7936" t="str">
            <v>DISTRIBUIDOR 3 SAÍDAS, METÁLICO, PARA INSTALAÇÕES EM PEX, ENTRADA DE 3/4" X 3 SAÍDAS DE 1/2", CONEXÃO POR ANEL DESLIZANTE  FORNECIMENTO E INSTALAÇÃO . AF_06/2015</v>
          </cell>
          <cell r="C7936" t="str">
            <v>UN</v>
          </cell>
          <cell r="D7936">
            <v>0</v>
          </cell>
          <cell r="E7936">
            <v>0</v>
          </cell>
          <cell r="F7936">
            <v>0</v>
          </cell>
        </row>
        <row r="7937">
          <cell r="A7937">
            <v>96875</v>
          </cell>
          <cell r="B7937" t="str">
            <v>DISTRIBUIDOR 3 SAÍDAS, METÁLICO, PARA INSTALAÇÕES EM PEX, ENTRADA DE 1 X 3 SAÍDAS DE 1/2, CONEXÃO POR ANEL DESLIZANTE   FORNECIMENTO E INSTALAÇÃO. AF_06/2015</v>
          </cell>
          <cell r="C7937" t="str">
            <v>UN</v>
          </cell>
          <cell r="D7937">
            <v>0</v>
          </cell>
          <cell r="E7937">
            <v>0</v>
          </cell>
          <cell r="F7937">
            <v>0</v>
          </cell>
        </row>
        <row r="7938">
          <cell r="A7938">
            <v>96876</v>
          </cell>
          <cell r="B7938" t="str">
            <v>DISTRIBUIDOR 2 SAÍDAS, PARA INSTALAÇÕES EM PEX, ENTRADA DE 32 MM X 2 SAÍDAS DE 16 MM, CONEXÃO POR CRIMPAGEM FORNECIMENTO E INSTALAÇÃO. AF_06/2015</v>
          </cell>
          <cell r="C7938" t="str">
            <v>UN</v>
          </cell>
          <cell r="D7938">
            <v>0</v>
          </cell>
          <cell r="E7938">
            <v>0</v>
          </cell>
          <cell r="F7938">
            <v>0</v>
          </cell>
        </row>
        <row r="7939">
          <cell r="A7939">
            <v>96877</v>
          </cell>
          <cell r="B7939" t="str">
            <v>DISTRIBUIDOR 2 SAÍDAS, PARA INSTALAÇÕES EM PEX, ENTRADA DE 32 MM X 2 SAÍDAS DE 20 MM, CONEXÃO POR CRIMPAGEM  FORNECIMENTO E INSTALAÇÃO. AF_06/2015</v>
          </cell>
          <cell r="C7939" t="str">
            <v>UN</v>
          </cell>
          <cell r="D7939">
            <v>0</v>
          </cell>
          <cell r="E7939">
            <v>0</v>
          </cell>
          <cell r="F7939">
            <v>0</v>
          </cell>
        </row>
        <row r="7940">
          <cell r="A7940">
            <v>96878</v>
          </cell>
          <cell r="B7940" t="str">
            <v>DISTRIBUIDOR 2 SAÍDAS, PARA INSTALAÇÕES EM PEX, ENTRADA DE 32 MM X 2 SAÍDAS DE 25 MM, CONEXÃO POR CRIMPAGEM  FORNECIMENTO E INSTALAÇÃO. AF_06/2015</v>
          </cell>
          <cell r="C7940" t="str">
            <v>UN</v>
          </cell>
          <cell r="D7940">
            <v>0</v>
          </cell>
          <cell r="E7940">
            <v>0</v>
          </cell>
          <cell r="F7940">
            <v>0</v>
          </cell>
        </row>
        <row r="7941">
          <cell r="A7941">
            <v>96879</v>
          </cell>
          <cell r="B7941" t="str">
            <v>DISTRIBUIDOR 3 SAÍDAS, PARA INSTALAÇÕES EM PEX, ENTRADA DE 32 MM X 3 SAÍDAS DE 16 MM, CONEXÃO POR CRIMPAGEM  FORNECIMENTO E INSTALAÇÃO. AF_06/2015</v>
          </cell>
          <cell r="C7941" t="str">
            <v>UN</v>
          </cell>
          <cell r="D7941">
            <v>0</v>
          </cell>
          <cell r="E7941">
            <v>0</v>
          </cell>
          <cell r="F7941">
            <v>0</v>
          </cell>
        </row>
        <row r="7942">
          <cell r="A7942">
            <v>96880</v>
          </cell>
          <cell r="B7942" t="str">
            <v>DISTRIBUIDOR 3 SAÍDAS, PARA INSTALAÇÕES EM PEX, ENTRADA DE 32 MM X 3 SAÍDAS DE 20 MM, CONEXÃO POR CRIMPAGEM  FORNECIMENTO E INSTALAÇÃO. AF_06/2015</v>
          </cell>
          <cell r="C7942" t="str">
            <v>UN</v>
          </cell>
          <cell r="D7942">
            <v>0</v>
          </cell>
          <cell r="E7942">
            <v>0</v>
          </cell>
          <cell r="F7942">
            <v>0</v>
          </cell>
        </row>
        <row r="7943">
          <cell r="A7943">
            <v>96881</v>
          </cell>
          <cell r="B7943" t="str">
            <v>DISTRIBUIDOR 3 SAÍDAS, PARA INSTALAÇÕES EM PEX, ENTRADA DE 32 MM X 3 SAÍDAS DE 25 MM, CONEXÃO POR CRIMPAGEM  FORNECIMENTO E INSTALAÇÃO. AF_06/2015</v>
          </cell>
          <cell r="C7943" t="str">
            <v>UN</v>
          </cell>
          <cell r="D7943">
            <v>0</v>
          </cell>
          <cell r="E7943">
            <v>0</v>
          </cell>
          <cell r="F7943">
            <v>0</v>
          </cell>
        </row>
        <row r="7944">
          <cell r="A7944">
            <v>97425</v>
          </cell>
          <cell r="B7944" t="str">
            <v>FLANGE EM AÇO, DN 15 MM X 1/2'', INSTALADO EM RESERVAÇÃO DE ÁGUA DE EDIFICAÇÃO QUE POSSUA RESERVATÓRIO DE FIBRA/FIBROCIMENTO - FORNECIMENTO E INSTALAÇÃO. AF_06/2016</v>
          </cell>
          <cell r="C7944" t="str">
            <v>UN</v>
          </cell>
          <cell r="D7944">
            <v>0</v>
          </cell>
          <cell r="E7944">
            <v>0</v>
          </cell>
          <cell r="F7944">
            <v>0</v>
          </cell>
        </row>
        <row r="7945">
          <cell r="A7945">
            <v>97426</v>
          </cell>
          <cell r="B7945" t="str">
            <v>FLANGE EM AÇO, DN 20 MM X 3/4'', INSTALADO EM RESERVAÇÃO DE ÁGUA DE EDIFICAÇÃO QUE POSSUA RESERVATÓRIO DE FIBRA/FIBROCIMENTO - FORNECIMENTO E INSTALAÇÃO. AF_06/2016</v>
          </cell>
          <cell r="C7945" t="str">
            <v>UN</v>
          </cell>
          <cell r="D7945">
            <v>0</v>
          </cell>
          <cell r="E7945">
            <v>0</v>
          </cell>
          <cell r="F7945">
            <v>0</v>
          </cell>
        </row>
        <row r="7946">
          <cell r="A7946">
            <v>97427</v>
          </cell>
          <cell r="B7946" t="str">
            <v>FLANGE EM AÇO, DN 25 MM X 1'', INSTALADO EM RESERVAÇÃO DE ÁGUA DE EDIFICAÇÃO QUE POSSUA RESERVATÓRIO DE FIBRA/FIBROCIMENTO - FORNECIMENTO E INSTALAÇÃO. AF_06/2016</v>
          </cell>
          <cell r="C7946" t="str">
            <v>UN</v>
          </cell>
          <cell r="D7946">
            <v>0</v>
          </cell>
          <cell r="E7946">
            <v>0</v>
          </cell>
          <cell r="F7946">
            <v>0</v>
          </cell>
        </row>
        <row r="7947">
          <cell r="A7947">
            <v>97428</v>
          </cell>
          <cell r="B7947" t="str">
            <v>FLANGE EM AÇO, DN 32 MM X 1 1/4'', INSTALADO EM RESERVAÇÃO DE ÁGUA DE EDIFICAÇÃO QUE POSSUA RESERVATÓRIO DE FIBRA/FIBROCIMENTO - FORNECIMENTO E INSTALAÇÃO. AF_06/2016</v>
          </cell>
          <cell r="C7947" t="str">
            <v>UN</v>
          </cell>
          <cell r="D7947">
            <v>0</v>
          </cell>
          <cell r="E7947">
            <v>0</v>
          </cell>
          <cell r="F7947">
            <v>0</v>
          </cell>
        </row>
        <row r="7948">
          <cell r="A7948">
            <v>97429</v>
          </cell>
          <cell r="B7948" t="str">
            <v>FLANGE EM AÇO, DN 40 MM X 1 1/2'', INSTALADO EM RESERVAÇÃO DE ÁGUA DE EDIFICAÇÃO QUE POSSUA RESERVATÓRIO DE FIBRA/FIBROCIMENTO - FORNECIMENTO E INSTALAÇÃO. AF_06/2016</v>
          </cell>
          <cell r="C7948" t="str">
            <v>UN</v>
          </cell>
          <cell r="D7948">
            <v>0</v>
          </cell>
          <cell r="E7948">
            <v>0</v>
          </cell>
          <cell r="F7948">
            <v>0</v>
          </cell>
        </row>
        <row r="7949">
          <cell r="A7949">
            <v>97430</v>
          </cell>
          <cell r="B7949" t="str">
            <v>ACOPLAMENTO RÍGIDO EM AÇO, CONEXÃO RANHURADA, DN 50 (2"), INSTALADO EM PRUMADAS - FORNECIMENTO E INSTALAÇÃO. AF_12/2015</v>
          </cell>
          <cell r="C7949" t="str">
            <v>UN</v>
          </cell>
          <cell r="D7949">
            <v>0</v>
          </cell>
          <cell r="E7949">
            <v>0</v>
          </cell>
          <cell r="F7949">
            <v>0</v>
          </cell>
        </row>
        <row r="7950">
          <cell r="A7950">
            <v>97431</v>
          </cell>
          <cell r="B7950" t="str">
            <v>ACOPLAMENTO RÍGIDO EM AÇO, CONEXÃO RANHURADA, DN 65 (2 1/2"), INSTALADO EM PRUMADAS - FORNECIMENTO E INSTALAÇÃO. AF_12/2015</v>
          </cell>
          <cell r="C7950" t="str">
            <v>UN</v>
          </cell>
          <cell r="D7950">
            <v>0</v>
          </cell>
          <cell r="E7950">
            <v>0</v>
          </cell>
          <cell r="F7950">
            <v>0</v>
          </cell>
        </row>
        <row r="7951">
          <cell r="A7951">
            <v>97432</v>
          </cell>
          <cell r="B7951" t="str">
            <v>ACOPLAMENTO RÍGIDO EM AÇO, CONEXÃO RANHURADA, DN 80 (3"), INSTALADO EM PRUMADAS - FORNECIMENTO E INSTALAÇÃO. AF_12/2015</v>
          </cell>
          <cell r="C7951" t="str">
            <v>UN</v>
          </cell>
          <cell r="D7951">
            <v>0</v>
          </cell>
          <cell r="E7951">
            <v>0</v>
          </cell>
          <cell r="F7951">
            <v>0</v>
          </cell>
        </row>
        <row r="7952">
          <cell r="A7952">
            <v>97433</v>
          </cell>
          <cell r="B7952" t="str">
            <v>CURVA 45 GRAUS, EM AÇO, CONEXÃO RANHURADA, DN 50 (2), INSTALADO EM PRUMADAS - FORNECIMENTO E INSTALAÇÃO. AF_12/2015</v>
          </cell>
          <cell r="C7952" t="str">
            <v>UN</v>
          </cell>
          <cell r="D7952">
            <v>0</v>
          </cell>
          <cell r="E7952">
            <v>0</v>
          </cell>
          <cell r="F7952">
            <v>0</v>
          </cell>
        </row>
        <row r="7953">
          <cell r="A7953">
            <v>97434</v>
          </cell>
          <cell r="B7953" t="str">
            <v>CURVA 90 GRAUS, EM AÇO, CONEXÃO RANHURADA, DN 50 (2"), INSTALADO EM PRUMADAS - FORNECIMENTO E INSTALAÇÃO. AF_12/2015</v>
          </cell>
          <cell r="C7953" t="str">
            <v>UN</v>
          </cell>
          <cell r="D7953">
            <v>0</v>
          </cell>
          <cell r="E7953">
            <v>0</v>
          </cell>
          <cell r="F7953">
            <v>0</v>
          </cell>
        </row>
        <row r="7954">
          <cell r="A7954">
            <v>97435</v>
          </cell>
          <cell r="B7954" t="str">
            <v>CURVA 45 GRAUS, EM AÇO, CONEXÃO RANHURADA, DN 65 (2 1/2"), INSTALADO EM PRUMADAS - FORNECIMENTO E INSTALAÇÃO. AF_12/2015</v>
          </cell>
          <cell r="C7954" t="str">
            <v>UN</v>
          </cell>
          <cell r="D7954">
            <v>0</v>
          </cell>
          <cell r="E7954">
            <v>0</v>
          </cell>
          <cell r="F7954">
            <v>0</v>
          </cell>
        </row>
        <row r="7955">
          <cell r="A7955">
            <v>97436</v>
          </cell>
          <cell r="B7955" t="str">
            <v>CURVA 90 GRAUS, EM AÇO, CONEXÃO RANHURADA, DN 65 (2 1/2), INSTALADO EM PRUMADAS - FORNECIMENTO E INSTALAÇÃO. AF_12/2015</v>
          </cell>
          <cell r="C7955" t="str">
            <v>UN</v>
          </cell>
          <cell r="D7955">
            <v>0</v>
          </cell>
          <cell r="E7955">
            <v>0</v>
          </cell>
          <cell r="F7955">
            <v>0</v>
          </cell>
        </row>
        <row r="7956">
          <cell r="A7956">
            <v>97437</v>
          </cell>
          <cell r="B7956" t="str">
            <v>CURVA 45 GRAUS, EM AÇO, CONEXÃO RANHURADA, DN 80 (3"), INSTALADO EM PRUMADAS - FORNECIMENTO E INSTALAÇÃO. AF_12/2015</v>
          </cell>
          <cell r="C7956" t="str">
            <v>UN</v>
          </cell>
          <cell r="D7956">
            <v>0</v>
          </cell>
          <cell r="E7956">
            <v>0</v>
          </cell>
          <cell r="F7956">
            <v>0</v>
          </cell>
        </row>
        <row r="7957">
          <cell r="A7957">
            <v>97438</v>
          </cell>
          <cell r="B7957" t="str">
            <v>CURVA 90 GRAUS, EM AÇO, CONEXÃO RANHURADA, DN 80 (3"), INSTALADO EM PRUMADAS - FORNECIMENTO E INSTALAÇÃO. AF_12/2015</v>
          </cell>
          <cell r="C7957" t="str">
            <v>UN</v>
          </cell>
          <cell r="D7957">
            <v>0</v>
          </cell>
          <cell r="E7957">
            <v>0</v>
          </cell>
          <cell r="F7957">
            <v>0</v>
          </cell>
        </row>
        <row r="7958">
          <cell r="A7958">
            <v>97439</v>
          </cell>
          <cell r="B7958" t="str">
            <v>TÊ, EM AÇO, CONEXÃO RANHURADA, DN 50 (2"), INSTALADO EM PRUMADAS - FORNECIMENTO E INSTALAÇÃO. AF_12/2015</v>
          </cell>
          <cell r="C7958" t="str">
            <v>UN</v>
          </cell>
          <cell r="D7958">
            <v>0</v>
          </cell>
          <cell r="E7958">
            <v>0</v>
          </cell>
          <cell r="F7958">
            <v>0</v>
          </cell>
        </row>
        <row r="7959">
          <cell r="A7959">
            <v>97440</v>
          </cell>
          <cell r="B7959" t="str">
            <v>TÊ, EM AÇO, CONEXÃO RANHURADA, DN 65 (2 1/2"), INSTALADO EM PRUMADAS - FORNECIMENTO E INSTALAÇÃO. AF_12/2015</v>
          </cell>
          <cell r="C7959" t="str">
            <v>UN</v>
          </cell>
          <cell r="D7959">
            <v>0</v>
          </cell>
          <cell r="E7959">
            <v>0</v>
          </cell>
          <cell r="F7959">
            <v>0</v>
          </cell>
        </row>
        <row r="7960">
          <cell r="A7960">
            <v>97442</v>
          </cell>
          <cell r="B7960" t="str">
            <v>TÊ, EM AÇO, CONEXÃO RANHURADA, DN 80 (3"), INSTALADO EM PRUMADAS - FORNECIMENTO E INSTALAÇÃO. AF_12/2015</v>
          </cell>
          <cell r="C7960" t="str">
            <v>UN</v>
          </cell>
          <cell r="D7960">
            <v>0</v>
          </cell>
          <cell r="E7960">
            <v>0</v>
          </cell>
          <cell r="F7960">
            <v>0</v>
          </cell>
        </row>
        <row r="7961">
          <cell r="A7961">
            <v>97443</v>
          </cell>
          <cell r="B7961" t="str">
            <v>LUVA, EM AÇO, CONEXÃO SOLDADA, DN 50 (2"), INSTALADO EM PRUMADAS - FORNECIMENTO E INSTALAÇÃO. AF_12/2015</v>
          </cell>
          <cell r="C7961" t="str">
            <v>UN</v>
          </cell>
          <cell r="D7961">
            <v>0</v>
          </cell>
          <cell r="E7961">
            <v>0</v>
          </cell>
          <cell r="F7961">
            <v>0</v>
          </cell>
        </row>
        <row r="7962">
          <cell r="A7962">
            <v>97444</v>
          </cell>
          <cell r="B7962" t="str">
            <v>LUVA COM REDUÇÃO, EM AÇO, CONEXÃO SOLDADA, DN 50 X 40 MM (2 X 1 1/2), INSTALADO EM PRUMADAS - FORNECIMENTO E INSTALAÇÃO. AF_12/2015</v>
          </cell>
          <cell r="C7962" t="str">
            <v>UN</v>
          </cell>
          <cell r="D7962">
            <v>0</v>
          </cell>
          <cell r="E7962">
            <v>0</v>
          </cell>
          <cell r="F7962">
            <v>0</v>
          </cell>
        </row>
        <row r="7963">
          <cell r="A7963">
            <v>97446</v>
          </cell>
          <cell r="B7963" t="str">
            <v>LUVA, EM AÇO, CONEXÃO SOLDADA, DN 65 (2 1/2"), INSTALADO EM PRUMADAS - FORNECIMENTO E INSTALAÇÃO. AF_12/2015</v>
          </cell>
          <cell r="C7963" t="str">
            <v>UN</v>
          </cell>
          <cell r="D7963">
            <v>0</v>
          </cell>
          <cell r="E7963">
            <v>0</v>
          </cell>
          <cell r="F7963">
            <v>0</v>
          </cell>
        </row>
        <row r="7964">
          <cell r="A7964">
            <v>97447</v>
          </cell>
          <cell r="B7964" t="str">
            <v>LUVA COM REDUÇÃO, EM AÇO, CONEXÃO SOLDADA, DN 65 X 50 MM (2 1/2" X 2"), INSTALADO EM PRUMADAS - FORNECIMENTO E INSTALAÇÃO. AF_12/2015</v>
          </cell>
          <cell r="C7964" t="str">
            <v>UN</v>
          </cell>
          <cell r="D7964">
            <v>0</v>
          </cell>
          <cell r="E7964">
            <v>0</v>
          </cell>
          <cell r="F7964">
            <v>0</v>
          </cell>
        </row>
        <row r="7965">
          <cell r="A7965">
            <v>97449</v>
          </cell>
          <cell r="B7965" t="str">
            <v>LUVA, EM AÇO, CONEXÃO SOLDADA, DN 80 (3), INSTALADO EM PRUMADAS - FORNECIMENTO E INSTALAÇÃO. AF_12/2015</v>
          </cell>
          <cell r="C7965" t="str">
            <v>UN</v>
          </cell>
          <cell r="D7965">
            <v>0</v>
          </cell>
          <cell r="E7965">
            <v>0</v>
          </cell>
          <cell r="F7965">
            <v>0</v>
          </cell>
        </row>
        <row r="7966">
          <cell r="A7966">
            <v>97450</v>
          </cell>
          <cell r="B7966" t="str">
            <v>LUVA COM REDUÇÃO, EM AÇO, CONEXÃO SOLDADA, DN 80 X 65 MM (3" X 2 1/2"), INSTALADO EM PRUMADAS - FORNECIMENTO E INSTALAÇÃO. AF_12/2015</v>
          </cell>
          <cell r="C7966" t="str">
            <v>UN</v>
          </cell>
          <cell r="D7966">
            <v>0</v>
          </cell>
          <cell r="E7966">
            <v>0</v>
          </cell>
          <cell r="F7966">
            <v>0</v>
          </cell>
        </row>
        <row r="7967">
          <cell r="A7967">
            <v>97452</v>
          </cell>
          <cell r="B7967" t="str">
            <v>CURVA 45 GRAUS, EM AÇO, CONEXÃO SOLDADA, DN 50 (2), INSTALADO EM PRUMADAS - FORNECIMENTO E INSTALAÇÃO. AF_12/2015</v>
          </cell>
          <cell r="C7967" t="str">
            <v>UN</v>
          </cell>
          <cell r="D7967">
            <v>0</v>
          </cell>
          <cell r="E7967">
            <v>0</v>
          </cell>
          <cell r="F7967">
            <v>0</v>
          </cell>
        </row>
        <row r="7968">
          <cell r="A7968">
            <v>97453</v>
          </cell>
          <cell r="B7968" t="str">
            <v>CURVA 90 GRAUS, EM AÇO, CONEXÃO SOLDADA, DN 50 (2), INSTALADO EM PRUMADAS - FORNECIMENTO E INSTALAÇÃO. AF_12/2015</v>
          </cell>
          <cell r="C7968" t="str">
            <v>UN</v>
          </cell>
          <cell r="D7968">
            <v>0</v>
          </cell>
          <cell r="E7968">
            <v>0</v>
          </cell>
          <cell r="F7968">
            <v>0</v>
          </cell>
        </row>
        <row r="7969">
          <cell r="A7969">
            <v>97454</v>
          </cell>
          <cell r="B7969" t="str">
            <v>CURVA 45 GRAUS, EM AÇO, CONEXÃO SOLDADA, DN 65 (2 1/2), INSTALADO EM PRUMADAS - FORNECIMENTO E INSTALAÇÃO. AF_12/2015</v>
          </cell>
          <cell r="C7969" t="str">
            <v>UN</v>
          </cell>
          <cell r="D7969">
            <v>0</v>
          </cell>
          <cell r="E7969">
            <v>0</v>
          </cell>
          <cell r="F7969">
            <v>0</v>
          </cell>
        </row>
        <row r="7970">
          <cell r="A7970">
            <v>97455</v>
          </cell>
          <cell r="B7970" t="str">
            <v>CURVA 90 GRAUS, EM AÇO, CONEXÃO SOLDADA, DN 65 (2 1/2), INSTALADO EM PRUMADAS - FORNECIMENTO E INSTALAÇÃO. AF_12/2015</v>
          </cell>
          <cell r="C7970" t="str">
            <v>UN</v>
          </cell>
          <cell r="D7970">
            <v>0</v>
          </cell>
          <cell r="E7970">
            <v>0</v>
          </cell>
          <cell r="F7970">
            <v>0</v>
          </cell>
        </row>
        <row r="7971">
          <cell r="A7971">
            <v>97456</v>
          </cell>
          <cell r="B7971" t="str">
            <v>CURVA 45 GRAUS, EM AÇO, CONEXÃO SOLDADA, DN 80 (3), INSTALADO EM PRUMADAS - FORNECIMENTO E INSTALAÇÃO. AF_12/2015</v>
          </cell>
          <cell r="C7971" t="str">
            <v>UN</v>
          </cell>
          <cell r="D7971">
            <v>0</v>
          </cell>
          <cell r="E7971">
            <v>0</v>
          </cell>
          <cell r="F7971">
            <v>0</v>
          </cell>
        </row>
        <row r="7972">
          <cell r="A7972">
            <v>97457</v>
          </cell>
          <cell r="B7972" t="str">
            <v>CURVA 90 GRAUS, EM AÇO, CONEXÃO SOLDADA, DN 80 (3), INSTALADO EM PRUMADAS - FORNECIMENTO E INSTALAÇÃO. AF_12/2015</v>
          </cell>
          <cell r="C7972" t="str">
            <v>UN</v>
          </cell>
          <cell r="D7972">
            <v>0</v>
          </cell>
          <cell r="E7972">
            <v>0</v>
          </cell>
          <cell r="F7972">
            <v>0</v>
          </cell>
        </row>
        <row r="7973">
          <cell r="A7973">
            <v>97458</v>
          </cell>
          <cell r="B7973" t="str">
            <v>TÊ, EM AÇO, CONEXÃO SOLDADA, DN 50 (2"), INSTALADO EM PRUMADAS - FORNECIMENTO E INSTALAÇÃO. AF_12/2015</v>
          </cell>
          <cell r="C7973" t="str">
            <v>UN</v>
          </cell>
          <cell r="D7973">
            <v>0</v>
          </cell>
          <cell r="E7973">
            <v>0</v>
          </cell>
          <cell r="F7973">
            <v>0</v>
          </cell>
        </row>
        <row r="7974">
          <cell r="A7974">
            <v>97459</v>
          </cell>
          <cell r="B7974" t="str">
            <v>TÊ, EM AÇO, CONEXÃO SOLDADA, DN 65 (2 1/2"), INSTALADO EM PRUMADAS - FORNECIMENTO E INSTALAÇÃO. AF_12/2015</v>
          </cell>
          <cell r="C7974" t="str">
            <v>UN</v>
          </cell>
          <cell r="D7974">
            <v>0</v>
          </cell>
          <cell r="E7974">
            <v>0</v>
          </cell>
          <cell r="F7974">
            <v>0</v>
          </cell>
        </row>
        <row r="7975">
          <cell r="A7975">
            <v>97460</v>
          </cell>
          <cell r="B7975" t="str">
            <v>TÊ, EM AÇO, CONEXÃO SOLDADA, DN 80 (3"), INSTALADO EM PRUMADAS - FORNECIMENTO E INSTALAÇÃO. AF_12/2015</v>
          </cell>
          <cell r="C7975" t="str">
            <v>UN</v>
          </cell>
          <cell r="D7975">
            <v>0</v>
          </cell>
          <cell r="E7975">
            <v>0</v>
          </cell>
          <cell r="F7975">
            <v>0</v>
          </cell>
        </row>
        <row r="7976">
          <cell r="A7976">
            <v>97461</v>
          </cell>
          <cell r="B7976" t="str">
            <v>LUVA, EM AÇO, CONEXÃO SOLDADA, DN 25 (1), INSTALADO EM REDE DE ALIMENTAÇÃO PARA HIDRANTE - FORNECIMENTO E INSTALAÇÃO. AF_12/2015</v>
          </cell>
          <cell r="C7976" t="str">
            <v>UN</v>
          </cell>
          <cell r="D7976">
            <v>0</v>
          </cell>
          <cell r="E7976">
            <v>0</v>
          </cell>
          <cell r="F7976">
            <v>0</v>
          </cell>
        </row>
        <row r="7977">
          <cell r="A7977">
            <v>97462</v>
          </cell>
          <cell r="B7977" t="str">
            <v>LUVA COM REDUÇÃO, EM AÇO, CONEXÃO SOLDADA, DN 25 X 20 MM (1 X 3/4), INSTALADO EM REDE DE ALIMENTAÇÃO PARA HIDRANTE - FORNECIMENTO E INSTALAÇÃO. AF_12/2015</v>
          </cell>
          <cell r="C7977" t="str">
            <v>UN</v>
          </cell>
          <cell r="D7977">
            <v>0</v>
          </cell>
          <cell r="E7977">
            <v>0</v>
          </cell>
          <cell r="F7977">
            <v>0</v>
          </cell>
        </row>
        <row r="7978">
          <cell r="A7978">
            <v>97464</v>
          </cell>
          <cell r="B7978" t="str">
            <v>LUVA, EM AÇO, CONEXÃO SOLDADA, DN 32 (1 1/4), INSTALADO EM REDE DE ALIMENTAÇÃO PARA HIDRANTE - FORNECIMENTO E INSTALAÇÃO. AF_12/2015</v>
          </cell>
          <cell r="C7978" t="str">
            <v>UN</v>
          </cell>
          <cell r="D7978">
            <v>0</v>
          </cell>
          <cell r="E7978">
            <v>0</v>
          </cell>
          <cell r="F7978">
            <v>0</v>
          </cell>
        </row>
        <row r="7979">
          <cell r="A7979">
            <v>97465</v>
          </cell>
          <cell r="B7979" t="str">
            <v>LUVA COM REDUÇÃO, EM AÇO, CONEXÃO SOLDADA, DN 32 X 25 MM (1 1/4  X 1), INSTALADO EM REDE DE ALIMENTAÇÃO PARA HIDRANTE - FORNECIMENTO E INSTALAÇÃO. AF_12/2015</v>
          </cell>
          <cell r="C7979" t="str">
            <v>UN</v>
          </cell>
          <cell r="D7979">
            <v>0</v>
          </cell>
          <cell r="E7979">
            <v>0</v>
          </cell>
          <cell r="F7979">
            <v>0</v>
          </cell>
        </row>
        <row r="7980">
          <cell r="A7980">
            <v>97467</v>
          </cell>
          <cell r="B7980" t="str">
            <v>LUVA, EM AÇO, CONEXÃO SOLDADA, DN 40 (1 1/2), INSTALADO EM REDE DE ALIMENTAÇÃO PARA HIDRANTE - FORNECIMENTO E INSTALAÇÃO. AF_12/2015</v>
          </cell>
          <cell r="C7980" t="str">
            <v>UN</v>
          </cell>
          <cell r="D7980">
            <v>0</v>
          </cell>
          <cell r="E7980">
            <v>0</v>
          </cell>
          <cell r="F7980">
            <v>0</v>
          </cell>
        </row>
        <row r="7981">
          <cell r="A7981">
            <v>97468</v>
          </cell>
          <cell r="B7981" t="str">
            <v>LUVA COM REDUÇÃO, EM AÇO, CONEXÃO SOLDADA, DN 40  X 32 MM (1 1/2 X 1 1/4), INSTALADO EM REDE DE ALIMENTAÇÃO PARA HIDRANTE - FORNECIMENTO E INSTALAÇÃO. AF_12/2015</v>
          </cell>
          <cell r="C7981" t="str">
            <v>UN</v>
          </cell>
          <cell r="D7981">
            <v>0</v>
          </cell>
          <cell r="E7981">
            <v>0</v>
          </cell>
          <cell r="F7981">
            <v>0</v>
          </cell>
        </row>
        <row r="7982">
          <cell r="A7982">
            <v>97470</v>
          </cell>
          <cell r="B7982" t="str">
            <v>LUVA, EM AÇO, CONEXÃO SOLDADA, DN 50 (2), INSTALADO EM REDE DE ALIMENTAÇÃO PARA HIDRANTE - FORNECIMENTO E INSTALAÇÃO. AF_12/2015</v>
          </cell>
          <cell r="C7982" t="str">
            <v>UN</v>
          </cell>
          <cell r="D7982">
            <v>0</v>
          </cell>
          <cell r="E7982">
            <v>0</v>
          </cell>
          <cell r="F7982">
            <v>0</v>
          </cell>
        </row>
        <row r="7983">
          <cell r="A7983">
            <v>97471</v>
          </cell>
          <cell r="B7983" t="str">
            <v>LUVA COM REDUÇÃO, EM AÇO, CONEXÃO SOLDADA, DN 50 X 40 MM (2 X 1 1/2), INSTALADO EM REDE DE ALIMENTAÇÃO PARA HIDRANTE - FORNECIMENTO E INSTALAÇÃO. AF_12/2015</v>
          </cell>
          <cell r="C7983" t="str">
            <v>UN</v>
          </cell>
          <cell r="D7983">
            <v>0</v>
          </cell>
          <cell r="E7983">
            <v>0</v>
          </cell>
          <cell r="F7983">
            <v>0</v>
          </cell>
        </row>
        <row r="7984">
          <cell r="A7984">
            <v>97474</v>
          </cell>
          <cell r="B7984" t="str">
            <v>LUVA, EM AÇO, CONEXÃO SOLDADA, DN 65 (2 1/2), INSTALADO EM REDE DE ALIMENTAÇÃO PARA HIDRANTE - FORNECIMENTO E INSTALAÇÃO. AF_12/2015</v>
          </cell>
          <cell r="C7984" t="str">
            <v>UN</v>
          </cell>
          <cell r="D7984">
            <v>0</v>
          </cell>
          <cell r="E7984">
            <v>0</v>
          </cell>
          <cell r="F7984">
            <v>0</v>
          </cell>
        </row>
        <row r="7985">
          <cell r="A7985">
            <v>97475</v>
          </cell>
          <cell r="B7985" t="str">
            <v>LUVA COM REDUÇÃO, EM AÇO, CONEXÃO SOLDADA, DN 65 X 50 MM (2 1/2 X 2), INSTALADO EM REDE DE ALIMENTAÇÃO PARA HIDRANTE - FORNECIMENTO E INSTALAÇÃO. AF_12/2015</v>
          </cell>
          <cell r="C7985" t="str">
            <v>UN</v>
          </cell>
          <cell r="D7985">
            <v>0</v>
          </cell>
          <cell r="E7985">
            <v>0</v>
          </cell>
          <cell r="F7985">
            <v>0</v>
          </cell>
        </row>
        <row r="7986">
          <cell r="A7986">
            <v>97477</v>
          </cell>
          <cell r="B7986" t="str">
            <v>LUVA, EM AÇO, CONEXÃO SOLDADA, DN 80 (3), INSTALADO EM REDE DE ALIMENTAÇÃO PARA HIDRANTE - FORNECIMENTO E INSTALAÇÃO. AF_12/2015</v>
          </cell>
          <cell r="C7986" t="str">
            <v>UN</v>
          </cell>
          <cell r="D7986">
            <v>0</v>
          </cell>
          <cell r="E7986">
            <v>0</v>
          </cell>
          <cell r="F7986">
            <v>0</v>
          </cell>
        </row>
        <row r="7987">
          <cell r="A7987">
            <v>97478</v>
          </cell>
          <cell r="B7987" t="str">
            <v>LUVA COM REDUÇÃO, EM AÇO, CONEXÃO SOLDADA, DN 80 X 65 MM (3 X 2 1/2), INSTALADO EM REDE DE ALIMENTAÇÃO PARA HIDRANTE - FORNECIMENTO E INSTALAÇÃO. AF_12/2015</v>
          </cell>
          <cell r="C7987" t="str">
            <v>UN</v>
          </cell>
          <cell r="D7987">
            <v>0</v>
          </cell>
          <cell r="E7987">
            <v>0</v>
          </cell>
          <cell r="F7987">
            <v>0</v>
          </cell>
        </row>
        <row r="7988">
          <cell r="A7988">
            <v>97479</v>
          </cell>
          <cell r="B7988" t="str">
            <v>CURVA 45 GRAUS, EM AÇO, CONEXÃO SOLDADA, DN 25 (1), INSTALADO EM REDE DE ALIMENTAÇÃO PARA HIDRANTE - FORNECIMENTO E INSTALAÇÃO. AF_12/2015</v>
          </cell>
          <cell r="C7988" t="str">
            <v>UN</v>
          </cell>
          <cell r="D7988">
            <v>0</v>
          </cell>
          <cell r="E7988">
            <v>0</v>
          </cell>
          <cell r="F7988">
            <v>0</v>
          </cell>
        </row>
        <row r="7989">
          <cell r="A7989">
            <v>97480</v>
          </cell>
          <cell r="B7989" t="str">
            <v>CURVA 90 GRAUS, EM AÇO, CONEXÃO SOLDADA, DN 25 (1), INSTALADO EM REDE DE ALIMENTAÇÃO PARA HIDRANTE - FORNECIMENTO E INSTALAÇÃO. AF_12/2015</v>
          </cell>
          <cell r="C7989" t="str">
            <v>UN</v>
          </cell>
          <cell r="D7989">
            <v>0</v>
          </cell>
          <cell r="E7989">
            <v>0</v>
          </cell>
          <cell r="F7989">
            <v>0</v>
          </cell>
        </row>
        <row r="7990">
          <cell r="A7990">
            <v>97481</v>
          </cell>
          <cell r="B7990" t="str">
            <v>CURVA 45 GRAUS, EM AÇO, CONEXÃO SOLDADA, DN 32 (1 1/4), INSTALADO EM REDE DE ALIMENTAÇÃO PARA HIDRANTE - FORNECIMENTO E INSTALAÇÃO. AF_12/2015</v>
          </cell>
          <cell r="C7990" t="str">
            <v>UN</v>
          </cell>
          <cell r="D7990">
            <v>0</v>
          </cell>
          <cell r="E7990">
            <v>0</v>
          </cell>
          <cell r="F7990">
            <v>0</v>
          </cell>
        </row>
        <row r="7991">
          <cell r="A7991">
            <v>97482</v>
          </cell>
          <cell r="B7991" t="str">
            <v>CURVA 90 GRAUS, EM AÇO, CONEXÃO SOLDADA, DN 32 (1 1/4), INSTALADO EM REDE DE ALIMENTAÇÃO PARA HIDRANTE - FORNECIMENTO E INSTALAÇÃO. AF_12/2015</v>
          </cell>
          <cell r="C7991" t="str">
            <v>UN</v>
          </cell>
          <cell r="D7991">
            <v>0</v>
          </cell>
          <cell r="E7991">
            <v>0</v>
          </cell>
          <cell r="F7991">
            <v>0</v>
          </cell>
        </row>
        <row r="7992">
          <cell r="A7992">
            <v>97483</v>
          </cell>
          <cell r="B7992" t="str">
            <v>CURVA 45 GRAUS, EM AÇO, CONEXÃO SOLDADA, DN 40 (1 1/2"), INSTALADO EM REDE DE ALIMENTAÇÃO PARA HIDRANTE - FORNECIMENTO E INSTALAÇÃO. AF_12/2015</v>
          </cell>
          <cell r="C7992" t="str">
            <v>UN</v>
          </cell>
          <cell r="D7992">
            <v>0</v>
          </cell>
          <cell r="E7992">
            <v>0</v>
          </cell>
          <cell r="F7992">
            <v>0</v>
          </cell>
        </row>
        <row r="7993">
          <cell r="A7993">
            <v>97484</v>
          </cell>
          <cell r="B7993" t="str">
            <v>CURVA 90 GRAUS, EM AÇO, CONEXÃO SOLDADA, DN 40 (1 1/2"), INSTALADO EM REDE DE ALIMENTAÇÃO PARA HIDRANTE - FORNECIMENTO E INSTALAÇÃO. AF_12/2015</v>
          </cell>
          <cell r="C7993" t="str">
            <v>UN</v>
          </cell>
          <cell r="D7993">
            <v>0</v>
          </cell>
          <cell r="E7993">
            <v>0</v>
          </cell>
          <cell r="F7993">
            <v>0</v>
          </cell>
        </row>
        <row r="7994">
          <cell r="A7994">
            <v>97485</v>
          </cell>
          <cell r="B7994" t="str">
            <v>CURVA 45 GRAUS, EM AÇO, CONEXÃO SOLDADA, DN 50 (2"), INSTALADO EM REDE DE ALIMENTAÇÃO PARA HIDRANTE - FORNECIMENTO E INSTALAÇÃO. AF_12/2015</v>
          </cell>
          <cell r="C7994" t="str">
            <v>UN</v>
          </cell>
          <cell r="D7994">
            <v>0</v>
          </cell>
          <cell r="E7994">
            <v>0</v>
          </cell>
          <cell r="F7994">
            <v>0</v>
          </cell>
        </row>
        <row r="7995">
          <cell r="A7995">
            <v>97486</v>
          </cell>
          <cell r="B7995" t="str">
            <v>CURVA 90 GRAUS, EM AÇO, CONEXÃO SOLDADA, DN 50 (2"), INSTALADO EM REDE DE ALIMENTAÇÃO PARA HIDRANTE - FORNECIMENTO E INSTALAÇÃO. AF_12/2015</v>
          </cell>
          <cell r="C7995" t="str">
            <v>UN</v>
          </cell>
          <cell r="D7995">
            <v>0</v>
          </cell>
          <cell r="E7995">
            <v>0</v>
          </cell>
          <cell r="F7995">
            <v>0</v>
          </cell>
        </row>
        <row r="7996">
          <cell r="A7996">
            <v>97487</v>
          </cell>
          <cell r="B7996" t="str">
            <v>CURVA 45 GRAUS, EM AÇO, CONEXÃO SOLDADA, DN 65 (2 1/2"), INSTALADO EM REDE DE ALIMENTAÇÃO PARA HIDRANTE - FORNECIMENTO E INSTALAÇÃO. AF_12/2015</v>
          </cell>
          <cell r="C7996" t="str">
            <v>UN</v>
          </cell>
          <cell r="D7996">
            <v>0</v>
          </cell>
          <cell r="E7996">
            <v>0</v>
          </cell>
          <cell r="F7996">
            <v>0</v>
          </cell>
        </row>
        <row r="7997">
          <cell r="A7997">
            <v>97488</v>
          </cell>
          <cell r="B7997" t="str">
            <v>CURVA 90 GRAUS, EM AÇO, CONEXÃO SOLDADA, DN 65 (2 1/2"), INSTALADO EM REDE DE ALIMENTAÇÃO PARA HIDRANTE - FORNECIMENTO E INSTALAÇÃO. AF_12/2015</v>
          </cell>
          <cell r="C7997" t="str">
            <v>UN</v>
          </cell>
          <cell r="D7997">
            <v>0</v>
          </cell>
          <cell r="E7997">
            <v>0</v>
          </cell>
          <cell r="F7997">
            <v>0</v>
          </cell>
        </row>
        <row r="7998">
          <cell r="A7998">
            <v>97489</v>
          </cell>
          <cell r="B7998" t="str">
            <v>CURVA 45 GRAUS, EM AÇO, CONEXÃO SOLDADA, DN 80 (3"), INSTALADO EM REDE DE ALIMENTAÇÃO PARA HIDRANTE - FORNECIMENTO E INSTALAÇÃO. AF_12/2015</v>
          </cell>
          <cell r="C7998" t="str">
            <v>UN</v>
          </cell>
          <cell r="D7998">
            <v>0</v>
          </cell>
          <cell r="E7998">
            <v>0</v>
          </cell>
          <cell r="F7998">
            <v>0</v>
          </cell>
        </row>
        <row r="7999">
          <cell r="A7999">
            <v>97490</v>
          </cell>
          <cell r="B7999" t="str">
            <v>CURVA 90 GRAUS, EM AÇO, CONEXÃO SOLDADA, DN 80 (3"), INSTALADO EM REDE DE ALIMENTAÇÃO PARA HIDRANTE - FORNECIMENTO E INSTALAÇÃO. AF_12/2015</v>
          </cell>
          <cell r="C7999" t="str">
            <v>UN</v>
          </cell>
          <cell r="D7999">
            <v>0</v>
          </cell>
          <cell r="E7999">
            <v>0</v>
          </cell>
          <cell r="F7999">
            <v>0</v>
          </cell>
        </row>
        <row r="8000">
          <cell r="A8000">
            <v>97491</v>
          </cell>
          <cell r="B8000" t="str">
            <v>TÊ, EM AÇO, CONEXÃO SOLDADA, DN 25 (1"), INSTALADO EM REDE DE ALIMENTAÇÃO PARA HIDRANTE - FORNECIMENTO E INSTALAÇÃO. AF_12/2015</v>
          </cell>
          <cell r="C8000" t="str">
            <v>UN</v>
          </cell>
          <cell r="D8000">
            <v>0</v>
          </cell>
          <cell r="E8000">
            <v>0</v>
          </cell>
          <cell r="F8000">
            <v>0</v>
          </cell>
        </row>
        <row r="8001">
          <cell r="A8001">
            <v>97492</v>
          </cell>
          <cell r="B8001" t="str">
            <v>TÊ, EM AÇO, CONEXÃO SOLDADA, DN 32 (1 1/4"), INSTALADO EM REDE DE ALIMENTAÇÃO PARA HIDRANTE - FORNECIMENTO E INSTALAÇÃO. AF_12/2015</v>
          </cell>
          <cell r="C8001" t="str">
            <v>UN</v>
          </cell>
          <cell r="D8001">
            <v>0</v>
          </cell>
          <cell r="E8001">
            <v>0</v>
          </cell>
          <cell r="F8001">
            <v>0</v>
          </cell>
        </row>
        <row r="8002">
          <cell r="A8002">
            <v>97493</v>
          </cell>
          <cell r="B8002" t="str">
            <v>TÊ, EM AÇO, CONEXÃO SOLDADA, DN 40 (1 1/2"), INSTALADO EM REDE DE ALIMENTAÇÃO PARA HIDRANTE - FORNECIMENTO E INSTALAÇÃO. AF_12/2015</v>
          </cell>
          <cell r="C8002" t="str">
            <v>UN</v>
          </cell>
          <cell r="D8002">
            <v>0</v>
          </cell>
          <cell r="E8002">
            <v>0</v>
          </cell>
          <cell r="F8002">
            <v>0</v>
          </cell>
        </row>
        <row r="8003">
          <cell r="A8003">
            <v>97494</v>
          </cell>
          <cell r="B8003" t="str">
            <v>TÊ, EM AÇO, CONEXÃO SOLDADA, DN 50 (2"), INSTALADO EM REDE DE ALIMENTAÇÃO PARA HIDRANTE - FORNECIMENTO E INSTALAÇÃO. AF_12/2015</v>
          </cell>
          <cell r="C8003" t="str">
            <v>UN</v>
          </cell>
          <cell r="D8003">
            <v>0</v>
          </cell>
          <cell r="E8003">
            <v>0</v>
          </cell>
          <cell r="F8003">
            <v>0</v>
          </cell>
        </row>
        <row r="8004">
          <cell r="A8004">
            <v>97495</v>
          </cell>
          <cell r="B8004" t="str">
            <v>TÊ, EM AÇO, CONEXÃO SOLDADA, DN 65 (2 1/2"), INSTALADO EM REDE DE ALIMENTAÇÃO PARA HIDRANTE - FORNECIMENTO E INSTALAÇÃO. AF_12/2015</v>
          </cell>
          <cell r="C8004" t="str">
            <v>UN</v>
          </cell>
          <cell r="D8004">
            <v>0</v>
          </cell>
          <cell r="E8004">
            <v>0</v>
          </cell>
          <cell r="F8004">
            <v>0</v>
          </cell>
        </row>
        <row r="8005">
          <cell r="A8005">
            <v>97496</v>
          </cell>
          <cell r="B8005" t="str">
            <v>TÊ, EM AÇO, CONEXÃO SOLDADA, DN 80 (3"), INSTALADO EM REDE DE ALIMENTAÇÃO PARA HIDRANTE - FORNECIMENTO E INSTALAÇÃO. AF_12/2015</v>
          </cell>
          <cell r="C8005" t="str">
            <v>UN</v>
          </cell>
          <cell r="D8005">
            <v>0</v>
          </cell>
          <cell r="E8005">
            <v>0</v>
          </cell>
          <cell r="F8005">
            <v>0</v>
          </cell>
        </row>
        <row r="8006">
          <cell r="A8006">
            <v>97499</v>
          </cell>
          <cell r="B8006" t="str">
            <v>LUVA, EM AÇO, CONEXÃO SOLDADA, DN 25 (1"), INSTALADO EM REDE DE ALIMENTAÇÃO PARA SPRINKLER - FORNECIMENTO E INSTALAÇÃO. AF_12/2015</v>
          </cell>
          <cell r="C8006" t="str">
            <v>UN</v>
          </cell>
          <cell r="D8006">
            <v>0</v>
          </cell>
          <cell r="E8006">
            <v>0</v>
          </cell>
          <cell r="F8006">
            <v>0</v>
          </cell>
        </row>
        <row r="8007">
          <cell r="A8007">
            <v>97500</v>
          </cell>
          <cell r="B8007" t="str">
            <v>LUVA COM REDUÇÃO, EM AÇO, CONEXÃO SOLDADA, DN 25 X 20 MM (1" X 3/4"), INSTALADO EM REDE DE ALIMENTAÇÃO PARA SPRINKLER - FORNECIMENTO E INSTALAÇÃO. AF_12/2015</v>
          </cell>
          <cell r="C8007" t="str">
            <v>UN</v>
          </cell>
          <cell r="D8007">
            <v>0</v>
          </cell>
          <cell r="E8007">
            <v>0</v>
          </cell>
          <cell r="F8007">
            <v>0</v>
          </cell>
        </row>
        <row r="8008">
          <cell r="A8008">
            <v>97502</v>
          </cell>
          <cell r="B8008" t="str">
            <v>LUVA, EM AÇO, CONEXÃO SOLDADA, DN 32 (1 1/4"), INSTALADO EM REDE DE ALIMENTAÇÃO PARA SPRINKLER - FORNECIMENTO E INSTALAÇÃO. AF_12/2015</v>
          </cell>
          <cell r="C8008" t="str">
            <v>UN</v>
          </cell>
          <cell r="D8008">
            <v>0</v>
          </cell>
          <cell r="E8008">
            <v>0</v>
          </cell>
          <cell r="F8008">
            <v>0</v>
          </cell>
        </row>
        <row r="8009">
          <cell r="A8009">
            <v>97503</v>
          </cell>
          <cell r="B8009" t="str">
            <v>LUVA COM REDUÇÃO, EM AÇO, CONEXÃO SOLDADA, DN 32 X 25 MM (1 1/4"  X 1"), INSTALADO EM REDE DE ALIMENTAÇÃO PARA SPRINKLER - FORNECIMENTO E INSTALAÇÃO. AF_12/2015</v>
          </cell>
          <cell r="C8009" t="str">
            <v>UN</v>
          </cell>
          <cell r="D8009">
            <v>0</v>
          </cell>
          <cell r="E8009">
            <v>0</v>
          </cell>
          <cell r="F8009">
            <v>0</v>
          </cell>
        </row>
        <row r="8010">
          <cell r="A8010">
            <v>97505</v>
          </cell>
          <cell r="B8010" t="str">
            <v>LUVA, EM AÇO, CONEXÃO SOLDADA, DN 40 (1 1/2"), INSTALADO EM REDE DE ALIMENTAÇÃO PARA SPRINKLER - FORNECIMENTO E INSTALAÇÃO. AF_12/2015</v>
          </cell>
          <cell r="C8010" t="str">
            <v>UN</v>
          </cell>
          <cell r="D8010">
            <v>0</v>
          </cell>
          <cell r="E8010">
            <v>0</v>
          </cell>
          <cell r="F8010">
            <v>0</v>
          </cell>
        </row>
        <row r="8011">
          <cell r="A8011">
            <v>97506</v>
          </cell>
          <cell r="B8011" t="str">
            <v>LUVA COM REDUÇÃO, EM AÇO, CONEXÃO SOLDADA, DN 40  X 32 MM (1 1/2" X 1 1/4"), INSTALADO EM REDE DE ALIMENTAÇÃO PARA SPRINKLER - FORNECIMENTO E INSTALAÇÃO. AF_12/2015</v>
          </cell>
          <cell r="C8011" t="str">
            <v>UN</v>
          </cell>
          <cell r="D8011">
            <v>0</v>
          </cell>
          <cell r="E8011">
            <v>0</v>
          </cell>
          <cell r="F8011">
            <v>0</v>
          </cell>
        </row>
        <row r="8012">
          <cell r="A8012">
            <v>97508</v>
          </cell>
          <cell r="B8012" t="str">
            <v>LUVA, EM AÇO, CONEXÃO SOLDADA, DN 50 (2"), INSTALADO EM REDE DE ALIMENTAÇÃO PARA SPRINKLER - FORNECIMENTO E INSTALAÇÃO. AF_12/2015</v>
          </cell>
          <cell r="C8012" t="str">
            <v>UN</v>
          </cell>
          <cell r="D8012">
            <v>0</v>
          </cell>
          <cell r="E8012">
            <v>0</v>
          </cell>
          <cell r="F8012">
            <v>0</v>
          </cell>
        </row>
        <row r="8013">
          <cell r="A8013">
            <v>97509</v>
          </cell>
          <cell r="B8013" t="str">
            <v>LUVA COM REDUÇÃO, EM AÇO, CONEXÃO SOLDADA, DN 50 X 40 MM (2" X 1 1/2"), INSTALADO EM REDE DE ALIMENTAÇÃO PARA SPRINKLER - FORNECIMENTO E INSTALAÇÃO. AF_12/2015</v>
          </cell>
          <cell r="C8013" t="str">
            <v>UN</v>
          </cell>
          <cell r="D8013">
            <v>0</v>
          </cell>
          <cell r="E8013">
            <v>0</v>
          </cell>
          <cell r="F8013">
            <v>0</v>
          </cell>
        </row>
        <row r="8014">
          <cell r="A8014">
            <v>97511</v>
          </cell>
          <cell r="B8014" t="str">
            <v>LUVA, EM AÇO, CONEXÃO SOLDADA, DN 65 (2 1/2"), INSTALADO EM REDE DE ALIMENTAÇÃO PARA SPRINKLER - FORNECIMENTO E INSTALAÇÃO. AF_12/2015</v>
          </cell>
          <cell r="C8014" t="str">
            <v>UN</v>
          </cell>
          <cell r="D8014">
            <v>0</v>
          </cell>
          <cell r="E8014">
            <v>0</v>
          </cell>
          <cell r="F8014">
            <v>0</v>
          </cell>
        </row>
        <row r="8015">
          <cell r="A8015">
            <v>97512</v>
          </cell>
          <cell r="B8015" t="str">
            <v>LUVA COM REDUÇÃO, EM AÇO, CONEXÃO SOLDADA, DN 65 X 50 MM (2 1/2" X 2"), INSTALADO EM REDE DE ALIMENTAÇÃO PARA SPRINKLER - FORNECIMENTO E INSTALAÇÃO. AF_12/2015</v>
          </cell>
          <cell r="C8015" t="str">
            <v>UN</v>
          </cell>
          <cell r="D8015">
            <v>0</v>
          </cell>
          <cell r="E8015">
            <v>0</v>
          </cell>
          <cell r="F8015">
            <v>0</v>
          </cell>
        </row>
        <row r="8016">
          <cell r="A8016">
            <v>97514</v>
          </cell>
          <cell r="B8016" t="str">
            <v>LUVA, EM AÇO, CONEXÃO SOLDADA, DN 80 (3"), INSTALADO EM REDE DE ALIMENTAÇÃO PARA SPRINKLER - FORNECIMENTO E INSTALAÇÃO. AF_12/2015</v>
          </cell>
          <cell r="C8016" t="str">
            <v>UN</v>
          </cell>
          <cell r="D8016">
            <v>0</v>
          </cell>
          <cell r="E8016">
            <v>0</v>
          </cell>
          <cell r="F8016">
            <v>0</v>
          </cell>
        </row>
        <row r="8017">
          <cell r="A8017">
            <v>97515</v>
          </cell>
          <cell r="B8017" t="str">
            <v>LUVA COM REDUÇÃO, EM AÇO, CONEXÃO SOLDADA, DN 80 X 65 MM (3" X 2 1/2"), INSTALADO EM REDE DE ALIMENTAÇÃO PARA SPRINKLER - FORNECIMENTO E INSTALAÇÃO. AF_12/2015</v>
          </cell>
          <cell r="C8017" t="str">
            <v>UN</v>
          </cell>
          <cell r="D8017">
            <v>0</v>
          </cell>
          <cell r="E8017">
            <v>0</v>
          </cell>
          <cell r="F8017">
            <v>0</v>
          </cell>
        </row>
        <row r="8018">
          <cell r="A8018">
            <v>97517</v>
          </cell>
          <cell r="B8018" t="str">
            <v>CURVA 45 GRAUS, EM AÇO, CONEXÃO SOLDADA, DN 25 (1"), INSTALADO EM REDE DE ALIMENTAÇÃO PARA SPRINKLER - FORNECIMENTO E INSTALAÇÃO. AF_12/2015</v>
          </cell>
          <cell r="C8018" t="str">
            <v>UN</v>
          </cell>
          <cell r="D8018">
            <v>0</v>
          </cell>
          <cell r="E8018">
            <v>0</v>
          </cell>
          <cell r="F8018">
            <v>0</v>
          </cell>
        </row>
        <row r="8019">
          <cell r="A8019">
            <v>97518</v>
          </cell>
          <cell r="B8019" t="str">
            <v>CURVA 90 GRAUS, EM AÇO, CONEXÃO SOLDADA, DN 25 (1"), INSTALADO EM REDE DE ALIMENTAÇÃO PARA SPRINKLER - FORNECIMENTO E INSTALAÇÃO. AF_12/2015</v>
          </cell>
          <cell r="C8019" t="str">
            <v>UN</v>
          </cell>
          <cell r="D8019">
            <v>0</v>
          </cell>
          <cell r="E8019">
            <v>0</v>
          </cell>
          <cell r="F8019">
            <v>0</v>
          </cell>
        </row>
        <row r="8020">
          <cell r="A8020">
            <v>97519</v>
          </cell>
          <cell r="B8020" t="str">
            <v>CURVA 45 GRAUS, EM AÇO, CONEXÃO SOLDADA, DN 32 (1 1/4"), INSTALADO EM REDE DE ALIMENTAÇÃO PARA SPRINKLER - FORNECIMENTO E INSTALAÇÃO. AF_12/2015</v>
          </cell>
          <cell r="C8020" t="str">
            <v>UN</v>
          </cell>
          <cell r="D8020">
            <v>0</v>
          </cell>
          <cell r="E8020">
            <v>0</v>
          </cell>
          <cell r="F8020">
            <v>0</v>
          </cell>
        </row>
        <row r="8021">
          <cell r="A8021">
            <v>97520</v>
          </cell>
          <cell r="B8021" t="str">
            <v>CURVA 90 GRAUS, EM AÇO, CONEXÃO SOLDADA, DN 32 (1 1/4"), INSTALADO EM REDE DE ALIMENTAÇÃO PARA SPRINKLER - FORNECIMENTO E INSTALAÇÃO. AF_12/2015</v>
          </cell>
          <cell r="C8021" t="str">
            <v>UN</v>
          </cell>
          <cell r="D8021">
            <v>0</v>
          </cell>
          <cell r="E8021">
            <v>0</v>
          </cell>
          <cell r="F8021">
            <v>0</v>
          </cell>
        </row>
        <row r="8022">
          <cell r="A8022">
            <v>97521</v>
          </cell>
          <cell r="B8022" t="str">
            <v>CURVA 45 GRAUS, EM AÇO, CONEXÃO SOLDADA, DN 40 (1 1/2"), INSTALADO EM REDE DE ALIMENTAÇÃO PARA SPRINKLER - FORNECIMENTO E INSTALAÇÃO. AF_12/2015</v>
          </cell>
          <cell r="C8022" t="str">
            <v>UN</v>
          </cell>
          <cell r="D8022">
            <v>0</v>
          </cell>
          <cell r="E8022">
            <v>0</v>
          </cell>
          <cell r="F8022">
            <v>0</v>
          </cell>
        </row>
        <row r="8023">
          <cell r="A8023">
            <v>97522</v>
          </cell>
          <cell r="B8023" t="str">
            <v>CURVA 90 GRAUS, EM AÇO, CONEXÃO SOLDADA, DN 40 (1 1/2"), INSTALADO EM REDE DE ALIMENTAÇÃO PARA SPRINKLER - FORNECIMENTO E INSTALAÇÃO. AF_12/2015</v>
          </cell>
          <cell r="C8023" t="str">
            <v>UN</v>
          </cell>
          <cell r="D8023">
            <v>0</v>
          </cell>
          <cell r="E8023">
            <v>0</v>
          </cell>
          <cell r="F8023">
            <v>0</v>
          </cell>
        </row>
        <row r="8024">
          <cell r="A8024">
            <v>97523</v>
          </cell>
          <cell r="B8024" t="str">
            <v>CURVA 45 GRAUS, EM AÇO, CONEXÃO SOLDADA, DN 50 (2"), INSTALADO EM REDE DE ALIMENTAÇÃO PARA SPRINKLER - FORNECIMENTO E INSTALAÇÃO. AF_12/2015</v>
          </cell>
          <cell r="C8024" t="str">
            <v>UN</v>
          </cell>
          <cell r="D8024">
            <v>0</v>
          </cell>
          <cell r="E8024">
            <v>0</v>
          </cell>
          <cell r="F8024">
            <v>0</v>
          </cell>
        </row>
        <row r="8025">
          <cell r="A8025">
            <v>97524</v>
          </cell>
          <cell r="B8025" t="str">
            <v>CURVA 90 GRAUS, EM AÇO, CONEXÃO SOLDADA, DN 50 (2"), INSTALADO EM REDE DE ALIMENTAÇÃO PARA SPRINKLER - FORNECIMENTO E INSTALAÇÃO. AF_12/2015</v>
          </cell>
          <cell r="C8025" t="str">
            <v>UN</v>
          </cell>
          <cell r="D8025">
            <v>0</v>
          </cell>
          <cell r="E8025">
            <v>0</v>
          </cell>
          <cell r="F8025">
            <v>0</v>
          </cell>
        </row>
        <row r="8026">
          <cell r="A8026">
            <v>97525</v>
          </cell>
          <cell r="B8026" t="str">
            <v>CURVA 45 GRAUS, EM AÇO, CONEXÃO SOLDADA, DN 65 (2 1/2"), INSTALADO EM REDE DE ALIMENTAÇÃO PARA SPRINKLER - FORNECIMENTO E INSTALAÇÃO. AF_12/2015</v>
          </cell>
          <cell r="C8026" t="str">
            <v>UN</v>
          </cell>
          <cell r="D8026">
            <v>0</v>
          </cell>
          <cell r="E8026">
            <v>0</v>
          </cell>
          <cell r="F8026">
            <v>0</v>
          </cell>
        </row>
        <row r="8027">
          <cell r="A8027">
            <v>97526</v>
          </cell>
          <cell r="B8027" t="str">
            <v>CURVA 90 GRAUS, EM AÇO, CONEXÃO SOLDADA, DN 65 (2 1/2"), INSTALADO EM REDE DE ALIMENTAÇÃO PARA SPRINKLER - FORNECIMENTO E INSTALAÇÃO. AF_12/2015</v>
          </cell>
          <cell r="C8027" t="str">
            <v>UN</v>
          </cell>
          <cell r="D8027">
            <v>0</v>
          </cell>
          <cell r="E8027">
            <v>0</v>
          </cell>
          <cell r="F8027">
            <v>0</v>
          </cell>
        </row>
        <row r="8028">
          <cell r="A8028">
            <v>97527</v>
          </cell>
          <cell r="B8028" t="str">
            <v>CURVA 45 GRAUS, EM AÇO, CONEXÃO SOLDADA, DN 80 (3"), INSTALADO EM REDE DE ALIMENTAÇÃO PARA SPRINKLER - FORNECIMENTO E INSTALAÇÃO. AF_12/2015</v>
          </cell>
          <cell r="C8028" t="str">
            <v>UN</v>
          </cell>
          <cell r="D8028">
            <v>0</v>
          </cell>
          <cell r="E8028">
            <v>0</v>
          </cell>
          <cell r="F8028">
            <v>0</v>
          </cell>
        </row>
        <row r="8029">
          <cell r="A8029">
            <v>97528</v>
          </cell>
          <cell r="B8029" t="str">
            <v>CURVA 90 GRAUS, EM AÇO, CONEXÃO SOLDADA, DN 80 (3"), INSTALADO EM REDE DE ALIMENTAÇÃO PARA SPRINKLER - FORNECIMENTO E INSTALAÇÃO. AF_12/2015</v>
          </cell>
          <cell r="C8029" t="str">
            <v>UN</v>
          </cell>
          <cell r="D8029">
            <v>0</v>
          </cell>
          <cell r="E8029">
            <v>0</v>
          </cell>
          <cell r="F8029">
            <v>0</v>
          </cell>
        </row>
        <row r="8030">
          <cell r="A8030">
            <v>97529</v>
          </cell>
          <cell r="B8030" t="str">
            <v>TÊ, EM AÇO, CONEXÃO SOLDADA, DN 25 (1"), INSTALADO EM REDE DE ALIMENTAÇÃO PARA SPRINKLER - FORNECIMENTO E INSTALAÇÃO. AF_12/2015</v>
          </cell>
          <cell r="C8030" t="str">
            <v>UN</v>
          </cell>
          <cell r="D8030">
            <v>0</v>
          </cell>
          <cell r="E8030">
            <v>0</v>
          </cell>
          <cell r="F8030">
            <v>0</v>
          </cell>
        </row>
        <row r="8031">
          <cell r="A8031">
            <v>97530</v>
          </cell>
          <cell r="B8031" t="str">
            <v>TÊ, EM AÇO, CONEXÃO SOLDADA, DN 32 (1 1/4"), INSTALADO EM REDE DE ALIMENTAÇÃO PARA SPRINKLER - FORNECIMENTO E INSTALAÇÃO. AF_12/2015</v>
          </cell>
          <cell r="C8031" t="str">
            <v>UN</v>
          </cell>
          <cell r="D8031">
            <v>0</v>
          </cell>
          <cell r="E8031">
            <v>0</v>
          </cell>
          <cell r="F8031">
            <v>0</v>
          </cell>
        </row>
        <row r="8032">
          <cell r="A8032">
            <v>97531</v>
          </cell>
          <cell r="B8032" t="str">
            <v>TÊ, EM AÇO, CONEXÃO SOLDADA, DN 40 (1 1/2"), INSTALADO EM REDE DE ALIMENTAÇÃO PARA SPRINKLER - FORNECIMENTO E INSTALAÇÃO. AF_12/2015</v>
          </cell>
          <cell r="C8032" t="str">
            <v>UN</v>
          </cell>
          <cell r="D8032">
            <v>0</v>
          </cell>
          <cell r="E8032">
            <v>0</v>
          </cell>
          <cell r="F8032">
            <v>0</v>
          </cell>
        </row>
        <row r="8033">
          <cell r="A8033">
            <v>97532</v>
          </cell>
          <cell r="B8033" t="str">
            <v>TÊ, EM AÇO, CONEXÃO SOLDADA, DN 50 (2"), INSTALADO EM REDE DE ALIMENTAÇÃO PARA SPRINKLER - FORNECIMENTO E INSTALAÇÃO. AF_12/2015</v>
          </cell>
          <cell r="C8033" t="str">
            <v>UN</v>
          </cell>
          <cell r="D8033">
            <v>0</v>
          </cell>
          <cell r="E8033">
            <v>0</v>
          </cell>
          <cell r="F8033">
            <v>0</v>
          </cell>
        </row>
        <row r="8034">
          <cell r="A8034">
            <v>97533</v>
          </cell>
          <cell r="B8034" t="str">
            <v>TÊ, EM AÇO, CONEXÃO SOLDADA, DN 65 (2 1/2"), INSTALADO EM REDE DE ALIMENTAÇÃO PARA SPRINKLER - FORNECIMENTO E INSTALAÇÃO. AF_12/2015</v>
          </cell>
          <cell r="C8034" t="str">
            <v>UN</v>
          </cell>
          <cell r="D8034">
            <v>0</v>
          </cell>
          <cell r="E8034">
            <v>0</v>
          </cell>
          <cell r="F8034">
            <v>0</v>
          </cell>
        </row>
        <row r="8035">
          <cell r="A8035">
            <v>97534</v>
          </cell>
          <cell r="B8035" t="str">
            <v>TÊ, EM AÇO, CONEXÃO SOLDADA, DN 80 (3"), INSTALADO EM REDE DE ALIMENTAÇÃO PARA SPRINKLER - FORNECIMENTO E INSTALAÇÃO. AF_12/2015</v>
          </cell>
          <cell r="C8035" t="str">
            <v>UN</v>
          </cell>
          <cell r="D8035">
            <v>0</v>
          </cell>
          <cell r="E8035">
            <v>0</v>
          </cell>
          <cell r="F8035">
            <v>0</v>
          </cell>
        </row>
        <row r="8036">
          <cell r="A8036">
            <v>97537</v>
          </cell>
          <cell r="B8036" t="str">
            <v>LUVA, EM AÇO, CONEXÃO SOLDADA, DN 15 (1/2"), INSTALADO EM RAMAIS E SUB-RAMAIS DE GÁS - FORNECIMENTO E INSTALAÇÃO. AF_12/2015</v>
          </cell>
          <cell r="C8036" t="str">
            <v>UN</v>
          </cell>
          <cell r="D8036">
            <v>0</v>
          </cell>
          <cell r="E8036">
            <v>0</v>
          </cell>
          <cell r="F8036">
            <v>0</v>
          </cell>
        </row>
        <row r="8037">
          <cell r="A8037">
            <v>97540</v>
          </cell>
          <cell r="B8037" t="str">
            <v>LUVA, EM AÇO, CONEXÃO SOLDADA, DN 20 (3/4"), INSTALADO EM RAMAIS E SUB-RAMAIS DE GÁS - FORNECIMENTO E INSTALAÇÃO. AF_12/2015</v>
          </cell>
          <cell r="C8037" t="str">
            <v>UN</v>
          </cell>
          <cell r="D8037">
            <v>0</v>
          </cell>
          <cell r="E8037">
            <v>0</v>
          </cell>
          <cell r="F8037">
            <v>0</v>
          </cell>
        </row>
        <row r="8038">
          <cell r="A8038">
            <v>97541</v>
          </cell>
          <cell r="B8038" t="str">
            <v>LUVA COM REDUÇÃO, EM AÇO, CONEXÃO SOLDADA, DN 20 X 15 MM (3/4 " X 1/2"), INSTALADO EM RAMAIS E SUB-RAMAIS DE GÁS - FORNECIMENTO E INSTALAÇÃO. AF_12/2015</v>
          </cell>
          <cell r="C8038" t="str">
            <v>UN</v>
          </cell>
          <cell r="D8038">
            <v>0</v>
          </cell>
          <cell r="E8038">
            <v>0</v>
          </cell>
          <cell r="F8038">
            <v>0</v>
          </cell>
        </row>
        <row r="8039">
          <cell r="A8039">
            <v>97543</v>
          </cell>
          <cell r="B8039" t="str">
            <v>LUVA, EM AÇO, CONEXÃO SOLDADA, DN 25 (1"), INSTALADO EM RAMAIS E SUB-RAMAIS DE GÁS - FORNECIMENTO E INSTALAÇÃO. AF_12/2015</v>
          </cell>
          <cell r="C8039" t="str">
            <v>UN</v>
          </cell>
          <cell r="D8039">
            <v>0</v>
          </cell>
          <cell r="E8039">
            <v>0</v>
          </cell>
          <cell r="F8039">
            <v>0</v>
          </cell>
        </row>
        <row r="8040">
          <cell r="A8040">
            <v>97544</v>
          </cell>
          <cell r="B8040" t="str">
            <v>LUVA COM REDUÇÃO, EM AÇO, CONEXÃO SOLDADA, DN 25 X 20 MM (1" X 3/4"), INSTALADO EM RAMAIS E SUB-RAMAIS DE GÁS - FORNECIMENTO E INSTALAÇÃO. AF_12/2015</v>
          </cell>
          <cell r="C8040" t="str">
            <v>UN</v>
          </cell>
          <cell r="D8040">
            <v>0</v>
          </cell>
          <cell r="E8040">
            <v>0</v>
          </cell>
          <cell r="F8040">
            <v>0</v>
          </cell>
        </row>
        <row r="8041">
          <cell r="A8041">
            <v>97546</v>
          </cell>
          <cell r="B8041" t="str">
            <v>CURVA 45 GRAUS, EM AÇO, CONEXÃO SOLDADA, DN 15 (1/2"), INSTALADO EM RAMAIS E SUB-RAMAIS DE GÁS - FORNECIMENTO E INSTALAÇÃO. AF_12/2015</v>
          </cell>
          <cell r="C8041" t="str">
            <v>UN</v>
          </cell>
          <cell r="D8041">
            <v>0</v>
          </cell>
          <cell r="E8041">
            <v>0</v>
          </cell>
          <cell r="F8041">
            <v>0</v>
          </cell>
        </row>
        <row r="8042">
          <cell r="A8042">
            <v>97547</v>
          </cell>
          <cell r="B8042" t="str">
            <v>CURVA 90 GRAUS, EM AÇO, CONEXÃO SOLDADA, DN 15 (1/2"), INSTALADO EM RAMAIS E SUB-RAMAIS DE GÁS - FORNECIMENTO E INSTALAÇÃO. AF_12/2015</v>
          </cell>
          <cell r="C8042" t="str">
            <v>UN</v>
          </cell>
          <cell r="D8042">
            <v>0</v>
          </cell>
          <cell r="E8042">
            <v>0</v>
          </cell>
          <cell r="F8042">
            <v>0</v>
          </cell>
        </row>
        <row r="8043">
          <cell r="A8043">
            <v>97548</v>
          </cell>
          <cell r="B8043" t="str">
            <v>CURVA 45 GRAUS, EM AÇO, CONEXÃO SOLDADA, DN 20 (3/4"), INSTALADO EM RAMAIS E SUB-RAMAIS DE GÁS - FORNECIMENTO E INSTALAÇÃO. AF_12/2015</v>
          </cell>
          <cell r="C8043" t="str">
            <v>UN</v>
          </cell>
          <cell r="D8043">
            <v>0</v>
          </cell>
          <cell r="E8043">
            <v>0</v>
          </cell>
          <cell r="F8043">
            <v>0</v>
          </cell>
        </row>
        <row r="8044">
          <cell r="A8044">
            <v>97549</v>
          </cell>
          <cell r="B8044" t="str">
            <v>CURVA 90 GRAUS, EM AÇO, CONEXÃO SOLDADA, DN 20 (3/4"), INSTALADO EM RAMAIS E SUB-RAMAIS DE GÁS - FORNECIMENTO E INSTALAÇÃO. AF_12/2015</v>
          </cell>
          <cell r="C8044" t="str">
            <v>UN</v>
          </cell>
          <cell r="D8044">
            <v>0</v>
          </cell>
          <cell r="E8044">
            <v>0</v>
          </cell>
          <cell r="F8044">
            <v>0</v>
          </cell>
        </row>
        <row r="8045">
          <cell r="A8045">
            <v>97550</v>
          </cell>
          <cell r="B8045" t="str">
            <v>CURVA 45 GRAUS, EM AÇO, CONEXÃO SOLDADA, DN 25 (1"), INSTALADO EM RAMAIS E SUB-RAMAIS DE GÁS - FORNECIMENTO E INSTALAÇÃO. AF_12/2015</v>
          </cell>
          <cell r="C8045" t="str">
            <v>UN</v>
          </cell>
          <cell r="D8045">
            <v>0</v>
          </cell>
          <cell r="E8045">
            <v>0</v>
          </cell>
          <cell r="F8045">
            <v>0</v>
          </cell>
        </row>
        <row r="8046">
          <cell r="A8046">
            <v>97551</v>
          </cell>
          <cell r="B8046" t="str">
            <v>CURVA 90 GRAUS, EM AÇO, CONEXÃO SOLDADA, DN 25 (1"), INSTALADO EM RAMAIS E SUB-RAMAIS DE GÁS - FORNECIMENTO E INSTALAÇÃO. AF_12/2015</v>
          </cell>
          <cell r="C8046" t="str">
            <v>UN</v>
          </cell>
          <cell r="D8046">
            <v>0</v>
          </cell>
          <cell r="E8046">
            <v>0</v>
          </cell>
          <cell r="F8046">
            <v>0</v>
          </cell>
        </row>
        <row r="8047">
          <cell r="A8047">
            <v>97552</v>
          </cell>
          <cell r="B8047" t="str">
            <v>TÊ, EM AÇO, CONEXÃO SOLDADA, DN 15 (1/2"), INSTALADO EM RAMAIS E SUB-RAMAIS DE GÁS - FORNECIMENTO E INSTALAÇÃO. AF_12/2015</v>
          </cell>
          <cell r="C8047" t="str">
            <v>UN</v>
          </cell>
          <cell r="D8047">
            <v>0</v>
          </cell>
          <cell r="E8047">
            <v>0</v>
          </cell>
          <cell r="F8047">
            <v>0</v>
          </cell>
        </row>
        <row r="8048">
          <cell r="A8048">
            <v>97553</v>
          </cell>
          <cell r="B8048" t="str">
            <v>TÊ, EM AÇO, CONEXÃO SOLDADA, DN 20 (3/4"), INSTALADO EM RAMAIS E SUB-RAMAIS DE GÁS - FORNECIMENTO E INSTALAÇÃO. AF_12/2015</v>
          </cell>
          <cell r="C8048" t="str">
            <v>UN</v>
          </cell>
          <cell r="D8048">
            <v>0</v>
          </cell>
          <cell r="E8048">
            <v>0</v>
          </cell>
          <cell r="F8048">
            <v>0</v>
          </cell>
        </row>
        <row r="8049">
          <cell r="A8049">
            <v>97554</v>
          </cell>
          <cell r="B8049" t="str">
            <v>TÊ, EM AÇO, CONEXÃO SOLDADA, DN 25 (1"), INSTALADO EM RAMAIS E SUB-RAMAIS DE GÁS - FORNECIMENTO E INSTALAÇÃO. AF_12/2015</v>
          </cell>
          <cell r="C8049" t="str">
            <v>UN</v>
          </cell>
          <cell r="D8049">
            <v>0</v>
          </cell>
          <cell r="E8049">
            <v>0</v>
          </cell>
          <cell r="F8049">
            <v>0</v>
          </cell>
        </row>
        <row r="8050">
          <cell r="A8050">
            <v>98602</v>
          </cell>
          <cell r="B8050" t="str">
            <v>CONECTOR EM BRONZE/LATÃO, DN 22 MM X 1/2", SEM ANEL DE SOLDA, BOLSA X ROSCA F, INSTALADO EM PRUMADA  FORNECIMENTO E INSTALAÇÃO. AF_01/2016</v>
          </cell>
          <cell r="C8050" t="str">
            <v>UN</v>
          </cell>
          <cell r="D8050">
            <v>0</v>
          </cell>
          <cell r="E8050">
            <v>0</v>
          </cell>
          <cell r="F8050">
            <v>0</v>
          </cell>
        </row>
        <row r="8051">
          <cell r="A8051">
            <v>6171</v>
          </cell>
          <cell r="B8051" t="str">
            <v>TAMPA DE CONCRETO ARMADO 60X60X5CM PARA CAIXA</v>
          </cell>
          <cell r="C8051" t="str">
            <v>UN</v>
          </cell>
          <cell r="D8051">
            <v>0</v>
          </cell>
          <cell r="E8051">
            <v>0</v>
          </cell>
          <cell r="F8051">
            <v>0</v>
          </cell>
        </row>
        <row r="8052">
          <cell r="A8052" t="str">
            <v>74166/1</v>
          </cell>
          <cell r="B8052" t="str">
            <v>CAIXA DE INSPEÇÃO EM CONCRETO PRÉ-MOLDADO DN 60CM COM TAMPA H= 60CM - FORNECIMENTO E INSTALACAO</v>
          </cell>
          <cell r="C8052" t="str">
            <v>UN</v>
          </cell>
          <cell r="D8052">
            <v>0</v>
          </cell>
          <cell r="E8052">
            <v>0</v>
          </cell>
          <cell r="F8052">
            <v>0</v>
          </cell>
        </row>
        <row r="8053">
          <cell r="A8053" t="str">
            <v>74166/2</v>
          </cell>
          <cell r="B8053" t="str">
            <v>CAIXA DE INSPECAO EM ANEL DE CONCRETO PRE MOLDADO, COM 950MM DE ALTURA TOTAL. ANEIS COM ESP=50MM, DIAM.=600MM. EXCLUSIVE TAMPAO E ESCAVACAO - FORNECIMENTO E INSTALACAO</v>
          </cell>
          <cell r="C8053" t="str">
            <v>UN</v>
          </cell>
          <cell r="D8053">
            <v>0</v>
          </cell>
          <cell r="E8053">
            <v>0</v>
          </cell>
          <cell r="F8053">
            <v>0</v>
          </cell>
        </row>
        <row r="8054">
          <cell r="A8054">
            <v>88503</v>
          </cell>
          <cell r="B8054" t="str">
            <v>CAIXA D´ÁGUA EM POLIETILENO, 1000 LITROS, COM ACESSÓRIOS</v>
          </cell>
          <cell r="C8054" t="str">
            <v>UN</v>
          </cell>
          <cell r="D8054">
            <v>0</v>
          </cell>
          <cell r="E8054">
            <v>0</v>
          </cell>
          <cell r="F8054">
            <v>0</v>
          </cell>
        </row>
        <row r="8055">
          <cell r="A8055">
            <v>88504</v>
          </cell>
          <cell r="B8055" t="str">
            <v>CAIXA D´AGUA EM POLIETILENO, 500 LITROS, COM ACESSÓRIOS</v>
          </cell>
          <cell r="C8055" t="str">
            <v>UN</v>
          </cell>
          <cell r="D8055">
            <v>0</v>
          </cell>
          <cell r="E8055">
            <v>0</v>
          </cell>
          <cell r="F8055">
            <v>0</v>
          </cell>
        </row>
        <row r="8056">
          <cell r="A8056">
            <v>97900</v>
          </cell>
          <cell r="B8056" t="str">
            <v>CAIXA ENTERRADA HIDRÁULICA RETANGULAR EM ALVENARIA COM TIJOLOS CERÂMICOS MACIÇOS, DIMENSÕES INTERNAS: 0,3X0,3X0,3 M PARA REDE DE ESGOTO. AF_05/2018</v>
          </cell>
          <cell r="C8056" t="str">
            <v>UN</v>
          </cell>
          <cell r="D8056">
            <v>0</v>
          </cell>
          <cell r="E8056">
            <v>0</v>
          </cell>
          <cell r="F8056">
            <v>0</v>
          </cell>
        </row>
        <row r="8057">
          <cell r="A8057">
            <v>97901</v>
          </cell>
          <cell r="B8057" t="str">
            <v>CAIXA ENTERRADA HIDRÁULICA RETANGULAR EM ALVENARIA COM TIJOLOS CERÂMICOS MACIÇOS, DIMENSÕES INTERNAS: 0,4X0,4X0,4 M PARA REDE DE ESGOTO. AF_05/2018</v>
          </cell>
          <cell r="C8057" t="str">
            <v>UN</v>
          </cell>
          <cell r="D8057">
            <v>0</v>
          </cell>
          <cell r="E8057">
            <v>0</v>
          </cell>
          <cell r="F8057">
            <v>0</v>
          </cell>
        </row>
        <row r="8058">
          <cell r="A8058">
            <v>97902</v>
          </cell>
          <cell r="B8058" t="str">
            <v>CAIXA ENTERRADA HIDRÁULICA RETANGULAR EM ALVENARIA COM TIJOLOS CERÂMICOS MACIÇOS, DIMENSÕES INTERNAS: 0,6X0,6X0,6 M PARA REDE DE ESGOTO. AF_05/2018</v>
          </cell>
          <cell r="C8058" t="str">
            <v>UN</v>
          </cell>
          <cell r="D8058">
            <v>0</v>
          </cell>
          <cell r="E8058">
            <v>0</v>
          </cell>
          <cell r="F8058">
            <v>0</v>
          </cell>
        </row>
        <row r="8059">
          <cell r="A8059">
            <v>97903</v>
          </cell>
          <cell r="B8059" t="str">
            <v>CAIXA ENTERRADA HIDRÁULICA RETANGULAR EM ALVENARIA COM TIJOLOS CERÂMICOS MACIÇOS, DIMENSÕES INTERNAS: 0,8X0,8X0,6 M PARA REDE DE ESGOTO. AF_05/2018</v>
          </cell>
          <cell r="C8059" t="str">
            <v>UN</v>
          </cell>
          <cell r="D8059">
            <v>0</v>
          </cell>
          <cell r="E8059">
            <v>0</v>
          </cell>
          <cell r="F8059">
            <v>0</v>
          </cell>
        </row>
        <row r="8060">
          <cell r="A8060">
            <v>97904</v>
          </cell>
          <cell r="B8060" t="str">
            <v>CAIXA ENTERRADA HIDRÁULICA RETANGULAR EM ALVENARIA COM TIJOLOS CERÂMICOS MACIÇOS, DIMENSÕES INTERNAS: 1X1X0,6 M PARA REDE DE ESGOTO. AF_05/2018</v>
          </cell>
          <cell r="C8060" t="str">
            <v>UN</v>
          </cell>
          <cell r="D8060">
            <v>0</v>
          </cell>
          <cell r="E8060">
            <v>0</v>
          </cell>
          <cell r="F8060">
            <v>0</v>
          </cell>
        </row>
        <row r="8061">
          <cell r="A8061">
            <v>97905</v>
          </cell>
          <cell r="B8061" t="str">
            <v>CAIXA ENTERRADA HIDRÁULICA RETANGULAR, EM ALVENARIA COM BLOCOS DE CONCRETO, DIMENSÕES INTERNAS: 0,4X0,4X0,4 M PARA REDE DE ESGOTO. AF_05/2018</v>
          </cell>
          <cell r="C8061" t="str">
            <v>UN</v>
          </cell>
          <cell r="D8061">
            <v>0</v>
          </cell>
          <cell r="E8061">
            <v>0</v>
          </cell>
          <cell r="F8061">
            <v>0</v>
          </cell>
        </row>
        <row r="8062">
          <cell r="A8062">
            <v>97906</v>
          </cell>
          <cell r="B8062" t="str">
            <v>CAIXA ENTERRADA HIDRÁULICA RETANGULAR, EM ALVENARIA COM BLOCOS DE CONCRETO, DIMENSÕES INTERNAS: 0,6X0,6X0,6 M PARA REDE DE ESGOTO. AF_05/2018</v>
          </cell>
          <cell r="C8062" t="str">
            <v>UN</v>
          </cell>
          <cell r="D8062">
            <v>0</v>
          </cell>
          <cell r="E8062">
            <v>0</v>
          </cell>
          <cell r="F8062">
            <v>0</v>
          </cell>
        </row>
        <row r="8063">
          <cell r="A8063">
            <v>97907</v>
          </cell>
          <cell r="B8063" t="str">
            <v>CAIXA ENTERRADA HIDRÁULICA RETANGULAR, EM ALVENARIA COM BLOCOS DE CONCRETO, DIMENSÕES INTERNAS: 0,8X0,8X0,6 M PARA REDE DE ESGOTO. AF_05/2018</v>
          </cell>
          <cell r="C8063" t="str">
            <v>UN</v>
          </cell>
          <cell r="D8063">
            <v>0</v>
          </cell>
          <cell r="E8063">
            <v>0</v>
          </cell>
          <cell r="F8063">
            <v>0</v>
          </cell>
        </row>
        <row r="8064">
          <cell r="A8064">
            <v>97908</v>
          </cell>
          <cell r="B8064" t="str">
            <v>CAIXA ENTERRADA HIDRÁULICA RETANGULAR, EM ALVENARIA COM BLOCOS DE CONCRETO, DIMENSÕES INTERNAS: 1X1X0,6 M PARA REDE DE ESGOTO. AF_05/2018</v>
          </cell>
          <cell r="C8064" t="str">
            <v>UN</v>
          </cell>
          <cell r="D8064">
            <v>0</v>
          </cell>
          <cell r="E8064">
            <v>0</v>
          </cell>
          <cell r="F8064">
            <v>0</v>
          </cell>
        </row>
        <row r="8065">
          <cell r="A8065">
            <v>98102</v>
          </cell>
          <cell r="B8065" t="str">
            <v>CAIXA DE GORDURA SIMPLES, CIRCULAR, EM CONCRETO PRÉ-MOLDADO, DIÂMETRO INTERNO = 0,4 M, ALTURA INTERNA = 0,4 M. AF_05/2018</v>
          </cell>
          <cell r="C8065" t="str">
            <v>UN</v>
          </cell>
          <cell r="D8065">
            <v>0</v>
          </cell>
          <cell r="E8065">
            <v>0</v>
          </cell>
          <cell r="F8065">
            <v>0</v>
          </cell>
        </row>
        <row r="8066">
          <cell r="A8066">
            <v>98103</v>
          </cell>
          <cell r="B8066" t="str">
            <v>CAIXA DE GORDURA DUPLA, CIRCULAR, EM CONCRETO PRÉ-MOLDADO, DIÂMETRO INTERNO = 0,6 M, ALTURA INTERNA = 0,6 M. AF_05/2018</v>
          </cell>
          <cell r="C8066" t="str">
            <v>UN</v>
          </cell>
          <cell r="D8066">
            <v>0</v>
          </cell>
          <cell r="E8066">
            <v>0</v>
          </cell>
          <cell r="F8066">
            <v>0</v>
          </cell>
        </row>
        <row r="8067">
          <cell r="A8067">
            <v>98104</v>
          </cell>
          <cell r="B8067" t="str">
            <v>CAIXA DE GORDURA SIMPLES (CAPACIDADE: 36L), RETANGULAR, EM ALVENARIA COM TIJOLOS CERÂMICOS MACIÇOS, DIMENSÕES INTERNAS = 0,2X0,4 M, ALTURA INTERNA = 0,8 M. AF_05/2018</v>
          </cell>
          <cell r="C8067" t="str">
            <v>UN</v>
          </cell>
          <cell r="D8067">
            <v>0</v>
          </cell>
          <cell r="E8067">
            <v>0</v>
          </cell>
          <cell r="F8067">
            <v>0</v>
          </cell>
        </row>
        <row r="8068">
          <cell r="A8068">
            <v>98105</v>
          </cell>
          <cell r="B8068" t="str">
            <v>CAIXA DE GORDURA DUPLA (CAPACIDADE: 126 L), RETANGULAR, EM ALVENARIA COM TIJOLOS CERÂMICOS MACIÇOS, DIMENSÕES INTERNAS = 0,4X0,7 M, ALTURA INTERNA = 0,8 M. AF_05/2018</v>
          </cell>
          <cell r="C8068" t="str">
            <v>UN</v>
          </cell>
          <cell r="D8068">
            <v>0</v>
          </cell>
          <cell r="E8068">
            <v>0</v>
          </cell>
          <cell r="F8068">
            <v>0</v>
          </cell>
        </row>
        <row r="8069">
          <cell r="A8069">
            <v>98106</v>
          </cell>
          <cell r="B8069" t="str">
            <v>CAIXA DE GORDURA ESPECIAL (CAPACIDADE: 312 L - PARA ATÉ 146 PESSOAS SERVIDAS NO PICO), RETANGULAR, EM ALVENARIA COM TIJOLOS CERÂMICOS MACIÇOS, DIMENSÕES INTERNAS = 0,4X1,2 M, ALTURA INTERNA = 1 M. AF_05/2018</v>
          </cell>
          <cell r="C8069" t="str">
            <v>UN</v>
          </cell>
          <cell r="D8069">
            <v>0</v>
          </cell>
          <cell r="E8069">
            <v>0</v>
          </cell>
          <cell r="F8069">
            <v>0</v>
          </cell>
        </row>
        <row r="8070">
          <cell r="A8070">
            <v>98107</v>
          </cell>
          <cell r="B8070" t="str">
            <v>CAIXA DE GORDURA SIMPLES (CAPACIDADE: 36 L), RETANGULAR, EM ALVENARIA COM BLOCOS DE CONCRETO, DIMENSÕES INTERNAS = 0,2X0,4 M, ALTURA INTERNA = 0,8 M. AF_05/2018</v>
          </cell>
          <cell r="C8070" t="str">
            <v>UN</v>
          </cell>
          <cell r="D8070">
            <v>0</v>
          </cell>
          <cell r="E8070">
            <v>0</v>
          </cell>
          <cell r="F8070">
            <v>0</v>
          </cell>
        </row>
        <row r="8071">
          <cell r="A8071">
            <v>98108</v>
          </cell>
          <cell r="B8071" t="str">
            <v>CAIXA DE GORDURA DUPLA (CAPACIDADE: 126 L), RETANGULAR, EM ALVENARIA COM BLOCOS DE CONCRETO, DIMENSÕES INTERNAS = 0,4X0,7 M, ALTURA INTERNA = 0,8 M. AF_05/2018</v>
          </cell>
          <cell r="C8071" t="str">
            <v>UN</v>
          </cell>
          <cell r="D8071">
            <v>0</v>
          </cell>
          <cell r="E8071">
            <v>0</v>
          </cell>
          <cell r="F8071">
            <v>0</v>
          </cell>
        </row>
        <row r="8072">
          <cell r="A8072">
            <v>99250</v>
          </cell>
          <cell r="B8072" t="str">
            <v>CAIXA ENTERRADA HIDRÁULICA RETANGULAR EM ALVENARIA COM TIJOLOS CERÂMICOS MACIÇOS, DIMENSÕES INTERNAS: 0,3X0,3X0,3 M PARA REDE DE DRENAGEM. AF_05/2018</v>
          </cell>
          <cell r="C8072" t="str">
            <v>UN</v>
          </cell>
          <cell r="D8072">
            <v>0</v>
          </cell>
          <cell r="E8072">
            <v>0</v>
          </cell>
          <cell r="F8072">
            <v>0</v>
          </cell>
        </row>
        <row r="8073">
          <cell r="A8073">
            <v>99251</v>
          </cell>
          <cell r="B8073" t="str">
            <v>CAIXA ENTERRADA HIDRÁULICA RETANGULAR EM ALVENARIA COM TIJOLOS CERÂMICOS MACIÇOS, DIMENSÕES INTERNAS: 0,4X0,4X0,4 M PARA REDE DE DRENAGEM. AF_05/2018</v>
          </cell>
          <cell r="C8073" t="str">
            <v>UN</v>
          </cell>
          <cell r="D8073">
            <v>0</v>
          </cell>
          <cell r="E8073">
            <v>0</v>
          </cell>
          <cell r="F8073">
            <v>0</v>
          </cell>
        </row>
        <row r="8074">
          <cell r="A8074">
            <v>99253</v>
          </cell>
          <cell r="B8074" t="str">
            <v>CAIXA ENTERRADA HIDRÁULICA RETANGULAR EM ALVENARIA COM TIJOLOS CERÂMICOS MACIÇOS, DIMENSÕES INTERNAS: 0,6X0,6X0,6 M PARA REDE DE DRENAGEM. AF_05/2018</v>
          </cell>
          <cell r="C8074" t="str">
            <v>UN</v>
          </cell>
          <cell r="D8074">
            <v>0</v>
          </cell>
          <cell r="E8074">
            <v>0</v>
          </cell>
          <cell r="F8074">
            <v>0</v>
          </cell>
        </row>
        <row r="8075">
          <cell r="A8075">
            <v>99255</v>
          </cell>
          <cell r="B8075" t="str">
            <v>CAIXA ENTERRADA HIDRÁULICA RETANGULAR EM ALVENARIA COM TIJOLOS CERÂMICOS MACIÇOS, DIMENSÕES INTERNAS: 0,8X0,8X0,6 M PARA REDE DE DRENAGEM. AF_05/2018</v>
          </cell>
          <cell r="C8075" t="str">
            <v>UN</v>
          </cell>
          <cell r="D8075">
            <v>0</v>
          </cell>
          <cell r="E8075">
            <v>0</v>
          </cell>
          <cell r="F8075">
            <v>0</v>
          </cell>
        </row>
        <row r="8076">
          <cell r="A8076">
            <v>99257</v>
          </cell>
          <cell r="B8076" t="str">
            <v>CAIXA ENTERRADA HIDRÁULICA RETANGULAR EM ALVENARIA COM TIJOLOS CERÂMICOS MACIÇOS, DIMENSÕES INTERNAS: 1X1X0,6 M PARA REDE DE DRENAGEM. AF_05/2018</v>
          </cell>
          <cell r="C8076" t="str">
            <v>UN</v>
          </cell>
          <cell r="D8076">
            <v>0</v>
          </cell>
          <cell r="E8076">
            <v>0</v>
          </cell>
          <cell r="F8076">
            <v>0</v>
          </cell>
        </row>
        <row r="8077">
          <cell r="A8077">
            <v>99258</v>
          </cell>
          <cell r="B8077" t="str">
            <v>CAIXA ENTERRADA HIDRÁULICA RETANGULAR, EM ALVENARIA COM BLOCOS DE CONCRETO, DIMENSÕES INTERNAS: 0,4X0,4X0,4 M PARA REDE DE DRENAGEM. AF_05/2018</v>
          </cell>
          <cell r="C8077" t="str">
            <v>UN</v>
          </cell>
          <cell r="D8077">
            <v>0</v>
          </cell>
          <cell r="E8077">
            <v>0</v>
          </cell>
          <cell r="F8077">
            <v>0</v>
          </cell>
        </row>
        <row r="8078">
          <cell r="A8078">
            <v>99260</v>
          </cell>
          <cell r="B8078" t="str">
            <v>CAIXA ENTERRADA HIDRÁULICA RETANGULAR, EM ALVENARIA COM BLOCOS DE CONCRETO, DIMENSÕES INTERNAS: 0,6X0,6X0,6 M PARA REDE DE DRENAGEM. AF_05/2018</v>
          </cell>
          <cell r="C8078" t="str">
            <v>UN</v>
          </cell>
          <cell r="D8078">
            <v>0</v>
          </cell>
          <cell r="E8078">
            <v>0</v>
          </cell>
          <cell r="F8078">
            <v>0</v>
          </cell>
        </row>
        <row r="8079">
          <cell r="A8079">
            <v>99262</v>
          </cell>
          <cell r="B8079" t="str">
            <v>CAIXA ENTERRADA HIDRÁULICA RETANGULAR, EM ALVENARIA COM BLOCOS DE CONCRETO, DIMENSÕES INTERNAS: 0,8X0,8X0,6 M PARA REDE DE DRENAGEM. AF_05/2018</v>
          </cell>
          <cell r="C8079" t="str">
            <v>UN</v>
          </cell>
          <cell r="D8079">
            <v>0</v>
          </cell>
          <cell r="E8079">
            <v>0</v>
          </cell>
          <cell r="F8079">
            <v>0</v>
          </cell>
        </row>
        <row r="8080">
          <cell r="A8080">
            <v>99264</v>
          </cell>
          <cell r="B8080" t="str">
            <v>CAIXA ENTERRADA HIDRÁULICA RETANGULAR, EM ALVENARIA COM BLOCOS DE CONCRETO, DIMENSÕES INTERNAS: 1X1X0,6 M PARA REDE DE DRENAGEM. AF_05/2018</v>
          </cell>
          <cell r="C8080" t="str">
            <v>UN</v>
          </cell>
          <cell r="D8080">
            <v>0</v>
          </cell>
          <cell r="E8080">
            <v>0</v>
          </cell>
          <cell r="F8080">
            <v>0</v>
          </cell>
        </row>
        <row r="8081">
          <cell r="A8081">
            <v>89482</v>
          </cell>
          <cell r="B8081" t="str">
            <v>CAIXA SIFONADA, PVC, DN 100 X 100 X 50 MM, FORNECIDA E INSTALADA EM RAMAIS DE ENCAMINHAMENTO DE ÁGUA PLUVIAL. AF_12/2014</v>
          </cell>
          <cell r="C8081" t="str">
            <v>UN</v>
          </cell>
          <cell r="D8081">
            <v>0</v>
          </cell>
          <cell r="E8081">
            <v>0</v>
          </cell>
          <cell r="F8081">
            <v>0</v>
          </cell>
        </row>
        <row r="8082">
          <cell r="A8082">
            <v>89491</v>
          </cell>
          <cell r="B8082" t="str">
            <v>CAIXA SIFONADA, PVC, DN 150 X 185 X 75 MM, FORNECIDA E INSTALADA EM RAMAIS DE ENCAMINHAMENTO DE ÁGUA PLUVIAL. AF_12/2014</v>
          </cell>
          <cell r="C8082" t="str">
            <v>UN</v>
          </cell>
          <cell r="D8082">
            <v>0</v>
          </cell>
          <cell r="E8082">
            <v>0</v>
          </cell>
          <cell r="F8082">
            <v>0</v>
          </cell>
        </row>
        <row r="8083">
          <cell r="A8083">
            <v>89495</v>
          </cell>
          <cell r="B8083" t="str">
            <v>RALO SIFONADO, PVC, DN 100 X 40 MM, JUNTA SOLDÁVEL, FORNECIDO E INSTALADO EM RAMAIS DE ENCAMINHAMENTO DE ÁGUA PLUVIAL. AF_12/2014</v>
          </cell>
          <cell r="C8083" t="str">
            <v>UN</v>
          </cell>
          <cell r="D8083">
            <v>0</v>
          </cell>
          <cell r="E8083">
            <v>0</v>
          </cell>
          <cell r="F8083">
            <v>0</v>
          </cell>
        </row>
        <row r="8084">
          <cell r="A8084">
            <v>89707</v>
          </cell>
          <cell r="B8084" t="str">
            <v>CAIXA SIFONADA, PVC, DN 100 X 100 X 50 MM, JUNTA ELÁSTICA, FORNECIDA E INSTALADA EM RAMAL DE DESCARGA OU EM RAMAL DE ESGOTO SANITÁRIO. AF_12/2014</v>
          </cell>
          <cell r="C8084" t="str">
            <v>UN</v>
          </cell>
          <cell r="D8084">
            <v>15.230000000000002</v>
          </cell>
          <cell r="E8084">
            <v>10.23</v>
          </cell>
          <cell r="F8084">
            <v>0</v>
          </cell>
        </row>
        <row r="8085">
          <cell r="A8085">
            <v>89708</v>
          </cell>
          <cell r="B8085" t="str">
            <v>CAIXA SIFONADA, PVC, DN 150 X 185 X 75 MM, JUNTA ELÁSTICA, FORNECIDA E INSTALADA EM RAMAL DE DESCARGA OU EM RAMAL DE ESGOTO SANITÁRIO. AF_12/2014</v>
          </cell>
          <cell r="C8085" t="str">
            <v>UN</v>
          </cell>
          <cell r="D8085">
            <v>0</v>
          </cell>
          <cell r="E8085">
            <v>0</v>
          </cell>
          <cell r="F8085">
            <v>0</v>
          </cell>
        </row>
        <row r="8086">
          <cell r="A8086">
            <v>89709</v>
          </cell>
          <cell r="B8086" t="str">
            <v>RALO SIFONADO, PVC, DN 100 X 40 MM, JUNTA SOLDÁVEL, FORNECIDO E INSTALADO EM RAMAL DE DESCARGA OU EM RAMAL DE ESGOTO SANITÁRIO. AF_12/2014</v>
          </cell>
          <cell r="C8086" t="str">
            <v>UN</v>
          </cell>
          <cell r="D8086">
            <v>0</v>
          </cell>
          <cell r="E8086">
            <v>0</v>
          </cell>
          <cell r="F8086">
            <v>0</v>
          </cell>
        </row>
        <row r="8087">
          <cell r="A8087">
            <v>89710</v>
          </cell>
          <cell r="B8087" t="str">
            <v>RALO SECO, PVC, DN 100 X 40 MM, JUNTA SOLDÁVEL, FORNECIDO E INSTALADO EM RAMAL DE DESCARGA OU EM RAMAL DE ESGOTO SANITÁRIO. AF_12/2014</v>
          </cell>
          <cell r="C8087" t="str">
            <v>UN</v>
          </cell>
          <cell r="D8087">
            <v>0</v>
          </cell>
          <cell r="E8087">
            <v>0</v>
          </cell>
          <cell r="F8087">
            <v>0</v>
          </cell>
        </row>
        <row r="8088">
          <cell r="A8088">
            <v>86872</v>
          </cell>
          <cell r="B8088" t="str">
            <v>TANQUE DE LOUÇA BRANCA COM COLUNA, 30L OU EQUIVALENTE - FORNECIMENTO E INSTALAÇÃO. AF_01/2020</v>
          </cell>
          <cell r="C8088" t="str">
            <v>UN</v>
          </cell>
          <cell r="D8088">
            <v>0</v>
          </cell>
          <cell r="E8088">
            <v>0</v>
          </cell>
          <cell r="F8088">
            <v>0</v>
          </cell>
        </row>
        <row r="8089">
          <cell r="A8089">
            <v>86874</v>
          </cell>
          <cell r="B8089" t="str">
            <v>TANQUE DE LOUÇA BRANCA SUSPENSO, 18L OU EQUIVALENTE - FORNECIMENTO E INSTALAÇÃO. AF_01/2020</v>
          </cell>
          <cell r="C8089" t="str">
            <v>UN</v>
          </cell>
          <cell r="D8089">
            <v>0</v>
          </cell>
          <cell r="E8089">
            <v>0</v>
          </cell>
          <cell r="F8089">
            <v>0</v>
          </cell>
        </row>
        <row r="8090">
          <cell r="A8090">
            <v>86875</v>
          </cell>
          <cell r="B8090" t="str">
            <v>TANQUE DE MÁRMORE SINTÉTICO COM COLUNA, 22L OU EQUIVALENTE   FORNECIMENTO E INSTALAÇÃO. AF_01/2020</v>
          </cell>
          <cell r="C8090" t="str">
            <v>UN</v>
          </cell>
          <cell r="D8090">
            <v>0</v>
          </cell>
          <cell r="E8090">
            <v>0</v>
          </cell>
          <cell r="F8090">
            <v>0</v>
          </cell>
        </row>
        <row r="8091">
          <cell r="A8091">
            <v>86876</v>
          </cell>
          <cell r="B8091" t="str">
            <v>TANQUE DE MÁRMORE SINTÉTICO SUSPENSO, 22L OU EQUIVALENTE - FORNECIMENTO E INSTALAÇÃO. AF_01/2020</v>
          </cell>
          <cell r="C8091" t="str">
            <v>UN</v>
          </cell>
          <cell r="D8091">
            <v>0</v>
          </cell>
          <cell r="E8091">
            <v>0</v>
          </cell>
          <cell r="F8091">
            <v>0</v>
          </cell>
        </row>
        <row r="8092">
          <cell r="A8092">
            <v>86877</v>
          </cell>
          <cell r="B8092" t="str">
            <v>VÁLVULA EM METAL CROMADO 1.1/2 X 1.1/2 PARA TANQUE OU LAVATÓRIO, COM OU SEM LADRÃO - FORNECIMENTO E INSTALAÇÃO. AF_01/2020</v>
          </cell>
          <cell r="C8092" t="str">
            <v>UN</v>
          </cell>
          <cell r="D8092">
            <v>0</v>
          </cell>
          <cell r="E8092">
            <v>0</v>
          </cell>
          <cell r="F8092">
            <v>0</v>
          </cell>
        </row>
        <row r="8093">
          <cell r="A8093">
            <v>86878</v>
          </cell>
          <cell r="B8093" t="str">
            <v>VÁLVULA EM METAL CROMADO TIPO AMERICANA 3.1/2 X 1.1/2 PARA PIA - FORNECIMENTO E INSTALAÇÃO. AF_01/2020</v>
          </cell>
          <cell r="C8093" t="str">
            <v>UN</v>
          </cell>
          <cell r="D8093">
            <v>0</v>
          </cell>
          <cell r="E8093">
            <v>0</v>
          </cell>
          <cell r="F8093">
            <v>0</v>
          </cell>
        </row>
        <row r="8094">
          <cell r="A8094">
            <v>86879</v>
          </cell>
          <cell r="B8094" t="str">
            <v>VÁLVULA EM PLÁSTICO 1 PARA PIA, TANQUE OU LAVATÓRIO, COM OU SEM LADRÃO - FORNECIMENTO E INSTALAÇÃO. AF_01/2020</v>
          </cell>
          <cell r="C8094" t="str">
            <v>UN</v>
          </cell>
          <cell r="D8094">
            <v>0</v>
          </cell>
          <cell r="E8094">
            <v>0</v>
          </cell>
          <cell r="F8094">
            <v>0</v>
          </cell>
        </row>
        <row r="8095">
          <cell r="A8095">
            <v>86880</v>
          </cell>
          <cell r="B8095" t="str">
            <v>VÁLVULA EM PLÁSTICO CROMADO TIPO AMERICANA 3.1/2 X 1.1/2 SEM ADAPTADOR PARA PIA - FORNECIMENTO E INSTALAÇÃO. AF_01/2020</v>
          </cell>
          <cell r="C8095" t="str">
            <v>UN</v>
          </cell>
          <cell r="D8095">
            <v>0</v>
          </cell>
          <cell r="E8095">
            <v>0</v>
          </cell>
          <cell r="F8095">
            <v>0</v>
          </cell>
        </row>
        <row r="8096">
          <cell r="A8096">
            <v>86881</v>
          </cell>
          <cell r="B8096" t="str">
            <v>SIFÃO DO TIPO GARRAFA EM METAL CROMADO 1 X 1.1/2 - FORNECIMENTO E INSTALAÇÃO. AF_01/2020</v>
          </cell>
          <cell r="C8096" t="str">
            <v>UN</v>
          </cell>
          <cell r="D8096">
            <v>0</v>
          </cell>
          <cell r="E8096">
            <v>0</v>
          </cell>
          <cell r="F8096">
            <v>0</v>
          </cell>
        </row>
        <row r="8097">
          <cell r="A8097">
            <v>86882</v>
          </cell>
          <cell r="B8097" t="str">
            <v>SIFÃO DO TIPO GARRAFA/COPO EM PVC 1.1/4  X 1.1/2 - FORNECIMENTO E INSTALAÇÃO. AF_01/2020</v>
          </cell>
          <cell r="C8097" t="str">
            <v>UN</v>
          </cell>
          <cell r="D8097">
            <v>0</v>
          </cell>
          <cell r="E8097">
            <v>0</v>
          </cell>
          <cell r="F8097">
            <v>0</v>
          </cell>
        </row>
        <row r="8098">
          <cell r="A8098">
            <v>86883</v>
          </cell>
          <cell r="B8098" t="str">
            <v>SIFÃO DO TIPO FLEXÍVEL EM PVC 1  X 1.1/2  - FORNECIMENTO E INSTALAÇÃO. AF_01/2020</v>
          </cell>
          <cell r="C8098" t="str">
            <v>UN</v>
          </cell>
          <cell r="D8098">
            <v>0</v>
          </cell>
          <cell r="E8098">
            <v>0</v>
          </cell>
          <cell r="F8098">
            <v>0</v>
          </cell>
        </row>
        <row r="8099">
          <cell r="A8099">
            <v>86884</v>
          </cell>
          <cell r="B8099" t="str">
            <v>ENGATE FLEXÍVEL EM PLÁSTICO BRANCO, 1/2 X 30CM - FORNECIMENTO E INSTALAÇÃO. AF_01/2020</v>
          </cell>
          <cell r="C8099" t="str">
            <v>UN</v>
          </cell>
          <cell r="D8099">
            <v>0</v>
          </cell>
          <cell r="E8099">
            <v>0</v>
          </cell>
          <cell r="F8099">
            <v>0</v>
          </cell>
        </row>
        <row r="8100">
          <cell r="A8100">
            <v>86885</v>
          </cell>
          <cell r="B8100" t="str">
            <v>ENGATE FLEXÍVEL EM PLÁSTICO BRANCO, 1/2 X 40CM - FORNECIMENTO E INSTALAÇÃO. AF_01/2020</v>
          </cell>
          <cell r="C8100" t="str">
            <v>UN</v>
          </cell>
          <cell r="D8100">
            <v>0</v>
          </cell>
          <cell r="E8100">
            <v>0</v>
          </cell>
          <cell r="F8100">
            <v>0</v>
          </cell>
        </row>
        <row r="8101">
          <cell r="A8101">
            <v>86886</v>
          </cell>
          <cell r="B8101" t="str">
            <v>ENGATE FLEXÍVEL EM INOX, 1/2  X 30CM - FORNECIMENTO E INSTALAÇÃO. AF_01/2020</v>
          </cell>
          <cell r="C8101" t="str">
            <v>UN</v>
          </cell>
          <cell r="D8101">
            <v>0</v>
          </cell>
          <cell r="E8101">
            <v>0</v>
          </cell>
          <cell r="F8101">
            <v>0</v>
          </cell>
        </row>
        <row r="8102">
          <cell r="A8102">
            <v>86887</v>
          </cell>
          <cell r="B8102" t="str">
            <v>ENGATE FLEXÍVEL EM INOX, 1/2  X 40CM - FORNECIMENTO E INSTALAÇÃO. AF_01/2020</v>
          </cell>
          <cell r="C8102" t="str">
            <v>UN</v>
          </cell>
          <cell r="D8102">
            <v>0</v>
          </cell>
          <cell r="E8102">
            <v>0</v>
          </cell>
          <cell r="F8102">
            <v>0</v>
          </cell>
        </row>
        <row r="8103">
          <cell r="A8103">
            <v>86888</v>
          </cell>
          <cell r="B8103" t="str">
            <v>VASO SANITÁRIO SIFONADO COM CAIXA ACOPLADA LOUÇA BRANCA - FORNECIMENTO E INSTALAÇÃO. AF_01/2020</v>
          </cell>
          <cell r="C8103" t="str">
            <v>UN</v>
          </cell>
          <cell r="D8103">
            <v>0</v>
          </cell>
          <cell r="E8103">
            <v>0</v>
          </cell>
          <cell r="F8103">
            <v>0</v>
          </cell>
        </row>
        <row r="8104">
          <cell r="A8104">
            <v>86889</v>
          </cell>
          <cell r="B8104" t="str">
            <v>BANCADA DE GRANITO CINZA POLIDO, DE 1,50 X 0,60 M, PARA PIA DE COZINHA - FORNECIMENTO E INSTALAÇÃO. AF_01/2020</v>
          </cell>
          <cell r="C8104" t="str">
            <v>UN</v>
          </cell>
          <cell r="D8104">
            <v>0</v>
          </cell>
          <cell r="E8104">
            <v>0</v>
          </cell>
          <cell r="F8104">
            <v>0</v>
          </cell>
        </row>
        <row r="8105">
          <cell r="A8105">
            <v>86893</v>
          </cell>
          <cell r="B8105" t="str">
            <v>BANCADA DE MÁRMORE BRANCO POLIDO, DE 1,50 X 0,60 M, PARA PIA DE COZINHA - FORNECIMENTO E INSTALAÇÃO. AF_01/2020</v>
          </cell>
          <cell r="C8105" t="str">
            <v>UN</v>
          </cell>
          <cell r="D8105">
            <v>0</v>
          </cell>
          <cell r="E8105">
            <v>0</v>
          </cell>
          <cell r="F8105">
            <v>0</v>
          </cell>
        </row>
        <row r="8106">
          <cell r="A8106">
            <v>86894</v>
          </cell>
          <cell r="B8106" t="str">
            <v>BANCADA DE MÁRMORE SINTÉTICO, DE 120 X 60CM, COM CUBA INTEGRADA - FORNECIMENTO E INSTALAÇÃO. AF_01/2020</v>
          </cell>
          <cell r="C8106" t="str">
            <v>UN</v>
          </cell>
          <cell r="D8106">
            <v>0</v>
          </cell>
          <cell r="E8106">
            <v>0</v>
          </cell>
          <cell r="F8106">
            <v>0</v>
          </cell>
        </row>
        <row r="8107">
          <cell r="A8107">
            <v>86895</v>
          </cell>
          <cell r="B8107" t="str">
            <v>BANCADA DE GRANITO CINZA POLIDO, DE 0,50 X 0,60 M, PARA LAVATÓRIO - FORNECIMENTO E INSTALAÇÃO. AF_01/2020</v>
          </cell>
          <cell r="C8107" t="str">
            <v>UN</v>
          </cell>
          <cell r="D8107">
            <v>0</v>
          </cell>
          <cell r="E8107">
            <v>0</v>
          </cell>
          <cell r="F8107">
            <v>0</v>
          </cell>
        </row>
        <row r="8108">
          <cell r="A8108">
            <v>86899</v>
          </cell>
          <cell r="B8108" t="str">
            <v>BANCADA DE MÁRMORE BRANCO POLIDO, DE 0,50 X 0,60 M, PARA LAVATÓRIO - FORNECIMENTO E INSTALAÇÃO. AF_01/2020</v>
          </cell>
          <cell r="C8108" t="str">
            <v>UN</v>
          </cell>
          <cell r="D8108">
            <v>0</v>
          </cell>
          <cell r="E8108">
            <v>0</v>
          </cell>
          <cell r="F8108">
            <v>0</v>
          </cell>
        </row>
        <row r="8109">
          <cell r="A8109">
            <v>86900</v>
          </cell>
          <cell r="B8109" t="str">
            <v>CUBA DE EMBUTIR RETANGULAR DE AÇO INOXIDÁVEL, 46 X 30 X 12 CM - FORNECIMENTO E INSTALAÇÃO. AF_01/2020</v>
          </cell>
          <cell r="C8109" t="str">
            <v>UN</v>
          </cell>
          <cell r="D8109">
            <v>0</v>
          </cell>
          <cell r="E8109">
            <v>0</v>
          </cell>
          <cell r="F8109">
            <v>0</v>
          </cell>
        </row>
        <row r="8110">
          <cell r="A8110">
            <v>86901</v>
          </cell>
          <cell r="B8110" t="str">
            <v>CUBA DE EMBUTIR OVAL EM LOUÇA BRANCA, 35 X 50CM OU EQUIVALENTE - FORNECIMENTO E INSTALAÇÃO. AF_01/2020</v>
          </cell>
          <cell r="C8110" t="str">
            <v>UN</v>
          </cell>
          <cell r="D8110">
            <v>0</v>
          </cell>
          <cell r="E8110">
            <v>0</v>
          </cell>
          <cell r="F8110">
            <v>0</v>
          </cell>
        </row>
        <row r="8111">
          <cell r="A8111">
            <v>86902</v>
          </cell>
          <cell r="B8111" t="str">
            <v>LAVATÓRIO LOUÇA BRANCA COM COLUNA, *44 X 35,5* CM, PADRÃO POPULAR - FORNECIMENTO E INSTALAÇÃO. AF_01/2020</v>
          </cell>
          <cell r="C8111" t="str">
            <v>UN</v>
          </cell>
          <cell r="D8111">
            <v>0</v>
          </cell>
          <cell r="E8111">
            <v>0</v>
          </cell>
          <cell r="F8111">
            <v>0</v>
          </cell>
        </row>
        <row r="8112">
          <cell r="A8112">
            <v>86903</v>
          </cell>
          <cell r="B8112" t="str">
            <v>LAVATÓRIO LOUÇA BRANCA COM COLUNA, 45 X 55CM OU EQUIVALENTE, PADRÃO MÉDIO - FORNECIMENTO E INSTALAÇÃO. AF_01/2020</v>
          </cell>
          <cell r="C8112" t="str">
            <v>UN</v>
          </cell>
          <cell r="D8112">
            <v>0</v>
          </cell>
          <cell r="E8112">
            <v>0</v>
          </cell>
          <cell r="F8112">
            <v>0</v>
          </cell>
        </row>
        <row r="8113">
          <cell r="A8113">
            <v>86904</v>
          </cell>
          <cell r="B8113" t="str">
            <v>LAVATÓRIO LOUÇA BRANCA SUSPENSO, 29,5 X 39CM OU EQUIVALENTE, PADRÃO POPULAR - FORNECIMENTO E INSTALAÇÃO. AF_01/2020</v>
          </cell>
          <cell r="C8113" t="str">
            <v>UN</v>
          </cell>
          <cell r="D8113">
            <v>0</v>
          </cell>
          <cell r="E8113">
            <v>0</v>
          </cell>
          <cell r="F8113">
            <v>0</v>
          </cell>
        </row>
        <row r="8114">
          <cell r="A8114">
            <v>86905</v>
          </cell>
          <cell r="B8114" t="str">
            <v>APARELHO MISTURADOR DE MESA PARA LAVATÓRIO, PADRÃO MÉDIO - FORNECIMENTO E INSTALAÇÃO. AF_01/2020</v>
          </cell>
          <cell r="C8114" t="str">
            <v>UN</v>
          </cell>
          <cell r="D8114">
            <v>0</v>
          </cell>
          <cell r="E8114">
            <v>0</v>
          </cell>
          <cell r="F8114">
            <v>0</v>
          </cell>
        </row>
        <row r="8115">
          <cell r="A8115">
            <v>86906</v>
          </cell>
          <cell r="B8115" t="str">
            <v>TORNEIRA CROMADA DE MESA, 1/2 OU 3/4, PARA LAVATÓRIO, PADRÃO POPULAR - FORNECIMENTO E INSTALAÇÃO. AF_01/2020</v>
          </cell>
          <cell r="C8115" t="str">
            <v>UN</v>
          </cell>
          <cell r="D8115">
            <v>42.74</v>
          </cell>
          <cell r="E8115">
            <v>2.74</v>
          </cell>
          <cell r="F8115">
            <v>0</v>
          </cell>
        </row>
        <row r="8116">
          <cell r="A8116">
            <v>86908</v>
          </cell>
          <cell r="B8116" t="str">
            <v>APARELHO MISTURADOR DE MESA PARA PIA DE COZINHA, PADRÃO MÉDIO - FORNECIMENTO E INSTALAÇÃO. AF_01/2020</v>
          </cell>
          <cell r="C8116" t="str">
            <v>UN</v>
          </cell>
          <cell r="D8116">
            <v>0</v>
          </cell>
          <cell r="E8116">
            <v>0</v>
          </cell>
          <cell r="F8116">
            <v>0</v>
          </cell>
        </row>
        <row r="8117">
          <cell r="A8117">
            <v>86909</v>
          </cell>
          <cell r="B8117" t="str">
            <v>TORNEIRA CROMADA TUBO MÓVEL, DE MESA, 1/2 OU 3/4, PARA PIA DE COZINHA, PADRÃO ALTO - FORNECIMENTO E INSTALAÇÃO. AF_01/2020</v>
          </cell>
          <cell r="C8117" t="str">
            <v>UN</v>
          </cell>
          <cell r="D8117">
            <v>86.13000000000001</v>
          </cell>
          <cell r="E8117">
            <v>4.78</v>
          </cell>
          <cell r="F8117">
            <v>0</v>
          </cell>
        </row>
        <row r="8118">
          <cell r="A8118">
            <v>86910</v>
          </cell>
          <cell r="B8118" t="str">
            <v>TORNEIRA CROMADA TUBO MÓVEL, DE PAREDE, 1/2 OU 3/4, PARA PIA DE COZINHA, PADRÃO MÉDIO - FORNECIMENTO E INSTALAÇÃO. AF_01/2020</v>
          </cell>
          <cell r="C8118" t="str">
            <v>UN</v>
          </cell>
          <cell r="D8118">
            <v>0</v>
          </cell>
          <cell r="E8118">
            <v>0</v>
          </cell>
          <cell r="F8118">
            <v>0</v>
          </cell>
        </row>
        <row r="8119">
          <cell r="A8119">
            <v>86911</v>
          </cell>
          <cell r="B8119" t="str">
            <v>TORNEIRA CROMADA LONGA, DE PAREDE, 1/2 OU 3/4, PARA PIA DE COZINHA, PADRÃO POPULAR - FORNECIMENTO E INSTALAÇÃO. AF_01/2020</v>
          </cell>
          <cell r="C8119" t="str">
            <v>UN</v>
          </cell>
          <cell r="D8119">
            <v>0</v>
          </cell>
          <cell r="E8119">
            <v>0</v>
          </cell>
          <cell r="F8119">
            <v>0</v>
          </cell>
        </row>
        <row r="8120">
          <cell r="A8120">
            <v>86913</v>
          </cell>
          <cell r="B8120" t="str">
            <v>TORNEIRA CROMADA 1/2 OU 3/4 PARA TANQUE, PADRÃO POPULAR - FORNECIMENTO E INSTALAÇÃO. AF_01/2020</v>
          </cell>
          <cell r="C8120" t="str">
            <v>UN</v>
          </cell>
          <cell r="D8120">
            <v>0</v>
          </cell>
          <cell r="E8120">
            <v>0</v>
          </cell>
          <cell r="F8120">
            <v>0</v>
          </cell>
        </row>
        <row r="8121">
          <cell r="A8121">
            <v>86914</v>
          </cell>
          <cell r="B8121" t="str">
            <v>TORNEIRA CROMADA 1/2 OU 3/4 PARA TANQUE, PADRÃO MÉDIO - FORNECIMENTO E INSTALAÇÃO. AF_01/2020</v>
          </cell>
          <cell r="C8121" t="str">
            <v>UN</v>
          </cell>
          <cell r="D8121">
            <v>31.23</v>
          </cell>
          <cell r="E8121">
            <v>4.37</v>
          </cell>
          <cell r="F8121">
            <v>0</v>
          </cell>
        </row>
        <row r="8122">
          <cell r="A8122">
            <v>86915</v>
          </cell>
          <cell r="B8122" t="str">
            <v>TORNEIRA CROMADA DE MESA, 1/2 OU 3/4, PARA LAVATÓRIO, PADRÃO MÉDIO - FORNECIMENTO E INSTALAÇÃO. AF_01/2020</v>
          </cell>
          <cell r="C8122" t="str">
            <v>UN</v>
          </cell>
          <cell r="D8122">
            <v>0</v>
          </cell>
          <cell r="E8122">
            <v>0</v>
          </cell>
          <cell r="F8122">
            <v>0</v>
          </cell>
        </row>
        <row r="8123">
          <cell r="A8123">
            <v>86916</v>
          </cell>
          <cell r="B8123" t="str">
            <v>TORNEIRA PLÁSTICA 3/4 PARA TANQUE - FORNECIMENTO E INSTALAÇÃO. AF_01/2020</v>
          </cell>
          <cell r="C8123" t="str">
            <v>UN</v>
          </cell>
          <cell r="D8123">
            <v>0</v>
          </cell>
          <cell r="E8123">
            <v>0</v>
          </cell>
          <cell r="F8123">
            <v>0</v>
          </cell>
        </row>
        <row r="8124">
          <cell r="A8124">
            <v>86919</v>
          </cell>
          <cell r="B8124" t="str">
            <v>TANQUE DE LOUÇA BRANCA COM COLUNA, 30L OU EQUIVALENTE, INCLUSO SIFÃO FLEXÍVEL EM PVC, VÁLVULA METÁLICA E TORNEIRA DE METAL CROMADO PADRÃO MÉDIO - FORNECIMENTO E INSTALAÇÃO. AF_01/2020</v>
          </cell>
          <cell r="C8124" t="str">
            <v>UN</v>
          </cell>
          <cell r="D8124">
            <v>0</v>
          </cell>
          <cell r="E8124">
            <v>0</v>
          </cell>
          <cell r="F8124">
            <v>0</v>
          </cell>
        </row>
        <row r="8125">
          <cell r="A8125">
            <v>86920</v>
          </cell>
          <cell r="B8125" t="str">
            <v>TANQUE DE LOUÇA BRANCA COM COLUNA, 30L OU EQUIVALENTE, INCLUSO SIFÃO FLEXÍVEL EM PVC, VÁLVULA PLÁSTICA E TORNEIRA DE METAL CROMADO PADRÃO POPULAR - FORNECIMENTO E INSTALAÇÃO. AF_01/2020</v>
          </cell>
          <cell r="C8125" t="str">
            <v>UN</v>
          </cell>
          <cell r="D8125">
            <v>0</v>
          </cell>
          <cell r="E8125">
            <v>0</v>
          </cell>
          <cell r="F8125">
            <v>0</v>
          </cell>
        </row>
        <row r="8126">
          <cell r="A8126">
            <v>86921</v>
          </cell>
          <cell r="B8126" t="str">
            <v>TANQUE DE LOUÇA BRANCA COM COLUNA, 30L OU EQUIVALENTE, INCLUSO SIFÃO FLEXÍVEL EM PVC, VÁLVULA PLÁSTICA E TORNEIRA DE PLÁSTICO - FORNECIMENTO E INSTALAÇÃO. AF_01/2020</v>
          </cell>
          <cell r="C8126" t="str">
            <v>UN</v>
          </cell>
          <cell r="D8126">
            <v>0</v>
          </cell>
          <cell r="E8126">
            <v>0</v>
          </cell>
          <cell r="F8126">
            <v>0</v>
          </cell>
        </row>
        <row r="8127">
          <cell r="A8127">
            <v>86922</v>
          </cell>
          <cell r="B8127" t="str">
            <v>TANQUE DE LOUÇA BRANCA SUSPENSO, 18L OU EQUIVALENTE, INCLUSO SIFÃO TIPO GARRAFA EM METAL CROMADO, VÁLVULA METÁLICA E TORNEIRA DE METAL CROMADO PADRÃO MÉDIO - FORNECIMENTO E INSTALAÇÃO. AF_01/2020</v>
          </cell>
          <cell r="C8127" t="str">
            <v>UN</v>
          </cell>
          <cell r="D8127">
            <v>0</v>
          </cell>
          <cell r="E8127">
            <v>0</v>
          </cell>
          <cell r="F8127">
            <v>0</v>
          </cell>
        </row>
        <row r="8128">
          <cell r="A8128">
            <v>86923</v>
          </cell>
          <cell r="B8128" t="str">
            <v>TANQUE DE LOUÇA BRANCA SUSPENSO, 18L OU EQUIVALENTE, INCLUSO SIFÃO TIPO GARRAFA EM PVC, VÁLVULA PLÁSTICA E TORNEIRA DE METAL CROMADO PADRÃO POPULAR - FORNECIMENTO E INSTALAÇÃO. AF_01/2020</v>
          </cell>
          <cell r="C8128" t="str">
            <v>UN</v>
          </cell>
          <cell r="D8128">
            <v>0</v>
          </cell>
          <cell r="E8128">
            <v>0</v>
          </cell>
          <cell r="F8128">
            <v>0</v>
          </cell>
        </row>
        <row r="8129">
          <cell r="A8129">
            <v>86924</v>
          </cell>
          <cell r="B8129" t="str">
            <v>TANQUE DE LOUÇA BRANCA SUSPENSO, 18L OU EQUIVALENTE, INCLUSO SIFÃO TIPO GARRAFA EM PVC, VÁLVULA PLÁSTICA E TORNEIRA DE PLÁSTICO - FORNECIMENTO E INSTALAÇÃO. AF_01/2020</v>
          </cell>
          <cell r="C8129" t="str">
            <v>UN</v>
          </cell>
          <cell r="D8129">
            <v>0</v>
          </cell>
          <cell r="E8129">
            <v>0</v>
          </cell>
          <cell r="F8129">
            <v>0</v>
          </cell>
        </row>
        <row r="8130">
          <cell r="A8130">
            <v>86925</v>
          </cell>
          <cell r="B8130" t="str">
            <v>TANQUE DE MÁRMORE SINTÉTICO COM COLUNA, 22L OU EQUIVALENTE, INCLUSO SIFÃO FLEXÍVEL EM PVC, VÁLVULA PLÁSTICA E TORNEIRA DE METAL CROMADO PADRÃO POPULAR - FORNECIMENTO E INSTALAÇÃO. AF_01/2020</v>
          </cell>
          <cell r="C8130" t="str">
            <v>UN</v>
          </cell>
          <cell r="D8130">
            <v>0</v>
          </cell>
          <cell r="E8130">
            <v>0</v>
          </cell>
          <cell r="F8130">
            <v>0</v>
          </cell>
        </row>
        <row r="8131">
          <cell r="A8131">
            <v>86926</v>
          </cell>
          <cell r="B8131" t="str">
            <v>TANQUE DE MÁRMORE SINTÉTICO COM COLUNA, 22L OU EQUIVALENTE, INCLUSO SIFÃO FLEXÍVEL EM PVC, VÁLVULA PLÁSTICA E TORNEIRA DE PLÁSTICO - FORNECIMENTO E INSTALAÇÃO. AF_01/2020</v>
          </cell>
          <cell r="C8131" t="str">
            <v>UN</v>
          </cell>
          <cell r="D8131">
            <v>0</v>
          </cell>
          <cell r="E8131">
            <v>0</v>
          </cell>
          <cell r="F8131">
            <v>0</v>
          </cell>
        </row>
        <row r="8132">
          <cell r="A8132">
            <v>86927</v>
          </cell>
          <cell r="B8132" t="str">
            <v>TANQUE DE MÁRMORE SINTÉTICO SUSPENSO, 22L OU EQUIVALENTE, INCLUSO SIFÃO TIPO GARRAFA EM PVC, VÁLVULA PLÁSTICA E TORNEIRA DE METAL CROMADO PADRÃO POPULAR - FORNEC. E INSTALAÇÃO. AF_01/2020</v>
          </cell>
          <cell r="C8132" t="str">
            <v>UN</v>
          </cell>
          <cell r="D8132">
            <v>0</v>
          </cell>
          <cell r="E8132">
            <v>0</v>
          </cell>
          <cell r="F8132">
            <v>0</v>
          </cell>
        </row>
        <row r="8133">
          <cell r="A8133">
            <v>86928</v>
          </cell>
          <cell r="B8133" t="str">
            <v>TANQUE DE MÁRMORE SINTÉTICO SUSPENSO, 22L OU EQUIVALENTE, INCLUSO SIFÃO TIPO GARRAFA EM PVC, VÁLVULA PLÁSTICA E TORNEIRA DE PLÁSTICO - FORNECIMENTO E INSTALAÇÃO. AF_01/2020</v>
          </cell>
          <cell r="C8133" t="str">
            <v>UN</v>
          </cell>
          <cell r="D8133">
            <v>0</v>
          </cell>
          <cell r="E8133">
            <v>0</v>
          </cell>
          <cell r="F8133">
            <v>0</v>
          </cell>
        </row>
        <row r="8134">
          <cell r="A8134">
            <v>86929</v>
          </cell>
          <cell r="B8134" t="str">
            <v>TANQUE DE MÁRMORE SINTÉTICO SUSPENSO, 22L OU EQUIVALENTE, INCLUSO SIFÃO FLEXÍVEL EM PVC, VÁLVULA PLÁSTICA E TORNEIRA DE METAL CROMADO PADRÃO POPULAR - FORNECIMENTO E INSTALAÇÃO. AF_01/2020</v>
          </cell>
          <cell r="C8134" t="str">
            <v>UN</v>
          </cell>
          <cell r="D8134">
            <v>0</v>
          </cell>
          <cell r="E8134">
            <v>0</v>
          </cell>
          <cell r="F8134">
            <v>0</v>
          </cell>
        </row>
        <row r="8135">
          <cell r="A8135">
            <v>86930</v>
          </cell>
          <cell r="B8135" t="str">
            <v>TANQUE DE MÁRMORE SINTÉTICO SUSPENSO, 22L OU EQUIVALENTE, INCLUSO SIFÃO FLEXÍVEL EM PVC, VÁLVULA PLÁSTICA E TORNEIRA DE PLÁSTICO - FORNECIMENTO E INSTALAÇÃO. AF_01/2020</v>
          </cell>
          <cell r="C8135" t="str">
            <v>UN</v>
          </cell>
          <cell r="D8135">
            <v>0</v>
          </cell>
          <cell r="E8135">
            <v>0</v>
          </cell>
          <cell r="F8135">
            <v>0</v>
          </cell>
        </row>
        <row r="8136">
          <cell r="A8136">
            <v>86931</v>
          </cell>
          <cell r="B8136" t="str">
            <v>VASO SANITÁRIO SIFONADO COM CAIXA ACOPLADA LOUÇA BRANCA, INCLUSO ENGATE FLEXÍVEL EM PLÁSTICO BRANCO, 1/2  X 40CM - FORNECIMENTO E INSTALAÇÃO. AF_01/2020</v>
          </cell>
          <cell r="C8136" t="str">
            <v>UN</v>
          </cell>
          <cell r="D8136">
            <v>0</v>
          </cell>
          <cell r="E8136">
            <v>0</v>
          </cell>
          <cell r="F8136">
            <v>0</v>
          </cell>
        </row>
        <row r="8137">
          <cell r="A8137">
            <v>86932</v>
          </cell>
          <cell r="B8137" t="str">
            <v>VASO SANITÁRIO SIFONADO COM CAIXA ACOPLADA LOUÇA BRANCA - PADRÃO MÉDIO, INCLUSO ENGATE FLEXÍVEL EM METAL CROMADO, 1/2  X 40CM - FORNECIMENTO E INSTALAÇÃO. AF_01/2020</v>
          </cell>
          <cell r="C8137" t="str">
            <v>UN</v>
          </cell>
          <cell r="D8137">
            <v>0</v>
          </cell>
          <cell r="E8137">
            <v>0</v>
          </cell>
          <cell r="F8137">
            <v>0</v>
          </cell>
        </row>
        <row r="8138">
          <cell r="A8138">
            <v>86933</v>
          </cell>
          <cell r="B8138" t="str">
            <v>BANCADA DE MÁRMORE SINTÉTICO 120 X 60CM, COM CUBA INTEGRADA, INCLUSO SIFÃO TIPO GARRAFA EM PVC, VÁLVULA EM PLÁSTICO CROMADO TIPO AMERICANA E TORNEIRA CROMADA LONGA, DE PAREDE, PADRÃO POPULAR - FORNECIMENTO E INSTALAÇÃO. AF_01/2020</v>
          </cell>
          <cell r="C8138" t="str">
            <v>UN</v>
          </cell>
          <cell r="D8138">
            <v>0</v>
          </cell>
          <cell r="E8138">
            <v>0</v>
          </cell>
          <cell r="F8138">
            <v>0</v>
          </cell>
        </row>
        <row r="8139">
          <cell r="A8139">
            <v>86934</v>
          </cell>
          <cell r="B8139" t="str">
            <v>BANCADA DE MÁRMORE SINTÉTICO 120 X 60CM, COM CUBA INTEGRADA, INCLUSO SIFÃO TIPO FLEXÍVEL EM PVC, VÁLVULA EM PLÁSTICO CROMADO TIPO AMERICANA E TORNEIRA CROMADA LONGA, DE PAREDE, PADRÃO POPULAR - FORNECIMENTO E INSTALAÇÃO. AF_01/2020</v>
          </cell>
          <cell r="C8139" t="str">
            <v>UN</v>
          </cell>
          <cell r="D8139">
            <v>0</v>
          </cell>
          <cell r="E8139">
            <v>0</v>
          </cell>
          <cell r="F8139">
            <v>0</v>
          </cell>
        </row>
        <row r="8140">
          <cell r="A8140">
            <v>86935</v>
          </cell>
          <cell r="B8140" t="str">
            <v>CUBA DE EMBUTIR DE AÇO INOXIDÁVEL MÉDIA, INCLUSO VÁLVULA TIPO AMERICANA EM METAL CROMADO E SIFÃO FLEXÍVEL EM PVC - FORNECIMENTO E INSTALAÇÃO. AF_01/2020</v>
          </cell>
          <cell r="C8140" t="str">
            <v>UN</v>
          </cell>
          <cell r="D8140">
            <v>0</v>
          </cell>
          <cell r="E8140">
            <v>0</v>
          </cell>
          <cell r="F8140">
            <v>0</v>
          </cell>
        </row>
        <row r="8141">
          <cell r="A8141">
            <v>86936</v>
          </cell>
          <cell r="B8141" t="str">
            <v>CUBA DE EMBUTIR DE AÇO INOXIDÁVEL MÉDIA, INCLUSO VÁLVULA TIPO AMERICANA E SIFÃO TIPO GARRAFA EM METAL CROMADO - FORNECIMENTO E INSTALAÇÃO. AF_01/2020</v>
          </cell>
          <cell r="C8141" t="str">
            <v>UN</v>
          </cell>
          <cell r="D8141">
            <v>0</v>
          </cell>
          <cell r="E8141">
            <v>0</v>
          </cell>
          <cell r="F8141">
            <v>0</v>
          </cell>
        </row>
        <row r="8142">
          <cell r="A8142">
            <v>86937</v>
          </cell>
          <cell r="B8142" t="str">
            <v>CUBA DE EMBUTIR OVAL EM LOUÇA BRANCA, 35 X 50CM OU EQUIVALENTE, INCLUSO VÁLVULA EM METAL CROMADO E SIFÃO FLEXÍVEL EM PVC - FORNECIMENTO E INSTALAÇÃO. AF_01/2020</v>
          </cell>
          <cell r="C8142" t="str">
            <v>UN</v>
          </cell>
          <cell r="D8142">
            <v>0</v>
          </cell>
          <cell r="E8142">
            <v>0</v>
          </cell>
          <cell r="F8142">
            <v>0</v>
          </cell>
        </row>
        <row r="8143">
          <cell r="A8143">
            <v>86938</v>
          </cell>
          <cell r="B8143" t="str">
            <v>CUBA DE EMBUTIR OVAL EM LOUÇA BRANCA, 35 X 50CM OU EQUIVALENTE, INCLUSO VÁLVULA E SIFÃO TIPO GARRAFA EM METAL CROMADO - FORNECIMENTO E INSTALAÇÃO. AF_01/2020</v>
          </cell>
          <cell r="C8143" t="str">
            <v>UN</v>
          </cell>
          <cell r="D8143">
            <v>0</v>
          </cell>
          <cell r="E8143">
            <v>0</v>
          </cell>
          <cell r="F8143">
            <v>0</v>
          </cell>
        </row>
        <row r="8144">
          <cell r="A8144">
            <v>86939</v>
          </cell>
          <cell r="B8144" t="str">
            <v>LAVATÓRIO LOUÇA BRANCA COM COLUNA, *44 X 35,5* CM, PADRÃO POPULAR, INCLUSO SIFÃO FLEXÍVEL EM PVC, VÁLVULA E ENGATE FLEXÍVEL 30CM EM PLÁSTICO E COM TORNEIRA CROMADA PADRÃO POPULAR - FORNECIMENTO E INSTALAÇÃO. AF_01/2020</v>
          </cell>
          <cell r="C8144" t="str">
            <v>UN</v>
          </cell>
          <cell r="D8144">
            <v>0</v>
          </cell>
          <cell r="E8144">
            <v>0</v>
          </cell>
          <cell r="F8144">
            <v>0</v>
          </cell>
        </row>
        <row r="8145">
          <cell r="A8145">
            <v>86940</v>
          </cell>
          <cell r="B8145" t="str">
            <v>LAVATÓRIO LOUÇA BRANCA COM COLUNA, 45 X 55CM OU EQUIVALENTE, PADRÃO MÉDIO, INCLUSO SIFÃO TIPO GARRAFA, VÁLVULA E ENGATE FLEXÍVEL DE 40CM EM METAL CROMADO, COM APARELHO MISTURADOR PADRÃO MÉDIO - FORNECIMENTO E INSTALAÇÃO. AF_01/2020</v>
          </cell>
          <cell r="C8145" t="str">
            <v>UN</v>
          </cell>
          <cell r="D8145">
            <v>0</v>
          </cell>
          <cell r="E8145">
            <v>0</v>
          </cell>
          <cell r="F8145">
            <v>0</v>
          </cell>
        </row>
        <row r="8146">
          <cell r="A8146">
            <v>86941</v>
          </cell>
          <cell r="B8146" t="str">
            <v>LAVATÓRIO LOUÇA BRANCA COM COLUNA, 45 X 55CM OU EQUIVALENTE, PADRÃO MÉDIO, INCLUSO SIFÃO TIPO GARRAFA, VÁLVULA E ENGATE FLEXÍVEL DE 40CM EM METAL CROMADO, COM TORNEIRA CROMADA DE MESA, PADRÃO MÉDIO - FORNECIMENTO E INSTALAÇÃO. AF_01/2020</v>
          </cell>
          <cell r="C8146" t="str">
            <v>UN</v>
          </cell>
          <cell r="D8146">
            <v>0</v>
          </cell>
          <cell r="E8146">
            <v>0</v>
          </cell>
          <cell r="F8146">
            <v>0</v>
          </cell>
        </row>
        <row r="8147">
          <cell r="A8147">
            <v>86942</v>
          </cell>
          <cell r="B8147" t="str">
            <v>LAVATÓRIO LOUÇA BRANCA SUSPENSO, 29,5 X 39CM OU EQUIVALENTE, PADRÃO POPULAR, INCLUSO SIFÃO TIPO GARRAFA EM PVC, VÁLVULA E ENGATE FLEXÍVEL 30CM EM PLÁSTICO E TORNEIRA CROMADA DE MESA, PADRÃO POPULAR - FORNECIMENTO E INSTALAÇÃO. AF_01/2020</v>
          </cell>
          <cell r="C8147" t="str">
            <v>UN</v>
          </cell>
          <cell r="D8147">
            <v>0</v>
          </cell>
          <cell r="E8147">
            <v>0</v>
          </cell>
          <cell r="F8147">
            <v>0</v>
          </cell>
        </row>
        <row r="8148">
          <cell r="A8148">
            <v>86943</v>
          </cell>
          <cell r="B8148" t="str">
            <v>LAVATÓRIO LOUÇA BRANCA SUSPENSO, 29,5 X 39CM OU EQUIVALENTE, PADRÃO POPULAR, INCLUSO SIFÃO FLEXÍVEL EM PVC, VÁLVULA E ENGATE FLEXÍVEL 30CM EM PLÁSTICO E TORNEIRA CROMADA DE MESA, PADRÃO POPULAR - FORNECIMENTO E INSTALAÇÃO. AF_01/2020</v>
          </cell>
          <cell r="C8148" t="str">
            <v>UN</v>
          </cell>
          <cell r="D8148">
            <v>0</v>
          </cell>
          <cell r="E8148">
            <v>0</v>
          </cell>
          <cell r="F8148">
            <v>0</v>
          </cell>
        </row>
        <row r="8149">
          <cell r="A8149">
            <v>86947</v>
          </cell>
          <cell r="B8149" t="str">
            <v>BANCADA MÁRMORE BRANCO, 50 X 60 CM, INCLUSO CUBA DE EMBUTIR OVAL EM LOUÇA BRANCA 35 X 50 CM, VÁLVULA, SIFÃO TIPO GARRAFA E ENGATE FLEXÍVEL 40 CM EM METAL CROMADO E APARELHO MISTURADOR DE MESA, PADRÃO MÉDIO - FORNEC. E INSTALAÇÃO. AF_01/2020</v>
          </cell>
          <cell r="C8149" t="str">
            <v>UN</v>
          </cell>
          <cell r="D8149">
            <v>0</v>
          </cell>
          <cell r="E8149">
            <v>0</v>
          </cell>
          <cell r="F8149">
            <v>0</v>
          </cell>
        </row>
        <row r="8150">
          <cell r="A8150">
            <v>93396</v>
          </cell>
          <cell r="B8150" t="str">
            <v>BANCADA GRANITO CINZA,  50 X 60 CM, INCL. CUBA DE EMBUTIR OVAL LOUÇA BRANCA 35 X 50 CM, VÁLVULA METAL CROMADO, SIFÃO FLEXÍVEL PVC, ENGATE 30 CM FLEXÍVEL PLÁSTICO E TORNEIRA CROMADA DE MESA, PADRÃO POPULAR - FORNEC. E INSTALAÇÃO. AF_01/2020</v>
          </cell>
          <cell r="C8150" t="str">
            <v>UN</v>
          </cell>
          <cell r="D8150">
            <v>0</v>
          </cell>
          <cell r="E8150">
            <v>0</v>
          </cell>
          <cell r="F8150">
            <v>0</v>
          </cell>
        </row>
        <row r="8151">
          <cell r="A8151">
            <v>93441</v>
          </cell>
          <cell r="B8151" t="str">
            <v>BANCADA GRANITO CINZA  150 X 60 CM, COM CUBA DE EMBUTIR DE AÇO, VÁLVULA AMERICANA EM METAL, SIFÃO FLEXÍVEL EM PVC, ENGATE FLEXÍVEL 30 CM, TORNEIRA CROMADA LONGA, DE PAREDE, 1/2 OU 3/4, P/ COZINHA, PADRÃO POPULAR - FORNEC. E INSTALAÇÃO. AF_01/2020</v>
          </cell>
          <cell r="C8151" t="str">
            <v>UN</v>
          </cell>
          <cell r="D8151">
            <v>0</v>
          </cell>
          <cell r="E8151">
            <v>0</v>
          </cell>
          <cell r="F8151">
            <v>0</v>
          </cell>
        </row>
        <row r="8152">
          <cell r="A8152">
            <v>93442</v>
          </cell>
          <cell r="B8152" t="str">
            <v>BANCADA MÁRMORE BRANCO 150 X 60 CM, COM CUBA DE EMBUTIR DE AÇO, VÁLVULA AMERICANA E SIFÃO TIPO GARRAFA EM METAL , ENGATE FLEXÍVEL 30 CM, TORNEIRA CROMADA, DE MESA, 1/2 OU 3/4, PARA PIA COZINHA, PADRÃO ALTO - FORNEC. E INSTALAÇÃO. AF_01/2020</v>
          </cell>
          <cell r="C8152" t="str">
            <v>UN</v>
          </cell>
          <cell r="D8152">
            <v>0</v>
          </cell>
          <cell r="E8152">
            <v>0</v>
          </cell>
          <cell r="F8152">
            <v>0</v>
          </cell>
        </row>
        <row r="8153">
          <cell r="A8153">
            <v>95469</v>
          </cell>
          <cell r="B8153" t="str">
            <v>VASO SANITARIO SIFONADO CONVENCIONAL COM  LOUÇA BRANCA - FORNECIMENTO E INSTALAÇÃO. AF_01/2020</v>
          </cell>
          <cell r="C8153" t="str">
            <v>UN</v>
          </cell>
          <cell r="D8153">
            <v>0</v>
          </cell>
          <cell r="E8153">
            <v>0</v>
          </cell>
          <cell r="F8153">
            <v>0</v>
          </cell>
        </row>
        <row r="8154">
          <cell r="A8154">
            <v>95470</v>
          </cell>
          <cell r="B8154" t="str">
            <v>VASO SANITARIO SIFONADO CONVENCIONAL COM LOUÇA BRANCA, INCLUSO CONJUNTO DE LIGAÇÃO PARA BACIA SANITÁRIA AJUSTÁVEL - FORNECIMENTO E INSTALAÇÃO. AF_10/2016</v>
          </cell>
          <cell r="C8154" t="str">
            <v>UN</v>
          </cell>
          <cell r="D8154">
            <v>0</v>
          </cell>
          <cell r="E8154">
            <v>0</v>
          </cell>
          <cell r="F8154">
            <v>0</v>
          </cell>
        </row>
        <row r="8155">
          <cell r="A8155">
            <v>95471</v>
          </cell>
          <cell r="B8155" t="str">
            <v>VASO SANITARIO SIFONADO CONVENCIONAL PARA PCD SEM FURO FRONTAL COM  LOUÇA BRANCA SEM ASSENTO -  FORNECIMENTO E INSTALAÇÃO. AF_01/2020</v>
          </cell>
          <cell r="C8155" t="str">
            <v>UN</v>
          </cell>
          <cell r="D8155">
            <v>0</v>
          </cell>
          <cell r="E8155">
            <v>0</v>
          </cell>
          <cell r="F8155">
            <v>0</v>
          </cell>
        </row>
        <row r="8156">
          <cell r="A8156">
            <v>95472</v>
          </cell>
          <cell r="B8156" t="str">
            <v>VASO SANITARIO SIFONADO CONVENCIONAL PARA PCD SEM FURO FRONTAL COM LOUÇA BRANCA SEM ASSENTO, INCLUSO CONJUNTO DE LIGAÇÃO PARA BACIA SANITÁRIA AJUSTÁVEL - FORNECIMENTO E INSTALAÇÃO. AF_01/2020</v>
          </cell>
          <cell r="C8156" t="str">
            <v>UN</v>
          </cell>
          <cell r="D8156">
            <v>0</v>
          </cell>
          <cell r="E8156">
            <v>0</v>
          </cell>
          <cell r="F8156">
            <v>0</v>
          </cell>
        </row>
        <row r="8157">
          <cell r="A8157">
            <v>95542</v>
          </cell>
          <cell r="B8157" t="str">
            <v>PORTA TOALHA ROSTO EM METAL CROMADO, TIPO ARGOLA, INCLUSO FIXAÇÃO. AF_01/2020</v>
          </cell>
          <cell r="C8157" t="str">
            <v>UN</v>
          </cell>
          <cell r="D8157">
            <v>0</v>
          </cell>
          <cell r="E8157">
            <v>0</v>
          </cell>
          <cell r="F8157">
            <v>0</v>
          </cell>
        </row>
        <row r="8158">
          <cell r="A8158">
            <v>95543</v>
          </cell>
          <cell r="B8158" t="str">
            <v>PORTA TOALHA BANHO EM METAL CROMADO, TIPO BARRA, INCLUSO FIXAÇÃO. AF_01/2020</v>
          </cell>
          <cell r="C8158" t="str">
            <v>UN</v>
          </cell>
          <cell r="D8158">
            <v>0</v>
          </cell>
          <cell r="E8158">
            <v>0</v>
          </cell>
          <cell r="F8158">
            <v>0</v>
          </cell>
        </row>
        <row r="8159">
          <cell r="A8159">
            <v>95544</v>
          </cell>
          <cell r="B8159" t="str">
            <v>PAPELEIRA DE PAREDE EM METAL CROMADO SEM TAMPA, INCLUSO FIXAÇÃO. AF_01/2020</v>
          </cell>
          <cell r="C8159" t="str">
            <v>UN</v>
          </cell>
          <cell r="D8159">
            <v>0</v>
          </cell>
          <cell r="E8159">
            <v>0</v>
          </cell>
          <cell r="F8159">
            <v>0</v>
          </cell>
        </row>
        <row r="8160">
          <cell r="A8160">
            <v>95545</v>
          </cell>
          <cell r="B8160" t="str">
            <v>SABONETEIRA DE PAREDE EM METAL CROMADO, INCLUSO FIXAÇÃO. AF_01/2020</v>
          </cell>
          <cell r="C8160" t="str">
            <v>UN</v>
          </cell>
          <cell r="D8160">
            <v>0</v>
          </cell>
          <cell r="E8160">
            <v>0</v>
          </cell>
          <cell r="F8160">
            <v>0</v>
          </cell>
        </row>
        <row r="8161">
          <cell r="A8161">
            <v>95546</v>
          </cell>
          <cell r="B8161" t="str">
            <v>KIT DE ACESSORIOS PARA BANHEIRO EM METAL CROMADO, 5 PECAS, INCLUSO FIXAÇÃO. AF_01/2020</v>
          </cell>
          <cell r="C8161" t="str">
            <v>UN</v>
          </cell>
          <cell r="D8161">
            <v>0</v>
          </cell>
          <cell r="E8161">
            <v>0</v>
          </cell>
          <cell r="F8161">
            <v>0</v>
          </cell>
        </row>
        <row r="8162">
          <cell r="A8162">
            <v>95547</v>
          </cell>
          <cell r="B8162" t="str">
            <v>SABONETEIRA PLASTICA TIPO DISPENSER PARA SABONETE LIQUIDO COM RESERVATORIO 800 A 1500 ML, INCLUSO FIXAÇÃO. AF_01/2020</v>
          </cell>
          <cell r="C8162" t="str">
            <v>UN</v>
          </cell>
          <cell r="D8162">
            <v>0</v>
          </cell>
          <cell r="E8162">
            <v>0</v>
          </cell>
          <cell r="F8162">
            <v>0</v>
          </cell>
        </row>
        <row r="8163">
          <cell r="A8163">
            <v>100848</v>
          </cell>
          <cell r="B8163" t="str">
            <v>VASO SANITÁRIO INFANTIL LOUÇA BRANCA - FORNECIMENTO E INSTALACAO. AF_01/2020</v>
          </cell>
          <cell r="C8163" t="str">
            <v>UN</v>
          </cell>
          <cell r="D8163">
            <v>0</v>
          </cell>
          <cell r="E8163">
            <v>0</v>
          </cell>
          <cell r="F8163">
            <v>0</v>
          </cell>
        </row>
        <row r="8164">
          <cell r="A8164" t="str">
            <v>S100849</v>
          </cell>
          <cell r="B8164" t="str">
            <v>ASSENTO SANITÁRIO CONVENCIONAL - FORNECIMENTO E INSTALACAO. AF_01/2020</v>
          </cell>
          <cell r="C8164" t="str">
            <v>UN</v>
          </cell>
          <cell r="D8164">
            <v>24.95</v>
          </cell>
          <cell r="E8164">
            <v>4.3999999999999995</v>
          </cell>
          <cell r="F8164">
            <v>0</v>
          </cell>
        </row>
        <row r="8165">
          <cell r="A8165">
            <v>100851</v>
          </cell>
          <cell r="B8165" t="str">
            <v>ASSENTO SANITÁRIO INFANTIL - FORNECIMENTO E INSTALACAO. AF_01/2020</v>
          </cell>
          <cell r="C8165" t="str">
            <v>UN</v>
          </cell>
          <cell r="D8165">
            <v>0</v>
          </cell>
          <cell r="E8165">
            <v>0</v>
          </cell>
          <cell r="F8165">
            <v>0</v>
          </cell>
        </row>
        <row r="8166">
          <cell r="A8166">
            <v>100852</v>
          </cell>
          <cell r="B8166" t="str">
            <v>CUBA DE EMBUTIR RETANGULAR DE AÇO INOXIDÁVEL, 56 X 33 X 12 CM - FORNECIMENTO E INSTALAÇÃO. AF_01/2020</v>
          </cell>
          <cell r="C8166" t="str">
            <v>UN</v>
          </cell>
          <cell r="D8166">
            <v>0</v>
          </cell>
          <cell r="E8166">
            <v>0</v>
          </cell>
          <cell r="F8166">
            <v>0</v>
          </cell>
        </row>
        <row r="8167">
          <cell r="A8167">
            <v>100854</v>
          </cell>
          <cell r="B8167" t="str">
            <v>TORNEIRA CROMADA DE MESA PARA LAVATÓRIO COM SENSOR DE PRESENCA. AF_01/2020</v>
          </cell>
          <cell r="C8167" t="str">
            <v>UN</v>
          </cell>
          <cell r="D8167">
            <v>0</v>
          </cell>
          <cell r="E8167">
            <v>0</v>
          </cell>
          <cell r="F8167">
            <v>0</v>
          </cell>
        </row>
        <row r="8168">
          <cell r="A8168">
            <v>100855</v>
          </cell>
          <cell r="B8168" t="str">
            <v>SABONETEIRA DE PAREDE EM PLASTICO ABS COM ACABAMENTO CROMADO E ACRILICO, INCLUSO FIXAÇÃO. AF_01/2020</v>
          </cell>
          <cell r="C8168" t="str">
            <v>UN</v>
          </cell>
          <cell r="D8168">
            <v>0</v>
          </cell>
          <cell r="E8168">
            <v>0</v>
          </cell>
          <cell r="F8168">
            <v>0</v>
          </cell>
        </row>
        <row r="8169">
          <cell r="A8169">
            <v>100856</v>
          </cell>
          <cell r="B8169" t="str">
            <v>MANOPLA E CANOPLA CROMADA  FORNECIMENTO E INSTALAÇÃO. AF_01/2020</v>
          </cell>
          <cell r="C8169" t="str">
            <v>UN</v>
          </cell>
          <cell r="D8169">
            <v>0</v>
          </cell>
          <cell r="E8169">
            <v>0</v>
          </cell>
          <cell r="F8169">
            <v>0</v>
          </cell>
        </row>
        <row r="8170">
          <cell r="A8170">
            <v>100857</v>
          </cell>
          <cell r="B8170" t="str">
            <v>ACABAMENTO MONOCOMANDO PARA CHUVEIRO  FORNECIMENTO E INSTALAÇÃO. AF_01/2020</v>
          </cell>
          <cell r="C8170" t="str">
            <v>UN</v>
          </cell>
          <cell r="D8170">
            <v>0</v>
          </cell>
          <cell r="E8170">
            <v>0</v>
          </cell>
          <cell r="F8170">
            <v>0</v>
          </cell>
        </row>
        <row r="8171">
          <cell r="A8171">
            <v>100858</v>
          </cell>
          <cell r="B8171" t="str">
            <v>MICTÓRIO SIFONADO LOUÇA BRANCA  PADRÃO MÉDIO  FORNECIMENTO E INSTALAÇÃO. AF_01/2020</v>
          </cell>
          <cell r="C8171" t="str">
            <v>UN</v>
          </cell>
          <cell r="D8171">
            <v>0</v>
          </cell>
          <cell r="E8171">
            <v>0</v>
          </cell>
          <cell r="F8171">
            <v>0</v>
          </cell>
        </row>
        <row r="8172">
          <cell r="A8172">
            <v>100860</v>
          </cell>
          <cell r="B8172" t="str">
            <v>CHUVEIRO ELÉTRICO COMUM CORPO PLÁSTICO, TIPO DUCHA  FORNECIMENTO E INSTALAÇÃO. AF_01/2020</v>
          </cell>
          <cell r="C8172" t="str">
            <v>UN</v>
          </cell>
          <cell r="D8172">
            <v>0</v>
          </cell>
          <cell r="E8172">
            <v>0</v>
          </cell>
          <cell r="F8172">
            <v>0</v>
          </cell>
        </row>
        <row r="8173">
          <cell r="A8173">
            <v>100861</v>
          </cell>
          <cell r="B8173" t="str">
            <v>SUPORTE MÃO FRANCESA EM AÇO, ABAS IGUAIS 30 CM, CAPACIDADE MINIMA 60 KG, BRANCO - FORNECIMENTO E INSTALAÇÃO. AF_01/2020</v>
          </cell>
          <cell r="C8173" t="str">
            <v>UN</v>
          </cell>
          <cell r="D8173">
            <v>0</v>
          </cell>
          <cell r="E8173">
            <v>0</v>
          </cell>
          <cell r="F8173">
            <v>0</v>
          </cell>
        </row>
        <row r="8174">
          <cell r="A8174">
            <v>100862</v>
          </cell>
          <cell r="B8174" t="str">
            <v>SUPORTE MÃO FRANCESA EM ACO, ABAS IGUAIS 40 CM, CAPACIDADE MINIMA 70 KG, BRANCO - FORNECIMENTO E INSTALAÇÃO. AF_01/2020</v>
          </cell>
          <cell r="C8174" t="str">
            <v>UN</v>
          </cell>
          <cell r="D8174">
            <v>0</v>
          </cell>
          <cell r="E8174">
            <v>0</v>
          </cell>
          <cell r="F8174">
            <v>0</v>
          </cell>
        </row>
        <row r="8175">
          <cell r="A8175">
            <v>100863</v>
          </cell>
          <cell r="B8175" t="str">
            <v>BARRA DE APOIO EM "L", EM ACO INOX POLIDO 70 X 70 CM, FIXADA NA PAREDE - FORNECIMENTO E INSTALACAO. AF_01/2020</v>
          </cell>
          <cell r="C8175" t="str">
            <v>UN</v>
          </cell>
          <cell r="D8175">
            <v>406.34999999999997</v>
          </cell>
          <cell r="E8175">
            <v>40.85</v>
          </cell>
          <cell r="F8175">
            <v>0</v>
          </cell>
        </row>
        <row r="8176">
          <cell r="A8176">
            <v>100864</v>
          </cell>
          <cell r="B8176" t="str">
            <v>BARRA DE APOIO EM "L", EM ACO INOX POLIDO 80 X 80 CM, FIXADA NA PAREDE - FORNECIMENTO E INSTALACAO. AF_01/2020</v>
          </cell>
          <cell r="C8176" t="str">
            <v>UN</v>
          </cell>
          <cell r="D8176">
            <v>0</v>
          </cell>
          <cell r="E8176">
            <v>0</v>
          </cell>
          <cell r="F8176">
            <v>0</v>
          </cell>
        </row>
        <row r="8177">
          <cell r="A8177">
            <v>100865</v>
          </cell>
          <cell r="B8177" t="str">
            <v>BARRA DE APOIO LATERAL ARTICULADA, COM TRAVA, EM ACO INOX POLIDO, FIXADA NA PAREDE - FORNECIMENTO E INSTALAÇÃO. AF_01/2020</v>
          </cell>
          <cell r="C8177" t="str">
            <v>UN</v>
          </cell>
          <cell r="D8177">
            <v>0</v>
          </cell>
          <cell r="E8177">
            <v>0</v>
          </cell>
          <cell r="F8177">
            <v>0</v>
          </cell>
        </row>
        <row r="8178">
          <cell r="A8178">
            <v>100866</v>
          </cell>
          <cell r="B8178" t="str">
            <v>BARRA DE APOIO RETA, EM ACO INOX POLIDO, COMPRIMENTO 60CM, FIXADA NA PAREDE - FORNECIMENTO E INSTALAÇÃO. AF_01/2020</v>
          </cell>
          <cell r="C8178" t="str">
            <v>UN</v>
          </cell>
          <cell r="D8178">
            <v>0</v>
          </cell>
          <cell r="E8178">
            <v>0</v>
          </cell>
          <cell r="F8178">
            <v>0</v>
          </cell>
        </row>
        <row r="8179">
          <cell r="A8179">
            <v>100867</v>
          </cell>
          <cell r="B8179" t="str">
            <v>BARRA DE APOIO RETA, EM ACO INOX POLIDO, COMPRIMENTO 70 CM,  FIXADA NA PAREDE - FORNECIMENTO E INSTALAÇÃO. AF_01/2020</v>
          </cell>
          <cell r="C8179" t="str">
            <v>UN</v>
          </cell>
          <cell r="D8179">
            <v>0</v>
          </cell>
          <cell r="E8179">
            <v>0</v>
          </cell>
          <cell r="F8179">
            <v>0</v>
          </cell>
        </row>
        <row r="8180">
          <cell r="A8180">
            <v>100868</v>
          </cell>
          <cell r="B8180" t="str">
            <v>BARRA DE APOIO RETA, EM ACO INOX POLIDO, COMPRIMENTO 80 CM,  FIXADA NA PAREDE - FORNECIMENTO E INSTALAÇÃO. AF_01/2020</v>
          </cell>
          <cell r="C8180" t="str">
            <v>UN</v>
          </cell>
          <cell r="D8180">
            <v>0</v>
          </cell>
          <cell r="E8180">
            <v>0</v>
          </cell>
          <cell r="F8180">
            <v>0</v>
          </cell>
        </row>
        <row r="8181">
          <cell r="A8181">
            <v>100869</v>
          </cell>
          <cell r="B8181" t="str">
            <v>BARRA DE APOIO RETA, EM ACO INOX POLIDO, COMPRIMENTO 90 CM,  FIXADA NA PAREDE - FORNECIMENTO E INSTALAÇÃO. AF_01/2020</v>
          </cell>
          <cell r="C8181" t="str">
            <v>UN</v>
          </cell>
          <cell r="D8181">
            <v>269.12</v>
          </cell>
          <cell r="E8181">
            <v>40.85</v>
          </cell>
          <cell r="F8181">
            <v>0</v>
          </cell>
        </row>
        <row r="8182">
          <cell r="A8182">
            <v>100870</v>
          </cell>
          <cell r="B8182" t="str">
            <v>BARRA DE APOIO RETA, EM ALUMINIO, COMPRIMENTO 60 CM,  FIXADA NA PAREDE - FORNECIMENTO E INSTALAÇÃO. AF_01/2020</v>
          </cell>
          <cell r="C8182" t="str">
            <v>UN</v>
          </cell>
          <cell r="D8182">
            <v>0</v>
          </cell>
          <cell r="E8182">
            <v>0</v>
          </cell>
          <cell r="F8182">
            <v>0</v>
          </cell>
        </row>
        <row r="8183">
          <cell r="A8183">
            <v>100871</v>
          </cell>
          <cell r="B8183" t="str">
            <v>BARRA DE APOIO RETA, EM ALUMINIO, COMPRIMENTO 70 CM,  FIXADA NA PAREDE - FORNECIMENTO E INSTALAÇÃO. AF_01/2020</v>
          </cell>
          <cell r="C8183" t="str">
            <v>UN</v>
          </cell>
          <cell r="D8183">
            <v>0</v>
          </cell>
          <cell r="E8183">
            <v>0</v>
          </cell>
          <cell r="F8183">
            <v>0</v>
          </cell>
        </row>
        <row r="8184">
          <cell r="A8184">
            <v>100872</v>
          </cell>
          <cell r="B8184" t="str">
            <v>BARRA DE APOIO RETA, EM ALUMINIO, COMPRIMENTO 80 CM,  FIXADA NA PAREDE - FORNECIMENTO E INSTALAÇÃO. AF_01/2020</v>
          </cell>
          <cell r="C8184" t="str">
            <v>UN</v>
          </cell>
          <cell r="D8184">
            <v>0</v>
          </cell>
          <cell r="E8184">
            <v>0</v>
          </cell>
          <cell r="F8184">
            <v>0</v>
          </cell>
        </row>
        <row r="8185">
          <cell r="A8185">
            <v>100873</v>
          </cell>
          <cell r="B8185" t="str">
            <v>BARRA DE APOIO RETA, EM ALUMINIO, COMPRIMENTO 90 CM,  FIXADA NA PAREDE - FORNECIMENTO E INSTALAÇÃO. AF_01/2020</v>
          </cell>
          <cell r="C8185" t="str">
            <v>UN</v>
          </cell>
          <cell r="D8185">
            <v>0</v>
          </cell>
          <cell r="E8185">
            <v>0</v>
          </cell>
          <cell r="F8185">
            <v>0</v>
          </cell>
        </row>
        <row r="8186">
          <cell r="A8186">
            <v>100874</v>
          </cell>
          <cell r="B8186" t="str">
            <v>PUXADOR PARA PCD, FIXADO NA PORTA - FORNECIMENTO E INSTALAÇÃO. AF_01/2020</v>
          </cell>
          <cell r="C8186" t="str">
            <v>UN</v>
          </cell>
          <cell r="D8186">
            <v>237.08999999999997</v>
          </cell>
          <cell r="E8186">
            <v>40.85</v>
          </cell>
          <cell r="F8186">
            <v>0</v>
          </cell>
        </row>
        <row r="8187">
          <cell r="A8187">
            <v>100875</v>
          </cell>
          <cell r="B8187" t="str">
            <v>BANCO ARTICULADO, EM ACO INOX, PARA PCD, FIXADO NA PAREDE - FORNECIMENTO E INSTALAÇÃO. AF_01/2020</v>
          </cell>
          <cell r="C8187" t="str">
            <v>UN</v>
          </cell>
          <cell r="D8187">
            <v>0</v>
          </cell>
          <cell r="E8187">
            <v>0</v>
          </cell>
          <cell r="F8187">
            <v>0</v>
          </cell>
        </row>
        <row r="8188">
          <cell r="A8188">
            <v>6087</v>
          </cell>
          <cell r="B8188" t="str">
            <v>TAMPA EM CONCRETO ARMADO 60X60X5CM P/CX INSPECAO/FOSSA SEPTICA</v>
          </cell>
          <cell r="C8188" t="str">
            <v>UN</v>
          </cell>
          <cell r="D8188">
            <v>0</v>
          </cell>
          <cell r="E8188">
            <v>0</v>
          </cell>
          <cell r="F8188">
            <v>0</v>
          </cell>
        </row>
        <row r="8189">
          <cell r="A8189">
            <v>98052</v>
          </cell>
          <cell r="B8189" t="str">
            <v>TANQUE SÉPTICO CIRCULAR, EM CONCRETO PRÉ-MOLDADO, DIÂMETRO INTERNO = 1,10 M, ALTURA INTERNA = 2,50 M, VOLUME ÚTIL: 2138,2 L (PARA 5 CONTRIBUINTES). AF_05/2018</v>
          </cell>
          <cell r="C8189" t="str">
            <v>UN</v>
          </cell>
          <cell r="D8189">
            <v>0</v>
          </cell>
          <cell r="E8189">
            <v>0</v>
          </cell>
          <cell r="F8189">
            <v>0</v>
          </cell>
        </row>
        <row r="8190">
          <cell r="A8190">
            <v>98053</v>
          </cell>
          <cell r="B8190" t="str">
            <v>TANQUE SÉPTICO CIRCULAR, EM CONCRETO PRÉ-MOLDADO, DIÂMETRO INTERNO = 1,40 M, ALTURA INTERNA = 2,50 M, VOLUME ÚTIL: 3463,6 L (PARA 13 CONTRIBUINTES). AF_05/2018</v>
          </cell>
          <cell r="C8190" t="str">
            <v>UN</v>
          </cell>
          <cell r="D8190">
            <v>0</v>
          </cell>
          <cell r="E8190">
            <v>0</v>
          </cell>
          <cell r="F8190">
            <v>0</v>
          </cell>
        </row>
        <row r="8191">
          <cell r="A8191">
            <v>98054</v>
          </cell>
          <cell r="B8191" t="str">
            <v>TANQUE SÉPTICO CIRCULAR, EM CONCRETO PRÉ-MOLDADO, DIÂMETRO INTERNO = 1,88 M, ALTURA INTERNA = 2,50 M, VOLUME ÚTIL: 6245,8 L (PARA 32 CONTRIBUINTES). AF_05/2018</v>
          </cell>
          <cell r="C8191" t="str">
            <v>UN</v>
          </cell>
          <cell r="D8191">
            <v>0</v>
          </cell>
          <cell r="E8191">
            <v>0</v>
          </cell>
          <cell r="F8191">
            <v>0</v>
          </cell>
        </row>
        <row r="8192">
          <cell r="A8192">
            <v>98055</v>
          </cell>
          <cell r="B8192" t="str">
            <v>TANQUE SÉPTICO CIRCULAR, EM CONCRETO PRÉ-MOLDADO, DIÂMETRO INTERNO = 2,38 M, ALTURA INTERNA = 2,50 M, VOLUME ÚTIL: 10009,8 L (PARA 69 CONTRIBUINTES). AF_05/2018</v>
          </cell>
          <cell r="C8192" t="str">
            <v>UN</v>
          </cell>
          <cell r="D8192">
            <v>0</v>
          </cell>
          <cell r="E8192">
            <v>0</v>
          </cell>
          <cell r="F8192">
            <v>0</v>
          </cell>
        </row>
        <row r="8193">
          <cell r="A8193">
            <v>98056</v>
          </cell>
          <cell r="B8193" t="str">
            <v>TANQUE SÉPTICO CIRCULAR, EM CONCRETO PRÉ-MOLDADO, DIÂMETRO INTERNO = 2,38 M, ALTURA INTERNA = 3,0 M, VOLUME ÚTIL: 12234,2 L (PARA 86 CONTRIBUINTES). AF_05/2018</v>
          </cell>
          <cell r="C8193" t="str">
            <v>UN</v>
          </cell>
          <cell r="D8193">
            <v>0</v>
          </cell>
          <cell r="E8193">
            <v>0</v>
          </cell>
          <cell r="F8193">
            <v>0</v>
          </cell>
        </row>
        <row r="8194">
          <cell r="A8194">
            <v>98057</v>
          </cell>
          <cell r="B8194" t="str">
            <v>TANQUE SÉPTICO CIRCULAR, EM CONCRETO PRÉ-MOLDADO, DIÂMETRO INTERNO = 2,88 M, ALTURA INTERNA = 2,50 M, VOLUME ÚTIL: 14657,4 L (PARA 105 CONTRIBUINTES). AF_05/2018</v>
          </cell>
          <cell r="C8194" t="str">
            <v>UN</v>
          </cell>
          <cell r="D8194">
            <v>0</v>
          </cell>
          <cell r="E8194">
            <v>0</v>
          </cell>
          <cell r="F8194">
            <v>0</v>
          </cell>
        </row>
        <row r="8195">
          <cell r="A8195">
            <v>98066</v>
          </cell>
          <cell r="B8195" t="str">
            <v>TANQUE SÉPTICO RETANGULAR, EM ALVENARIA COM TIJOLOS CERÂMICOS MACIÇOS, DIMENSÕES INTERNAS: 1,0 X 2,0 X 1,4 M, VOLUME ÚTIL: 2000 L (PARA 5 CONTRIBUINTES). AF_05/2018</v>
          </cell>
          <cell r="C8195" t="str">
            <v>UN</v>
          </cell>
          <cell r="D8195">
            <v>0</v>
          </cell>
          <cell r="E8195">
            <v>0</v>
          </cell>
          <cell r="F8195">
            <v>0</v>
          </cell>
        </row>
        <row r="8196">
          <cell r="A8196">
            <v>98067</v>
          </cell>
          <cell r="B8196" t="str">
            <v>TANQUE SÉPTICO RETANGULAR, EM ALVENARIA COM TIJOLOS CERÂMICOS MACIÇOS, DIMENSÕES INTERNAS: 1,2 X 2,4 X 1,6 M, VOLUME ÚTIL: 3456 L (PARA 13 CONTRIBUINTES). AF_05/2018</v>
          </cell>
          <cell r="C8196" t="str">
            <v>UN</v>
          </cell>
          <cell r="D8196">
            <v>0</v>
          </cell>
          <cell r="E8196">
            <v>0</v>
          </cell>
          <cell r="F8196">
            <v>0</v>
          </cell>
        </row>
        <row r="8197">
          <cell r="A8197">
            <v>98068</v>
          </cell>
          <cell r="B8197" t="str">
            <v>TANQUE SÉPTICO RETANGULAR, EM ALVENARIA COM TIJOLOS CERÂMICOS MACIÇOS, DIMENSÕES INTERNAS: 1,4 X 3,2 X 1,8 M, VOLUME ÚTIL: 6272 L (PARA 32 CONTRIBUINTES). AF_05/2018</v>
          </cell>
          <cell r="C8197" t="str">
            <v>UN</v>
          </cell>
          <cell r="D8197">
            <v>0</v>
          </cell>
          <cell r="E8197">
            <v>0</v>
          </cell>
          <cell r="F8197">
            <v>0</v>
          </cell>
        </row>
        <row r="8198">
          <cell r="A8198">
            <v>98069</v>
          </cell>
          <cell r="B8198" t="str">
            <v>TANQUE SÉPTICO RETANGULAR, EM ALVENARIA COM TIJOLOS CERÂMICOS MACIÇOS, DIMENSÕES INTERNAS: 1,6 X 4,4 X 1,8 M, VOLUME ÚTIL: 9856 L (PARA 68 CONTRIBUINTES). AF_05/2018</v>
          </cell>
          <cell r="C8198" t="str">
            <v>UN</v>
          </cell>
          <cell r="D8198">
            <v>0</v>
          </cell>
          <cell r="E8198">
            <v>0</v>
          </cell>
          <cell r="F8198">
            <v>0</v>
          </cell>
        </row>
        <row r="8199">
          <cell r="A8199">
            <v>98070</v>
          </cell>
          <cell r="B8199" t="str">
            <v>TANQUE SÉPTICO RETANGULAR, EM ALVENARIA COM TIJOLOS CERÂMICOS MACIÇOS, DIMENSÕES INTERNAS: 1,6 X 4,8 X 2,0 M, VOLUME ÚTIL: 12288 L (PARA 86 CONTRIBUINTES). AF_05/2018</v>
          </cell>
          <cell r="C8199" t="str">
            <v>UN</v>
          </cell>
          <cell r="D8199">
            <v>0</v>
          </cell>
          <cell r="E8199">
            <v>0</v>
          </cell>
          <cell r="F8199">
            <v>0</v>
          </cell>
        </row>
        <row r="8200">
          <cell r="A8200">
            <v>98071</v>
          </cell>
          <cell r="B8200" t="str">
            <v>TANQUE SÉPTICO RETANGULAR, EM ALVENARIA COM TIJOLOS CERÂMICOS MACIÇOS, DIMENSÕES INTERNAS: 1,6 X 4,6 X 2,4 M, VOLUME ÚTIL: 14720 L (PARA 105 CONTRIBUINTES). AF_05/2018</v>
          </cell>
          <cell r="C8200" t="str">
            <v>UN</v>
          </cell>
          <cell r="D8200">
            <v>0</v>
          </cell>
          <cell r="E8200">
            <v>0</v>
          </cell>
          <cell r="F8200">
            <v>0</v>
          </cell>
        </row>
        <row r="8201">
          <cell r="A8201">
            <v>98072</v>
          </cell>
          <cell r="B8201" t="str">
            <v>FILTRO ANAERÓBIO RETANGULAR, EM ALVENARIA COM TIJOLOS CERÂMICOS MACIÇOS, DIMENSÕES INTERNAS: 0,8 X 1,2 X 1,67 M, VOLUME ÚTIL: 1152 L (PARA 5 CONTRIBUINTES). AF_05/2018</v>
          </cell>
          <cell r="C8201" t="str">
            <v>UN</v>
          </cell>
          <cell r="D8201">
            <v>0</v>
          </cell>
          <cell r="E8201">
            <v>0</v>
          </cell>
          <cell r="F8201">
            <v>0</v>
          </cell>
        </row>
        <row r="8202">
          <cell r="A8202">
            <v>98073</v>
          </cell>
          <cell r="B8202" t="str">
            <v>FILTRO ANAERÓBIO RETANGULAR, EM ALVENARIA COM TIJOLOS CERÂMICOS MACIÇOS, DIMENSÕES INTERNAS: 1,2 X 1,8 X 1,67 M, VOLUME ÚTIL: 2592 L (PARA 13 CONTRIBUINTES). AF_05/2018</v>
          </cell>
          <cell r="C8202" t="str">
            <v>UN</v>
          </cell>
          <cell r="D8202">
            <v>0</v>
          </cell>
          <cell r="E8202">
            <v>0</v>
          </cell>
          <cell r="F8202">
            <v>0</v>
          </cell>
        </row>
        <row r="8203">
          <cell r="A8203">
            <v>98074</v>
          </cell>
          <cell r="B8203" t="str">
            <v>FILTRO ANAERÓBIO RETANGULAR, EM ALVENARIA COM TIJOLOS CERÂMICOS MACIÇOS, DIMENSÕES INTERNAS: 1,4 X 3,0 X 1,67 M, VOLUME ÚTIL: 5040 L (PARA 32 CONTRIBUINTES). AF_05/2018</v>
          </cell>
          <cell r="C8203" t="str">
            <v>UN</v>
          </cell>
          <cell r="D8203">
            <v>0</v>
          </cell>
          <cell r="E8203">
            <v>0</v>
          </cell>
          <cell r="F8203">
            <v>0</v>
          </cell>
        </row>
        <row r="8204">
          <cell r="A8204">
            <v>98075</v>
          </cell>
          <cell r="B8204" t="str">
            <v>FILTRO ANAERÓBIO RETANGULAR, EM ALVENARIA COM TIJOLOS CERÂMICOS MACIÇOS, DIMENSÕES INTERNAS: 1,4 X 4,2 X 1,67 M, VOLUME ÚTIL: 7056 L (PARA 67 CONTRIBUINTES). AF_05/2018</v>
          </cell>
          <cell r="C8204" t="str">
            <v>UN</v>
          </cell>
          <cell r="D8204">
            <v>0</v>
          </cell>
          <cell r="E8204">
            <v>0</v>
          </cell>
          <cell r="F8204">
            <v>0</v>
          </cell>
        </row>
        <row r="8205">
          <cell r="A8205">
            <v>98076</v>
          </cell>
          <cell r="B8205" t="str">
            <v>FILTRO ANAERÓBIO RETANGULAR, EM ALVENARIA COM TIJOLOS CERÂMICOS MACIÇOS, DIMENSÕES INTERNAS: 1,6 X 4,6 X 1,67 M, VOLUME ÚTIL: 8832 L (PARA 84 CONTRIBUINTES). AF_05/2018</v>
          </cell>
          <cell r="C8205" t="str">
            <v>UN</v>
          </cell>
          <cell r="D8205">
            <v>0</v>
          </cell>
          <cell r="E8205">
            <v>0</v>
          </cell>
          <cell r="F8205">
            <v>0</v>
          </cell>
        </row>
        <row r="8206">
          <cell r="A8206">
            <v>98077</v>
          </cell>
          <cell r="B8206" t="str">
            <v>FILTRO ANAERÓBIO RETANGULAR, EM ALVENARIA COM TIJOLOS CERÂMICOS MACIÇOS, DIMENSÕES INTERNAS: 1,6 X 5,6 X 1,67 M, VOLUME ÚTIL: 10752 L (PARA 103 CONTRIBUINTES). AF_05/2018</v>
          </cell>
          <cell r="C8206" t="str">
            <v>UN</v>
          </cell>
          <cell r="D8206">
            <v>0</v>
          </cell>
          <cell r="E8206">
            <v>0</v>
          </cell>
          <cell r="F8206">
            <v>0</v>
          </cell>
        </row>
        <row r="8207">
          <cell r="A8207">
            <v>98078</v>
          </cell>
          <cell r="B8207" t="str">
            <v>SUMIDOURO RETANGULAR, EM ALVENARIA COM TIJOLOS CERÂMICOS MACIÇOS, DIMENSÕES INTERNAS: 0,8 X 1,4 X 3,0 M, ÁREA DE INFILTRAÇÃO: 13,2 M² (PARA 5 CONTRIBUINTES). AF_05/2018</v>
          </cell>
          <cell r="C8207" t="str">
            <v>UN</v>
          </cell>
          <cell r="D8207">
            <v>0</v>
          </cell>
          <cell r="E8207">
            <v>0</v>
          </cell>
          <cell r="F8207">
            <v>0</v>
          </cell>
        </row>
        <row r="8208">
          <cell r="A8208">
            <v>98079</v>
          </cell>
          <cell r="B8208" t="str">
            <v>SUMIDOURO RETANGULAR, EM ALVENARIA COM TIJOLOS CERÂMICOS MACIÇOS, DIMENSÕES INTERNAS: 1,0 X 3,0 X 3,0 M, ÁREA DE INFILTRAÇÃO: 25 M² (PARA 10 CONTRIBUINTES). AF_05/2018</v>
          </cell>
          <cell r="C8208" t="str">
            <v>UN</v>
          </cell>
          <cell r="D8208">
            <v>0</v>
          </cell>
          <cell r="E8208">
            <v>0</v>
          </cell>
          <cell r="F8208">
            <v>0</v>
          </cell>
        </row>
        <row r="8209">
          <cell r="A8209">
            <v>98080</v>
          </cell>
          <cell r="B8209" t="str">
            <v>SUMIDOURO RETANGULAR, EM ALVENARIA COM TIJOLOS CERÂMICOS MACIÇOS, DIMENSÕES INTERNAS: 1,6 X 3,4 X 3,0 M, ÁREA DE INFILTRAÇÃO: 32,9 M² (PARA 13 CONTRIBUINTES). AF_05/2018</v>
          </cell>
          <cell r="C8209" t="str">
            <v>UN</v>
          </cell>
          <cell r="D8209">
            <v>0</v>
          </cell>
          <cell r="E8209">
            <v>0</v>
          </cell>
          <cell r="F8209">
            <v>0</v>
          </cell>
        </row>
        <row r="8210">
          <cell r="A8210">
            <v>98081</v>
          </cell>
          <cell r="B8210" t="str">
            <v>SUMIDOURO RETANGULAR, EM ALVENARIA COM TIJOLOS CERÂMICOS MACIÇOS, DIMENSÕES INTERNAS: 1,6 X 5,8 X 3,0 M, ÁREA DE INFILTRAÇÃO: 50 M² (PARA 20 CONTRIBUINTES). AF_05/2018</v>
          </cell>
          <cell r="C8210" t="str">
            <v>UN</v>
          </cell>
          <cell r="D8210">
            <v>0</v>
          </cell>
          <cell r="E8210">
            <v>0</v>
          </cell>
          <cell r="F8210">
            <v>0</v>
          </cell>
        </row>
        <row r="8211">
          <cell r="A8211">
            <v>98082</v>
          </cell>
          <cell r="B8211" t="str">
            <v>TANQUE SÉPTICO RETANGULAR, EM ALVENARIA COM BLOCOS DE CONCRETO, DIMENSÕES INTERNAS: 1,0 X 2,0 X 1,4 M, VOLUME ÚTIL: 2000 L (PARA 5 CONTRIBUINTES). AF_05/2018</v>
          </cell>
          <cell r="C8211" t="str">
            <v>UN</v>
          </cell>
          <cell r="D8211">
            <v>0</v>
          </cell>
          <cell r="E8211">
            <v>0</v>
          </cell>
          <cell r="F8211">
            <v>0</v>
          </cell>
        </row>
        <row r="8212">
          <cell r="A8212">
            <v>98083</v>
          </cell>
          <cell r="B8212" t="str">
            <v>TANQUE SÉPTICO RETANGULAR, EM ALVENARIA COM BLOCOS DE CONCRETO, DIMENSÕES INTERNAS: 1,2 X 2,4 X 1,6 M, VOLUME ÚTIL: 3456 L (PARA 13 CONTRIBUINTES). AF_05/2018</v>
          </cell>
          <cell r="C8212" t="str">
            <v>UN</v>
          </cell>
          <cell r="D8212">
            <v>0</v>
          </cell>
          <cell r="E8212">
            <v>0</v>
          </cell>
          <cell r="F8212">
            <v>0</v>
          </cell>
        </row>
        <row r="8213">
          <cell r="A8213">
            <v>98084</v>
          </cell>
          <cell r="B8213" t="str">
            <v>TANQUE SÉPTICO RETANGULAR, EM ALVENARIA COM BLOCOS DE CONCRETO, DIMENSÕES INTERNAS: 1,4 X 3,2 X 1,8 M, VOLUME ÚTIL: 6272 L (PARA 32 CONTRIBUINTES). AF_05/2018</v>
          </cell>
          <cell r="C8213" t="str">
            <v>UN</v>
          </cell>
          <cell r="D8213">
            <v>0</v>
          </cell>
          <cell r="E8213">
            <v>0</v>
          </cell>
          <cell r="F8213">
            <v>0</v>
          </cell>
        </row>
        <row r="8214">
          <cell r="A8214">
            <v>98085</v>
          </cell>
          <cell r="B8214" t="str">
            <v>TANQUE SÉPTICO RETANGULAR, EM ALVENARIA COM BLOCOS DE CONCRETO, DIMENSÕES INTERNAS: 1,6 X 4,4 X 1,8 M, VOLUME ÚTIL: 9856 L (PARA 68 CONTRIBUINTES). AF_05/2018</v>
          </cell>
          <cell r="C8214" t="str">
            <v>UN</v>
          </cell>
          <cell r="D8214">
            <v>0</v>
          </cell>
          <cell r="E8214">
            <v>0</v>
          </cell>
          <cell r="F8214">
            <v>0</v>
          </cell>
        </row>
        <row r="8215">
          <cell r="A8215">
            <v>98086</v>
          </cell>
          <cell r="B8215" t="str">
            <v>TANQUE SÉPTICO RETANGULAR, EM ALVENARIA COM BLOCOS DE CONCRETO, DIMENSÕES INTERNAS: 1,6 X 4,8 X 2,0 M, VOLUME ÚTIL: 12288 L (PARA 86 CONTRIBUINTES). AF_05/2018</v>
          </cell>
          <cell r="C8215" t="str">
            <v>UN</v>
          </cell>
          <cell r="D8215">
            <v>0</v>
          </cell>
          <cell r="E8215">
            <v>0</v>
          </cell>
          <cell r="F8215">
            <v>0</v>
          </cell>
        </row>
        <row r="8216">
          <cell r="A8216">
            <v>98087</v>
          </cell>
          <cell r="B8216" t="str">
            <v>TANQUE SÉPTICO RETANGULAR, EM ALVENARIA COM BLOCOS DE CONCRETO, DIMENSÕES INTERNAS: 1,6 X 4,6 X 2,4 M, VOLUME ÚTIL: 14720 L (PARA 105 CONTRIBUINTES). AF_05/2018</v>
          </cell>
          <cell r="C8216" t="str">
            <v>UN</v>
          </cell>
          <cell r="D8216">
            <v>0</v>
          </cell>
          <cell r="E8216">
            <v>0</v>
          </cell>
          <cell r="F8216">
            <v>0</v>
          </cell>
        </row>
        <row r="8217">
          <cell r="A8217">
            <v>98088</v>
          </cell>
          <cell r="B8217" t="str">
            <v>FILTRO ANAERÓBIO RETANGULAR, EM ALVENARIA COM BLOCOS DE CONCRETO, DIMENSÕES INTERNAS: 0,8 X 1,2 X 1,67 M, VOLUME ÚTIL: 1152 L (PARA 5 CONTRIBUINTES). AF_05/2018</v>
          </cell>
          <cell r="C8217" t="str">
            <v>UN</v>
          </cell>
          <cell r="D8217">
            <v>0</v>
          </cell>
          <cell r="E8217">
            <v>0</v>
          </cell>
          <cell r="F8217">
            <v>0</v>
          </cell>
        </row>
        <row r="8218">
          <cell r="A8218">
            <v>98089</v>
          </cell>
          <cell r="B8218" t="str">
            <v>FILTRO ANAERÓBIO RETANGULAR, EM ALVENARIA COM BLOCOS DE CONCRETO, DIMENSÕES INTERNAS: 1,2 X 1,8 X 1,67 M, VOLUME ÚTIL: 2592 L (PARA 13 CONTRIBUINTES). AF_05/2018</v>
          </cell>
          <cell r="C8218" t="str">
            <v>UN</v>
          </cell>
          <cell r="D8218">
            <v>0</v>
          </cell>
          <cell r="E8218">
            <v>0</v>
          </cell>
          <cell r="F8218">
            <v>0</v>
          </cell>
        </row>
        <row r="8219">
          <cell r="A8219">
            <v>98090</v>
          </cell>
          <cell r="B8219" t="str">
            <v>FILTRO ANAERÓBIO RETANGULAR, EM ALVENARIA COM BLOCOS DE CONCRETO, DIMENSÕES INTERNAS: 1,4 X 3,0 X 1,67 M, VOLUME ÚTIL: 5040 L (PARA 32 CONTRIBUINTES). AF_05/2018</v>
          </cell>
          <cell r="C8219" t="str">
            <v>UN</v>
          </cell>
          <cell r="D8219">
            <v>0</v>
          </cell>
          <cell r="E8219">
            <v>0</v>
          </cell>
          <cell r="F8219">
            <v>0</v>
          </cell>
        </row>
        <row r="8220">
          <cell r="A8220">
            <v>98091</v>
          </cell>
          <cell r="B8220" t="str">
            <v>FILTRO ANAERÓBIO RETANGULAR, EM ALVENARIA COM BLOCOS DE CONCRETO, DIMENSÕES INTERNAS: 1,4 X 4,2 X 1,67 M, VOLUME ÚTIL: 7056 L (PARA 67 CONTRIBUINTES). AF_05/2018</v>
          </cell>
          <cell r="C8220" t="str">
            <v>UN</v>
          </cell>
          <cell r="D8220">
            <v>0</v>
          </cell>
          <cell r="E8220">
            <v>0</v>
          </cell>
          <cell r="F8220">
            <v>0</v>
          </cell>
        </row>
        <row r="8221">
          <cell r="A8221">
            <v>98092</v>
          </cell>
          <cell r="B8221" t="str">
            <v>FILTRO ANAERÓBIO RETANGULAR, EM ALVENARIA COM BLOCOS DE CONCRETO, DIMENSÕES INTERNAS: 1,6 X 4,6 X 1,67 M, VOLUME ÚTIL: 8832 L (PARA 84 CONTRIBUINTES). AF_05/2018</v>
          </cell>
          <cell r="C8221" t="str">
            <v>UN</v>
          </cell>
          <cell r="D8221">
            <v>0</v>
          </cell>
          <cell r="E8221">
            <v>0</v>
          </cell>
          <cell r="F8221">
            <v>0</v>
          </cell>
        </row>
        <row r="8222">
          <cell r="A8222">
            <v>98093</v>
          </cell>
          <cell r="B8222" t="str">
            <v>FILTRO ANAERÓBIO RETANGULAR, EM ALVENARIA COM BLOCOS DE CONCRETO, DIMENSÕES INTERNAS: 1,6 X 5,6 X 1,67 M, VOLUME ÚTIL: 10752 L (PARA 103 CONTRIBUINTES). AF_05/2018</v>
          </cell>
          <cell r="C8222" t="str">
            <v>UN</v>
          </cell>
          <cell r="D8222">
            <v>0</v>
          </cell>
          <cell r="E8222">
            <v>0</v>
          </cell>
          <cell r="F8222">
            <v>0</v>
          </cell>
        </row>
        <row r="8223">
          <cell r="A8223">
            <v>98094</v>
          </cell>
          <cell r="B8223" t="str">
            <v>SUMIDOURO RETANGULAR, EM ALVENARIA COM BLOCOS DE CONCRETO, DIMENSÕES INTERNAS: 0,8 X 1,4 X 3,0 M, ÁREA DE INFILTRAÇÃO: 13,2 M² (PARA 5 CONTRIBUINTES). AF_05/2018</v>
          </cell>
          <cell r="C8223" t="str">
            <v>UN</v>
          </cell>
          <cell r="D8223">
            <v>0</v>
          </cell>
          <cell r="E8223">
            <v>0</v>
          </cell>
          <cell r="F8223">
            <v>0</v>
          </cell>
        </row>
        <row r="8224">
          <cell r="A8224">
            <v>98099</v>
          </cell>
          <cell r="B8224" t="str">
            <v>SUMIDOURO RETANGULAR, EM ALVENARIA COM BLOCOS DE CONCRETO, DIMENSÕES INTERNAS: 1,0 X 3,0 X 3,0 M, ÁREA DE INFILTRAÇÃO: 25 M² (PARA 10 CONTRIBUINTES). AF_05/2018</v>
          </cell>
          <cell r="C8224" t="str">
            <v>UN</v>
          </cell>
          <cell r="D8224">
            <v>0</v>
          </cell>
          <cell r="E8224">
            <v>0</v>
          </cell>
          <cell r="F8224">
            <v>0</v>
          </cell>
        </row>
        <row r="8225">
          <cell r="A8225">
            <v>98100</v>
          </cell>
          <cell r="B8225" t="str">
            <v>SUMIDOURO RETANGULAR, EM ALVENARIA COM BLOCOS DE CONCRETO, DIMENSÕES INTERNAS: 1,6 X 3,4 X 3,0 M, ÁREA DE INFILTRAÇÃO: 32,9 M² (PARA 13 CONTRIBUINTES). AF_05/2018</v>
          </cell>
          <cell r="C8225" t="str">
            <v>UN</v>
          </cell>
          <cell r="D8225">
            <v>0</v>
          </cell>
          <cell r="E8225">
            <v>0</v>
          </cell>
          <cell r="F8225">
            <v>0</v>
          </cell>
        </row>
        <row r="8226">
          <cell r="A8226">
            <v>98101</v>
          </cell>
          <cell r="B8226" t="str">
            <v>SUMIDOURO RETANGULAR, EM ALVENARIA COM BLOCOS DE CONCRETO, DIMENSÕES INTERNAS: 1,6 X 5,8 X 3,0 M, ÁREA DE INFILTRAÇÃO: 50 M² (PARA 20 CONTRIBUINTES). AF_05/2018</v>
          </cell>
          <cell r="C8226" t="str">
            <v>UN</v>
          </cell>
          <cell r="D8226">
            <v>0</v>
          </cell>
          <cell r="E8226">
            <v>0</v>
          </cell>
          <cell r="F8226">
            <v>0</v>
          </cell>
        </row>
        <row r="8227">
          <cell r="A8227">
            <v>98109</v>
          </cell>
          <cell r="B8227" t="str">
            <v>CAIXA DE GORDURA ESPECIAL (CAPACIDADE: 312 L - PARA ATÉ 146 PESSOAS SERVIDAS NO PICO), RETANGULAR, EM ALVENARIA COM BLOCOS DE CONCRETO, DIMENSÕES INTERNAS = 0,4X1,2 M, ALTURA INTERNA = 1 M. AF_05/2018</v>
          </cell>
          <cell r="C8227" t="str">
            <v>UN</v>
          </cell>
          <cell r="D8227">
            <v>0</v>
          </cell>
          <cell r="E8227">
            <v>0</v>
          </cell>
          <cell r="F8227">
            <v>0</v>
          </cell>
        </row>
        <row r="8228">
          <cell r="A8228">
            <v>98110</v>
          </cell>
          <cell r="B8228" t="str">
            <v>CAIXA DE GORDURA PEQUENA (CAPACIDADE: 19 L), CIRCULAR, EM PVC, DIÂMETRO INTERNO= 0,3 M. AF_05/2018</v>
          </cell>
          <cell r="C8228" t="str">
            <v>UN</v>
          </cell>
          <cell r="D8228">
            <v>387.85</v>
          </cell>
          <cell r="E8228">
            <v>13.75</v>
          </cell>
          <cell r="F8228">
            <v>0</v>
          </cell>
        </row>
        <row r="8229">
          <cell r="A8229">
            <v>98111</v>
          </cell>
          <cell r="B8229" t="str">
            <v>CAIXA DE INSPEÇÃO PARA ATERRAMENTO, CIRCULAR, EM POLIETILENO, DIÂMETRO INTERNO = 0,3 M. AF_05/2018</v>
          </cell>
          <cell r="C8229" t="str">
            <v>UN</v>
          </cell>
          <cell r="D8229">
            <v>0</v>
          </cell>
          <cell r="E8229">
            <v>0</v>
          </cell>
          <cell r="F8229">
            <v>0</v>
          </cell>
        </row>
        <row r="8230">
          <cell r="A8230">
            <v>98114</v>
          </cell>
          <cell r="B8230" t="str">
            <v>TAMPA CIRCULAR PARA ESGOTO E DRENAGEM, EM FERRO FUNDIDO, DIÂMETRO INTERNO = 0,6 M. AF_05/2018</v>
          </cell>
          <cell r="C8230" t="str">
            <v>UN</v>
          </cell>
          <cell r="D8230">
            <v>0</v>
          </cell>
          <cell r="E8230">
            <v>0</v>
          </cell>
          <cell r="F8230">
            <v>0</v>
          </cell>
        </row>
        <row r="8231">
          <cell r="A8231">
            <v>98115</v>
          </cell>
          <cell r="B8231" t="str">
            <v>TAMPA CIRCULAR PARA ESGOTO E DRENAGEM, EM CONCRETO PRÉ-MOLDADO, DIÂMETRO INTERNO = 0,6 M. AF_05/2018</v>
          </cell>
          <cell r="C8231" t="str">
            <v>UN</v>
          </cell>
          <cell r="D8231">
            <v>0</v>
          </cell>
          <cell r="E8231">
            <v>0</v>
          </cell>
          <cell r="F8231">
            <v>0</v>
          </cell>
        </row>
        <row r="8232">
          <cell r="A8232">
            <v>89957</v>
          </cell>
          <cell r="B8232" t="str">
            <v>PONTO DE CONSUMO TERMINAL DE ÁGUA FRIA (SUBRAMAL) COM TUBULAÇÃO DE PVC, DN 25 MM, INSTALADO EM RAMAL DE ÁGUA, INCLUSOS RASGO E CHUMBAMENTO EM ALVENARIA. AF_12/2014</v>
          </cell>
          <cell r="C8232" t="str">
            <v>UN</v>
          </cell>
          <cell r="D8232">
            <v>0</v>
          </cell>
          <cell r="E8232">
            <v>0</v>
          </cell>
          <cell r="F8232">
            <v>0</v>
          </cell>
        </row>
        <row r="8233">
          <cell r="A8233">
            <v>89959</v>
          </cell>
          <cell r="B8233" t="str">
            <v>PONTO DE CONSUMO TERMINAL DE ÁGUA QUENTE (SUBRAMAL) COM TUBULAÇÃO DE CPVC, DN 22 MM, INSTALADO EM RAMAL DE ÁGUA, INCLUSOS RASGO E CHUMBAMENTO EM ALVENARIA. AF_12/2014</v>
          </cell>
          <cell r="C8233" t="str">
            <v>UN</v>
          </cell>
          <cell r="D8233">
            <v>0</v>
          </cell>
          <cell r="E8233">
            <v>0</v>
          </cell>
          <cell r="F8233">
            <v>0</v>
          </cell>
        </row>
        <row r="8234">
          <cell r="A8234">
            <v>89349</v>
          </cell>
          <cell r="B8234" t="str">
            <v>REGISTRO DE PRESSÃO BRUTO, LATÃO, ROSCÁVEL, 1/2", FORNECIDO E INSTALADO EM RAMAL DE ÁGUA. AF_12/2014</v>
          </cell>
          <cell r="C8234" t="str">
            <v>UN</v>
          </cell>
          <cell r="D8234">
            <v>0</v>
          </cell>
          <cell r="E8234">
            <v>0</v>
          </cell>
          <cell r="F8234">
            <v>0</v>
          </cell>
        </row>
        <row r="8235">
          <cell r="A8235">
            <v>89351</v>
          </cell>
          <cell r="B8235" t="str">
            <v>REGISTRO DE PRESSÃO BRUTO, LATÃO,  ROSCÁVEL, 3/4, FORNECIDO E INSTALADO EM RAMAL DE ÁGUA. AF_12/2014</v>
          </cell>
          <cell r="C8235" t="str">
            <v>UN</v>
          </cell>
          <cell r="D8235">
            <v>0</v>
          </cell>
          <cell r="E8235">
            <v>0</v>
          </cell>
          <cell r="F8235">
            <v>0</v>
          </cell>
        </row>
        <row r="8236">
          <cell r="A8236">
            <v>89352</v>
          </cell>
          <cell r="B8236" t="str">
            <v>REGISTRO DE GAVETA BRUTO, LATÃO, ROSCÁVEL, 1/2", FORNECIDO E INSTALADO EM RAMAL DE ÁGUA. AF_12/2014</v>
          </cell>
          <cell r="C8236" t="str">
            <v>UN</v>
          </cell>
          <cell r="D8236">
            <v>0</v>
          </cell>
          <cell r="E8236">
            <v>0</v>
          </cell>
          <cell r="F8236">
            <v>0</v>
          </cell>
        </row>
        <row r="8237">
          <cell r="A8237">
            <v>89353</v>
          </cell>
          <cell r="B8237" t="str">
            <v>REGISTRO DE GAVETA BRUTO, LATÃO, ROSCÁVEL, 3/4", FORNECIDO E INSTALADO EM RAMAL DE ÁGUA. AF_12/2014</v>
          </cell>
          <cell r="C8237" t="str">
            <v>UN</v>
          </cell>
          <cell r="D8237">
            <v>0</v>
          </cell>
          <cell r="E8237">
            <v>0</v>
          </cell>
          <cell r="F8237">
            <v>0</v>
          </cell>
        </row>
        <row r="8238">
          <cell r="A8238">
            <v>89354</v>
          </cell>
          <cell r="B8238" t="str">
            <v>MISTURADOR MONOCOMANDO PARA CHUVEIRO, BASE BRUTA E ACABAMENTO CROMADO, FORNECIDO E INSTALADO EM RAMAL DE ÁGUA. AF_12/2014</v>
          </cell>
          <cell r="C8238" t="str">
            <v>UN</v>
          </cell>
          <cell r="D8238">
            <v>0</v>
          </cell>
          <cell r="E8238">
            <v>0</v>
          </cell>
          <cell r="F8238">
            <v>0</v>
          </cell>
        </row>
        <row r="8239">
          <cell r="A8239">
            <v>89969</v>
          </cell>
          <cell r="B8239" t="str">
            <v>KIT DE REGISTRO DE PRESSÃO BRUTO DE LATÃO ½", INCLUSIVE CONEXÕES,  ROSCÁVEL, INSTALADO EM RAMAL DE ÁGUA FRIA - FORNECIMENTO E INSTALAÇÃO. AF_12/2014</v>
          </cell>
          <cell r="C8239" t="str">
            <v>UN</v>
          </cell>
          <cell r="D8239">
            <v>0</v>
          </cell>
          <cell r="E8239">
            <v>0</v>
          </cell>
          <cell r="F8239">
            <v>0</v>
          </cell>
        </row>
        <row r="8240">
          <cell r="A8240">
            <v>89970</v>
          </cell>
          <cell r="B8240" t="str">
            <v>KIT DE REGISTRO DE PRESSÃO BRUTO DE LATÃO ¾", INCLUSIVE CONEXÕES, ROSCÁVEL, INSTALADO EM RAMAL DE ÁGUA FRIA - FORNECIMENTO E INSTALAÇÃO. AF_12/2014</v>
          </cell>
          <cell r="C8240" t="str">
            <v>UN</v>
          </cell>
          <cell r="D8240">
            <v>0</v>
          </cell>
          <cell r="E8240">
            <v>0</v>
          </cell>
          <cell r="F8240">
            <v>0</v>
          </cell>
        </row>
        <row r="8241">
          <cell r="A8241">
            <v>89971</v>
          </cell>
          <cell r="B8241" t="str">
            <v>KIT DE REGISTRO DE GAVETA BRUTO DE LATÃO ½", INCLUSIVE CONEXÕES, ROSCÁVEL, INSTALADO EM RAMAL DE ÁGUA FRIA - FORNECIMENTO E INSTALAÇÃO. AF_12/2014</v>
          </cell>
          <cell r="C8241" t="str">
            <v>UN</v>
          </cell>
          <cell r="D8241">
            <v>0</v>
          </cell>
          <cell r="E8241">
            <v>0</v>
          </cell>
          <cell r="F8241">
            <v>0</v>
          </cell>
        </row>
        <row r="8242">
          <cell r="A8242">
            <v>89972</v>
          </cell>
          <cell r="B8242" t="str">
            <v>KIT DE REGISTRO DE GAVETA BRUTO DE LATÃO ¾", INCLUSIVE CONEXÕES, ROSCÁVEL, INSTALADO EM RAMAL DE ÁGUA FRIA - FORNECIMENTO E INSTALAÇÃO. AF_12/2014</v>
          </cell>
          <cell r="C8242" t="str">
            <v>UN</v>
          </cell>
          <cell r="D8242">
            <v>0</v>
          </cell>
          <cell r="E8242">
            <v>0</v>
          </cell>
          <cell r="F8242">
            <v>0</v>
          </cell>
        </row>
        <row r="8243">
          <cell r="A8243">
            <v>89973</v>
          </cell>
          <cell r="B8243" t="str">
            <v>KIT DE MISTURADOR BASE BRUTA DE LATÃO ¾" MONOCOMANDO PARA CHUVEIRO, INCLUSIVE CONEXÕES, INSTALADO EM RAMAL DE ÁGUA - FORNECIMENTO E INSTALAÇÃO. AF_12/2014</v>
          </cell>
          <cell r="C8243" t="str">
            <v>UN</v>
          </cell>
          <cell r="D8243">
            <v>0</v>
          </cell>
          <cell r="E8243">
            <v>0</v>
          </cell>
          <cell r="F8243">
            <v>0</v>
          </cell>
        </row>
        <row r="8244">
          <cell r="A8244">
            <v>89974</v>
          </cell>
          <cell r="B8244" t="str">
            <v>KIT DE TÊ MISTURADOR EM CPVC ¾" COM DUPLO COMANDO PARA CHUVEIRO, INCLUSIVE CONEXÕES, INSTALADO EM RAMAL DE ÁGUA - FORNECIMENTO E INSTALAÇÃO. AF_12/2014</v>
          </cell>
          <cell r="C8244" t="str">
            <v>UN</v>
          </cell>
          <cell r="D8244">
            <v>0</v>
          </cell>
          <cell r="E8244">
            <v>0</v>
          </cell>
          <cell r="F8244">
            <v>0</v>
          </cell>
        </row>
        <row r="8245">
          <cell r="A8245">
            <v>89984</v>
          </cell>
          <cell r="B8245" t="str">
            <v>REGISTRO DE PRESSÃO BRUTO, LATÃO, ROSCÁVEL, 1/2", COM ACABAMENTO E CANOPLA CROMADOS. FORNECIDO E INSTALADO EM RAMAL DE ÁGUA. AF_12/2014</v>
          </cell>
          <cell r="C8245" t="str">
            <v>UN</v>
          </cell>
          <cell r="D8245">
            <v>0</v>
          </cell>
          <cell r="E8245">
            <v>0</v>
          </cell>
          <cell r="F8245">
            <v>0</v>
          </cell>
        </row>
        <row r="8246">
          <cell r="A8246">
            <v>89985</v>
          </cell>
          <cell r="B8246" t="str">
            <v>REGISTRO DE PRESSÃO BRUTO, LATÃO, ROSCÁVEL, 3/4", COM ACABAMENTO E CANOPLA CROMADOS. FORNECIDO E INSTALADO EM RAMAL DE ÁGUA. AF_12/2014</v>
          </cell>
          <cell r="C8246" t="str">
            <v>UN</v>
          </cell>
          <cell r="D8246">
            <v>0</v>
          </cell>
          <cell r="E8246">
            <v>0</v>
          </cell>
          <cell r="F8246">
            <v>0</v>
          </cell>
        </row>
        <row r="8247">
          <cell r="A8247">
            <v>89986</v>
          </cell>
          <cell r="B8247" t="str">
            <v>REGISTRO DE GAVETA BRUTO, LATÃO, ROSCÁVEL, 1/2", COM ACABAMENTO E CANOPLA CROMADOS. FORNECIDO E INSTALADO EM RAMAL DE ÁGUA. AF_12/2014</v>
          </cell>
          <cell r="C8247" t="str">
            <v>UN</v>
          </cell>
          <cell r="D8247">
            <v>0</v>
          </cell>
          <cell r="E8247">
            <v>0</v>
          </cell>
          <cell r="F8247">
            <v>0</v>
          </cell>
        </row>
        <row r="8248">
          <cell r="A8248">
            <v>89987</v>
          </cell>
          <cell r="B8248" t="str">
            <v>REGISTRO DE GAVETA BRUTO, LATÃO, ROSCÁVEL, 3/4", COM ACABAMENTO E CANOPLA CROMADOS. FORNECIDO E INSTALADO EM RAMAL DE ÁGUA. AF_12/2014</v>
          </cell>
          <cell r="C8248" t="str">
            <v>UN</v>
          </cell>
          <cell r="D8248">
            <v>0</v>
          </cell>
          <cell r="E8248">
            <v>0</v>
          </cell>
          <cell r="F8248">
            <v>0</v>
          </cell>
        </row>
        <row r="8249">
          <cell r="A8249">
            <v>90371</v>
          </cell>
          <cell r="B8249" t="str">
            <v>REGISTRO DE ESFERA, PVC, ROSCÁVEL, 3/4", FORNECIDO E INSTALADO EM RAMAL DE ÁGUA. AF_03/2015</v>
          </cell>
          <cell r="C8249" t="str">
            <v>UN</v>
          </cell>
          <cell r="D8249">
            <v>0</v>
          </cell>
          <cell r="E8249">
            <v>0</v>
          </cell>
          <cell r="F8249">
            <v>0</v>
          </cell>
        </row>
        <row r="8250">
          <cell r="A8250">
            <v>94489</v>
          </cell>
          <cell r="B8250" t="str">
            <v>REGISTRO DE ESFERA, PVC, SOLDÁVEL, DN  25 MM, INSTALADO EM RESERVAÇÃO DE ÁGUA DE EDIFICAÇÃO QUE POSSUA RESERVATÓRIO DE FIBRA/FIBROCIMENTO   FORNECIMENTO E INSTALAÇÃO. AF_06/2016</v>
          </cell>
          <cell r="C8250" t="str">
            <v>UN</v>
          </cell>
          <cell r="D8250">
            <v>0</v>
          </cell>
          <cell r="E8250">
            <v>0</v>
          </cell>
          <cell r="F8250">
            <v>0</v>
          </cell>
        </row>
        <row r="8251">
          <cell r="A8251">
            <v>94490</v>
          </cell>
          <cell r="B8251" t="str">
            <v>REGISTRO DE ESFERA, PVC, SOLDÁVEL, DN  32 MM, INSTALADO EM RESERVAÇÃO DE ÁGUA DE EDIFICAÇÃO QUE POSSUA RESERVATÓRIO DE FIBRA/FIBROCIMENTO   FORNECIMENTO E INSTALAÇÃO. AF_06/2016</v>
          </cell>
          <cell r="C8251" t="str">
            <v>UN</v>
          </cell>
          <cell r="D8251">
            <v>0</v>
          </cell>
          <cell r="E8251">
            <v>0</v>
          </cell>
          <cell r="F8251">
            <v>0</v>
          </cell>
        </row>
        <row r="8252">
          <cell r="A8252">
            <v>94491</v>
          </cell>
          <cell r="B8252" t="str">
            <v>REGISTRO DE ESFERA, PVC, SOLDÁVEL, DN  40 MM, INSTALADO EM RESERVAÇÃO DE ÁGUA DE EDIFICAÇÃO QUE POSSUA RESERVATÓRIO DE FIBRA/FIBROCIMENTO   FORNECIMENTO E INSTALAÇÃO. AF_06/2016</v>
          </cell>
          <cell r="C8252" t="str">
            <v>UN</v>
          </cell>
          <cell r="D8252">
            <v>0</v>
          </cell>
          <cell r="E8252">
            <v>0</v>
          </cell>
          <cell r="F8252">
            <v>0</v>
          </cell>
        </row>
        <row r="8253">
          <cell r="A8253">
            <v>94492</v>
          </cell>
          <cell r="B8253" t="str">
            <v>REGISTRO DE ESFERA, PVC, SOLDÁVEL, DN  50 MM, INSTALADO EM RESERVAÇÃO DE ÁGUA DE EDIFICAÇÃO QUE POSSUA RESERVATÓRIO DE FIBRA/FIBROCIMENTO   FORNECIMENTO E INSTALAÇÃO. AF_06/2016</v>
          </cell>
          <cell r="C8253" t="str">
            <v>UN</v>
          </cell>
          <cell r="D8253">
            <v>0</v>
          </cell>
          <cell r="E8253">
            <v>0</v>
          </cell>
          <cell r="F8253">
            <v>0</v>
          </cell>
        </row>
        <row r="8254">
          <cell r="A8254">
            <v>94493</v>
          </cell>
          <cell r="B8254" t="str">
            <v>REGISTRO DE ESFERA, PVC, SOLDÁVEL, DN  60 MM, INSTALADO EM RESERVAÇÃO DE ÁGUA DE EDIFICAÇÃO QUE POSSUA RESERVATÓRIO DE FIBRA/FIBROCIMENTO   FORNECIMENTO E INSTALAÇÃO. AF_06/2016</v>
          </cell>
          <cell r="C8254" t="str">
            <v>UN</v>
          </cell>
          <cell r="D8254">
            <v>0</v>
          </cell>
          <cell r="E8254">
            <v>0</v>
          </cell>
          <cell r="F8254">
            <v>0</v>
          </cell>
        </row>
        <row r="8255">
          <cell r="A8255">
            <v>94494</v>
          </cell>
          <cell r="B8255" t="str">
            <v>REGISTRO DE GAVETA BRUTO, LATÃO, ROSCÁVEL, 3/4, INSTALADO EM RESERVAÇÃO DE ÁGUA DE EDIFICAÇÃO QUE POSSUA RESERVATÓRIO DE FIBRA/FIBROCIMENTO  FORNECIMENTO E INSTALAÇÃO. AF_06/2016</v>
          </cell>
          <cell r="C8255" t="str">
            <v>UN</v>
          </cell>
          <cell r="D8255">
            <v>0</v>
          </cell>
          <cell r="E8255">
            <v>0</v>
          </cell>
          <cell r="F8255">
            <v>0</v>
          </cell>
        </row>
        <row r="8256">
          <cell r="A8256">
            <v>94495</v>
          </cell>
          <cell r="B8256" t="str">
            <v>REGISTRO DE GAVETA BRUTO, LATÃO, ROSCÁVEL, 1, INSTALADO EM RESERVAÇÃO DE ÁGUA DE EDIFICAÇÃO QUE POSSUA RESERVATÓRIO DE FIBRA/FIBROCIMENTO  FORNECIMENTO E INSTALAÇÃO. AF_06/2016</v>
          </cell>
          <cell r="C8256" t="str">
            <v>UN</v>
          </cell>
          <cell r="D8256">
            <v>0</v>
          </cell>
          <cell r="E8256">
            <v>0</v>
          </cell>
          <cell r="F8256">
            <v>0</v>
          </cell>
        </row>
        <row r="8257">
          <cell r="A8257">
            <v>94496</v>
          </cell>
          <cell r="B8257" t="str">
            <v>REGISTRO DE GAVETA BRUTO, LATÃO, ROSCÁVEL, 1 1/4, INSTALADO EM RESERVAÇÃO DE ÁGUA DE EDIFICAÇÃO QUE POSSUA RESERVATÓRIO DE FIBRA/FIBROCIMENTO  FORNECIMENTO E INSTALAÇÃO. AF_06/2016</v>
          </cell>
          <cell r="C8257" t="str">
            <v>UN</v>
          </cell>
          <cell r="D8257">
            <v>0</v>
          </cell>
          <cell r="E8257">
            <v>0</v>
          </cell>
          <cell r="F8257">
            <v>0</v>
          </cell>
        </row>
        <row r="8258">
          <cell r="A8258">
            <v>94497</v>
          </cell>
          <cell r="B8258" t="str">
            <v>REGISTRO DE GAVETA BRUTO, LATÃO, ROSCÁVEL, 1 1/2, INSTALADO EM RESERVAÇÃO DE ÁGUA DE EDIFICAÇÃO QUE POSSUA RESERVATÓRIO DE FIBRA/FIBROCIMENTO  FORNECIMENTO E INSTALAÇÃO. AF_06/2016</v>
          </cell>
          <cell r="C8258" t="str">
            <v>UN</v>
          </cell>
          <cell r="D8258">
            <v>0</v>
          </cell>
          <cell r="E8258">
            <v>0</v>
          </cell>
          <cell r="F8258">
            <v>0</v>
          </cell>
        </row>
        <row r="8259">
          <cell r="A8259">
            <v>94498</v>
          </cell>
          <cell r="B8259" t="str">
            <v>REGISTRO DE GAVETA BRUTO, LATÃO, ROSCÁVEL, 2, INSTALADO EM RESERVAÇÃO DE ÁGUA DE EDIFICAÇÃO QUE POSSUA RESERVATÓRIO DE FIBRA/FIBROCIMENTO  FORNECIMENTO E INSTALAÇÃO. AF_06/2016</v>
          </cell>
          <cell r="C8259" t="str">
            <v>UN</v>
          </cell>
          <cell r="D8259">
            <v>0</v>
          </cell>
          <cell r="E8259">
            <v>0</v>
          </cell>
          <cell r="F8259">
            <v>0</v>
          </cell>
        </row>
        <row r="8260">
          <cell r="A8260">
            <v>94499</v>
          </cell>
          <cell r="B8260" t="str">
            <v>REGISTRO DE GAVETA BRUTO, LATÃO, ROSCÁVEL, 2 1/2, INSTALADO EM RESERVAÇÃO DE ÁGUA DE EDIFICAÇÃO QUE POSSUA RESERVATÓRIO DE FIBRA/FIBROCIMENTO  FORNECIMENTO E INSTALAÇÃO. AF_06/2016</v>
          </cell>
          <cell r="C8260" t="str">
            <v>UN</v>
          </cell>
          <cell r="D8260">
            <v>0</v>
          </cell>
          <cell r="E8260">
            <v>0</v>
          </cell>
          <cell r="F8260">
            <v>0</v>
          </cell>
        </row>
        <row r="8261">
          <cell r="A8261">
            <v>94500</v>
          </cell>
          <cell r="B8261" t="str">
            <v>REGISTRO DE GAVETA BRUTO, LATÃO, ROSCÁVEL, 3, INSTALADO EM RESERVAÇÃO DE ÁGUA DE EDIFICAÇÃO QUE POSSUA RESERVATÓRIO DE FIBRA/FIBROCIMENTO  FORNECIMENTO E INSTALAÇÃO. AF_06/2016</v>
          </cell>
          <cell r="C8261" t="str">
            <v>UN</v>
          </cell>
          <cell r="D8261">
            <v>0</v>
          </cell>
          <cell r="E8261">
            <v>0</v>
          </cell>
          <cell r="F8261">
            <v>0</v>
          </cell>
        </row>
        <row r="8262">
          <cell r="A8262">
            <v>94501</v>
          </cell>
          <cell r="B8262" t="str">
            <v>REGISTRO DE GAVETA BRUTO, LATÃO, ROSCÁVEL, 4, INSTALADO EM RESERVAÇÃO DE ÁGUA DE EDIFICAÇÃO QUE POSSUA RESERVATÓRIO DE FIBRA/FIBROCIMENTO  FORNECIMENTO E INSTALAÇÃO. AF_06/2016</v>
          </cell>
          <cell r="C8262" t="str">
            <v>UN</v>
          </cell>
          <cell r="D8262">
            <v>0</v>
          </cell>
          <cell r="E8262">
            <v>0</v>
          </cell>
          <cell r="F8262">
            <v>0</v>
          </cell>
        </row>
        <row r="8263">
          <cell r="A8263">
            <v>94792</v>
          </cell>
          <cell r="B8263" t="str">
            <v>REGISTRO DE GAVETA BRUTO, LATÃO, ROSCÁVEL, 1, COM ACABAMENTO E CANOPLA CROMADOS, INSTALADO EM RESERVAÇÃO DE ÁGUA DE EDIFICAÇÃO QUE POSSUA RESERVATÓRIO DE FIBRA/FIBROCIMENTO  FORNECIMENTO E INSTALAÇÃO. AF_06/2016</v>
          </cell>
          <cell r="C8263" t="str">
            <v>UN</v>
          </cell>
          <cell r="D8263">
            <v>0</v>
          </cell>
          <cell r="E8263">
            <v>0</v>
          </cell>
          <cell r="F8263">
            <v>0</v>
          </cell>
        </row>
        <row r="8264">
          <cell r="A8264">
            <v>94793</v>
          </cell>
          <cell r="B8264" t="str">
            <v>REGISTRO DE GAVETA BRUTO, LATÃO, ROSCÁVEL, 1 1/4, COM ACABAMENTO E CANOPLA CROMADOS, INSTALADO EM RESERVAÇÃO DE ÁGUA DE EDIFICAÇÃO QUE POSSUA RESERVATÓRIO DE FIBRA/FIBROCIMENTO  FORNECIMENTO E INSTALAÇÃO. AF_06/2016</v>
          </cell>
          <cell r="C8264" t="str">
            <v>UN</v>
          </cell>
          <cell r="D8264">
            <v>0</v>
          </cell>
          <cell r="E8264">
            <v>0</v>
          </cell>
          <cell r="F8264">
            <v>0</v>
          </cell>
        </row>
        <row r="8265">
          <cell r="A8265">
            <v>94794</v>
          </cell>
          <cell r="B8265" t="str">
            <v>REGISTRO DE GAVETA BRUTO, LATÃO, ROSCÁVEL, 1 1/2, COM ACABAMENTO E CANOPLA CROMADOS, INSTALADO EM RESERVAÇÃO DE ÁGUA DE EDIFICAÇÃO QUE POSSUA RESERVATÓRIO DE FIBRA/FIBROCIMENTO  FORNECIMENTO E INSTALAÇÃO. AF_06/2016</v>
          </cell>
          <cell r="C8265" t="str">
            <v>UN</v>
          </cell>
          <cell r="D8265">
            <v>0</v>
          </cell>
          <cell r="E8265">
            <v>0</v>
          </cell>
          <cell r="F8265">
            <v>0</v>
          </cell>
        </row>
        <row r="8266">
          <cell r="A8266">
            <v>94795</v>
          </cell>
          <cell r="B8266" t="str">
            <v>TORNEIRA DE BOIA, ROSCÁVEL, 1/2 , FORNECIDA E INSTALADA EM RESERVAÇÃO DE ÁGUA. AF_06/2016</v>
          </cell>
          <cell r="C8266" t="str">
            <v>UN</v>
          </cell>
          <cell r="D8266">
            <v>0</v>
          </cell>
          <cell r="E8266">
            <v>0</v>
          </cell>
          <cell r="F8266">
            <v>0</v>
          </cell>
        </row>
        <row r="8267">
          <cell r="A8267">
            <v>94796</v>
          </cell>
          <cell r="B8267" t="str">
            <v>TORNEIRA DE BOIA, ROSCÁVEL, 3/4 , FORNECIDA E INSTALADA EM RESERVAÇÃO DE ÁGUA. AF_06/2016</v>
          </cell>
          <cell r="C8267" t="str">
            <v>UN</v>
          </cell>
          <cell r="D8267">
            <v>0</v>
          </cell>
          <cell r="E8267">
            <v>0</v>
          </cell>
          <cell r="F8267">
            <v>0</v>
          </cell>
        </row>
        <row r="8268">
          <cell r="A8268">
            <v>94797</v>
          </cell>
          <cell r="B8268" t="str">
            <v>TORNEIRA DE BOIA, ROSCÁVEL, 1, FORNECIDA E INSTALADA EM RESERVAÇÃO DE ÁGUA. AF_06/2016</v>
          </cell>
          <cell r="C8268" t="str">
            <v>UN</v>
          </cell>
          <cell r="D8268">
            <v>0</v>
          </cell>
          <cell r="E8268">
            <v>0</v>
          </cell>
          <cell r="F8268">
            <v>0</v>
          </cell>
        </row>
        <row r="8269">
          <cell r="A8269">
            <v>94798</v>
          </cell>
          <cell r="B8269" t="str">
            <v>TORNEIRA DE BOIA, ROSCÁVEL, 1 1/4 , FORNECIDA E INSTALADA EM RESERVAÇÃO DE ÁGUA. AF_06/2016</v>
          </cell>
          <cell r="C8269" t="str">
            <v>UN</v>
          </cell>
          <cell r="D8269">
            <v>0</v>
          </cell>
          <cell r="E8269">
            <v>0</v>
          </cell>
          <cell r="F8269">
            <v>0</v>
          </cell>
        </row>
        <row r="8270">
          <cell r="A8270">
            <v>94799</v>
          </cell>
          <cell r="B8270" t="str">
            <v>TORNEIRA DE BOIA, ROSCÁVEL, 1 1/2 , FORNECIDA E INSTALADA EM RESERVAÇÃO DE ÁGUA. AF_06/2016</v>
          </cell>
          <cell r="C8270" t="str">
            <v>UN</v>
          </cell>
          <cell r="D8270">
            <v>0</v>
          </cell>
          <cell r="E8270">
            <v>0</v>
          </cell>
          <cell r="F8270">
            <v>0</v>
          </cell>
        </row>
        <row r="8271">
          <cell r="A8271">
            <v>94800</v>
          </cell>
          <cell r="B8271" t="str">
            <v>TORNEIRA DE BOIA, ROSCÁVEL, 2, FORNECIDA E INSTALADA EM RESERVAÇÃO DE ÁGUA. AF_06/2016</v>
          </cell>
          <cell r="C8271" t="str">
            <v>UN</v>
          </cell>
          <cell r="D8271">
            <v>0</v>
          </cell>
          <cell r="E8271">
            <v>0</v>
          </cell>
          <cell r="F8271">
            <v>0</v>
          </cell>
        </row>
        <row r="8272">
          <cell r="A8272">
            <v>95248</v>
          </cell>
          <cell r="B8272" t="str">
            <v>VÁLVULA DE ESFERA BRUTA, BRONZE, ROSCÁVEL, 1/2  , INSTALADO EM RESERVAÇÃO DE ÁGUA DE EDIFICAÇÃO QUE POSSUA RESERVATÓRIO DE FIBRA/FIBROCIMENTO - FORNECIMENTO E INSTALAÇÃO. AF_06/2016</v>
          </cell>
          <cell r="C8272" t="str">
            <v>UN</v>
          </cell>
          <cell r="D8272">
            <v>0</v>
          </cell>
          <cell r="E8272">
            <v>0</v>
          </cell>
          <cell r="F8272">
            <v>0</v>
          </cell>
        </row>
        <row r="8273">
          <cell r="A8273">
            <v>95249</v>
          </cell>
          <cell r="B8273" t="str">
            <v>VÁLVULA DE ESFERA BRUTA, BRONZE, ROSCÁVEL, 3/4'', INSTALADO EM RESERVAÇÃO DE ÁGUA DE EDIFICAÇÃO QUE POSSUA RESERVATÓRIO DE FIBRA/FIBROCIMENTO - FORNECIMENTO E INSTALAÇÃO. AF_06/2016</v>
          </cell>
          <cell r="C8273" t="str">
            <v>UN</v>
          </cell>
          <cell r="D8273">
            <v>0</v>
          </cell>
          <cell r="E8273">
            <v>0</v>
          </cell>
          <cell r="F8273">
            <v>0</v>
          </cell>
        </row>
        <row r="8274">
          <cell r="A8274">
            <v>95250</v>
          </cell>
          <cell r="B8274" t="str">
            <v>VÁLVULA DE ESFERA BRUTA, BRONZE, ROSCÁVEL, 1'', INSTALADO EM RESERVAÇÃO DE ÁGUA DE EDIFICAÇÃO QUE POSSUA RESERVATÓRIO DE FIBRA/FIBROCIMENTO -   FORNECIMENTO E INSTALAÇÃO. AF_06/2016</v>
          </cell>
          <cell r="C8274" t="str">
            <v>UN</v>
          </cell>
          <cell r="D8274">
            <v>0</v>
          </cell>
          <cell r="E8274">
            <v>0</v>
          </cell>
          <cell r="F8274">
            <v>0</v>
          </cell>
        </row>
        <row r="8275">
          <cell r="A8275">
            <v>95251</v>
          </cell>
          <cell r="B8275" t="str">
            <v>VÁLVULA DE ESFERA BRUTA, BRONZE, ROSCÁVEL, 1 1/4'', INSTALADO EM RESERVAÇÃO DE ÁGUA DE EDIFICAÇÃO QUE POSSUA RESERVATÓRIO DE FIBRA/FIBROCIMENTO -   FORNECIMENTO E INSTALAÇÃO. AF_06/2016</v>
          </cell>
          <cell r="C8275" t="str">
            <v>UN</v>
          </cell>
          <cell r="D8275">
            <v>0</v>
          </cell>
          <cell r="E8275">
            <v>0</v>
          </cell>
          <cell r="F8275">
            <v>0</v>
          </cell>
        </row>
        <row r="8276">
          <cell r="A8276">
            <v>95252</v>
          </cell>
          <cell r="B8276" t="str">
            <v>VÁLVULA DE ESFERA BRUTA, BRONZE, ROSCÁVEL, 1 1/2'', INSTALADO EM RESERVAÇÃO DE ÁGUA DE EDIFICAÇÃO QUE POSSUA RESERVATÓRIO DE FIBRA/FIBROCIMENTO -   FORNECIMENTO E INSTALAÇÃO. AF_06/2016</v>
          </cell>
          <cell r="C8276" t="str">
            <v>UN</v>
          </cell>
          <cell r="D8276">
            <v>0</v>
          </cell>
          <cell r="E8276">
            <v>0</v>
          </cell>
          <cell r="F8276">
            <v>0</v>
          </cell>
        </row>
        <row r="8277">
          <cell r="A8277">
            <v>95253</v>
          </cell>
          <cell r="B8277" t="str">
            <v>VÁLVULA DE ESFERA BRUTA, BRONZE, ROSCÁVEL, 2'', INSTALADO EM RESERVAÇÃO DE ÁGUA DE EDIFICAÇÃO QUE POSSUA RESERVATÓRIO DE FIBRA/FIBROCIMENTO - FORNECIMENTO E INSTALAÇÃO. AF_06/2016</v>
          </cell>
          <cell r="C8277" t="str">
            <v>UN</v>
          </cell>
          <cell r="D8277">
            <v>0</v>
          </cell>
          <cell r="E8277">
            <v>0</v>
          </cell>
          <cell r="F8277">
            <v>0</v>
          </cell>
        </row>
        <row r="8278">
          <cell r="A8278">
            <v>99619</v>
          </cell>
          <cell r="B8278" t="str">
            <v>VÁLVULA DE RETENÇÃO HORIZONTAL, DE BRONZE, ROSCÁVEL, 3/4" - FORNECIMENTO E INSTALAÇÃO. AF_01/2019</v>
          </cell>
          <cell r="C8278" t="str">
            <v>UN</v>
          </cell>
          <cell r="D8278">
            <v>0</v>
          </cell>
          <cell r="E8278">
            <v>0</v>
          </cell>
          <cell r="F8278">
            <v>0</v>
          </cell>
        </row>
        <row r="8279">
          <cell r="A8279">
            <v>99620</v>
          </cell>
          <cell r="B8279" t="str">
            <v>VÁLVULA DE RETENÇÃO HORIZONTAL, DE BRONZE, ROSCÁVEL, 1" - FORNECIMENTO E INSTALAÇÃO. AF_01/2019</v>
          </cell>
          <cell r="C8279" t="str">
            <v>UN</v>
          </cell>
          <cell r="D8279">
            <v>0</v>
          </cell>
          <cell r="E8279">
            <v>0</v>
          </cell>
          <cell r="F8279">
            <v>0</v>
          </cell>
        </row>
        <row r="8280">
          <cell r="A8280">
            <v>99621</v>
          </cell>
          <cell r="B8280" t="str">
            <v>VÁLVULA DE RETENÇÃO HORIZONTAL, DE BRONZE, ROSCÁVEL, 1 1/4" - FORNECIMENTO E INSTALAÇÃO. AF_01/2019</v>
          </cell>
          <cell r="C8280" t="str">
            <v>UN</v>
          </cell>
          <cell r="D8280">
            <v>0</v>
          </cell>
          <cell r="E8280">
            <v>0</v>
          </cell>
          <cell r="F8280">
            <v>0</v>
          </cell>
        </row>
        <row r="8281">
          <cell r="A8281">
            <v>99622</v>
          </cell>
          <cell r="B8281" t="str">
            <v>VÁLVULA DE RETENÇÃO HORIZONTAL, DE BRONZE, ROSCÁVEL, 1 1/2"  - FORNECIMENTO E INSTALAÇÃO. AF_01/2019</v>
          </cell>
          <cell r="C8281" t="str">
            <v>UN</v>
          </cell>
          <cell r="D8281">
            <v>0</v>
          </cell>
          <cell r="E8281">
            <v>0</v>
          </cell>
          <cell r="F8281">
            <v>0</v>
          </cell>
        </row>
        <row r="8282">
          <cell r="A8282">
            <v>99623</v>
          </cell>
          <cell r="B8282" t="str">
            <v>VÁLVULA DE RETENÇÃO HORIZONTAL, DE BRONZE, ROSCÁVEL, 2"  - FORNECIMENTO E INSTALAÇÃO. AF_01/2019</v>
          </cell>
          <cell r="C8282" t="str">
            <v>UN</v>
          </cell>
          <cell r="D8282">
            <v>0</v>
          </cell>
          <cell r="E8282">
            <v>0</v>
          </cell>
          <cell r="F8282">
            <v>0</v>
          </cell>
        </row>
        <row r="8283">
          <cell r="A8283">
            <v>99624</v>
          </cell>
          <cell r="B8283" t="str">
            <v>VÁLVULA DE RETENÇÃO HORIZONTAL, DE BRONZE, ROSCÁVEL, 2 1/2" - FORNECIMENTO E INSTALAÇÃO. AF_01/2019</v>
          </cell>
          <cell r="C8283" t="str">
            <v>UN</v>
          </cell>
          <cell r="D8283">
            <v>0</v>
          </cell>
          <cell r="E8283">
            <v>0</v>
          </cell>
          <cell r="F8283">
            <v>0</v>
          </cell>
        </row>
        <row r="8284">
          <cell r="A8284">
            <v>99625</v>
          </cell>
          <cell r="B8284" t="str">
            <v>VÁLVULA DE RETENÇÃO HORIZONTAL, DE BRONZE, ROSCÁVEL, 3" - FORNECIMENTO E INSTALAÇÃO. AF_01/2019</v>
          </cell>
          <cell r="C8284" t="str">
            <v>UN</v>
          </cell>
          <cell r="D8284">
            <v>0</v>
          </cell>
          <cell r="E8284">
            <v>0</v>
          </cell>
          <cell r="F8284">
            <v>0</v>
          </cell>
        </row>
        <row r="8285">
          <cell r="A8285">
            <v>99626</v>
          </cell>
          <cell r="B8285" t="str">
            <v>VÁLVULA DE RETENÇÃO HORIZONTAL, DE BRONZE, ROSCÁVEL, 4" - FORNECIMENTO E INSTALAÇÃO. AF_01/2019</v>
          </cell>
          <cell r="C8285" t="str">
            <v>UN</v>
          </cell>
          <cell r="D8285">
            <v>0</v>
          </cell>
          <cell r="E8285">
            <v>0</v>
          </cell>
          <cell r="F8285">
            <v>0</v>
          </cell>
        </row>
        <row r="8286">
          <cell r="A8286">
            <v>99627</v>
          </cell>
          <cell r="B8286" t="str">
            <v>VÁLVULA DE RETENÇÃO VERTICAL, DE BRONZE, ROSCÁVEL, 1/2" - FORNECIMENTO E INSTALAÇÃO. AF_01/2019</v>
          </cell>
          <cell r="C8286" t="str">
            <v>UN</v>
          </cell>
          <cell r="D8286">
            <v>0</v>
          </cell>
          <cell r="E8286">
            <v>0</v>
          </cell>
          <cell r="F8286">
            <v>0</v>
          </cell>
        </row>
        <row r="8287">
          <cell r="A8287">
            <v>99628</v>
          </cell>
          <cell r="B8287" t="str">
            <v>VÁLVULA DE RETENÇÃO VERTICAL, DE BRONZE, ROSCÁVEL, 3/4" - FORNECIMENTO E INSTALAÇÃO. AF_01/2019</v>
          </cell>
          <cell r="C8287" t="str">
            <v>UN</v>
          </cell>
          <cell r="D8287">
            <v>0</v>
          </cell>
          <cell r="E8287">
            <v>0</v>
          </cell>
          <cell r="F8287">
            <v>0</v>
          </cell>
        </row>
        <row r="8288">
          <cell r="A8288">
            <v>99629</v>
          </cell>
          <cell r="B8288" t="str">
            <v>VÁLVULA DE RETENÇÃO VERTICAL, DE BRONZE, ROSCÁVEL, 1" - FORNECIMENTO E INSTALAÇÃO. AF_01/2019</v>
          </cell>
          <cell r="C8288" t="str">
            <v>UN</v>
          </cell>
          <cell r="D8288">
            <v>0</v>
          </cell>
          <cell r="E8288">
            <v>0</v>
          </cell>
          <cell r="F8288">
            <v>0</v>
          </cell>
        </row>
        <row r="8289">
          <cell r="A8289">
            <v>99630</v>
          </cell>
          <cell r="B8289" t="str">
            <v>VÁLVULA DE RETENÇÃO VERTICAL, DE BRONZE, ROSCÁVEL, 1 1/4" - FORNECIMENTO E INSTALAÇÃO. AF_01/2019</v>
          </cell>
          <cell r="C8289" t="str">
            <v>UN</v>
          </cell>
          <cell r="D8289">
            <v>0</v>
          </cell>
          <cell r="E8289">
            <v>0</v>
          </cell>
          <cell r="F8289">
            <v>0</v>
          </cell>
        </row>
        <row r="8290">
          <cell r="A8290">
            <v>99631</v>
          </cell>
          <cell r="B8290" t="str">
            <v>VÁLVULA DE RETENÇÃO VERTICAL, DE BRONZE, ROSCÁVEL, 1 1/2" - FORNECIMENTO E INSTALAÇÃO. AF_01/2019</v>
          </cell>
          <cell r="C8290" t="str">
            <v>UN</v>
          </cell>
          <cell r="D8290">
            <v>0</v>
          </cell>
          <cell r="E8290">
            <v>0</v>
          </cell>
          <cell r="F8290">
            <v>0</v>
          </cell>
        </row>
        <row r="8291">
          <cell r="A8291">
            <v>99632</v>
          </cell>
          <cell r="B8291" t="str">
            <v>VÁLVULA DE RETENÇÃO VERTICAL, DE BRONZE, ROSCÁVEL, 2" - FORNECIMENTO E INSTALAÇÃO. AF_01/2019</v>
          </cell>
          <cell r="C8291" t="str">
            <v>UN</v>
          </cell>
          <cell r="D8291">
            <v>0</v>
          </cell>
          <cell r="E8291">
            <v>0</v>
          </cell>
          <cell r="F8291">
            <v>0</v>
          </cell>
        </row>
        <row r="8292">
          <cell r="A8292">
            <v>99633</v>
          </cell>
          <cell r="B8292" t="str">
            <v>VÁLVULA DE RETENÇÃO VERTICAL, DE BRONZE, ROSCÁVEL, 3" - FORNECIMENTO E INSTALAÇÃO. AF_01/2019</v>
          </cell>
          <cell r="C8292" t="str">
            <v>UN</v>
          </cell>
          <cell r="D8292">
            <v>0</v>
          </cell>
          <cell r="E8292">
            <v>0</v>
          </cell>
          <cell r="F8292">
            <v>0</v>
          </cell>
        </row>
        <row r="8293">
          <cell r="A8293">
            <v>99634</v>
          </cell>
          <cell r="B8293" t="str">
            <v>VÁLVULA DE RETENÇÃO VERTICAL, DE BRONZE, ROSCÁVEL, 4" - FORNECIMENTO E INSTALAÇÃO. AF_01/2019</v>
          </cell>
          <cell r="C8293" t="str">
            <v>UN</v>
          </cell>
          <cell r="D8293">
            <v>0</v>
          </cell>
          <cell r="E8293">
            <v>0</v>
          </cell>
          <cell r="F8293">
            <v>0</v>
          </cell>
        </row>
        <row r="8294">
          <cell r="A8294">
            <v>99635</v>
          </cell>
          <cell r="B8294" t="str">
            <v>VÁLVULA DE DESCARGA METÁLICA, BASE 1 1/2 ", ACABAMENTO METALICO CROMADO - FORNECIMENTO E INSTALAÇÃO. AF_01/2019</v>
          </cell>
          <cell r="C8294" t="str">
            <v>UN</v>
          </cell>
          <cell r="D8294">
            <v>0</v>
          </cell>
          <cell r="E8294">
            <v>0</v>
          </cell>
          <cell r="F8294">
            <v>0</v>
          </cell>
        </row>
        <row r="8295">
          <cell r="A8295">
            <v>95634</v>
          </cell>
          <cell r="B8295" t="str">
            <v>KIT CAVALETE PARA MEDIÇÃO DE ÁGUA - ENTRADA PRINCIPAL, EM PVC SOLDÁVEL DN 20 (½")   FORNECIMENTO E INSTALAÇÃO (EXCLUSIVE HIDRÔMETRO). AF_11/2016</v>
          </cell>
          <cell r="C8295" t="str">
            <v>UN</v>
          </cell>
          <cell r="D8295">
            <v>0</v>
          </cell>
          <cell r="E8295">
            <v>0</v>
          </cell>
          <cell r="F8295">
            <v>0</v>
          </cell>
        </row>
        <row r="8296">
          <cell r="A8296">
            <v>95635</v>
          </cell>
          <cell r="B8296" t="str">
            <v>KIT CAVALETE PARA MEDIÇÃO DE ÁGUA - ENTRADA PRINCIPAL, EM PVC SOLDÁVEL DN 25 (¾")   FORNECIMENTO E INSTALAÇÃO (EXCLUSIVE HIDRÔMETRO). AF_11/2016</v>
          </cell>
          <cell r="C8296" t="str">
            <v>UN</v>
          </cell>
          <cell r="D8296">
            <v>0</v>
          </cell>
          <cell r="E8296">
            <v>0</v>
          </cell>
          <cell r="F8296">
            <v>0</v>
          </cell>
        </row>
        <row r="8297">
          <cell r="A8297">
            <v>95637</v>
          </cell>
          <cell r="B8297" t="str">
            <v>KIT CAVALETE PARA MEDIÇÃO DE ÁGUA - ENTRADA PRINCIPAL, EM AÇO GALVANIZADO DN 32 (1 ¼)  FORNECIMENTO E INSTALAÇÃO (EXCLUSIVE HIDRÔMETRO). AF_11/2016</v>
          </cell>
          <cell r="C8297" t="str">
            <v>UN</v>
          </cell>
          <cell r="D8297">
            <v>0</v>
          </cell>
          <cell r="E8297">
            <v>0</v>
          </cell>
          <cell r="F8297">
            <v>0</v>
          </cell>
        </row>
        <row r="8298">
          <cell r="A8298">
            <v>95638</v>
          </cell>
          <cell r="B8298" t="str">
            <v>KIT CAVALETE PARA MEDIÇÃO DE ÁGUA - ENTRADA PRINCIPAL, EM AÇO GALVANIZADO DN 40 (1 ½)  FORNECIMENTO E INSTALAÇÃO (EXCLUSIVE HIDRÔMETRO). AF_11/2016</v>
          </cell>
          <cell r="C8298" t="str">
            <v>UN</v>
          </cell>
          <cell r="D8298">
            <v>0</v>
          </cell>
          <cell r="E8298">
            <v>0</v>
          </cell>
          <cell r="F8298">
            <v>0</v>
          </cell>
        </row>
        <row r="8299">
          <cell r="A8299">
            <v>95639</v>
          </cell>
          <cell r="B8299" t="str">
            <v>KIT CAVALETE PARA MEDIÇÃO DE ÁGUA - ENTRADA PRINCIPAL, EM AÇO GALVANIZADO DN 50 (2)  FORNECIMENTO E INSTALAÇÃO (EXCLUSIVE HIDRÔMETRO). AF_11/2016</v>
          </cell>
          <cell r="C8299" t="str">
            <v>UN</v>
          </cell>
          <cell r="D8299">
            <v>0</v>
          </cell>
          <cell r="E8299">
            <v>0</v>
          </cell>
          <cell r="F8299">
            <v>0</v>
          </cell>
        </row>
        <row r="8300">
          <cell r="A8300">
            <v>95641</v>
          </cell>
          <cell r="B8300" t="str">
            <v>KIT CAVALETE PARA MEDIÇÃO DE ÁGUA - ENTRADA INDIVIDUALIZADA, EM PVC DN 25 (¾), PARA 2 MEDIDORES  FORNECIMENTO E INSTALAÇÃO (EXCLUSIVE HIDRÔMETRO). AF_11/2016</v>
          </cell>
          <cell r="C8300" t="str">
            <v>UN</v>
          </cell>
          <cell r="D8300">
            <v>0</v>
          </cell>
          <cell r="E8300">
            <v>0</v>
          </cell>
          <cell r="F8300">
            <v>0</v>
          </cell>
        </row>
        <row r="8301">
          <cell r="A8301">
            <v>95642</v>
          </cell>
          <cell r="B8301" t="str">
            <v>KIT CAVALETE PARA MEDIÇÃO DE ÁGUA - ENTRADA INDIVIDUALIZADA, EM PVC DN 25 (¾), PARA 3 MEDIDORES  FORNECIMENTO E INSTALAÇÃO (EXCLUSIVE HIDRÔMETRO). AF_11/2016</v>
          </cell>
          <cell r="C8301" t="str">
            <v>UN</v>
          </cell>
          <cell r="D8301">
            <v>0</v>
          </cell>
          <cell r="E8301">
            <v>0</v>
          </cell>
          <cell r="F8301">
            <v>0</v>
          </cell>
        </row>
        <row r="8302">
          <cell r="A8302">
            <v>95643</v>
          </cell>
          <cell r="B8302" t="str">
            <v>KIT CAVALETE PARA MEDIÇÃO DE ÁGUA - ENTRADA INDIVIDUALIZADA, EM PVC DN 25 (¾), PARA 4 MEDIDORES  FORNECIMENTO E INSTALAÇÃO (EXCLUSIVE HIDRÔMETRO). AF_11/2016</v>
          </cell>
          <cell r="C8302" t="str">
            <v>UN</v>
          </cell>
          <cell r="D8302">
            <v>0</v>
          </cell>
          <cell r="E8302">
            <v>0</v>
          </cell>
          <cell r="F8302">
            <v>0</v>
          </cell>
        </row>
        <row r="8303">
          <cell r="A8303">
            <v>95644</v>
          </cell>
          <cell r="B8303" t="str">
            <v>KIT CAVALETE PARA MEDIÇÃO DE ÁGUA - ENTRADA INDIVIDUALIZADA, EM PVC DN 32 (1), PARA 1 MEDIDOR  FORNECIMENTO E INSTALAÇÃO (EXCLUSIVE HIDRÔMETRO). AF_11/2016</v>
          </cell>
          <cell r="C8303" t="str">
            <v>UN</v>
          </cell>
          <cell r="D8303">
            <v>0</v>
          </cell>
          <cell r="E8303">
            <v>0</v>
          </cell>
          <cell r="F8303">
            <v>0</v>
          </cell>
        </row>
        <row r="8304">
          <cell r="A8304">
            <v>95645</v>
          </cell>
          <cell r="B8304" t="str">
            <v>KIT CAVALETE PARA MEDIÇÃO DE ÁGUA - ENTRADA INDIVIDUALIZADA, EM PVC DN 32 (1), PARA 2 MEDIDORES  FORNECIMENTO E INSTALAÇÃO (EXCLUSIVE HIDRÔMETRO). AF_11/2016</v>
          </cell>
          <cell r="C8304" t="str">
            <v>UN</v>
          </cell>
          <cell r="D8304">
            <v>0</v>
          </cell>
          <cell r="E8304">
            <v>0</v>
          </cell>
          <cell r="F8304">
            <v>0</v>
          </cell>
        </row>
        <row r="8305">
          <cell r="A8305">
            <v>95646</v>
          </cell>
          <cell r="B8305" t="str">
            <v>KIT CAVALETE PARA MEDIÇÃO DE ÁGUA - ENTRADA INDIVIDUALIZADA, EM PVC DN 32 (1), PARA 3 MEDIDORES  FORNECIMENTO E INSTALAÇÃO (EXCLUSIVE HIDRÔMETRO). AF_11/2016</v>
          </cell>
          <cell r="C8305" t="str">
            <v>UN</v>
          </cell>
          <cell r="D8305">
            <v>0</v>
          </cell>
          <cell r="E8305">
            <v>0</v>
          </cell>
          <cell r="F8305">
            <v>0</v>
          </cell>
        </row>
        <row r="8306">
          <cell r="A8306">
            <v>95647</v>
          </cell>
          <cell r="B8306" t="str">
            <v>KIT CAVALETE PARA MEDIÇÃO DE ÁGUA - ENTRADA INDIVIDUALIZADA, EM PVC DN 32 (1), PARA 4 MEDIDORES  FORNECIMENTO E INSTALAÇÃO (EXCLUSIVE HIDRÔMETRO). AF_11/2016</v>
          </cell>
          <cell r="C8306" t="str">
            <v>UN</v>
          </cell>
          <cell r="D8306">
            <v>0</v>
          </cell>
          <cell r="E8306">
            <v>0</v>
          </cell>
          <cell r="F8306">
            <v>0</v>
          </cell>
        </row>
        <row r="8307">
          <cell r="A8307">
            <v>95673</v>
          </cell>
          <cell r="B8307" t="str">
            <v>HIDRÔMETRO DN 20 (½), 1,5 M³/H  FORNECIMENTO E INSTALAÇÃO. AF_11/2016</v>
          </cell>
          <cell r="C8307" t="str">
            <v>UN</v>
          </cell>
          <cell r="D8307">
            <v>0</v>
          </cell>
          <cell r="E8307">
            <v>0</v>
          </cell>
          <cell r="F8307">
            <v>0</v>
          </cell>
        </row>
        <row r="8308">
          <cell r="A8308">
            <v>95674</v>
          </cell>
          <cell r="B8308" t="str">
            <v>HIDRÔMETRO DN 20 (½), 3,0 M³/H  FORNECIMENTO E INSTALAÇÃO. AF_11/2016</v>
          </cell>
          <cell r="C8308" t="str">
            <v>UN</v>
          </cell>
          <cell r="D8308">
            <v>0</v>
          </cell>
          <cell r="E8308">
            <v>0</v>
          </cell>
          <cell r="F8308">
            <v>0</v>
          </cell>
        </row>
        <row r="8309">
          <cell r="A8309">
            <v>95675</v>
          </cell>
          <cell r="B8309" t="str">
            <v>HIDRÔMETRO DN 25 (¾ ), 5,0 M³/H FORNECIMENTO E INSTALAÇÃO. AF_11/2016</v>
          </cell>
          <cell r="C8309" t="str">
            <v>UN</v>
          </cell>
          <cell r="D8309">
            <v>0</v>
          </cell>
          <cell r="E8309">
            <v>0</v>
          </cell>
          <cell r="F8309">
            <v>0</v>
          </cell>
        </row>
        <row r="8310">
          <cell r="A8310">
            <v>95676</v>
          </cell>
          <cell r="B8310" t="str">
            <v>CAIXA EM CONCRETO PRÉ-MOLDADO PARA ABRIGO DE HIDRÔMETRO COM DN 20 (½)  FORNECIMENTO E INSTALAÇÃO. AF_11/2016</v>
          </cell>
          <cell r="C8310" t="str">
            <v>UN</v>
          </cell>
          <cell r="D8310">
            <v>0</v>
          </cell>
          <cell r="E8310">
            <v>0</v>
          </cell>
          <cell r="F8310">
            <v>0</v>
          </cell>
        </row>
        <row r="8311">
          <cell r="A8311">
            <v>97741</v>
          </cell>
          <cell r="B8311" t="str">
            <v>KIT CAVALETE PARA MEDIÇÃO DE ÁGUA - ENTRADA INDIVIDUALIZADA, EM PVC DN 25 (¾), PARA 1 MEDIDOR  FORNECIMENTO E INSTALAÇÃO (EXCLUSIVE HIDRÔMETRO). AF_11/2016</v>
          </cell>
          <cell r="C8311" t="str">
            <v>UN</v>
          </cell>
          <cell r="D8311">
            <v>0</v>
          </cell>
          <cell r="E8311">
            <v>0</v>
          </cell>
          <cell r="F8311">
            <v>0</v>
          </cell>
        </row>
        <row r="8312">
          <cell r="A8312">
            <v>72285</v>
          </cell>
          <cell r="B8312" t="str">
            <v>CAIXA DE AREIA 40X40X40CM EM ALVENARIA - EXECUÇÃO</v>
          </cell>
          <cell r="C8312" t="str">
            <v>UN</v>
          </cell>
          <cell r="D8312">
            <v>0</v>
          </cell>
          <cell r="E8312">
            <v>0</v>
          </cell>
          <cell r="F8312">
            <v>0</v>
          </cell>
        </row>
        <row r="8313">
          <cell r="A8313">
            <v>90436</v>
          </cell>
          <cell r="B8313" t="str">
            <v>FURO EM ALVENARIA PARA DIÂMETROS MENORES OU IGUAIS A 40 MM. AF_05/2015</v>
          </cell>
          <cell r="C8313" t="str">
            <v>UN</v>
          </cell>
          <cell r="D8313">
            <v>0</v>
          </cell>
          <cell r="E8313">
            <v>0</v>
          </cell>
          <cell r="F8313">
            <v>0</v>
          </cell>
        </row>
        <row r="8314">
          <cell r="A8314">
            <v>90437</v>
          </cell>
          <cell r="B8314" t="str">
            <v>FURO EM ALVENARIA PARA DIÂMETROS MAIORES QUE 40 MM E MENORES OU IGUAIS A 75 MM. AF_05/2015</v>
          </cell>
          <cell r="C8314" t="str">
            <v>UN</v>
          </cell>
          <cell r="D8314">
            <v>0</v>
          </cell>
          <cell r="E8314">
            <v>0</v>
          </cell>
          <cell r="F8314">
            <v>0</v>
          </cell>
        </row>
        <row r="8315">
          <cell r="A8315">
            <v>90438</v>
          </cell>
          <cell r="B8315" t="str">
            <v>FURO EM ALVENARIA PARA DIÂMETROS MAIORES QUE 75 MM. AF_05/2015</v>
          </cell>
          <cell r="C8315" t="str">
            <v>UN</v>
          </cell>
          <cell r="D8315">
            <v>0</v>
          </cell>
          <cell r="E8315">
            <v>0</v>
          </cell>
          <cell r="F8315">
            <v>0</v>
          </cell>
        </row>
        <row r="8316">
          <cell r="A8316">
            <v>90439</v>
          </cell>
          <cell r="B8316" t="str">
            <v>FURO EM CONCRETO PARA DIÂMETROS MENORES OU IGUAIS A 40 MM. AF_05/2015</v>
          </cell>
          <cell r="C8316" t="str">
            <v>UN</v>
          </cell>
          <cell r="D8316">
            <v>0</v>
          </cell>
          <cell r="E8316">
            <v>0</v>
          </cell>
          <cell r="F8316">
            <v>0</v>
          </cell>
        </row>
        <row r="8317">
          <cell r="A8317">
            <v>90440</v>
          </cell>
          <cell r="B8317" t="str">
            <v>FURO EM CONCRETO PARA DIÂMETROS MAIORES QUE 40 MM E MENORES OU IGUAIS A 75 MM. AF_05/2015</v>
          </cell>
          <cell r="C8317" t="str">
            <v>UN</v>
          </cell>
          <cell r="D8317">
            <v>0</v>
          </cell>
          <cell r="E8317">
            <v>0</v>
          </cell>
          <cell r="F8317">
            <v>0</v>
          </cell>
        </row>
        <row r="8318">
          <cell r="A8318">
            <v>90441</v>
          </cell>
          <cell r="B8318" t="str">
            <v>FURO EM CONCRETO PARA DIÂMETROS MAIORES QUE 75 MM. AF_05/2015</v>
          </cell>
          <cell r="C8318" t="str">
            <v>UN</v>
          </cell>
          <cell r="D8318">
            <v>0</v>
          </cell>
          <cell r="E8318">
            <v>0</v>
          </cell>
          <cell r="F8318">
            <v>0</v>
          </cell>
        </row>
        <row r="8319">
          <cell r="A8319">
            <v>90443</v>
          </cell>
          <cell r="B8319" t="str">
            <v>RASGO EM ALVENARIA PARA RAMAIS/ DISTRIBUIÇÃO COM DIAMETROS MENORES OU IGUAIS A 40 MM. AF_05/2015</v>
          </cell>
          <cell r="C8319" t="str">
            <v>M</v>
          </cell>
          <cell r="D8319">
            <v>0</v>
          </cell>
          <cell r="E8319">
            <v>0</v>
          </cell>
          <cell r="F8319">
            <v>0</v>
          </cell>
        </row>
        <row r="8320">
          <cell r="A8320">
            <v>90444</v>
          </cell>
          <cell r="B8320" t="str">
            <v>RASGO EM CONTRAPISO PARA RAMAIS/ DISTRIBUIÇÃO COM DIÂMETROS MENORES OU IGUAIS A 40 MM. AF_05/2015</v>
          </cell>
          <cell r="C8320" t="str">
            <v>M</v>
          </cell>
          <cell r="D8320">
            <v>0</v>
          </cell>
          <cell r="E8320">
            <v>0</v>
          </cell>
          <cell r="F8320">
            <v>0</v>
          </cell>
        </row>
        <row r="8321">
          <cell r="A8321">
            <v>90445</v>
          </cell>
          <cell r="B8321" t="str">
            <v>RASGO EM CONTRAPISO PARA RAMAIS/ DISTRIBUIÇÃO COM DIÂMETROS MAIORES QUE 40 MM E MENORES OU IGUAIS A 75 MM. AF_05/2015</v>
          </cell>
          <cell r="C8321" t="str">
            <v>M</v>
          </cell>
          <cell r="D8321">
            <v>0</v>
          </cell>
          <cell r="E8321">
            <v>0</v>
          </cell>
          <cell r="F8321">
            <v>0</v>
          </cell>
        </row>
        <row r="8322">
          <cell r="A8322">
            <v>90446</v>
          </cell>
          <cell r="B8322" t="str">
            <v>RASGO EM CONTRAPISO PARA RAMAIS/ DISTRIBUIÇÃO COM DIÂMETROS MAIORES QUE 75 MM. AF_05/2015</v>
          </cell>
          <cell r="C8322" t="str">
            <v>M</v>
          </cell>
          <cell r="D8322">
            <v>0</v>
          </cell>
          <cell r="E8322">
            <v>0</v>
          </cell>
          <cell r="F8322">
            <v>0</v>
          </cell>
        </row>
        <row r="8323">
          <cell r="A8323">
            <v>90447</v>
          </cell>
          <cell r="B8323" t="str">
            <v>RASGO EM ALVENARIA PARA ELETRODUTOS COM DIAMETROS MENORES OU IGUAIS A 40 MM. AF_05/2015</v>
          </cell>
          <cell r="C8323" t="str">
            <v>M</v>
          </cell>
          <cell r="D8323">
            <v>0</v>
          </cell>
          <cell r="E8323">
            <v>0</v>
          </cell>
          <cell r="F8323">
            <v>0</v>
          </cell>
        </row>
        <row r="8324">
          <cell r="A8324">
            <v>90451</v>
          </cell>
          <cell r="B8324" t="str">
            <v>PASSANTE TIPO PEÇA EM POLIESTIRENO PARA ABERTURA PARA PASSAGEM DE 1 TUBO, FIXADO EM LAJE. AF_05/2015</v>
          </cell>
          <cell r="C8324" t="str">
            <v>UN</v>
          </cell>
          <cell r="D8324">
            <v>0</v>
          </cell>
          <cell r="E8324">
            <v>0</v>
          </cell>
          <cell r="F8324">
            <v>0</v>
          </cell>
        </row>
        <row r="8325">
          <cell r="A8325">
            <v>90452</v>
          </cell>
          <cell r="B8325" t="str">
            <v>PASSANTE TIPO PEÇA EM POLIESTIRENO PARA ABERTURA PARA PASSAGEM DE MAIS DE 1 TUBO, FIXADO EM LAJE. AF_05/2015</v>
          </cell>
          <cell r="C8325" t="str">
            <v>UN</v>
          </cell>
          <cell r="D8325">
            <v>0</v>
          </cell>
          <cell r="E8325">
            <v>0</v>
          </cell>
          <cell r="F8325">
            <v>0</v>
          </cell>
        </row>
        <row r="8326">
          <cell r="A8326">
            <v>90453</v>
          </cell>
          <cell r="B8326" t="str">
            <v>PASSANTE TIPO TUBO DE DIÂMETRO MENOR OU IGUAL A 40 MM, FIXADO EM LAJE. AF_05/2015</v>
          </cell>
          <cell r="C8326" t="str">
            <v>UN</v>
          </cell>
          <cell r="D8326">
            <v>0</v>
          </cell>
          <cell r="E8326">
            <v>0</v>
          </cell>
          <cell r="F8326">
            <v>0</v>
          </cell>
        </row>
        <row r="8327">
          <cell r="A8327">
            <v>90454</v>
          </cell>
          <cell r="B8327" t="str">
            <v>PASSANTE TIPO TUBO DE DIÂMETRO MAIORES QUE 40 MM E MENORES OU IGUAIS A 75 MM, FIXADO EM LAJE. AF_05/2015</v>
          </cell>
          <cell r="C8327" t="str">
            <v>UN</v>
          </cell>
          <cell r="D8327">
            <v>0</v>
          </cell>
          <cell r="E8327">
            <v>0</v>
          </cell>
          <cell r="F8327">
            <v>0</v>
          </cell>
        </row>
        <row r="8328">
          <cell r="A8328">
            <v>90455</v>
          </cell>
          <cell r="B8328" t="str">
            <v>PASSANTE TIPO TUBO DE DIÂMETRO MAIOR QUE 75 MM, FIXADO EM LAJE. AF_05/2015</v>
          </cell>
          <cell r="C8328" t="str">
            <v>UN</v>
          </cell>
          <cell r="D8328">
            <v>0</v>
          </cell>
          <cell r="E8328">
            <v>0</v>
          </cell>
          <cell r="F8328">
            <v>0</v>
          </cell>
        </row>
        <row r="8329">
          <cell r="A8329">
            <v>90456</v>
          </cell>
          <cell r="B8329" t="str">
            <v>QUEBRA EM ALVENARIA PARA INSTALAÇÃO DE CAIXA DE TOMADA (4X4 OU 4X2). AF_05/2015</v>
          </cell>
          <cell r="C8329" t="str">
            <v>UN</v>
          </cell>
          <cell r="D8329">
            <v>0</v>
          </cell>
          <cell r="E8329">
            <v>0</v>
          </cell>
          <cell r="F8329">
            <v>0</v>
          </cell>
        </row>
        <row r="8330">
          <cell r="A8330">
            <v>90457</v>
          </cell>
          <cell r="B8330" t="str">
            <v>QUEBRA EM ALVENARIA PARA INSTALAÇÃO DE QUADRO DISTRIBUIÇÃO PEQUENO (19X25 CM). AF_05/2015</v>
          </cell>
          <cell r="C8330" t="str">
            <v>UN</v>
          </cell>
          <cell r="D8330">
            <v>0</v>
          </cell>
          <cell r="E8330">
            <v>0</v>
          </cell>
          <cell r="F8330">
            <v>0</v>
          </cell>
        </row>
        <row r="8331">
          <cell r="A8331">
            <v>90458</v>
          </cell>
          <cell r="B8331" t="str">
            <v>QUEBRA EM ALVENARIA PARA INSTALAÇÃO DE QUADRO DISTRIBUIÇÃO GRANDE (76X40 CM). AF_05/2015</v>
          </cell>
          <cell r="C8331" t="str">
            <v>UN</v>
          </cell>
          <cell r="D8331">
            <v>0</v>
          </cell>
          <cell r="E8331">
            <v>0</v>
          </cell>
          <cell r="F8331">
            <v>0</v>
          </cell>
        </row>
        <row r="8332">
          <cell r="A8332">
            <v>90459</v>
          </cell>
          <cell r="B8332" t="str">
            <v>QUEBRA EM ALVENARIA PARA INSTALAÇÃO DE ABRIGO PARA MANGUEIRAS (90X60 CM). AF_05/2015</v>
          </cell>
          <cell r="C8332" t="str">
            <v>UN</v>
          </cell>
          <cell r="D8332">
            <v>0</v>
          </cell>
          <cell r="E8332">
            <v>0</v>
          </cell>
          <cell r="F8332">
            <v>0</v>
          </cell>
        </row>
        <row r="8333">
          <cell r="A8333">
            <v>90460</v>
          </cell>
          <cell r="B8333" t="str">
            <v>SUPORTE PARA ATÉ 3 TUBOS HORIZONTAIS, ESPAÇADO A CADA 1 M, EM PERFILADO DE SEÇÃO 38X76 MM, POR METRO DE TUBULAÇÃO FIXADA. AF_05/2015</v>
          </cell>
          <cell r="C8333" t="str">
            <v>M</v>
          </cell>
          <cell r="D8333">
            <v>0</v>
          </cell>
          <cell r="E8333">
            <v>0</v>
          </cell>
          <cell r="F8333">
            <v>0</v>
          </cell>
        </row>
        <row r="8334">
          <cell r="A8334">
            <v>90461</v>
          </cell>
          <cell r="B8334" t="str">
            <v>SUPORTE PARA MAIS DE 3 TUBOS HORIZONTAIS, ESPAÇADO A CADA 1 M, EM PERFILADO DE SEÇÃO 38X76 MM, POR METRO DE TUBULAÇÃO FIXADA. AF_05/2015</v>
          </cell>
          <cell r="C8334" t="str">
            <v>M</v>
          </cell>
          <cell r="D8334">
            <v>0</v>
          </cell>
          <cell r="E8334">
            <v>0</v>
          </cell>
          <cell r="F8334">
            <v>0</v>
          </cell>
        </row>
        <row r="8335">
          <cell r="A8335">
            <v>90462</v>
          </cell>
          <cell r="B8335" t="str">
            <v>SUPORTE PARA ATÉ 3 TUBOS VERTICAIS, ESPAÇADO A CADA 3 M, EM PERFILADO DE SEÇÃO 38X38 MM, POR METRO DE TUBULAÇÃO FIXADA. AF_05/2015</v>
          </cell>
          <cell r="C8335" t="str">
            <v>M</v>
          </cell>
          <cell r="D8335">
            <v>0</v>
          </cell>
          <cell r="E8335">
            <v>0</v>
          </cell>
          <cell r="F8335">
            <v>0</v>
          </cell>
        </row>
        <row r="8336">
          <cell r="A8336">
            <v>90463</v>
          </cell>
          <cell r="B8336" t="str">
            <v>SUPORTE PARA MAIS DE 3 TUBOS VERTICAIS, ESPAÇADO A CADA 3 M, EM PERFILADO DE SEÇÃO 38X38 MM, POR METRO DE TUBULAÇÃO FIXADA. AF_05/2015</v>
          </cell>
          <cell r="C8336" t="str">
            <v>M</v>
          </cell>
          <cell r="D8336">
            <v>0</v>
          </cell>
          <cell r="E8336">
            <v>0</v>
          </cell>
          <cell r="F8336">
            <v>0</v>
          </cell>
        </row>
        <row r="8337">
          <cell r="A8337">
            <v>90466</v>
          </cell>
          <cell r="B8337" t="str">
            <v>CHUMBAMENTO LINEAR EM ALVENARIA PARA RAMAIS/DISTRIBUIÇÃO COM DIÂMETROS MENORES OU IGUAIS A 40 MM. AF_05/2015</v>
          </cell>
          <cell r="C8337" t="str">
            <v>M</v>
          </cell>
          <cell r="D8337">
            <v>0</v>
          </cell>
          <cell r="E8337">
            <v>0</v>
          </cell>
          <cell r="F8337">
            <v>0</v>
          </cell>
        </row>
        <row r="8338">
          <cell r="A8338">
            <v>90467</v>
          </cell>
          <cell r="B8338" t="str">
            <v>CHUMBAMENTO LINEAR EM ALVENARIA PARA RAMAIS/DISTRIBUIÇÃO COM DIÂMETROS MAIORES QUE 40 MM E MENORES OU IGUAIS A 75 MM. AF_05/2015</v>
          </cell>
          <cell r="C8338" t="str">
            <v>M</v>
          </cell>
          <cell r="D8338">
            <v>0</v>
          </cell>
          <cell r="E8338">
            <v>0</v>
          </cell>
          <cell r="F8338">
            <v>0</v>
          </cell>
        </row>
        <row r="8339">
          <cell r="A8339">
            <v>90468</v>
          </cell>
          <cell r="B8339" t="str">
            <v>CHUMBAMENTO LINEAR EM CONTRAPISO PARA RAMAIS/DISTRIBUIÇÃO COM DIÂMETROS MENORES OU IGUAIS A 40 MM. AF_05/2015</v>
          </cell>
          <cell r="C8339" t="str">
            <v>M</v>
          </cell>
          <cell r="D8339">
            <v>0</v>
          </cell>
          <cell r="E8339">
            <v>0</v>
          </cell>
          <cell r="F8339">
            <v>0</v>
          </cell>
        </row>
        <row r="8340">
          <cell r="A8340">
            <v>90469</v>
          </cell>
          <cell r="B8340" t="str">
            <v>CHUMBAMENTO LINEAR EM CONTRAPISO PARA RAMAIS/DISTRIBUIÇÃO COM DIÂMETROS MAIORES QUE 40 MM E MENORES OU IGUAIS A 75 MM. AF_05/2015</v>
          </cell>
          <cell r="C8340" t="str">
            <v>M</v>
          </cell>
          <cell r="D8340">
            <v>0</v>
          </cell>
          <cell r="E8340">
            <v>0</v>
          </cell>
          <cell r="F8340">
            <v>0</v>
          </cell>
        </row>
        <row r="8341">
          <cell r="A8341">
            <v>90470</v>
          </cell>
          <cell r="B8341" t="str">
            <v>CHUMBAMENTO LINEAR EM CONTRAPISO PARA RAMAIS/DISTRIBUIÇÃO COM DIÂMETROS MAIORES QUE 75 MM. AF_05/2015</v>
          </cell>
          <cell r="C8341" t="str">
            <v>M</v>
          </cell>
          <cell r="D8341">
            <v>0</v>
          </cell>
          <cell r="E8341">
            <v>0</v>
          </cell>
          <cell r="F8341">
            <v>0</v>
          </cell>
        </row>
        <row r="8342">
          <cell r="A8342">
            <v>91166</v>
          </cell>
          <cell r="B8342" t="str">
            <v>FIXAÇÃO DE TUBOS HORIZONTAIS DE PEX DIAMETROS IGUAIS OU INFERIORES A 40 MM COM ABRAÇADEIRA PLÁSTICA 390 MM, FIXADA EM LAJE. AF_05/2015</v>
          </cell>
          <cell r="C8342" t="str">
            <v>M</v>
          </cell>
          <cell r="D8342">
            <v>0</v>
          </cell>
          <cell r="E8342">
            <v>0</v>
          </cell>
          <cell r="F8342">
            <v>0</v>
          </cell>
        </row>
        <row r="8343">
          <cell r="A8343">
            <v>91167</v>
          </cell>
          <cell r="B8343" t="str">
            <v>FIXAÇÃO DE TUBOS HORIZONTAIS DE PPR DIÂMETROS MENORES OU IGUAIS A 40 MM COM ABRAÇADEIRA METÁLICA RÍGIDA TIPO D 1/2", FIXADA EM PERFILADO EM LAJE. AF_05/2015</v>
          </cell>
          <cell r="C8343" t="str">
            <v>M</v>
          </cell>
          <cell r="D8343">
            <v>0</v>
          </cell>
          <cell r="E8343">
            <v>0</v>
          </cell>
          <cell r="F8343">
            <v>0</v>
          </cell>
        </row>
        <row r="8344">
          <cell r="A8344">
            <v>91168</v>
          </cell>
          <cell r="B8344" t="str">
            <v>FIXAÇÃO DE TUBOS HORIZONTAIS DE PPR DIÂMETROS MAIORES QUE 40 MM E MENORES OU IGUAIS A 75 MM COM ABRAÇADEIRA METÁLICA RÍGIDA TIPO D 1 1/2", FIXADA EM PERFILADO EM LAJE. AF_05/2015</v>
          </cell>
          <cell r="C8344" t="str">
            <v>M</v>
          </cell>
          <cell r="D8344">
            <v>0</v>
          </cell>
          <cell r="E8344">
            <v>0</v>
          </cell>
          <cell r="F8344">
            <v>0</v>
          </cell>
        </row>
        <row r="8345">
          <cell r="A8345">
            <v>91169</v>
          </cell>
          <cell r="B8345" t="str">
            <v>FIXAÇÃO DE TUBOS HORIZONTAIS DE PPR DIÂMETROS MAIORES QUE 75 MM COM ABRAÇADEIRA METÁLICA RÍGIDA TIPO D 3", FIXADA EM PERFILADO EM LAJE. AF_05/2015</v>
          </cell>
          <cell r="C8345" t="str">
            <v>M</v>
          </cell>
          <cell r="D8345">
            <v>0</v>
          </cell>
          <cell r="E8345">
            <v>0</v>
          </cell>
          <cell r="F8345">
            <v>0</v>
          </cell>
        </row>
        <row r="8346">
          <cell r="A8346">
            <v>91170</v>
          </cell>
          <cell r="B8346" t="str">
            <v>FIXAÇÃO DE TUBOS HORIZONTAIS DE PVC, CPVC OU COBRE DIÂMETROS MENORES OU IGUAIS A 40 MM OU ELETROCALHAS ATÉ 150MM DE LARGURA, COM ABRAÇADEIRA METÁLICA RÍGIDA TIPO D 1/2, FIXADA EM PERFILADO EM LAJE. AF_05/2015</v>
          </cell>
          <cell r="C8346" t="str">
            <v>M</v>
          </cell>
          <cell r="D8346">
            <v>0</v>
          </cell>
          <cell r="E8346">
            <v>0</v>
          </cell>
          <cell r="F8346">
            <v>0</v>
          </cell>
        </row>
        <row r="8347">
          <cell r="A8347">
            <v>91171</v>
          </cell>
          <cell r="B8347" t="str">
            <v>FIXAÇÃO DE TUBOS HORIZONTAIS DE PVC, CPVC OU COBRE DIÂMETROS MAIORES QUE 40 MM E MENORES OU IGUAIS A 75 MM COM ABRAÇADEIRA METÁLICA RÍGIDA TIPO D 1 1/2", FIXADA EM PERFILADO EM LAJE. AF_05/2015</v>
          </cell>
          <cell r="C8347" t="str">
            <v>M</v>
          </cell>
          <cell r="D8347">
            <v>0</v>
          </cell>
          <cell r="E8347">
            <v>0</v>
          </cell>
          <cell r="F8347">
            <v>0</v>
          </cell>
        </row>
        <row r="8348">
          <cell r="A8348">
            <v>91172</v>
          </cell>
          <cell r="B8348" t="str">
            <v>FIXAÇÃO DE TUBOS HORIZONTAIS DE PVC, CPVC OU COBRE DIÂMETROS MAIORES QUE 75 MM COM ABRAÇADEIRA METÁLICA RÍGIDA TIPO D 3", FIXADA EM PERFILADO EM LAJE. AF_05/2015</v>
          </cell>
          <cell r="C8348" t="str">
            <v>M</v>
          </cell>
          <cell r="D8348">
            <v>0</v>
          </cell>
          <cell r="E8348">
            <v>0</v>
          </cell>
          <cell r="F8348">
            <v>0</v>
          </cell>
        </row>
        <row r="8349">
          <cell r="A8349">
            <v>91173</v>
          </cell>
          <cell r="B8349" t="str">
            <v>FIXAÇÃO DE TUBOS VERTICAIS DE PPR DIÂMETROS MENORES OU IGUAIS A 40 MM COM ABRAÇADEIRA METÁLICA RÍGIDA TIPO D 1/2", FIXADA EM PERFILADO EM ALVENARIA. AF_05/2015</v>
          </cell>
          <cell r="C8349" t="str">
            <v>M</v>
          </cell>
          <cell r="D8349">
            <v>0</v>
          </cell>
          <cell r="E8349">
            <v>0</v>
          </cell>
          <cell r="F8349">
            <v>0</v>
          </cell>
        </row>
        <row r="8350">
          <cell r="A8350">
            <v>91174</v>
          </cell>
          <cell r="B8350" t="str">
            <v>FIXAÇÃO DE TUBOS VERTICAIS DE PPR DIÂMETROS MAIORES QUE 40 MM E MENORES OU IGUAIS A 75 MM COM ABRAÇADEIRA METÁLICA RÍGIDA TIPO D 1 1/2", FIXADA EM PERFILADO EM ALVENARIA. AF_05/2015</v>
          </cell>
          <cell r="C8350" t="str">
            <v>M</v>
          </cell>
          <cell r="D8350">
            <v>0</v>
          </cell>
          <cell r="E8350">
            <v>0</v>
          </cell>
          <cell r="F8350">
            <v>0</v>
          </cell>
        </row>
        <row r="8351">
          <cell r="A8351">
            <v>91175</v>
          </cell>
          <cell r="B8351" t="str">
            <v>FIXAÇÃO DE TUBOS VERTICAIS DE PPR DIÂMETROS MAIORES QUE 75 MM COM ABRAÇADEIRA METÁLICA RÍGIDA TIPO D 3", FIXADA EM PERFILADO EM ALVENARIA. AF_05/2015</v>
          </cell>
          <cell r="C8351" t="str">
            <v>M</v>
          </cell>
          <cell r="D8351">
            <v>0</v>
          </cell>
          <cell r="E8351">
            <v>0</v>
          </cell>
          <cell r="F8351">
            <v>0</v>
          </cell>
        </row>
        <row r="8352">
          <cell r="A8352">
            <v>91176</v>
          </cell>
          <cell r="B8352" t="str">
            <v>FIXAÇÃO DE TUBOS HORIZONTAIS DE PPR DIÂMETROS MENORES OU IGUAIS A 40 MM COM ABRAÇADEIRA METÁLICA RÍGIDA TIPO  D  1/2" , FIXADA DIRETAMENTE NA LAJE. AF_05/2015</v>
          </cell>
          <cell r="C8352" t="str">
            <v>M</v>
          </cell>
          <cell r="D8352">
            <v>0</v>
          </cell>
          <cell r="E8352">
            <v>0</v>
          </cell>
          <cell r="F8352">
            <v>0</v>
          </cell>
        </row>
        <row r="8353">
          <cell r="A8353">
            <v>91177</v>
          </cell>
          <cell r="B8353" t="str">
            <v>FIXAÇÃO DE TUBOS HORIZONTAIS DE PPR DIÂMETROS MAIORES QUE 40 MM E MENORES OU IGUAIS A 75 MM COM ABRAÇADEIRA METÁLICA RÍGIDA TIPO  D  1 1/2" , FIXADA DIRETAMENTE NA LAJE. AF_05/2015</v>
          </cell>
          <cell r="C8353" t="str">
            <v>M</v>
          </cell>
          <cell r="D8353">
            <v>0</v>
          </cell>
          <cell r="E8353">
            <v>0</v>
          </cell>
          <cell r="F8353">
            <v>0</v>
          </cell>
        </row>
        <row r="8354">
          <cell r="A8354">
            <v>91178</v>
          </cell>
          <cell r="B8354" t="str">
            <v>FIXAÇÃO DE TUBOS HORIZONTAIS DE PPR DIÂMETROS MAIORES QUE 75 MM COM ABRAÇADEIRA METÁLICA RÍGIDA TIPO  D  3" , FIXADA DIRETAMENTE NA LAJE. AF_05/2015</v>
          </cell>
          <cell r="C8354" t="str">
            <v>M</v>
          </cell>
          <cell r="D8354">
            <v>0</v>
          </cell>
          <cell r="E8354">
            <v>0</v>
          </cell>
          <cell r="F8354">
            <v>0</v>
          </cell>
        </row>
        <row r="8355">
          <cell r="A8355">
            <v>91179</v>
          </cell>
          <cell r="B8355" t="str">
            <v>FIXAÇÃO DE TUBOS HORIZONTAIS DE PVC, CPVC OU COBRE DIÂMETROS MENORES OU IGUAIS A 40 MM COM ABRAÇADEIRA METÁLICA RÍGIDA TIPO  D  1/2" , FIXADA DIRETAMENTE NA LAJE. AF_05/2015</v>
          </cell>
          <cell r="C8355" t="str">
            <v>M</v>
          </cell>
          <cell r="D8355">
            <v>0</v>
          </cell>
          <cell r="E8355">
            <v>0</v>
          </cell>
          <cell r="F8355">
            <v>0</v>
          </cell>
        </row>
        <row r="8356">
          <cell r="A8356">
            <v>91180</v>
          </cell>
          <cell r="B8356" t="str">
            <v>FIXAÇÃO DE TUBOS HORIZONTAIS DE PVC, CPVC OU COBRE DIÂMETROS MAIORES QUE 40 MM E MENORES OU IGUAIS A 75 MM COM ABRAÇADEIRA METÁLICA RÍGIDA TIPO D 1 1/2, FIXADA DIRETAMENTE NA LAJE. AF_05/2015</v>
          </cell>
          <cell r="C8356" t="str">
            <v>M</v>
          </cell>
          <cell r="D8356">
            <v>0</v>
          </cell>
          <cell r="E8356">
            <v>0</v>
          </cell>
          <cell r="F8356">
            <v>0</v>
          </cell>
        </row>
        <row r="8357">
          <cell r="A8357">
            <v>91181</v>
          </cell>
          <cell r="B8357" t="str">
            <v>FIXAÇÃO DE TUBOS HORIZONTAIS DE PVC, CPVC OU COBRE DIÂMETROS MAIORES QUE 75 MM COM ABRAÇADEIRA METÁLICA RÍGIDA TIPO  D  3" , FIXADA DIRETAMENTE NA LAJE. AF_05/2015</v>
          </cell>
          <cell r="C8357" t="str">
            <v>M</v>
          </cell>
          <cell r="D8357">
            <v>0</v>
          </cell>
          <cell r="E8357">
            <v>0</v>
          </cell>
          <cell r="F8357">
            <v>0</v>
          </cell>
        </row>
        <row r="8358">
          <cell r="A8358">
            <v>91182</v>
          </cell>
          <cell r="B8358" t="str">
            <v>FIXAÇÃO DE TUBOS HORIZONTAIS DE PPR DIÂMETROS MENORES OU IGUAIS A 40 MM COM ABRAÇADEIRA METÁLICA FLEXÍVEL 18 MM, FIXADA DIRETAMENTE NA LAJE. AF_05/2015</v>
          </cell>
          <cell r="C8358" t="str">
            <v>M</v>
          </cell>
          <cell r="D8358">
            <v>0</v>
          </cell>
          <cell r="E8358">
            <v>0</v>
          </cell>
          <cell r="F8358">
            <v>0</v>
          </cell>
        </row>
        <row r="8359">
          <cell r="A8359">
            <v>91183</v>
          </cell>
          <cell r="B8359" t="str">
            <v>FIXAÇÃO DE TUBOS HORIZONTAIS DE PPR DIÂMETROS MAIORES QUE 40 MM E MENORES OU IGUAIS A 75 MM COM ABRAÇADEIRA METÁLICA FLEXÍVEL 18 MM, FIXADA DIRETAMENTE NA LAJE. AF_05/2015</v>
          </cell>
          <cell r="C8359" t="str">
            <v>M</v>
          </cell>
          <cell r="D8359">
            <v>0</v>
          </cell>
          <cell r="E8359">
            <v>0</v>
          </cell>
          <cell r="F8359">
            <v>0</v>
          </cell>
        </row>
        <row r="8360">
          <cell r="A8360">
            <v>91184</v>
          </cell>
          <cell r="B8360" t="str">
            <v>FIXAÇÃO DE TUBOS HORIZONTAIS DE PPR DIÂMETROS MAIORES QUE 75 MM COM ABRAÇADEIRA METÁLICA FLEXÍVEL 18 MM, FIXADA DIRETAMENTE NA LAJE. AF_05/2015</v>
          </cell>
          <cell r="C8360" t="str">
            <v>M</v>
          </cell>
          <cell r="D8360">
            <v>0</v>
          </cell>
          <cell r="E8360">
            <v>0</v>
          </cell>
          <cell r="F8360">
            <v>0</v>
          </cell>
        </row>
        <row r="8361">
          <cell r="A8361">
            <v>91185</v>
          </cell>
          <cell r="B8361" t="str">
            <v>FIXAÇÃO DE TUBOS HORIZONTAIS DE PVC, CPVC OU COBRE DIÂMETROS MENORES OU IGUAIS A 40 MM COM ABRAÇADEIRA METÁLICA FLEXÍVEL 18 MM, FIXADA DIRETAMENTE NA LAJE. AF_05/2015</v>
          </cell>
          <cell r="C8361" t="str">
            <v>M</v>
          </cell>
          <cell r="D8361">
            <v>0</v>
          </cell>
          <cell r="E8361">
            <v>0</v>
          </cell>
          <cell r="F8361">
            <v>0</v>
          </cell>
        </row>
        <row r="8362">
          <cell r="A8362">
            <v>91186</v>
          </cell>
          <cell r="B8362" t="str">
            <v>FIXAÇÃO DE TUBOS HORIZONTAIS DE PVC, CPVC OU COBRE DIÂMETROS MAIORES QUE 40 MM E MENORES OU IGUAIS A 75 MM COM ABRAÇADEIRA METÁLICA FLEXÍVEL 18 MM, FIXADA DIRETAMENTE NA LAJE. AF_05/2015</v>
          </cell>
          <cell r="C8362" t="str">
            <v>M</v>
          </cell>
          <cell r="D8362">
            <v>0</v>
          </cell>
          <cell r="E8362">
            <v>0</v>
          </cell>
          <cell r="F8362">
            <v>0</v>
          </cell>
        </row>
        <row r="8363">
          <cell r="A8363">
            <v>91187</v>
          </cell>
          <cell r="B8363" t="str">
            <v>FIXAÇÃO DE TUBOS HORIZONTAIS DE PVC, CPVC OU COBRE DIÂMETROS MAIORES QUE 75 MM COM ABRAÇADEIRA METÁLICA FLEXÍVEL 18 MM, FIXADA DIRETAMENTE NA LAJE. AF_05/2015</v>
          </cell>
          <cell r="C8363" t="str">
            <v>M</v>
          </cell>
          <cell r="D8363">
            <v>0</v>
          </cell>
          <cell r="E8363">
            <v>0</v>
          </cell>
          <cell r="F8363">
            <v>0</v>
          </cell>
        </row>
        <row r="8364">
          <cell r="A8364">
            <v>91188</v>
          </cell>
          <cell r="B8364" t="str">
            <v>CHUMBAMENTO PONTUAL DE ABERTURA EM LAJE COM PASSAGEM DE 1 TUBO DE DIAMETRO EQUIVALENTE IGUAL À  50 MM. AF_05/2015</v>
          </cell>
          <cell r="C8364" t="str">
            <v>UN</v>
          </cell>
          <cell r="D8364">
            <v>0</v>
          </cell>
          <cell r="E8364">
            <v>0</v>
          </cell>
          <cell r="F8364">
            <v>0</v>
          </cell>
        </row>
        <row r="8365">
          <cell r="A8365">
            <v>91189</v>
          </cell>
          <cell r="B8365" t="str">
            <v>CHUMBAMENTO PONTUAL DE ABERTURA EM LAJE COM PASSAGEM DE MAIS DE 1 TUBO DE  DIAMETRO EQUIVALENTE IGUAL À  50 MM. AF_05/2015</v>
          </cell>
          <cell r="C8365" t="str">
            <v>UN</v>
          </cell>
          <cell r="D8365">
            <v>0</v>
          </cell>
          <cell r="E8365">
            <v>0</v>
          </cell>
          <cell r="F8365">
            <v>0</v>
          </cell>
        </row>
        <row r="8366">
          <cell r="A8366">
            <v>91190</v>
          </cell>
          <cell r="B8366" t="str">
            <v>CHUMBAMENTO PONTUAL EM PASSAGEM DE TUBO COM DIÂMETRO MENOR OU IGUAL A 40 MM. AF_05/2015</v>
          </cell>
          <cell r="C8366" t="str">
            <v>UN</v>
          </cell>
          <cell r="D8366">
            <v>0</v>
          </cell>
          <cell r="E8366">
            <v>0</v>
          </cell>
          <cell r="F8366">
            <v>0</v>
          </cell>
        </row>
        <row r="8367">
          <cell r="A8367">
            <v>91191</v>
          </cell>
          <cell r="B8367" t="str">
            <v>CHUMBAMENTO PONTUAL EM PASSAGEM DE TUBO COM DIÂMETROS ENTRE 40 MM E 75 MM. AF_05/2015</v>
          </cell>
          <cell r="C8367" t="str">
            <v>UN</v>
          </cell>
          <cell r="D8367">
            <v>0</v>
          </cell>
          <cell r="E8367">
            <v>0</v>
          </cell>
          <cell r="F8367">
            <v>0</v>
          </cell>
        </row>
        <row r="8368">
          <cell r="A8368">
            <v>91192</v>
          </cell>
          <cell r="B8368" t="str">
            <v>CHUMBAMENTO PONTUAL EM PASSAGEM DE TUBO COM DIÂMETRO MAIOR QUE 75 MM. AF_05/2015</v>
          </cell>
          <cell r="C8368" t="str">
            <v>UN</v>
          </cell>
          <cell r="D8368">
            <v>0</v>
          </cell>
          <cell r="E8368">
            <v>0</v>
          </cell>
          <cell r="F8368">
            <v>0</v>
          </cell>
        </row>
        <row r="8369">
          <cell r="A8369">
            <v>91222</v>
          </cell>
          <cell r="B8369" t="str">
            <v>RASGO EM ALVENARIA PARA RAMAIS/ DISTRIBUIÇÃO COM DIÂMETROS MAIORES QUE 40 MM E MENORES OU IGUAIS A 75 MM. AF_05/2015</v>
          </cell>
          <cell r="C8369" t="str">
            <v>M</v>
          </cell>
          <cell r="D8369">
            <v>0</v>
          </cell>
          <cell r="E8369">
            <v>0</v>
          </cell>
          <cell r="F8369">
            <v>0</v>
          </cell>
        </row>
        <row r="8370">
          <cell r="A8370">
            <v>94480</v>
          </cell>
          <cell r="B8370" t="str">
            <v>CONJUNTO HIDRÁULICO PARA INSTALAÇÃO DE BOMBA EM AÇO ROSCÁVEL, DN SUCÇÃO 65 (2½) E DN RECALQUE 50 (2), PARA EDIFICAÇÃO ENTRE 12 E 18 PAVIMENTOS  FORNECIMENTO E INSTALAÇÃO. AF_06/2016</v>
          </cell>
          <cell r="C8370" t="str">
            <v>UN</v>
          </cell>
          <cell r="D8370">
            <v>0</v>
          </cell>
          <cell r="E8370">
            <v>0</v>
          </cell>
          <cell r="F8370">
            <v>0</v>
          </cell>
        </row>
        <row r="8371">
          <cell r="A8371">
            <v>94481</v>
          </cell>
          <cell r="B8371" t="str">
            <v>CONJUNTO HIDRÁULICO PARA INSTALAÇÃO DE BOMBA EM AÇO ROSCÁVEL, DN SUCÇÃO 50 (2) E DN RECALQUE 40 (1 1/2), PARA EDIFICAÇÃO ENTRE 8 E 12 PAVIMENTOS  FORNECIMENTO E INSTALAÇÃO. AF_06/2016</v>
          </cell>
          <cell r="C8371" t="str">
            <v>UN</v>
          </cell>
          <cell r="D8371">
            <v>0</v>
          </cell>
          <cell r="E8371">
            <v>0</v>
          </cell>
          <cell r="F8371">
            <v>0</v>
          </cell>
        </row>
        <row r="8372">
          <cell r="A8372">
            <v>94482</v>
          </cell>
          <cell r="B8372" t="str">
            <v>CONJUNTO HIDRÁULICO PARA INSTALAÇÃO DE BOMBA EM AÇO ROSCÁVEL, DN SUCÇÃO 40 (1 1/2) E DN RECALQUE 32 (1 1/4), PARA EDIFICAÇÃO ENTRE 4 E 8 PAVIMENTOS  FORNECIMENTO E INSTALAÇÃO. AF_06/2016</v>
          </cell>
          <cell r="C8372" t="str">
            <v>UN</v>
          </cell>
          <cell r="D8372">
            <v>0</v>
          </cell>
          <cell r="E8372">
            <v>0</v>
          </cell>
          <cell r="F8372">
            <v>0</v>
          </cell>
        </row>
        <row r="8373">
          <cell r="A8373">
            <v>94483</v>
          </cell>
          <cell r="B8373" t="str">
            <v>CONJUNTO HIDRÁULICO PARA INSTALAÇÃO DE BOMBA EM AÇO ROSCÁVEL, DN SUCÇÃO 32 (1 1/4) E DN RECALQUE 25 (1), PARA EDIFICAÇÃO ATÉ 4 PAVIMENTOS  FORNECIMENTO E INSTALAÇÃO. AF_06/2016</v>
          </cell>
          <cell r="C8373" t="str">
            <v>UN</v>
          </cell>
          <cell r="D8373">
            <v>0</v>
          </cell>
          <cell r="E8373">
            <v>0</v>
          </cell>
          <cell r="F8373">
            <v>0</v>
          </cell>
        </row>
        <row r="8374">
          <cell r="A8374">
            <v>95541</v>
          </cell>
          <cell r="B8374" t="str">
            <v>FIXAÇÃO UTILIZANDO PARAFUSO E BUCHA DE NYLON, SOMENTE MÃO DE OBRA. AF_10/2016</v>
          </cell>
          <cell r="C8374" t="str">
            <v>UN</v>
          </cell>
          <cell r="D8374">
            <v>0</v>
          </cell>
          <cell r="E8374">
            <v>0</v>
          </cell>
          <cell r="F8374">
            <v>0</v>
          </cell>
        </row>
        <row r="8375">
          <cell r="A8375">
            <v>96559</v>
          </cell>
          <cell r="B8375" t="str">
            <v>SUPORTE PARA DUTO EM CHAPA GALVANIZADA BITOLA 26, ESPAÇADO A CADA 1 M, EM PERFILADO DE SEÇÃO 38X76 MM, POR ÁREA DE DUTO FIXADO. AF_07/2017</v>
          </cell>
          <cell r="C8375" t="str">
            <v>M2</v>
          </cell>
          <cell r="D8375">
            <v>0</v>
          </cell>
          <cell r="E8375">
            <v>0</v>
          </cell>
          <cell r="F8375">
            <v>0</v>
          </cell>
        </row>
        <row r="8376">
          <cell r="A8376">
            <v>96560</v>
          </cell>
          <cell r="B8376" t="str">
            <v>SUPORTE PARA DUTO EM CHAPA GALVANIZADA BITOLA 24, ESPAÇADO A CADA 1 M, EM PERFILADO DE SEÇÃO 38X76 MM, POR ÁREA DE DUTO FIXADO. AF_07/2017</v>
          </cell>
          <cell r="C8376" t="str">
            <v>M2</v>
          </cell>
          <cell r="D8376">
            <v>0</v>
          </cell>
          <cell r="E8376">
            <v>0</v>
          </cell>
          <cell r="F8376">
            <v>0</v>
          </cell>
        </row>
        <row r="8377">
          <cell r="A8377">
            <v>96561</v>
          </cell>
          <cell r="B8377" t="str">
            <v>SUPORTE PARA DUTO EM CHAPA GALVANIZADA BITOLA 22, ESPAÇADO A CADA 1 M, EM PERFILADO DE SEÇÃO 38X76 MM, POR ÁREA DE DUTO FIXADO. AF_07/2017</v>
          </cell>
          <cell r="C8377" t="str">
            <v>M2</v>
          </cell>
          <cell r="D8377">
            <v>0</v>
          </cell>
          <cell r="E8377">
            <v>0</v>
          </cell>
          <cell r="F8377">
            <v>0</v>
          </cell>
        </row>
        <row r="8378">
          <cell r="A8378">
            <v>96562</v>
          </cell>
          <cell r="B8378" t="str">
            <v>SUPORTE PARA ELETROCALHA LISA OU PERFURADA EM AÇO GALVANIZADO, LARGURA 200 OU 400 MM E ALTURA 50 MM, ESPAÇADO A CADA 1,5 M, EM PERFILADO DE SEÇÃO 38X76 MM, POR METRO DE ELETRECOLHA FIXADA. AF_07/2017</v>
          </cell>
          <cell r="C8378" t="str">
            <v>M</v>
          </cell>
          <cell r="D8378">
            <v>0</v>
          </cell>
          <cell r="E8378">
            <v>0</v>
          </cell>
          <cell r="F8378">
            <v>0</v>
          </cell>
        </row>
        <row r="8379">
          <cell r="A8379">
            <v>96563</v>
          </cell>
          <cell r="B8379" t="str">
            <v>SUPORTE PARA ELETROCALHA LISA OU PERFURADA EM AÇO GALVANIZADO, LARGURA 500 OU 800 MM E ALTURA 50 MM, ESPAÇADO A CADA 1,5 M, EM PERFILADO DE SEÇÃO 38X76 MM, POR METRO DE ELETRECOLHA FIXADA. AF_07/2017</v>
          </cell>
          <cell r="C8379" t="str">
            <v>M</v>
          </cell>
          <cell r="D8379">
            <v>0</v>
          </cell>
          <cell r="E8379">
            <v>0</v>
          </cell>
          <cell r="F8379">
            <v>0</v>
          </cell>
        </row>
        <row r="8380">
          <cell r="A8380" t="str">
            <v>73826/1</v>
          </cell>
          <cell r="B8380" t="str">
            <v>INSTALACAO DE COMPRESSOR DE AR, POTENCIA &lt;= 5 CV</v>
          </cell>
          <cell r="C8380" t="str">
            <v>UN</v>
          </cell>
          <cell r="D8380">
            <v>0</v>
          </cell>
          <cell r="E8380">
            <v>0</v>
          </cell>
          <cell r="F8380">
            <v>0</v>
          </cell>
        </row>
        <row r="8381">
          <cell r="A8381" t="str">
            <v>73826/2</v>
          </cell>
          <cell r="B8381" t="str">
            <v>INSTALACAO DE COMPRESSOR DE AR, POTENCIA &gt; 5 E &lt;= 10 CV</v>
          </cell>
          <cell r="C8381" t="str">
            <v>UN</v>
          </cell>
          <cell r="D8381">
            <v>0</v>
          </cell>
          <cell r="E8381">
            <v>0</v>
          </cell>
          <cell r="F8381">
            <v>0</v>
          </cell>
        </row>
        <row r="8382">
          <cell r="A8382" t="str">
            <v>73834/1</v>
          </cell>
          <cell r="B8382" t="str">
            <v>INSTALACAO DE CONJ.MOTO BOMBA SUBMERSIVEL ATE 10 CV</v>
          </cell>
          <cell r="C8382" t="str">
            <v>UN</v>
          </cell>
          <cell r="D8382">
            <v>0</v>
          </cell>
          <cell r="E8382">
            <v>0</v>
          </cell>
          <cell r="F8382">
            <v>0</v>
          </cell>
        </row>
        <row r="8383">
          <cell r="A8383" t="str">
            <v>73834/2</v>
          </cell>
          <cell r="B8383" t="str">
            <v>INSTALACAO DE CONJ.MOTO BOMBA SUBMERSIVEL DE 11 A 25 CV</v>
          </cell>
          <cell r="C8383" t="str">
            <v>UN</v>
          </cell>
          <cell r="D8383">
            <v>0</v>
          </cell>
          <cell r="E8383">
            <v>0</v>
          </cell>
          <cell r="F8383">
            <v>0</v>
          </cell>
        </row>
        <row r="8384">
          <cell r="A8384" t="str">
            <v>73834/3</v>
          </cell>
          <cell r="B8384" t="str">
            <v>INSTALACAO DE CONJ.MOTO BOMBA SUBMERSIVEL DE 26 A 50 CV</v>
          </cell>
          <cell r="C8384" t="str">
            <v>UN</v>
          </cell>
          <cell r="D8384">
            <v>0</v>
          </cell>
          <cell r="E8384">
            <v>0</v>
          </cell>
          <cell r="F8384">
            <v>0</v>
          </cell>
        </row>
        <row r="8385">
          <cell r="A8385" t="str">
            <v>73834/4</v>
          </cell>
          <cell r="B8385" t="str">
            <v>INSTALACAO DE CONJ.MOTO BOMBA SUBMERSIVEL DE 51 A 100 CV</v>
          </cell>
          <cell r="C8385" t="str">
            <v>UN</v>
          </cell>
          <cell r="D8385">
            <v>0</v>
          </cell>
          <cell r="E8385">
            <v>0</v>
          </cell>
          <cell r="F8385">
            <v>0</v>
          </cell>
        </row>
        <row r="8386">
          <cell r="A8386" t="str">
            <v>73835/1</v>
          </cell>
          <cell r="B8386" t="str">
            <v>INSTALACAO DE CONJ.MOTO BOMBA VERTICAL POT &lt;= 100 CV</v>
          </cell>
          <cell r="C8386" t="str">
            <v>UN</v>
          </cell>
          <cell r="D8386">
            <v>0</v>
          </cell>
          <cell r="E8386">
            <v>0</v>
          </cell>
          <cell r="F8386">
            <v>0</v>
          </cell>
        </row>
        <row r="8387">
          <cell r="A8387" t="str">
            <v>73835/2</v>
          </cell>
          <cell r="B8387" t="str">
            <v>INSTALACAO DE CONJ.MOTO BOMBA VERTICAL 100 &lt; POT &lt;= 200 CV</v>
          </cell>
          <cell r="C8387" t="str">
            <v>UN</v>
          </cell>
          <cell r="D8387">
            <v>0</v>
          </cell>
          <cell r="E8387">
            <v>0</v>
          </cell>
          <cell r="F8387">
            <v>0</v>
          </cell>
        </row>
        <row r="8388">
          <cell r="A8388" t="str">
            <v>73835/3</v>
          </cell>
          <cell r="B8388" t="str">
            <v>INSTALACAO DE CONJ.MOTO BOMBA VERTICAL 200 &lt; POT &lt;= 300 CV</v>
          </cell>
          <cell r="C8388" t="str">
            <v>UN</v>
          </cell>
          <cell r="D8388">
            <v>0</v>
          </cell>
          <cell r="E8388">
            <v>0</v>
          </cell>
          <cell r="F8388">
            <v>0</v>
          </cell>
        </row>
        <row r="8389">
          <cell r="A8389" t="str">
            <v>73836/1</v>
          </cell>
          <cell r="B8389" t="str">
            <v>INSTALACAO DE CONJ.MOTO BOMBA HORIZONTAL ATE 10 CV</v>
          </cell>
          <cell r="C8389" t="str">
            <v>UN</v>
          </cell>
          <cell r="D8389">
            <v>0</v>
          </cell>
          <cell r="E8389">
            <v>0</v>
          </cell>
          <cell r="F8389">
            <v>0</v>
          </cell>
        </row>
        <row r="8390">
          <cell r="A8390" t="str">
            <v>73836/2</v>
          </cell>
          <cell r="B8390" t="str">
            <v>INSTALACAO DE CONJ.MOTO BOMBA HORIZONTAL DE 12,5 A 25 CV</v>
          </cell>
          <cell r="C8390" t="str">
            <v>UN</v>
          </cell>
          <cell r="D8390">
            <v>0</v>
          </cell>
          <cell r="E8390">
            <v>0</v>
          </cell>
          <cell r="F8390">
            <v>0</v>
          </cell>
        </row>
        <row r="8391">
          <cell r="A8391" t="str">
            <v>73836/3</v>
          </cell>
          <cell r="B8391" t="str">
            <v>INSTALACAO DE CONJ.MOTO BOMBA HORIZONTAL DE 30 A 75 CV</v>
          </cell>
          <cell r="C8391" t="str">
            <v>UN</v>
          </cell>
          <cell r="D8391">
            <v>0</v>
          </cell>
          <cell r="E8391">
            <v>0</v>
          </cell>
          <cell r="F8391">
            <v>0</v>
          </cell>
        </row>
        <row r="8392">
          <cell r="A8392" t="str">
            <v>73836/4</v>
          </cell>
          <cell r="B8392" t="str">
            <v>INSTALACAO DE CONJ.MOTO BOMBA HORIZONTAL DE 100 A 150 CV</v>
          </cell>
          <cell r="C8392" t="str">
            <v>UN</v>
          </cell>
          <cell r="D8392">
            <v>0</v>
          </cell>
          <cell r="E8392">
            <v>0</v>
          </cell>
          <cell r="F8392">
            <v>0</v>
          </cell>
        </row>
        <row r="8393">
          <cell r="A8393" t="str">
            <v>73837/1</v>
          </cell>
          <cell r="B8393" t="str">
            <v>INSTALACAO DE CONJ.MOTO BOMBA SUBMERSO ATE 5 CV</v>
          </cell>
          <cell r="C8393" t="str">
            <v>UN</v>
          </cell>
          <cell r="D8393">
            <v>0</v>
          </cell>
          <cell r="E8393">
            <v>0</v>
          </cell>
          <cell r="F8393">
            <v>0</v>
          </cell>
        </row>
        <row r="8394">
          <cell r="A8394" t="str">
            <v>73837/2</v>
          </cell>
          <cell r="B8394" t="str">
            <v>INSTALACAO DE CONJ.MOTO BOMBA SUBMERSO DE 6 A 25 CV</v>
          </cell>
          <cell r="C8394" t="str">
            <v>UN</v>
          </cell>
          <cell r="D8394">
            <v>0</v>
          </cell>
          <cell r="E8394">
            <v>0</v>
          </cell>
          <cell r="F8394">
            <v>0</v>
          </cell>
        </row>
        <row r="8395">
          <cell r="A8395" t="str">
            <v>73837/3</v>
          </cell>
          <cell r="B8395" t="str">
            <v>INSTALACAO DE CONJ.MOTO BOMBA SUBMERSO DE 26 A 50 CV</v>
          </cell>
          <cell r="C8395" t="str">
            <v>UN</v>
          </cell>
          <cell r="D8395">
            <v>0</v>
          </cell>
          <cell r="E8395">
            <v>0</v>
          </cell>
          <cell r="F8395">
            <v>0</v>
          </cell>
        </row>
        <row r="8396">
          <cell r="A8396">
            <v>93350</v>
          </cell>
          <cell r="B839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8396" t="str">
            <v>UN</v>
          </cell>
          <cell r="D8396">
            <v>0</v>
          </cell>
          <cell r="E8396">
            <v>0</v>
          </cell>
          <cell r="F8396">
            <v>0</v>
          </cell>
        </row>
        <row r="8397">
          <cell r="A8397">
            <v>93351</v>
          </cell>
          <cell r="B839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8397" t="str">
            <v>UN</v>
          </cell>
          <cell r="D8397">
            <v>0</v>
          </cell>
          <cell r="E8397">
            <v>0</v>
          </cell>
          <cell r="F8397">
            <v>0</v>
          </cell>
        </row>
        <row r="8398">
          <cell r="A8398">
            <v>93352</v>
          </cell>
          <cell r="B839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8398" t="str">
            <v>UN</v>
          </cell>
          <cell r="D8398">
            <v>0</v>
          </cell>
          <cell r="E8398">
            <v>0</v>
          </cell>
          <cell r="F8398">
            <v>0</v>
          </cell>
        </row>
        <row r="8399">
          <cell r="A8399">
            <v>93353</v>
          </cell>
          <cell r="B839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8399" t="str">
            <v>UN</v>
          </cell>
          <cell r="D8399">
            <v>0</v>
          </cell>
          <cell r="E8399">
            <v>0</v>
          </cell>
          <cell r="F8399">
            <v>0</v>
          </cell>
        </row>
        <row r="8400">
          <cell r="A8400">
            <v>93354</v>
          </cell>
          <cell r="B840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8400" t="str">
            <v>UN</v>
          </cell>
          <cell r="D8400">
            <v>0</v>
          </cell>
          <cell r="E8400">
            <v>0</v>
          </cell>
          <cell r="F8400">
            <v>0</v>
          </cell>
        </row>
        <row r="8401">
          <cell r="A8401">
            <v>93355</v>
          </cell>
          <cell r="B840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8401" t="str">
            <v>UN</v>
          </cell>
          <cell r="D8401">
            <v>0</v>
          </cell>
          <cell r="E8401">
            <v>0</v>
          </cell>
          <cell r="F8401">
            <v>0</v>
          </cell>
        </row>
        <row r="8402">
          <cell r="A8402">
            <v>93356</v>
          </cell>
          <cell r="B840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8402" t="str">
            <v>UN</v>
          </cell>
          <cell r="D8402">
            <v>0</v>
          </cell>
          <cell r="E8402">
            <v>0</v>
          </cell>
          <cell r="F8402">
            <v>0</v>
          </cell>
        </row>
        <row r="8403">
          <cell r="A8403">
            <v>93357</v>
          </cell>
          <cell r="B840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8403" t="str">
            <v>UN</v>
          </cell>
          <cell r="D8403">
            <v>0</v>
          </cell>
          <cell r="E8403">
            <v>0</v>
          </cell>
          <cell r="F8403">
            <v>0</v>
          </cell>
        </row>
        <row r="8404">
          <cell r="A8404" t="str">
            <v>74151/1</v>
          </cell>
          <cell r="B8404" t="str">
            <v>ESCAVACAO E CARGA MATERIAL 1A CATEGORIA, UTILIZANDO TRATOR DE ESTEIRAS DE 110 A 160HP COM LAMINA, PESO OPERACIONAL * 13T  E PA CARREGADEIRA COM 170 HP.</v>
          </cell>
          <cell r="C8404" t="str">
            <v>M3</v>
          </cell>
          <cell r="D8404">
            <v>0</v>
          </cell>
          <cell r="E8404">
            <v>0</v>
          </cell>
          <cell r="F8404">
            <v>0</v>
          </cell>
        </row>
        <row r="8405">
          <cell r="A8405" t="str">
            <v>74154/1</v>
          </cell>
          <cell r="B8405" t="str">
            <v>ESCAVACAO, CARGA E TRANSPORTE DE  MATERIAL DE 1A CATEGORIA COM TRATOR SOBRE ESTEIRAS 347 HP E CACAMBA 6M3,  DMT 50 A 200M</v>
          </cell>
          <cell r="C8405" t="str">
            <v>M3</v>
          </cell>
          <cell r="D8405">
            <v>0</v>
          </cell>
          <cell r="E8405">
            <v>0</v>
          </cell>
          <cell r="F8405">
            <v>0</v>
          </cell>
        </row>
        <row r="8406">
          <cell r="A8406" t="str">
            <v>74155/1</v>
          </cell>
          <cell r="B8406" t="str">
            <v>ESCAVACAO E TRANSPORTE DE MATERIAL DE  1A CAT DMT 50M COM TRATOR SOBRE  ESTEIRAS 347 HP COM LAMINA E ESCARIFICADOR</v>
          </cell>
          <cell r="C8406" t="str">
            <v>M3</v>
          </cell>
          <cell r="D8406">
            <v>0</v>
          </cell>
          <cell r="E8406">
            <v>0</v>
          </cell>
          <cell r="F8406">
            <v>0</v>
          </cell>
        </row>
        <row r="8407">
          <cell r="A8407" t="str">
            <v>74155/2</v>
          </cell>
          <cell r="B8407" t="str">
            <v>ESCAVACAO E TRANSPORTE DE MATERIAL DE  2A CAT DMT 50M COM TRATOR SOBRE  ESTEIRAS 347 HP COM LAMINA E ESCARIFICADOR</v>
          </cell>
          <cell r="C8407" t="str">
            <v>M3</v>
          </cell>
          <cell r="D8407">
            <v>0</v>
          </cell>
          <cell r="E8407">
            <v>0</v>
          </cell>
          <cell r="F8407">
            <v>0</v>
          </cell>
        </row>
        <row r="8408">
          <cell r="A8408" t="str">
            <v>74205/1</v>
          </cell>
          <cell r="B8408" t="str">
            <v>ESCAVACAO MECANICA DE MATERIAL 1A. CATEGORIA, PROVENIENTE DE CORTE DE SUBLEITO (C/TRATOR ESTEIRAS  160HP)</v>
          </cell>
          <cell r="C8408" t="str">
            <v>M3</v>
          </cell>
          <cell r="D8408">
            <v>0</v>
          </cell>
          <cell r="E8408">
            <v>0</v>
          </cell>
          <cell r="F8408">
            <v>0</v>
          </cell>
        </row>
        <row r="8409">
          <cell r="A8409">
            <v>79480</v>
          </cell>
          <cell r="B8409" t="str">
            <v>ESCAVACAO MECANICA CAMPO ABERTO EM SOLO EXCETO ROCHA ATE 2,00M PROFUNDIDADE</v>
          </cell>
          <cell r="C8409" t="str">
            <v>M3</v>
          </cell>
          <cell r="D8409">
            <v>0</v>
          </cell>
          <cell r="E8409">
            <v>0</v>
          </cell>
          <cell r="F8409">
            <v>0</v>
          </cell>
        </row>
        <row r="8410">
          <cell r="A8410">
            <v>83336</v>
          </cell>
          <cell r="B8410" t="str">
            <v>ESCAVACAO MECANICA PARA ACERTO DE TALUDES, EM MATERIAL DE 1A CATEGORIA, COM ESCAVADEIRA HIDRAULICA</v>
          </cell>
          <cell r="C8410" t="str">
            <v>M3</v>
          </cell>
          <cell r="D8410">
            <v>0</v>
          </cell>
          <cell r="E8410">
            <v>0</v>
          </cell>
          <cell r="F8410">
            <v>0</v>
          </cell>
        </row>
        <row r="8411">
          <cell r="A8411">
            <v>83338</v>
          </cell>
          <cell r="B8411" t="str">
            <v>ESCAVACAO MECANICA, A CEU ABERTO, EM MATERIAL DE 1A CATEGORIA, COM ESCAVADEIRA HIDRAULICA, CAPACIDADE DE 0,78 M3</v>
          </cell>
          <cell r="C8411" t="str">
            <v>M3</v>
          </cell>
          <cell r="D8411">
            <v>0</v>
          </cell>
          <cell r="E8411">
            <v>0</v>
          </cell>
          <cell r="F8411">
            <v>0</v>
          </cell>
        </row>
        <row r="8412">
          <cell r="A8412">
            <v>96520</v>
          </cell>
          <cell r="B8412" t="str">
            <v>ESCAVAÇÃO MECANIZADA PARA BLOCO DE COROAMENTO OU SAPATA, SEM PREVISÃO DE FÔRMA, COM RETROESCAVADEIRA. AF_06/2017</v>
          </cell>
          <cell r="C8412" t="str">
            <v>M3</v>
          </cell>
          <cell r="D8412">
            <v>0</v>
          </cell>
          <cell r="E8412">
            <v>0</v>
          </cell>
          <cell r="F8412">
            <v>0</v>
          </cell>
        </row>
        <row r="8413">
          <cell r="A8413">
            <v>96521</v>
          </cell>
          <cell r="B8413" t="str">
            <v>ESCAVAÇÃO MECANIZADA PARA BLOCO DE COROAMENTO OU SAPATA, COM PREVISÃO DE FÔRMA, COM RETROESCAVADEIRA. AF_06/2017</v>
          </cell>
          <cell r="C8413" t="str">
            <v>M3</v>
          </cell>
          <cell r="D8413">
            <v>0</v>
          </cell>
          <cell r="E8413">
            <v>0</v>
          </cell>
          <cell r="F8413">
            <v>0</v>
          </cell>
        </row>
        <row r="8414">
          <cell r="A8414">
            <v>96522</v>
          </cell>
          <cell r="B8414" t="str">
            <v>ESCAVAÇÃO MANUAL PARA BLOCO DE COROAMENTO OU SAPATA, SEM PREVISÃO DE FÔRMA. AF_06/2017</v>
          </cell>
          <cell r="C8414" t="str">
            <v>M3</v>
          </cell>
          <cell r="D8414">
            <v>0</v>
          </cell>
          <cell r="E8414">
            <v>0</v>
          </cell>
          <cell r="F8414">
            <v>0</v>
          </cell>
        </row>
        <row r="8415">
          <cell r="A8415">
            <v>96523</v>
          </cell>
          <cell r="B8415" t="str">
            <v>ESCAVAÇÃO MANUAL PARA BLOCO DE COROAMENTO OU SAPATA, COM PREVISÃO DE FÔRMA. AF_06/2017</v>
          </cell>
          <cell r="C8415" t="str">
            <v>M3</v>
          </cell>
          <cell r="D8415">
            <v>0</v>
          </cell>
          <cell r="E8415">
            <v>0</v>
          </cell>
          <cell r="F8415">
            <v>0</v>
          </cell>
        </row>
        <row r="8416">
          <cell r="A8416">
            <v>96524</v>
          </cell>
          <cell r="B8416" t="str">
            <v>ESCAVAÇÃO MECANIZADA PARA VIGA BALDRAME, SEM PREVISÃO DE FÔRMA, COM MINI-ESCAVADEIRA. AF_06/2017</v>
          </cell>
          <cell r="C8416" t="str">
            <v>M3</v>
          </cell>
          <cell r="D8416">
            <v>0</v>
          </cell>
          <cell r="E8416">
            <v>0</v>
          </cell>
          <cell r="F8416">
            <v>0</v>
          </cell>
        </row>
        <row r="8417">
          <cell r="A8417">
            <v>96525</v>
          </cell>
          <cell r="B8417" t="str">
            <v>ESCAVAÇÃO MECANIZADA PARA VIGA BALDRAME, COM PREVISÃO DE FÔRMA, COM MINI-ESCAVADEIRA. AF_06/2017</v>
          </cell>
          <cell r="C8417" t="str">
            <v>M3</v>
          </cell>
          <cell r="D8417">
            <v>0</v>
          </cell>
          <cell r="E8417">
            <v>0</v>
          </cell>
          <cell r="F8417">
            <v>0</v>
          </cell>
        </row>
        <row r="8418">
          <cell r="A8418">
            <v>96526</v>
          </cell>
          <cell r="B8418" t="str">
            <v>ESCAVAÇÃO MANUAL DE VALA PARA VIGA BALDRAME, SEM PREVISÃO DE FÔRMA. AF_06/2017</v>
          </cell>
          <cell r="C8418" t="str">
            <v>M3</v>
          </cell>
          <cell r="D8418">
            <v>0</v>
          </cell>
          <cell r="E8418">
            <v>0</v>
          </cell>
          <cell r="F8418">
            <v>0</v>
          </cell>
        </row>
        <row r="8419">
          <cell r="A8419">
            <v>96527</v>
          </cell>
          <cell r="B8419" t="str">
            <v>ESCAVAÇÃO MANUAL DE VALA PARA VIGA BALDRAME, COM PREVISÃO DE FÔRMA. AF_06/2017</v>
          </cell>
          <cell r="C8419" t="str">
            <v>M3</v>
          </cell>
          <cell r="D8419">
            <v>0</v>
          </cell>
          <cell r="E8419">
            <v>0</v>
          </cell>
          <cell r="F8419">
            <v>0</v>
          </cell>
        </row>
        <row r="8420">
          <cell r="A8420">
            <v>96528</v>
          </cell>
          <cell r="B8420" t="str">
            <v>FABRICAÇÃO, MONTAGEM E DESMONTAGEM DE FÔRMA PARA BLOCO DE COROAMENTO, EM MADEIRA SERRADA, E=25 MM, 1 UTILIZAÇÃO. AF_06/2017</v>
          </cell>
          <cell r="C8420" t="str">
            <v>M2</v>
          </cell>
          <cell r="D8420">
            <v>0</v>
          </cell>
          <cell r="E8420">
            <v>0</v>
          </cell>
          <cell r="F8420">
            <v>0</v>
          </cell>
        </row>
        <row r="8421">
          <cell r="A8421">
            <v>101206</v>
          </cell>
          <cell r="B8421"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8421" t="str">
            <v>M3</v>
          </cell>
          <cell r="D8421">
            <v>0</v>
          </cell>
          <cell r="E8421">
            <v>0</v>
          </cell>
          <cell r="F8421">
            <v>0</v>
          </cell>
        </row>
        <row r="8422">
          <cell r="A8422">
            <v>101207</v>
          </cell>
          <cell r="B8422"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8422" t="str">
            <v>M3</v>
          </cell>
          <cell r="D8422">
            <v>0</v>
          </cell>
          <cell r="E8422">
            <v>0</v>
          </cell>
          <cell r="F8422">
            <v>0</v>
          </cell>
        </row>
        <row r="8423">
          <cell r="A8423">
            <v>101208</v>
          </cell>
          <cell r="B8423"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8423" t="str">
            <v>M3</v>
          </cell>
          <cell r="D8423">
            <v>0</v>
          </cell>
          <cell r="E8423">
            <v>0</v>
          </cell>
          <cell r="F8423">
            <v>0</v>
          </cell>
        </row>
        <row r="8424">
          <cell r="A8424">
            <v>101209</v>
          </cell>
          <cell r="B8424"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8424" t="str">
            <v>M3</v>
          </cell>
          <cell r="D8424">
            <v>0</v>
          </cell>
          <cell r="E8424">
            <v>0</v>
          </cell>
          <cell r="F8424">
            <v>0</v>
          </cell>
        </row>
        <row r="8425">
          <cell r="A8425">
            <v>101210</v>
          </cell>
          <cell r="B8425"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8425" t="str">
            <v>M3</v>
          </cell>
          <cell r="D8425">
            <v>0</v>
          </cell>
          <cell r="E8425">
            <v>0</v>
          </cell>
          <cell r="F8425">
            <v>0</v>
          </cell>
        </row>
        <row r="8426">
          <cell r="A8426">
            <v>101211</v>
          </cell>
          <cell r="B8426"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8426" t="str">
            <v>M3</v>
          </cell>
          <cell r="D8426">
            <v>0</v>
          </cell>
          <cell r="E8426">
            <v>0</v>
          </cell>
          <cell r="F8426">
            <v>0</v>
          </cell>
        </row>
        <row r="8427">
          <cell r="A8427">
            <v>101212</v>
          </cell>
          <cell r="B8427"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8427" t="str">
            <v>M3</v>
          </cell>
          <cell r="D8427">
            <v>0</v>
          </cell>
          <cell r="E8427">
            <v>0</v>
          </cell>
          <cell r="F8427">
            <v>0</v>
          </cell>
        </row>
        <row r="8428">
          <cell r="A8428">
            <v>101213</v>
          </cell>
          <cell r="B8428"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8428" t="str">
            <v>M3</v>
          </cell>
          <cell r="D8428">
            <v>0</v>
          </cell>
          <cell r="E8428">
            <v>0</v>
          </cell>
          <cell r="F8428">
            <v>0</v>
          </cell>
        </row>
        <row r="8429">
          <cell r="A8429">
            <v>101214</v>
          </cell>
          <cell r="B8429"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8429" t="str">
            <v>M3</v>
          </cell>
          <cell r="D8429">
            <v>0</v>
          </cell>
          <cell r="E8429">
            <v>0</v>
          </cell>
          <cell r="F8429">
            <v>0</v>
          </cell>
        </row>
        <row r="8430">
          <cell r="A8430">
            <v>101215</v>
          </cell>
          <cell r="B8430"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8430" t="str">
            <v>M3</v>
          </cell>
          <cell r="D8430">
            <v>0</v>
          </cell>
          <cell r="E8430">
            <v>0</v>
          </cell>
          <cell r="F8430">
            <v>0</v>
          </cell>
        </row>
        <row r="8431">
          <cell r="A8431">
            <v>101216</v>
          </cell>
          <cell r="B8431"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8431" t="str">
            <v>M3</v>
          </cell>
          <cell r="D8431">
            <v>0</v>
          </cell>
          <cell r="E8431">
            <v>0</v>
          </cell>
          <cell r="F8431">
            <v>0</v>
          </cell>
        </row>
        <row r="8432">
          <cell r="A8432">
            <v>101217</v>
          </cell>
          <cell r="B8432"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8432" t="str">
            <v>M3</v>
          </cell>
          <cell r="D8432">
            <v>0</v>
          </cell>
          <cell r="E8432">
            <v>0</v>
          </cell>
          <cell r="F8432">
            <v>0</v>
          </cell>
        </row>
        <row r="8433">
          <cell r="A8433">
            <v>101218</v>
          </cell>
          <cell r="B8433"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8433" t="str">
            <v>M3</v>
          </cell>
          <cell r="D8433">
            <v>0</v>
          </cell>
          <cell r="E8433">
            <v>0</v>
          </cell>
          <cell r="F8433">
            <v>0</v>
          </cell>
        </row>
        <row r="8434">
          <cell r="A8434">
            <v>101219</v>
          </cell>
          <cell r="B8434"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8434" t="str">
            <v>M3</v>
          </cell>
          <cell r="D8434">
            <v>0</v>
          </cell>
          <cell r="E8434">
            <v>0</v>
          </cell>
          <cell r="F8434">
            <v>0</v>
          </cell>
        </row>
        <row r="8435">
          <cell r="A8435">
            <v>101220</v>
          </cell>
          <cell r="B8435"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8435" t="str">
            <v>M3</v>
          </cell>
          <cell r="D8435">
            <v>0</v>
          </cell>
          <cell r="E8435">
            <v>0</v>
          </cell>
          <cell r="F8435">
            <v>0</v>
          </cell>
        </row>
        <row r="8436">
          <cell r="A8436">
            <v>101221</v>
          </cell>
          <cell r="B8436"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8436" t="str">
            <v>M3</v>
          </cell>
          <cell r="D8436">
            <v>0</v>
          </cell>
          <cell r="E8436">
            <v>0</v>
          </cell>
          <cell r="F8436">
            <v>0</v>
          </cell>
        </row>
        <row r="8437">
          <cell r="A8437">
            <v>101222</v>
          </cell>
          <cell r="B8437"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8437" t="str">
            <v>M3</v>
          </cell>
          <cell r="D8437">
            <v>0</v>
          </cell>
          <cell r="E8437">
            <v>0</v>
          </cell>
          <cell r="F8437">
            <v>0</v>
          </cell>
        </row>
        <row r="8438">
          <cell r="A8438">
            <v>101223</v>
          </cell>
          <cell r="B8438"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8438" t="str">
            <v>M3</v>
          </cell>
          <cell r="D8438">
            <v>0</v>
          </cell>
          <cell r="E8438">
            <v>0</v>
          </cell>
          <cell r="F8438">
            <v>0</v>
          </cell>
        </row>
        <row r="8439">
          <cell r="A8439">
            <v>101224</v>
          </cell>
          <cell r="B8439"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8439" t="str">
            <v>M3</v>
          </cell>
          <cell r="D8439">
            <v>0</v>
          </cell>
          <cell r="E8439">
            <v>0</v>
          </cell>
          <cell r="F8439">
            <v>0</v>
          </cell>
        </row>
        <row r="8440">
          <cell r="A8440">
            <v>101225</v>
          </cell>
          <cell r="B8440"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8440" t="str">
            <v>M3</v>
          </cell>
          <cell r="D8440">
            <v>0</v>
          </cell>
          <cell r="E8440">
            <v>0</v>
          </cell>
          <cell r="F8440">
            <v>0</v>
          </cell>
        </row>
        <row r="8441">
          <cell r="A8441">
            <v>101226</v>
          </cell>
          <cell r="B8441"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8441" t="str">
            <v>M3</v>
          </cell>
          <cell r="D8441">
            <v>0</v>
          </cell>
          <cell r="E8441">
            <v>0</v>
          </cell>
          <cell r="F8441">
            <v>0</v>
          </cell>
        </row>
        <row r="8442">
          <cell r="A8442">
            <v>101227</v>
          </cell>
          <cell r="B8442"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8442" t="str">
            <v>M3</v>
          </cell>
          <cell r="D8442">
            <v>0</v>
          </cell>
          <cell r="E8442">
            <v>0</v>
          </cell>
          <cell r="F8442">
            <v>0</v>
          </cell>
        </row>
        <row r="8443">
          <cell r="A8443">
            <v>101228</v>
          </cell>
          <cell r="B8443"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8443" t="str">
            <v>M3</v>
          </cell>
          <cell r="D8443">
            <v>0</v>
          </cell>
          <cell r="E8443">
            <v>0</v>
          </cell>
          <cell r="F8443">
            <v>0</v>
          </cell>
        </row>
        <row r="8444">
          <cell r="A8444">
            <v>101229</v>
          </cell>
          <cell r="B8444"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8444" t="str">
            <v>M3</v>
          </cell>
          <cell r="D8444">
            <v>0</v>
          </cell>
          <cell r="E8444">
            <v>0</v>
          </cell>
          <cell r="F8444">
            <v>0</v>
          </cell>
        </row>
        <row r="8445">
          <cell r="A8445">
            <v>101230</v>
          </cell>
          <cell r="B8445"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8445" t="str">
            <v>M3</v>
          </cell>
          <cell r="D8445">
            <v>0</v>
          </cell>
          <cell r="E8445">
            <v>0</v>
          </cell>
          <cell r="F8445">
            <v>0</v>
          </cell>
        </row>
        <row r="8446">
          <cell r="A8446">
            <v>101231</v>
          </cell>
          <cell r="B8446"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8446" t="str">
            <v>M3</v>
          </cell>
          <cell r="D8446">
            <v>0</v>
          </cell>
          <cell r="E8446">
            <v>0</v>
          </cell>
          <cell r="F8446">
            <v>0</v>
          </cell>
        </row>
        <row r="8447">
          <cell r="A8447">
            <v>101232</v>
          </cell>
          <cell r="B8447"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8447" t="str">
            <v>M3</v>
          </cell>
          <cell r="D8447">
            <v>0</v>
          </cell>
          <cell r="E8447">
            <v>0</v>
          </cell>
          <cell r="F8447">
            <v>0</v>
          </cell>
        </row>
        <row r="8448">
          <cell r="A8448">
            <v>101233</v>
          </cell>
          <cell r="B8448"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8448" t="str">
            <v>M3</v>
          </cell>
          <cell r="D8448">
            <v>0</v>
          </cell>
          <cell r="E8448">
            <v>0</v>
          </cell>
          <cell r="F8448">
            <v>0</v>
          </cell>
        </row>
        <row r="8449">
          <cell r="A8449">
            <v>101234</v>
          </cell>
          <cell r="B8449"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8449" t="str">
            <v>M3</v>
          </cell>
          <cell r="D8449">
            <v>0</v>
          </cell>
          <cell r="E8449">
            <v>0</v>
          </cell>
          <cell r="F8449">
            <v>0</v>
          </cell>
        </row>
        <row r="8450">
          <cell r="A8450">
            <v>101235</v>
          </cell>
          <cell r="B8450"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8450" t="str">
            <v>M3</v>
          </cell>
          <cell r="D8450">
            <v>0</v>
          </cell>
          <cell r="E8450">
            <v>0</v>
          </cell>
          <cell r="F8450">
            <v>0</v>
          </cell>
        </row>
        <row r="8451">
          <cell r="A8451">
            <v>101236</v>
          </cell>
          <cell r="B8451"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8451" t="str">
            <v>M3</v>
          </cell>
          <cell r="D8451">
            <v>0</v>
          </cell>
          <cell r="E8451">
            <v>0</v>
          </cell>
          <cell r="F8451">
            <v>0</v>
          </cell>
        </row>
        <row r="8452">
          <cell r="A8452">
            <v>101237</v>
          </cell>
          <cell r="B8452"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8452" t="str">
            <v>M3</v>
          </cell>
          <cell r="D8452">
            <v>0</v>
          </cell>
          <cell r="E8452">
            <v>0</v>
          </cell>
          <cell r="F8452">
            <v>0</v>
          </cell>
        </row>
        <row r="8453">
          <cell r="A8453">
            <v>101238</v>
          </cell>
          <cell r="B8453"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8453" t="str">
            <v>M3</v>
          </cell>
          <cell r="D8453">
            <v>0</v>
          </cell>
          <cell r="E8453">
            <v>0</v>
          </cell>
          <cell r="F8453">
            <v>0</v>
          </cell>
        </row>
        <row r="8454">
          <cell r="A8454">
            <v>101239</v>
          </cell>
          <cell r="B8454"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8454" t="str">
            <v>M3</v>
          </cell>
          <cell r="D8454">
            <v>0</v>
          </cell>
          <cell r="E8454">
            <v>0</v>
          </cell>
          <cell r="F8454">
            <v>0</v>
          </cell>
        </row>
        <row r="8455">
          <cell r="A8455">
            <v>101240</v>
          </cell>
          <cell r="B8455"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8455" t="str">
            <v>M3</v>
          </cell>
          <cell r="D8455">
            <v>0</v>
          </cell>
          <cell r="E8455">
            <v>0</v>
          </cell>
          <cell r="F8455">
            <v>0</v>
          </cell>
        </row>
        <row r="8456">
          <cell r="A8456">
            <v>101241</v>
          </cell>
          <cell r="B8456"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8456" t="str">
            <v>M3</v>
          </cell>
          <cell r="D8456">
            <v>0</v>
          </cell>
          <cell r="E8456">
            <v>0</v>
          </cell>
          <cell r="F8456">
            <v>0</v>
          </cell>
        </row>
        <row r="8457">
          <cell r="A8457">
            <v>101242</v>
          </cell>
          <cell r="B8457"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8457" t="str">
            <v>M3</v>
          </cell>
          <cell r="D8457">
            <v>0</v>
          </cell>
          <cell r="E8457">
            <v>0</v>
          </cell>
          <cell r="F8457">
            <v>0</v>
          </cell>
        </row>
        <row r="8458">
          <cell r="A8458">
            <v>101243</v>
          </cell>
          <cell r="B8458"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8458" t="str">
            <v>M3</v>
          </cell>
          <cell r="D8458">
            <v>0</v>
          </cell>
          <cell r="E8458">
            <v>0</v>
          </cell>
          <cell r="F8458">
            <v>0</v>
          </cell>
        </row>
        <row r="8459">
          <cell r="A8459">
            <v>101244</v>
          </cell>
          <cell r="B8459"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8459" t="str">
            <v>M3</v>
          </cell>
          <cell r="D8459">
            <v>0</v>
          </cell>
          <cell r="E8459">
            <v>0</v>
          </cell>
          <cell r="F8459">
            <v>0</v>
          </cell>
        </row>
        <row r="8460">
          <cell r="A8460">
            <v>101245</v>
          </cell>
          <cell r="B8460"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8460" t="str">
            <v>M3</v>
          </cell>
          <cell r="D8460">
            <v>0</v>
          </cell>
          <cell r="E8460">
            <v>0</v>
          </cell>
          <cell r="F8460">
            <v>0</v>
          </cell>
        </row>
        <row r="8461">
          <cell r="A8461">
            <v>101246</v>
          </cell>
          <cell r="B8461"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8461" t="str">
            <v>M3</v>
          </cell>
          <cell r="D8461">
            <v>0</v>
          </cell>
          <cell r="E8461">
            <v>0</v>
          </cell>
          <cell r="F8461">
            <v>0</v>
          </cell>
        </row>
        <row r="8462">
          <cell r="A8462">
            <v>101247</v>
          </cell>
          <cell r="B8462"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8462" t="str">
            <v>M3</v>
          </cell>
          <cell r="D8462">
            <v>0</v>
          </cell>
          <cell r="E8462">
            <v>0</v>
          </cell>
          <cell r="F8462">
            <v>0</v>
          </cell>
        </row>
        <row r="8463">
          <cell r="A8463">
            <v>101248</v>
          </cell>
          <cell r="B8463"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8463" t="str">
            <v>M3</v>
          </cell>
          <cell r="D8463">
            <v>0</v>
          </cell>
          <cell r="E8463">
            <v>0</v>
          </cell>
          <cell r="F8463">
            <v>0</v>
          </cell>
        </row>
        <row r="8464">
          <cell r="A8464">
            <v>101249</v>
          </cell>
          <cell r="B8464"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8464" t="str">
            <v>M3</v>
          </cell>
          <cell r="D8464">
            <v>0</v>
          </cell>
          <cell r="E8464">
            <v>0</v>
          </cell>
          <cell r="F8464">
            <v>0</v>
          </cell>
        </row>
        <row r="8465">
          <cell r="A8465">
            <v>101250</v>
          </cell>
          <cell r="B8465"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8465" t="str">
            <v>M3</v>
          </cell>
          <cell r="D8465">
            <v>0</v>
          </cell>
          <cell r="E8465">
            <v>0</v>
          </cell>
          <cell r="F8465">
            <v>0</v>
          </cell>
        </row>
        <row r="8466">
          <cell r="A8466">
            <v>101251</v>
          </cell>
          <cell r="B8466"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8466" t="str">
            <v>M3</v>
          </cell>
          <cell r="D8466">
            <v>0</v>
          </cell>
          <cell r="E8466">
            <v>0</v>
          </cell>
          <cell r="F8466">
            <v>0</v>
          </cell>
        </row>
        <row r="8467">
          <cell r="A8467">
            <v>101252</v>
          </cell>
          <cell r="B8467"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8467" t="str">
            <v>M3</v>
          </cell>
          <cell r="D8467">
            <v>0</v>
          </cell>
          <cell r="E8467">
            <v>0</v>
          </cell>
          <cell r="F8467">
            <v>0</v>
          </cell>
        </row>
        <row r="8468">
          <cell r="A8468">
            <v>101253</v>
          </cell>
          <cell r="B8468"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8468" t="str">
            <v>M3</v>
          </cell>
          <cell r="D8468">
            <v>0</v>
          </cell>
          <cell r="E8468">
            <v>0</v>
          </cell>
          <cell r="F8468">
            <v>0</v>
          </cell>
        </row>
        <row r="8469">
          <cell r="A8469">
            <v>101254</v>
          </cell>
          <cell r="B8469"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8469" t="str">
            <v>M3</v>
          </cell>
          <cell r="D8469">
            <v>0</v>
          </cell>
          <cell r="E8469">
            <v>0</v>
          </cell>
          <cell r="F8469">
            <v>0</v>
          </cell>
        </row>
        <row r="8470">
          <cell r="A8470">
            <v>101255</v>
          </cell>
          <cell r="B8470"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8470" t="str">
            <v>M3</v>
          </cell>
          <cell r="D8470">
            <v>0</v>
          </cell>
          <cell r="E8470">
            <v>0</v>
          </cell>
          <cell r="F8470">
            <v>0</v>
          </cell>
        </row>
        <row r="8471">
          <cell r="A8471">
            <v>101256</v>
          </cell>
          <cell r="B8471"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8471" t="str">
            <v>M3</v>
          </cell>
          <cell r="D8471">
            <v>0</v>
          </cell>
          <cell r="E8471">
            <v>0</v>
          </cell>
          <cell r="F8471">
            <v>0</v>
          </cell>
        </row>
        <row r="8472">
          <cell r="A8472">
            <v>101257</v>
          </cell>
          <cell r="B8472"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8472" t="str">
            <v>M3</v>
          </cell>
          <cell r="D8472">
            <v>0</v>
          </cell>
          <cell r="E8472">
            <v>0</v>
          </cell>
          <cell r="F8472">
            <v>0</v>
          </cell>
        </row>
        <row r="8473">
          <cell r="A8473">
            <v>101258</v>
          </cell>
          <cell r="B8473"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8473" t="str">
            <v>M3</v>
          </cell>
          <cell r="D8473">
            <v>0</v>
          </cell>
          <cell r="E8473">
            <v>0</v>
          </cell>
          <cell r="F8473">
            <v>0</v>
          </cell>
        </row>
        <row r="8474">
          <cell r="A8474">
            <v>101259</v>
          </cell>
          <cell r="B8474"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8474" t="str">
            <v>M3</v>
          </cell>
          <cell r="D8474">
            <v>0</v>
          </cell>
          <cell r="E8474">
            <v>0</v>
          </cell>
          <cell r="F8474">
            <v>0</v>
          </cell>
        </row>
        <row r="8475">
          <cell r="A8475">
            <v>101260</v>
          </cell>
          <cell r="B8475"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8475" t="str">
            <v>M3</v>
          </cell>
          <cell r="D8475">
            <v>0</v>
          </cell>
          <cell r="E8475">
            <v>0</v>
          </cell>
          <cell r="F8475">
            <v>0</v>
          </cell>
        </row>
        <row r="8476">
          <cell r="A8476">
            <v>101261</v>
          </cell>
          <cell r="B8476"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8476" t="str">
            <v>M3</v>
          </cell>
          <cell r="D8476">
            <v>0</v>
          </cell>
          <cell r="E8476">
            <v>0</v>
          </cell>
          <cell r="F8476">
            <v>0</v>
          </cell>
        </row>
        <row r="8477">
          <cell r="A8477">
            <v>101262</v>
          </cell>
          <cell r="B8477"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8477" t="str">
            <v>M3</v>
          </cell>
          <cell r="D8477">
            <v>0</v>
          </cell>
          <cell r="E8477">
            <v>0</v>
          </cell>
          <cell r="F8477">
            <v>0</v>
          </cell>
        </row>
        <row r="8478">
          <cell r="A8478">
            <v>101263</v>
          </cell>
          <cell r="B8478"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8478" t="str">
            <v>M3</v>
          </cell>
          <cell r="D8478">
            <v>0</v>
          </cell>
          <cell r="E8478">
            <v>0</v>
          </cell>
          <cell r="F8478">
            <v>0</v>
          </cell>
        </row>
        <row r="8479">
          <cell r="A8479">
            <v>101264</v>
          </cell>
          <cell r="B8479"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8479" t="str">
            <v>M3</v>
          </cell>
          <cell r="D8479">
            <v>0</v>
          </cell>
          <cell r="E8479">
            <v>0</v>
          </cell>
          <cell r="F8479">
            <v>0</v>
          </cell>
        </row>
        <row r="8480">
          <cell r="A8480">
            <v>101265</v>
          </cell>
          <cell r="B8480"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8480" t="str">
            <v>M3</v>
          </cell>
          <cell r="D8480">
            <v>0</v>
          </cell>
          <cell r="E8480">
            <v>0</v>
          </cell>
          <cell r="F8480">
            <v>0</v>
          </cell>
        </row>
        <row r="8481">
          <cell r="A8481">
            <v>101266</v>
          </cell>
          <cell r="B8481"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8481" t="str">
            <v>M3</v>
          </cell>
          <cell r="D8481">
            <v>0</v>
          </cell>
          <cell r="E8481">
            <v>0</v>
          </cell>
          <cell r="F8481">
            <v>0</v>
          </cell>
        </row>
        <row r="8482">
          <cell r="A8482">
            <v>101267</v>
          </cell>
          <cell r="B8482"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8482" t="str">
            <v>M3</v>
          </cell>
          <cell r="D8482">
            <v>0</v>
          </cell>
          <cell r="E8482">
            <v>0</v>
          </cell>
          <cell r="F8482">
            <v>0</v>
          </cell>
        </row>
        <row r="8483">
          <cell r="A8483">
            <v>101268</v>
          </cell>
          <cell r="B8483"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8483" t="str">
            <v>M3</v>
          </cell>
          <cell r="D8483">
            <v>0</v>
          </cell>
          <cell r="E8483">
            <v>0</v>
          </cell>
          <cell r="F8483">
            <v>0</v>
          </cell>
        </row>
        <row r="8484">
          <cell r="A8484">
            <v>101269</v>
          </cell>
          <cell r="B8484"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8484" t="str">
            <v>M3</v>
          </cell>
          <cell r="D8484">
            <v>0</v>
          </cell>
          <cell r="E8484">
            <v>0</v>
          </cell>
          <cell r="F8484">
            <v>0</v>
          </cell>
        </row>
        <row r="8485">
          <cell r="A8485">
            <v>101270</v>
          </cell>
          <cell r="B8485"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8485" t="str">
            <v>M3</v>
          </cell>
          <cell r="D8485">
            <v>0</v>
          </cell>
          <cell r="E8485">
            <v>0</v>
          </cell>
          <cell r="F8485">
            <v>0</v>
          </cell>
        </row>
        <row r="8486">
          <cell r="A8486">
            <v>101271</v>
          </cell>
          <cell r="B8486"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8486" t="str">
            <v>M3</v>
          </cell>
          <cell r="D8486">
            <v>0</v>
          </cell>
          <cell r="E8486">
            <v>0</v>
          </cell>
          <cell r="F8486">
            <v>0</v>
          </cell>
        </row>
        <row r="8487">
          <cell r="A8487">
            <v>101272</v>
          </cell>
          <cell r="B8487"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8487" t="str">
            <v>M3</v>
          </cell>
          <cell r="D8487">
            <v>0</v>
          </cell>
          <cell r="E8487">
            <v>0</v>
          </cell>
          <cell r="F8487">
            <v>0</v>
          </cell>
        </row>
        <row r="8488">
          <cell r="A8488">
            <v>101273</v>
          </cell>
          <cell r="B8488"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8488" t="str">
            <v>M3</v>
          </cell>
          <cell r="D8488">
            <v>0</v>
          </cell>
          <cell r="E8488">
            <v>0</v>
          </cell>
          <cell r="F8488">
            <v>0</v>
          </cell>
        </row>
        <row r="8489">
          <cell r="A8489">
            <v>101274</v>
          </cell>
          <cell r="B8489"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8489" t="str">
            <v>M3</v>
          </cell>
          <cell r="D8489">
            <v>0</v>
          </cell>
          <cell r="E8489">
            <v>0</v>
          </cell>
          <cell r="F8489">
            <v>0</v>
          </cell>
        </row>
        <row r="8490">
          <cell r="A8490">
            <v>101275</v>
          </cell>
          <cell r="B8490"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8490" t="str">
            <v>M3</v>
          </cell>
          <cell r="D8490">
            <v>0</v>
          </cell>
          <cell r="E8490">
            <v>0</v>
          </cell>
          <cell r="F8490">
            <v>0</v>
          </cell>
        </row>
        <row r="8491">
          <cell r="A8491">
            <v>101276</v>
          </cell>
          <cell r="B8491"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8491" t="str">
            <v>M3</v>
          </cell>
          <cell r="D8491">
            <v>0</v>
          </cell>
          <cell r="E8491">
            <v>0</v>
          </cell>
          <cell r="F8491">
            <v>0</v>
          </cell>
        </row>
        <row r="8492">
          <cell r="A8492">
            <v>101277</v>
          </cell>
          <cell r="B8492"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8492" t="str">
            <v>M3</v>
          </cell>
          <cell r="D8492">
            <v>0</v>
          </cell>
          <cell r="E8492">
            <v>0</v>
          </cell>
          <cell r="F8492">
            <v>0</v>
          </cell>
        </row>
        <row r="8493">
          <cell r="A8493">
            <v>72915</v>
          </cell>
          <cell r="B8493" t="str">
            <v>ESCAVACAO MECANICA DE VALA EM MATERIAL DE 2A. CATEGORIA ATE 2 M DE PROFUNDIDADE COM UTILIZACAO DE ESCAVADEIRA HIDRAULICA</v>
          </cell>
          <cell r="C8493" t="str">
            <v>M3</v>
          </cell>
          <cell r="D8493">
            <v>0</v>
          </cell>
          <cell r="E8493">
            <v>0</v>
          </cell>
          <cell r="F8493">
            <v>0</v>
          </cell>
        </row>
        <row r="8494">
          <cell r="A8494">
            <v>72917</v>
          </cell>
          <cell r="B8494" t="str">
            <v>ESCAVACAO MECANICA DE VALA EM MATERIAL 2A. CATEGORIA DE 2,01 ATE 4,00 M DE PROFUNDIDADE COM UTILIZACAO DE ESCAVADEIRA HIDRAULICA</v>
          </cell>
          <cell r="C8494" t="str">
            <v>M3</v>
          </cell>
          <cell r="D8494">
            <v>0</v>
          </cell>
          <cell r="E8494">
            <v>0</v>
          </cell>
          <cell r="F8494">
            <v>0</v>
          </cell>
        </row>
        <row r="8495">
          <cell r="A8495">
            <v>72918</v>
          </cell>
          <cell r="B8495" t="str">
            <v>ESCAVACAO MECANICA DE VALA EM MATERIAL 2A. CATEGORIA DE 4,01 ATE 6,00 M DE PROFUNDIDADE COM UTILIZACAO DE ESCAVADEIRA HIDRAULICA</v>
          </cell>
          <cell r="C8495" t="str">
            <v>M3</v>
          </cell>
          <cell r="D8495">
            <v>0</v>
          </cell>
          <cell r="E8495">
            <v>0</v>
          </cell>
          <cell r="F8495">
            <v>0</v>
          </cell>
        </row>
        <row r="8496">
          <cell r="A8496" t="str">
            <v>73965/9</v>
          </cell>
          <cell r="B8496" t="str">
            <v>ESCAVACAO MANUAL DE VALA EM LODO, DE 1,5 ATE 3M, EXCLUINDO ESGOTAMENTO/ESCORAMENTO.</v>
          </cell>
          <cell r="C8496" t="str">
            <v>M3</v>
          </cell>
          <cell r="D8496">
            <v>0</v>
          </cell>
          <cell r="E8496">
            <v>0</v>
          </cell>
          <cell r="F8496">
            <v>0</v>
          </cell>
        </row>
        <row r="8497">
          <cell r="A8497" t="str">
            <v>79506/2</v>
          </cell>
          <cell r="B8497" t="str">
            <v>ESCAVAÇÃO MANUAL DE VALA/CAVA EM LODO, ENTRE 3 E 4,5M DE PROFUNDIDADE</v>
          </cell>
          <cell r="C8497" t="str">
            <v>M3</v>
          </cell>
          <cell r="D8497">
            <v>0</v>
          </cell>
          <cell r="E8497">
            <v>0</v>
          </cell>
          <cell r="F8497">
            <v>0</v>
          </cell>
        </row>
        <row r="8498">
          <cell r="A8498">
            <v>83343</v>
          </cell>
          <cell r="B8498" t="str">
            <v>ESCAVACAO MECANICA DE VALAS (SOLO COM AGUA), PROFUNDIDADE MAIOR QUE 4,00 M ATE 6,00 M.</v>
          </cell>
          <cell r="C8498" t="str">
            <v>M3</v>
          </cell>
          <cell r="D8498">
            <v>0</v>
          </cell>
          <cell r="E8498">
            <v>0</v>
          </cell>
          <cell r="F8498">
            <v>0</v>
          </cell>
        </row>
        <row r="8499">
          <cell r="A8499">
            <v>90082</v>
          </cell>
          <cell r="B8499" t="str">
            <v>ESCAVAÇÃO MECANIZADA DE VALA COM PROF. ATÉ 1,5 M (MÉDIA ENTRE MONTANTE E JUSANTE/UMA COMPOSIÇÃO POR TRECHO), COM ESCAVADEIRA HIDRÁULICA (0,8 M3), LARG. DE 1,5 M A 2,5 M, EM SOLO DE 1A CATEGORIA, EM LOCAIS COM ALTO NÍVEL DE INTERFERÊNCIA. AF_01/2015</v>
          </cell>
          <cell r="C8499" t="str">
            <v>M3</v>
          </cell>
          <cell r="D8499">
            <v>0</v>
          </cell>
          <cell r="E8499">
            <v>0</v>
          </cell>
          <cell r="F8499">
            <v>0</v>
          </cell>
        </row>
        <row r="8500">
          <cell r="A8500">
            <v>90084</v>
          </cell>
          <cell r="B850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8500" t="str">
            <v>M3</v>
          </cell>
          <cell r="D8500">
            <v>0</v>
          </cell>
          <cell r="E8500">
            <v>0</v>
          </cell>
          <cell r="F8500">
            <v>0</v>
          </cell>
        </row>
        <row r="8501">
          <cell r="A8501">
            <v>90085</v>
          </cell>
          <cell r="B850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8501" t="str">
            <v>M3</v>
          </cell>
          <cell r="D8501">
            <v>0</v>
          </cell>
          <cell r="E8501">
            <v>0</v>
          </cell>
          <cell r="F8501">
            <v>0</v>
          </cell>
        </row>
        <row r="8502">
          <cell r="A8502">
            <v>90086</v>
          </cell>
          <cell r="B850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8502" t="str">
            <v>M3</v>
          </cell>
          <cell r="D8502">
            <v>0</v>
          </cell>
          <cell r="E8502">
            <v>0</v>
          </cell>
          <cell r="F8502">
            <v>0</v>
          </cell>
        </row>
        <row r="8503">
          <cell r="A8503">
            <v>90087</v>
          </cell>
          <cell r="B8503" t="str">
            <v>ESCAVAÇÃO MECANIZADA DE VALA COM PROF. DE 3,0 M ATÉ 4,5 M(MÉDIA ENTRE MONTANTE E JUSANTE/UMA COMPOSIÇÃO POR TRECHO), COM ESCAVADEIRA HIDRÁULICA (1,2 M3/155 HP), LARG. DE 1,5 M A 2,5 M, EM SOLO DE 1A CATEGORIA, EM LOCAIS COM ALTO NÍVEL DE INTERFERÊNCIA. AF_01/2015</v>
          </cell>
          <cell r="C8503" t="str">
            <v>M3</v>
          </cell>
          <cell r="D8503">
            <v>0</v>
          </cell>
          <cell r="E8503">
            <v>0</v>
          </cell>
          <cell r="F8503">
            <v>0</v>
          </cell>
        </row>
        <row r="8504">
          <cell r="A8504">
            <v>90088</v>
          </cell>
          <cell r="B850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8504" t="str">
            <v>M3</v>
          </cell>
          <cell r="D8504">
            <v>0</v>
          </cell>
          <cell r="E8504">
            <v>0</v>
          </cell>
          <cell r="F8504">
            <v>0</v>
          </cell>
        </row>
        <row r="8505">
          <cell r="A8505">
            <v>90090</v>
          </cell>
          <cell r="B850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8505" t="str">
            <v>M3</v>
          </cell>
          <cell r="D8505">
            <v>0</v>
          </cell>
          <cell r="E8505">
            <v>0</v>
          </cell>
          <cell r="F8505">
            <v>0</v>
          </cell>
        </row>
        <row r="8506">
          <cell r="A8506">
            <v>90091</v>
          </cell>
          <cell r="B8506" t="str">
            <v>ESCAVAÇÃO MECANIZADA DE VALA COM PROF. ATÉ 1,5 M(MÉDIA ENTRE MONTANTE E JUSANTE/UMA COMPOSIÇÃO POR TRECHO), COM ESCAVADEIRA HIDRÁULICA (0,8 M3), LARG. DE 1,5M A 2,5 M, EM SOLO DE 1A CATEGORIA, LOCAIS COM BAIXO NÍVEL DE INTERFERÊNCIA. AF_01/2015</v>
          </cell>
          <cell r="C8506" t="str">
            <v>M3</v>
          </cell>
          <cell r="D8506">
            <v>0</v>
          </cell>
          <cell r="E8506">
            <v>0</v>
          </cell>
          <cell r="F8506">
            <v>0</v>
          </cell>
        </row>
        <row r="8507">
          <cell r="A8507">
            <v>90092</v>
          </cell>
          <cell r="B850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8507" t="str">
            <v>M3</v>
          </cell>
          <cell r="D8507">
            <v>0</v>
          </cell>
          <cell r="E8507">
            <v>0</v>
          </cell>
          <cell r="F8507">
            <v>0</v>
          </cell>
        </row>
        <row r="8508">
          <cell r="A8508">
            <v>90093</v>
          </cell>
          <cell r="B850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8508" t="str">
            <v>M3</v>
          </cell>
          <cell r="D8508">
            <v>0</v>
          </cell>
          <cell r="E8508">
            <v>0</v>
          </cell>
          <cell r="F8508">
            <v>0</v>
          </cell>
        </row>
        <row r="8509">
          <cell r="A8509">
            <v>90094</v>
          </cell>
          <cell r="B850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8509" t="str">
            <v>M3</v>
          </cell>
          <cell r="D8509">
            <v>0</v>
          </cell>
          <cell r="E8509">
            <v>0</v>
          </cell>
          <cell r="F8509">
            <v>0</v>
          </cell>
        </row>
        <row r="8510">
          <cell r="A8510">
            <v>90095</v>
          </cell>
          <cell r="B851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8510" t="str">
            <v>M3</v>
          </cell>
          <cell r="D8510">
            <v>0</v>
          </cell>
          <cell r="E8510">
            <v>0</v>
          </cell>
          <cell r="F8510">
            <v>0</v>
          </cell>
        </row>
        <row r="8511">
          <cell r="A8511">
            <v>90096</v>
          </cell>
          <cell r="B851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8511" t="str">
            <v>M3</v>
          </cell>
          <cell r="D8511">
            <v>0</v>
          </cell>
          <cell r="E8511">
            <v>0</v>
          </cell>
          <cell r="F8511">
            <v>0</v>
          </cell>
        </row>
        <row r="8512">
          <cell r="A8512">
            <v>90098</v>
          </cell>
          <cell r="B851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8512" t="str">
            <v>M3</v>
          </cell>
          <cell r="D8512">
            <v>0</v>
          </cell>
          <cell r="E8512">
            <v>0</v>
          </cell>
          <cell r="F8512">
            <v>0</v>
          </cell>
        </row>
        <row r="8513">
          <cell r="A8513">
            <v>90099</v>
          </cell>
          <cell r="B8513" t="str">
            <v>ESCAVAÇÃO MECANIZADA DE VALA COM PROF. ATÉ 1,5 M (MÉDIA ENTRE MONTANTE E JUSANTE/UMA COMPOSIÇÃO POR TRECHO), COM RETROESCAVADEIRA (0,26 M3/88 HP), LARG. MENOR QUE 0,8 M, EM SOLO DE 1A CATEGORIA, EM LOCAIS COM ALTO NÍVEL DE INTERFERÊNCIA. AF_01/2015</v>
          </cell>
          <cell r="C8513" t="str">
            <v>M3</v>
          </cell>
          <cell r="D8513">
            <v>0</v>
          </cell>
          <cell r="E8513">
            <v>0</v>
          </cell>
          <cell r="F8513">
            <v>0</v>
          </cell>
        </row>
        <row r="8514">
          <cell r="A8514">
            <v>90100</v>
          </cell>
          <cell r="B8514" t="str">
            <v>ESCAVAÇÃO MECANIZADA DE VALA COM PROF. ATÉ 1,5 M (MÉDIA ENTRE MONTANTE E JUSANTE/UMA COMPOSIÇÃO POR TRECHO), COM RETROESCAVADEIRA (0,26 M3/88 HP), LARG. DE 0,8 M A 1,5 M, EM SOLO DE 1A CATEGORIA, EM LOCAIS COM ALTO NÍVEL DE INTERFERÊNCIA. AF_01/2015</v>
          </cell>
          <cell r="C8514" t="str">
            <v>M3</v>
          </cell>
          <cell r="D8514">
            <v>0</v>
          </cell>
          <cell r="E8514">
            <v>0</v>
          </cell>
          <cell r="F8514">
            <v>0</v>
          </cell>
        </row>
        <row r="8515">
          <cell r="A8515">
            <v>90101</v>
          </cell>
          <cell r="B8515" t="str">
            <v>ESCAVAÇÃO MECANIZADA DE VALA COM PROF. MAIOR QUE 1,5 M ATÉ 3,0 M (MÉDIA ENTRE MONTANTE E JUSANTE/UMA COMPOSIÇÃO POR TRECHO), COM RETROESCAVADEIRA (0,26 M3/88 HP), LARG. MENOR QUE 0,8 M, EM SOLO DE 1A CATEGORIA, EM LOCAIS COM ALTO NÍVEL DE INTERFERÊNCIA.AF_01/2015</v>
          </cell>
          <cell r="C8515" t="str">
            <v>M3</v>
          </cell>
          <cell r="D8515">
            <v>0</v>
          </cell>
          <cell r="E8515">
            <v>0</v>
          </cell>
          <cell r="F8515">
            <v>0</v>
          </cell>
        </row>
        <row r="8516">
          <cell r="A8516">
            <v>90102</v>
          </cell>
          <cell r="B851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8516" t="str">
            <v>M3</v>
          </cell>
          <cell r="D8516">
            <v>0</v>
          </cell>
          <cell r="E8516">
            <v>0</v>
          </cell>
          <cell r="F8516">
            <v>0</v>
          </cell>
        </row>
        <row r="8517">
          <cell r="A8517">
            <v>90105</v>
          </cell>
          <cell r="B851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8517" t="str">
            <v>M3</v>
          </cell>
          <cell r="D8517">
            <v>0</v>
          </cell>
          <cell r="E8517">
            <v>0</v>
          </cell>
          <cell r="F8517">
            <v>0</v>
          </cell>
        </row>
        <row r="8518">
          <cell r="A8518">
            <v>90106</v>
          </cell>
          <cell r="B851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8518" t="str">
            <v>M3</v>
          </cell>
          <cell r="D8518">
            <v>0</v>
          </cell>
          <cell r="E8518">
            <v>0</v>
          </cell>
          <cell r="F8518">
            <v>0</v>
          </cell>
        </row>
        <row r="8519">
          <cell r="A8519">
            <v>90107</v>
          </cell>
          <cell r="B851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8519" t="str">
            <v>M3</v>
          </cell>
          <cell r="D8519">
            <v>0</v>
          </cell>
          <cell r="E8519">
            <v>0</v>
          </cell>
          <cell r="F8519">
            <v>0</v>
          </cell>
        </row>
        <row r="8520">
          <cell r="A8520">
            <v>90108</v>
          </cell>
          <cell r="B852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8520" t="str">
            <v>M3</v>
          </cell>
          <cell r="D8520">
            <v>0</v>
          </cell>
          <cell r="E8520">
            <v>0</v>
          </cell>
          <cell r="F8520">
            <v>0</v>
          </cell>
        </row>
        <row r="8521">
          <cell r="A8521">
            <v>93358</v>
          </cell>
          <cell r="B8521" t="str">
            <v>ESCAVAÇÃO MANUAL DE VALA COM PROFUNDIDADE MENOR OU IGUAL A 1,30 M. AF_03/2016</v>
          </cell>
          <cell r="C8521" t="str">
            <v>M3</v>
          </cell>
          <cell r="D8521">
            <v>0</v>
          </cell>
          <cell r="E8521">
            <v>0</v>
          </cell>
          <cell r="F8521">
            <v>0</v>
          </cell>
        </row>
        <row r="8522">
          <cell r="A8522">
            <v>94304</v>
          </cell>
          <cell r="B8522" t="str">
            <v>ATERRO MECANIZADO DE VALA COM ESCAVADEIRA HIDRÁULICA (CAPACIDADE DA CAÇAMBA: 0,8 M³ / POTÊNCIA: 111 HP), LARGURA DE 1,5 A 2,5 M, PROFUNDIDADE ATÉ 1,5 M, COM SOLO ARGILO-ARENOSO. AF_05/2016</v>
          </cell>
          <cell r="C8522" t="str">
            <v>M3</v>
          </cell>
          <cell r="D8522">
            <v>0</v>
          </cell>
          <cell r="E8522">
            <v>0</v>
          </cell>
          <cell r="F8522">
            <v>0</v>
          </cell>
        </row>
        <row r="8523">
          <cell r="A8523">
            <v>94305</v>
          </cell>
          <cell r="B8523" t="str">
            <v>ATERRO MECANIZADO DE VALA COM ESCAVADEIRA HIDRÁULICA (CAPACIDADE DA CAÇAMBA: 0,8 M³ / POTÊNCIA: 111 HP), LARGURA ATÉ 1,5 M, PROFUNDIDADE DE 1,5 A 3,0 M, COM SOLO ARGILO-ARENOSO. AF_05/2016</v>
          </cell>
          <cell r="C8523" t="str">
            <v>M3</v>
          </cell>
          <cell r="D8523">
            <v>0</v>
          </cell>
          <cell r="E8523">
            <v>0</v>
          </cell>
          <cell r="F8523">
            <v>0</v>
          </cell>
        </row>
        <row r="8524">
          <cell r="A8524">
            <v>94306</v>
          </cell>
          <cell r="B8524" t="str">
            <v>ATERRO MECANIZADO DE VALA COM ESCAVADEIRA HIDRÁULICA (CAPACIDADE DA CAÇAMBA: 0,8 M³ / POTÊNCIA: 111 HP), LARGURA DE 1,5 A 2,5 M, PROFUNDIDADE DE 1,5 A 3,0 M, COM SOLO ARGILO-ARENOSO. AF_05/2016</v>
          </cell>
          <cell r="C8524" t="str">
            <v>M3</v>
          </cell>
          <cell r="D8524">
            <v>0</v>
          </cell>
          <cell r="E8524">
            <v>0</v>
          </cell>
          <cell r="F8524">
            <v>0</v>
          </cell>
        </row>
        <row r="8525">
          <cell r="A8525">
            <v>94307</v>
          </cell>
          <cell r="B8525" t="str">
            <v>ATERRO MECANIZADO DE VALA COM ESCAVADEIRA HIDRÁULICA (CAPACIDADE DA CAÇAMBA: 0,8 M³ / POTÊNCIA: 111 HP), LARGURA ATÉ 1,5 M, PROFUNDIDADE DE 3,0 A 4,5 M, COM SOLO ARGILO-ARENOSO. AF_05/2016</v>
          </cell>
          <cell r="C8525" t="str">
            <v>M3</v>
          </cell>
          <cell r="D8525">
            <v>0</v>
          </cell>
          <cell r="E8525">
            <v>0</v>
          </cell>
          <cell r="F8525">
            <v>0</v>
          </cell>
        </row>
        <row r="8526">
          <cell r="A8526">
            <v>94308</v>
          </cell>
          <cell r="B8526" t="str">
            <v>ATERRO MECANIZADO DE VALA COM ESCAVADEIRA HIDRÁULICA (CAPACIDADE DA CAÇAMBA: 0,8 M³ / POTÊNCIA: 111 HP), LARGURA DE 1,5 A 2,5 M, PROFUNDIDADE DE 3,0 A 4,5 M, COM SOLO ARGILO-ARENOSO. AF_05/2016</v>
          </cell>
          <cell r="C8526" t="str">
            <v>M3</v>
          </cell>
          <cell r="D8526">
            <v>0</v>
          </cell>
          <cell r="E8526">
            <v>0</v>
          </cell>
          <cell r="F8526">
            <v>0</v>
          </cell>
        </row>
        <row r="8527">
          <cell r="A8527">
            <v>94309</v>
          </cell>
          <cell r="B8527" t="str">
            <v>ATERRO MECANIZADO DE VALA COM ESCAVADEIRA HIDRÁULICA (CAPACIDADE DA CAÇAMBA: 0,8 M³ / POTÊNCIA: 111 HP), LARGURA ATÉ 1,5 M, PROFUNDIDADE DE 4,5 A 6,0 M, COM SOLO ARGILO-ARENOSO. AF_05/2016</v>
          </cell>
          <cell r="C8527" t="str">
            <v>M3</v>
          </cell>
          <cell r="D8527">
            <v>0</v>
          </cell>
          <cell r="E8527">
            <v>0</v>
          </cell>
          <cell r="F8527">
            <v>0</v>
          </cell>
        </row>
        <row r="8528">
          <cell r="A8528">
            <v>94310</v>
          </cell>
          <cell r="B8528" t="str">
            <v>ATERRO MECANIZADO DE VALA COM ESCAVADEIRA HIDRÁULICA (CAPACIDADE DA CAÇAMBA: 0,8 M³ / POTÊNCIA: 111 HP), LARGURA DE 1,5 A 2,5 M, PROFUNDIDADE DE 4,5 A 6,0 M, COM SOLO ARGILO-ARENOSO. AF_05/2016</v>
          </cell>
          <cell r="C8528" t="str">
            <v>M3</v>
          </cell>
          <cell r="D8528">
            <v>0</v>
          </cell>
          <cell r="E8528">
            <v>0</v>
          </cell>
          <cell r="F8528">
            <v>0</v>
          </cell>
        </row>
        <row r="8529">
          <cell r="A8529">
            <v>94315</v>
          </cell>
          <cell r="B8529" t="str">
            <v>ATERRO MECANIZADO DE VALA COM RETROESCAVADEIRA (CAPACIDADE DA CAÇAMBA DA RETRO: 0,26 M³ / POTÊNCIA: 88 HP), LARGURA ATÉ 0,8 M, PROFUNDIDADE ATÉ 1,5 M, COM SOLO ARGILO-ARENOSO. AF_05/2016</v>
          </cell>
          <cell r="C8529" t="str">
            <v>M3</v>
          </cell>
          <cell r="D8529">
            <v>0</v>
          </cell>
          <cell r="E8529">
            <v>0</v>
          </cell>
          <cell r="F8529">
            <v>0</v>
          </cell>
        </row>
        <row r="8530">
          <cell r="A8530">
            <v>94316</v>
          </cell>
          <cell r="B8530" t="str">
            <v>ATERRO MECANIZADO DE VALA COM RETROESCAVADEIRA (CAPACIDADE DA CAÇAMBA DA RETRO: 0,26 M³ / POTÊNCIA: 88 HP), LARGURA DE 0,8 A 1,5 M, PROFUNDIDADE ATÉ 1,5 M, COM SOLO ARGILO-ARENOSO. AF_05/2016</v>
          </cell>
          <cell r="C8530" t="str">
            <v>M3</v>
          </cell>
          <cell r="D8530">
            <v>0</v>
          </cell>
          <cell r="E8530">
            <v>0</v>
          </cell>
          <cell r="F8530">
            <v>0</v>
          </cell>
        </row>
        <row r="8531">
          <cell r="A8531">
            <v>94317</v>
          </cell>
          <cell r="B8531" t="str">
            <v>ATERRO MECANIZADO DE VALA COM RETROESCAVADEIRA (CAPACIDADE DA CAÇAMBA DA RETRO: 0,26 M³ / POTÊNCIA: 88 HP), LARGURA ATÉ 0,8 M, PROFUNDIDADE DE 1,5 A 3,0 M, COM SOLO ARGILO-ARENOSO. AF_05/2016</v>
          </cell>
          <cell r="C8531" t="str">
            <v>M3</v>
          </cell>
          <cell r="D8531">
            <v>0</v>
          </cell>
          <cell r="E8531">
            <v>0</v>
          </cell>
          <cell r="F8531">
            <v>0</v>
          </cell>
        </row>
        <row r="8532">
          <cell r="A8532">
            <v>94318</v>
          </cell>
          <cell r="B8532" t="str">
            <v>ATERRO MECANIZADO DE VALA COM RETROESCAVADEIRA (CAPACIDADE DA CAÇAMBA DA RETRO: 0,26 M³ / POTÊNCIA: 88 HP), LARGURA DE 0,8 A 1,5 M, PROFUNDIDADE DE 1,5 A 3,0 M, COM SOLO ARGILO-ARENOSO. AF_05/2016</v>
          </cell>
          <cell r="C8532" t="str">
            <v>M3</v>
          </cell>
          <cell r="D8532">
            <v>0</v>
          </cell>
          <cell r="E8532">
            <v>0</v>
          </cell>
          <cell r="F8532">
            <v>0</v>
          </cell>
        </row>
        <row r="8533">
          <cell r="A8533">
            <v>94319</v>
          </cell>
          <cell r="B8533" t="str">
            <v>ATERRO MANUAL DE VALAS COM SOLO ARGILO-ARENOSO E COMPACTAÇÃO MECANIZADA. AF_05/2016</v>
          </cell>
          <cell r="C8533" t="str">
            <v>M3</v>
          </cell>
          <cell r="D8533">
            <v>0</v>
          </cell>
          <cell r="E8533">
            <v>0</v>
          </cell>
          <cell r="F8533">
            <v>0</v>
          </cell>
        </row>
        <row r="8534">
          <cell r="A8534">
            <v>94327</v>
          </cell>
          <cell r="B8534" t="str">
            <v>ATERRO MECANIZADO DE VALA COM ESCAVADEIRA HIDRÁULICA (CAPACIDADE DA CAÇAMBA: 0,8 M³ / POTÊNCIA: 111 HP), LARGURA DE 1,5 A 2,5 M, PROFUNDIDADE ATÉ 1,5 M, COM AREIA PARA ATERRO. AF_05/2016</v>
          </cell>
          <cell r="C8534" t="str">
            <v>M3</v>
          </cell>
          <cell r="D8534">
            <v>0</v>
          </cell>
          <cell r="E8534">
            <v>0</v>
          </cell>
          <cell r="F8534">
            <v>0</v>
          </cell>
        </row>
        <row r="8535">
          <cell r="A8535">
            <v>94328</v>
          </cell>
          <cell r="B8535" t="str">
            <v>ATERRO MECANIZADO DE VALA COM ESCAVADEIRA HIDRÁULICA (CAPACIDADE DA CAÇAMBA: 0,8 M³ / POTÊNCIA: 111 HP), LARGURA ATÉ 1,5 M, PROFUNDIDADE DE 1,5 A 3,0 M, COM AREIA PARA ATERRO. AF_05/2016</v>
          </cell>
          <cell r="C8535" t="str">
            <v>M3</v>
          </cell>
          <cell r="D8535">
            <v>0</v>
          </cell>
          <cell r="E8535">
            <v>0</v>
          </cell>
          <cell r="F8535">
            <v>0</v>
          </cell>
        </row>
        <row r="8536">
          <cell r="A8536">
            <v>94329</v>
          </cell>
          <cell r="B8536" t="str">
            <v>ATERRO MECANIZADO DE VALA COM ESCAVADEIRA HIDRÁULICA (CAPACIDADE DA CAÇAMBA: 0,8 M³ / POTÊNCIA: 111 HP), LARGURA DE 1,5 A 2,5 M, PROFUNDIDADE DE 1,5 A 3,0 M, COM AREIA PARA ATERRO. AF_05/2016</v>
          </cell>
          <cell r="C8536" t="str">
            <v>M3</v>
          </cell>
          <cell r="D8536">
            <v>0</v>
          </cell>
          <cell r="E8536">
            <v>0</v>
          </cell>
          <cell r="F8536">
            <v>0</v>
          </cell>
        </row>
        <row r="8537">
          <cell r="A8537">
            <v>94330</v>
          </cell>
          <cell r="B8537" t="str">
            <v>ATERRO MECANIZADO DE VALA COM ESCAVADEIRA HIDRÁULICA (CAPACIDADE DA CAÇAMBA: 0,8 M³ / POTÊNCIA: 111 HP), LARGURA ATÉ 1,5 M, PROFUNDIDADE DE 3,0 A 4,5 M, COM AREIA PARA ATERRO. AF_05/2016</v>
          </cell>
          <cell r="C8537" t="str">
            <v>M3</v>
          </cell>
          <cell r="D8537">
            <v>0</v>
          </cell>
          <cell r="E8537">
            <v>0</v>
          </cell>
          <cell r="F8537">
            <v>0</v>
          </cell>
        </row>
        <row r="8538">
          <cell r="A8538">
            <v>94331</v>
          </cell>
          <cell r="B8538" t="str">
            <v>ATERRO MECANIZADO DE VALA COM ESCAVADEIRA HIDRÁULICA (CAPACIDADE DA CAÇAMBA: 0,8 M³ / POTÊNCIA: 111 HP), LARGURA DE 1,5 A 2,5 M, PROFUNDIDADE DE 3,0 A 4,5 M, COM AREIA PARA ATERRO. AF_05/2016</v>
          </cell>
          <cell r="C8538" t="str">
            <v>M3</v>
          </cell>
          <cell r="D8538">
            <v>0</v>
          </cell>
          <cell r="E8538">
            <v>0</v>
          </cell>
          <cell r="F8538">
            <v>0</v>
          </cell>
        </row>
        <row r="8539">
          <cell r="A8539">
            <v>94332</v>
          </cell>
          <cell r="B8539" t="str">
            <v>ATERRO MECANIZADO DE VALA COM ESCAVADEIRA HIDRÁULICA (CAPACIDADE DA CAÇAMBA: 0,8 M³ / POTÊNCIA: 111 HP), LARGURA ATÉ 1,5 M, PROFUNDIDADE DE 4,5 A 6,0 M, COM AREIA PARA ATERRO. AF_05/2016</v>
          </cell>
          <cell r="C8539" t="str">
            <v>M3</v>
          </cell>
          <cell r="D8539">
            <v>0</v>
          </cell>
          <cell r="E8539">
            <v>0</v>
          </cell>
          <cell r="F8539">
            <v>0</v>
          </cell>
        </row>
        <row r="8540">
          <cell r="A8540">
            <v>94333</v>
          </cell>
          <cell r="B8540" t="str">
            <v>ATERRO MECANIZADO DE VALA COM ESCAVADEIRA HIDRÁULICA (CAPACIDADE DA CAÇAMBA: 0,8 M³ / POTÊNCIA: 111 HP), LARGURA DE 1,5 A 2,5 M, PROFUNDIDADE DE 4,5 A 6,0 M, COM AREIA PARA ATERRO. AF_05/2016</v>
          </cell>
          <cell r="C8540" t="str">
            <v>M3</v>
          </cell>
          <cell r="D8540">
            <v>0</v>
          </cell>
          <cell r="E8540">
            <v>0</v>
          </cell>
          <cell r="F8540">
            <v>0</v>
          </cell>
        </row>
        <row r="8541">
          <cell r="A8541">
            <v>94338</v>
          </cell>
          <cell r="B8541" t="str">
            <v>ATERRO MECANIZADO DE VALA COM RETROESCAVADEIRA (CAPACIDADE DA CAÇAMBA DA RETRO: 0,26 M³ / POTÊNCIA: 88 HP), LARGURA ATÉ 0,8 M, PROFUNDIDADE ATÉ 1,5 M, COM AREIA PARA ATERRO. AF_05/2016</v>
          </cell>
          <cell r="C8541" t="str">
            <v>M3</v>
          </cell>
          <cell r="D8541">
            <v>0</v>
          </cell>
          <cell r="E8541">
            <v>0</v>
          </cell>
          <cell r="F8541">
            <v>0</v>
          </cell>
        </row>
        <row r="8542">
          <cell r="A8542">
            <v>94339</v>
          </cell>
          <cell r="B8542" t="str">
            <v>ATERRO MECANIZADO DE VALA COM RETROESCAVADEIRA (CAPACIDADE DA CAÇAMBA DA RETRO: 0,26 M³ / POTÊNCIA: 88 HP), LARGURA DE 0,8 A 1,5 M, PROFUNDIDADE ATÉ 1,5 M, COM AREIA PARA ATERRO. AF_05/2016</v>
          </cell>
          <cell r="C8542" t="str">
            <v>M3</v>
          </cell>
          <cell r="D8542">
            <v>0</v>
          </cell>
          <cell r="E8542">
            <v>0</v>
          </cell>
          <cell r="F8542">
            <v>0</v>
          </cell>
        </row>
        <row r="8543">
          <cell r="A8543">
            <v>94340</v>
          </cell>
          <cell r="B8543" t="str">
            <v>ATERRO MECANIZADO DE VALA COM RETROESCAVADEIRA (CAPACIDADE DA CAÇAMBA DA RETRO: 0,26 M³ / POTÊNCIA: 88 HP), LARGURA ATÉ 0,8 M, PROFUNDIDADE DE 1,5 A 3,0 M, COM AREIA PARA ATERRO. AF_05/2016</v>
          </cell>
          <cell r="C8543" t="str">
            <v>M3</v>
          </cell>
          <cell r="D8543">
            <v>0</v>
          </cell>
          <cell r="E8543">
            <v>0</v>
          </cell>
          <cell r="F8543">
            <v>0</v>
          </cell>
        </row>
        <row r="8544">
          <cell r="A8544">
            <v>94341</v>
          </cell>
          <cell r="B8544" t="str">
            <v>ATERRO MECANIZADO DE VALA COM RETROESCAVADEIRA (CAPACIDADE DA CAÇAMBA DA RETRO: 0,26 M³ / POTÊNCIA: 88 HP), LARGURA DE 0,8 A 1,5 M, PROFUNDIDADE DE 1,5 A 3,0 M, COM AREIA PARA ATERRO. AF_05/2016</v>
          </cell>
          <cell r="C8544" t="str">
            <v>M3</v>
          </cell>
          <cell r="D8544">
            <v>0</v>
          </cell>
          <cell r="E8544">
            <v>0</v>
          </cell>
          <cell r="F8544">
            <v>0</v>
          </cell>
        </row>
        <row r="8545">
          <cell r="A8545">
            <v>94342</v>
          </cell>
          <cell r="B8545" t="str">
            <v>ATERRO MANUAL DE VALAS COM AREIA PARA ATERRO E COMPACTAÇÃO MECANIZADA. AF_05/2016</v>
          </cell>
          <cell r="C8545" t="str">
            <v>M3</v>
          </cell>
          <cell r="D8545">
            <v>0</v>
          </cell>
          <cell r="E8545">
            <v>0</v>
          </cell>
          <cell r="F8545">
            <v>0</v>
          </cell>
        </row>
        <row r="8546">
          <cell r="A8546">
            <v>96385</v>
          </cell>
          <cell r="B8546" t="str">
            <v>EXECUÇÃO E COMPACTAÇÃO DE ATERRO COM SOLO PREDOMINANTEMENTE ARGILOSO - EXCLUSIVE SOLO, ESCAVAÇÃO, CARGA E TRANSPORTE. AF_11/2019</v>
          </cell>
          <cell r="C8546" t="str">
            <v>M3</v>
          </cell>
          <cell r="D8546">
            <v>0</v>
          </cell>
          <cell r="E8546">
            <v>0</v>
          </cell>
          <cell r="F8546">
            <v>0</v>
          </cell>
        </row>
        <row r="8547">
          <cell r="A8547">
            <v>96386</v>
          </cell>
          <cell r="B8547" t="str">
            <v>EXECUÇÃO E COMPACTAÇÃO DE ATERRO COM SOLO PREDOMINANTEMENTE ARENOSO - EXCLUSIVE SOLO, ESCAVAÇÃO, CARGA E TRANSPORTE. AF_11/2019</v>
          </cell>
          <cell r="C8547" t="str">
            <v>M3</v>
          </cell>
          <cell r="D8547">
            <v>0</v>
          </cell>
          <cell r="E8547">
            <v>0</v>
          </cell>
          <cell r="F8547">
            <v>0</v>
          </cell>
        </row>
        <row r="8548">
          <cell r="A8548">
            <v>93360</v>
          </cell>
          <cell r="B8548" t="str">
            <v>REATERRO MECANIZADO DE VALA COM ESCAVADEIRA HIDRÁULICA (CAPACIDADE DA CAÇAMBA: 0,8 M³ / POTÊNCIA: 111 HP), LARGURA DE 1,5 A 2,5 M, PROFUNDIDADE ATÉ 1,5 M, COM SOLO DE 1ª CATEGORIA EM LOCAIS COM ALTO NÍVEL DE INTERFERÊNCIA. AF_04/2016</v>
          </cell>
          <cell r="C8548" t="str">
            <v>M3</v>
          </cell>
          <cell r="D8548">
            <v>0</v>
          </cell>
          <cell r="E8548">
            <v>0</v>
          </cell>
          <cell r="F8548">
            <v>0</v>
          </cell>
        </row>
        <row r="8549">
          <cell r="A8549">
            <v>93361</v>
          </cell>
          <cell r="B8549" t="str">
            <v>REATERRO MECANIZADO DE VALA COM ESCAVADEIRA HIDRÁULICA (CAPACIDADE DA CAÇAMBA: 0,8 M³ / POTÊNCIA: 111 HP), LARGURA ATÉ 1,5 M, PROFUNDIDADE DE 1,5 A 3,0 M, COM SOLO DE 1ª CATEGORIA EM LOCAIS COM ALTO NÍVEL DE INTERFERÊNCIA. AF_04/2016</v>
          </cell>
          <cell r="C8549" t="str">
            <v>M3</v>
          </cell>
          <cell r="D8549">
            <v>0</v>
          </cell>
          <cell r="E8549">
            <v>0</v>
          </cell>
          <cell r="F8549">
            <v>0</v>
          </cell>
        </row>
        <row r="8550">
          <cell r="A8550">
            <v>93362</v>
          </cell>
          <cell r="B8550" t="str">
            <v>REATERRO MECANIZADO DE VALA COM ESCAVADEIRA HIDRÁULICA (CAPACIDADE DA CAÇAMBA: 0,8 M³ / POTÊNCIA: 111 HP), LARGURA DE 1,5 A 2,5 M, PROFUNDIDADE DE 1,5 A 3,0 M, COM SOLO DE 1ª CATEGORIA EM LOCAIS COM ALTO NÍVEL DE INTERFERÊNCIA. AF_04/2016</v>
          </cell>
          <cell r="C8550" t="str">
            <v>M3</v>
          </cell>
          <cell r="D8550">
            <v>0</v>
          </cell>
          <cell r="E8550">
            <v>0</v>
          </cell>
          <cell r="F8550">
            <v>0</v>
          </cell>
        </row>
        <row r="8551">
          <cell r="A8551">
            <v>93363</v>
          </cell>
          <cell r="B8551" t="str">
            <v>REATERRO MECANIZADO DE VALA COM ESCAVADEIRA HIDRÁULICA (CAPACIDADE DA CAÇAMBA: 0,8 M³ / POTÊNCIA: 111 HP), LARGURA ATÉ 1,5 M, PROFUNDIDADE DE 3,0 A 4,5 M COM SOLO DE 1ª CATEGORIA EM LOCAIS COM ALTO NÍVEL DE INTERFERÊNCIA. AF_04/2016</v>
          </cell>
          <cell r="C8551" t="str">
            <v>M3</v>
          </cell>
          <cell r="D8551">
            <v>0</v>
          </cell>
          <cell r="E8551">
            <v>0</v>
          </cell>
          <cell r="F8551">
            <v>0</v>
          </cell>
        </row>
        <row r="8552">
          <cell r="A8552">
            <v>93364</v>
          </cell>
          <cell r="B8552" t="str">
            <v>REATERRO MECANIZADO DE VALA COM ESCAVADEIRA HIDRÁULICA (CAPACIDADE DA CAÇAMBA: 0,8 M³ / POTÊNCIA: 111 HP), LARGURA DE 1,5 A 2,5 M, PROFUNDIDADE DE 3,0  A 4,5 M, COM SOLO (SEM SUBSTITUIÇÃO) DE 1ª CATEGORIA EM LOCAIS COM ALTO NÍVEL DE INTERFERÊNCIA. AF_04/2016</v>
          </cell>
          <cell r="C8552" t="str">
            <v>M3</v>
          </cell>
          <cell r="D8552">
            <v>0</v>
          </cell>
          <cell r="E8552">
            <v>0</v>
          </cell>
          <cell r="F8552">
            <v>0</v>
          </cell>
        </row>
        <row r="8553">
          <cell r="A8553">
            <v>93365</v>
          </cell>
          <cell r="B8553" t="str">
            <v>REATERRO MECANIZADO DE VALA COM ESCAVADEIRA HIDRÁULICA (CAPACIDADE DA CAÇAMBA: 0,8 M³ / POTÊNCIA: 111 HP), LARGURA ATÉ 1,5 M, PROFUNDIDADE DE 4,5 A 6,0 M, COM SOLO DE 1ª CATEGORIA EM LOCAIS COM ALTO NÍVEL DE INTERFERÊNCIA. AF_04/2016</v>
          </cell>
          <cell r="C8553" t="str">
            <v>M3</v>
          </cell>
          <cell r="D8553">
            <v>0</v>
          </cell>
          <cell r="E8553">
            <v>0</v>
          </cell>
          <cell r="F8553">
            <v>0</v>
          </cell>
        </row>
        <row r="8554">
          <cell r="A8554">
            <v>93366</v>
          </cell>
          <cell r="B8554" t="str">
            <v>REATERRO MECANIZADO DE VALA COM ESCAVADEIRA HIDRÁULICA (CAPACIDADE DA CAÇAMBA: 0,8 M³ / POTÊNCIA: 111 HP), LARGURA DE 1,5 A 2,5 M, PROFUNDIDADE DE 4,5 A 6,0 M, COM SOLO DE 1ª CATEGORIA EM LOCAIS COM ALTO NÍVEL DE INTERFERÊNCIA. AF_04/2016</v>
          </cell>
          <cell r="C8554" t="str">
            <v>M3</v>
          </cell>
          <cell r="D8554">
            <v>0</v>
          </cell>
          <cell r="E8554">
            <v>0</v>
          </cell>
          <cell r="F8554">
            <v>0</v>
          </cell>
        </row>
        <row r="8555">
          <cell r="A8555">
            <v>93367</v>
          </cell>
          <cell r="B8555" t="str">
            <v>REATERRO MECANIZADO DE VALA COM ESCAVADEIRA HIDRÁULICA (CAPACIDADE DA CAÇAMBA: 0,8 M³ / POTÊNCIA: 111 HP), LARGURA DE 1,5 A 2,5 M, PROFUNDIDADE ATÉ 1,5 M, COM SOLO DE 1ª CATEGORIA EM LOCAIS COM BAIXO NÍVEL DE INTERFERÊNCIA. AF_04/2016</v>
          </cell>
          <cell r="C8555" t="str">
            <v>M3</v>
          </cell>
          <cell r="D8555">
            <v>0</v>
          </cell>
          <cell r="E8555">
            <v>0</v>
          </cell>
          <cell r="F8555">
            <v>0</v>
          </cell>
        </row>
        <row r="8556">
          <cell r="A8556">
            <v>93368</v>
          </cell>
          <cell r="B8556" t="str">
            <v>REATERRO MECANIZADO DE VALA COM ESCAVADEIRA HIDRÁULICA (CAPACIDADE DA CAÇAMBA: 0,8 M³ / POTÊNCIA: 111 HP), LARGURA ATÉ 1,5 M, PROFUNDIDADE DE 1,5 A 3,0 M, COM SOLO DE 1ª CATEGORIA EM LOCAIS COM BAIXO NÍVEL DE INTERFERÊNCIA. AF_04/2016</v>
          </cell>
          <cell r="C8556" t="str">
            <v>M3</v>
          </cell>
          <cell r="D8556">
            <v>0</v>
          </cell>
          <cell r="E8556">
            <v>0</v>
          </cell>
          <cell r="F8556">
            <v>0</v>
          </cell>
        </row>
        <row r="8557">
          <cell r="A8557">
            <v>93369</v>
          </cell>
          <cell r="B8557" t="str">
            <v>REATERRO MECANIZADO DE VALA COM ESCAVADEIRA HIDRÁULICA (CAPACIDADE DA CAÇAMBA: 0,8 M³ / POTÊNCIA: 111 HP), LARGURA DE 1,5 A 2,5 M, PROFUNDIDADE DE 1,5 A 3,0 M, COM SOLO (SEM SUBSTITUIÇÃO) DE 1ª CATEGORIA EM LOCAIS COM BAIXO NÍVEL DE INTERFERÊNCIA. AF_04/2016</v>
          </cell>
          <cell r="C8557" t="str">
            <v>M3</v>
          </cell>
          <cell r="D8557">
            <v>0</v>
          </cell>
          <cell r="E8557">
            <v>0</v>
          </cell>
          <cell r="F8557">
            <v>0</v>
          </cell>
        </row>
        <row r="8558">
          <cell r="A8558">
            <v>93370</v>
          </cell>
          <cell r="B8558" t="str">
            <v>REATERRO MECANIZADO DE VALA COM ESCAVADEIRA HIDRÁULICA (CAPACIDADE DA CAÇAMBA: 0,8 M³ / POTÊNCIA: 111 HP), LARGURA ATÉ 1,5 M, PROFUNDIDADE DE 3,0 A 4,5 M, COM SOLO DE 1ª CATEGORIA EM LOCAIS COM BAIXO NÍVEL DE INTERFERÊNCIA. AF_04/2016</v>
          </cell>
          <cell r="C8558" t="str">
            <v>M3</v>
          </cell>
          <cell r="D8558">
            <v>0</v>
          </cell>
          <cell r="E8558">
            <v>0</v>
          </cell>
          <cell r="F8558">
            <v>0</v>
          </cell>
        </row>
        <row r="8559">
          <cell r="A8559">
            <v>93371</v>
          </cell>
          <cell r="B8559" t="str">
            <v>REATERRO MECANIZADO DE VALA COM ESCAVADEIRA HIDRÁULICA (CAPACIDADE DA CAÇAMBA: 0,8 M³ / POTÊNCIA: 111 HP), LARGURA DE 1,5 A 2,5 M, PROFUNDIDADE DE 3,0 A 4,5 M, COM SOLO (SEM SUBSTITUIÇÃO) DE 1ª CATEGORIA EM LOCAIS COM BAIXO NÍVEL DE INTERFERÊNCIA. AF_04/2016</v>
          </cell>
          <cell r="C8559" t="str">
            <v>M3</v>
          </cell>
          <cell r="D8559">
            <v>0</v>
          </cell>
          <cell r="E8559">
            <v>0</v>
          </cell>
          <cell r="F8559">
            <v>0</v>
          </cell>
        </row>
        <row r="8560">
          <cell r="A8560">
            <v>93372</v>
          </cell>
          <cell r="B8560" t="str">
            <v>REATERRO MECANIZADO DE VALA COM ESCAVADEIRA HIDRÁULICA (CAPACIDADE DA CAÇAMBA: 0,8 M³ / POTÊNCIA: 111 HP), LARGURA ATÉ 1,5 M, PROFUNDIDADE DE 4,5 A 6,0 M, COM SOLO DE 1ª CATEGORIA EM LOCAIS COM BAIXO NÍVEL DE INTERFERÊNCIA. AF_04/2016</v>
          </cell>
          <cell r="C8560" t="str">
            <v>M3</v>
          </cell>
          <cell r="D8560">
            <v>0</v>
          </cell>
          <cell r="E8560">
            <v>0</v>
          </cell>
          <cell r="F8560">
            <v>0</v>
          </cell>
        </row>
        <row r="8561">
          <cell r="A8561">
            <v>93373</v>
          </cell>
          <cell r="B8561" t="str">
            <v>REATERRO MECANIZADO DE VALA COM ESCAVADEIRA HIDRÁULICA (CAPACIDADE DA CAÇAMBA: 0,8 M³ / POTÊNCIA: 111 HP), LARGURA DE 1,5 A 2,5 M, PROFUNDIDADE DE 4,5 A 6,0 M, COM SOLO (SEM SUBSTITUIÇÃO) DE 1ª CATEGORIA EM LOCAIS COM BAIXO NÍVEL DE INTERFERÊNCIA. AF_04/2016</v>
          </cell>
          <cell r="C8561" t="str">
            <v>M3</v>
          </cell>
          <cell r="D8561">
            <v>0</v>
          </cell>
          <cell r="E8561">
            <v>0</v>
          </cell>
          <cell r="F8561">
            <v>0</v>
          </cell>
        </row>
        <row r="8562">
          <cell r="A8562">
            <v>93374</v>
          </cell>
          <cell r="B8562" t="str">
            <v>REATERRO MECANIZADO DE VALA COM RETROESCAVADEIRA (CAPACIDADE DA CAÇAMBA DA RETRO: 0,26 M³ / POTÊNCIA: 88 HP), LARGURA ATÉ 0,8 M, PROFUNDIDADE ATÉ 1,5 M, COM SOLO (SEM SUBSTITUIÇÃO) DE 1ª CATEGORIA EM LOCAIS COM ALTO NÍVEL DE INTERFERÊNCIA. AF_04/2016</v>
          </cell>
          <cell r="C8562" t="str">
            <v>M3</v>
          </cell>
          <cell r="D8562">
            <v>0</v>
          </cell>
          <cell r="E8562">
            <v>0</v>
          </cell>
          <cell r="F8562">
            <v>0</v>
          </cell>
        </row>
        <row r="8563">
          <cell r="A8563">
            <v>93375</v>
          </cell>
          <cell r="B8563" t="str">
            <v>REATERRO MECANIZADO DE VALA COM RETROESCAVADEIRA (CAPACIDADE DA CAÇAMBA DA RETRO: 0,26 M³ / POTÊNCIA: 88 HP), LARGURA DE 0,8 A 1,5 M, PROFUNDIDADE ATÉ 1,5 M, COM SOLO DE 1ª CATEGORIA EM LOCAIS COM ALTO NÍVEL DE INTERFERÊNCIA. AF_04/2016</v>
          </cell>
          <cell r="C8563" t="str">
            <v>M3</v>
          </cell>
          <cell r="D8563">
            <v>0</v>
          </cell>
          <cell r="E8563">
            <v>0</v>
          </cell>
          <cell r="F8563">
            <v>0</v>
          </cell>
        </row>
        <row r="8564">
          <cell r="A8564">
            <v>93376</v>
          </cell>
          <cell r="B8564" t="str">
            <v>REATERRO MECANIZADO DE VALA COM RETROESCAVADEIRA (CAPACIDADE DA CAÇAMBA DA RETRO: 0,26 M³ / POTÊNCIA: 88 HP), LARGURA ATÉ 0,8 M, PROFUNDIDADE DE 1,5 A 3,0 M, COM SOLO DE 1ª CATEGORIA EM LOCAIS COM ALTO NÍVEL DE INTERFERÊNCIA. AF_04/2016</v>
          </cell>
          <cell r="C8564" t="str">
            <v>M3</v>
          </cell>
          <cell r="D8564">
            <v>0</v>
          </cell>
          <cell r="E8564">
            <v>0</v>
          </cell>
          <cell r="F8564">
            <v>0</v>
          </cell>
        </row>
        <row r="8565">
          <cell r="A8565">
            <v>93377</v>
          </cell>
          <cell r="B8565" t="str">
            <v>REATERRO MECANIZADO DE VALA COM RETROESCAVADEIRA (CAPACIDADE DA CAÇAMBA DA RETRO: 0,26 M³ / POTÊNCIA: 88 HP), LARGURA DE 0,8 A 1,5 M, PROFUNDIDADE DE 1,5 A 3,0 M, COM SOLO (SEM SUBSTITUIÇÃO) DE 1ª CATEGORIA EM LOCAIS COM ALTO NÍVEL DE INTERFERÊNCIA. AF_04/2016</v>
          </cell>
          <cell r="C8565" t="str">
            <v>M3</v>
          </cell>
          <cell r="D8565">
            <v>0</v>
          </cell>
          <cell r="E8565">
            <v>0</v>
          </cell>
          <cell r="F8565">
            <v>0</v>
          </cell>
        </row>
        <row r="8566">
          <cell r="A8566">
            <v>93378</v>
          </cell>
          <cell r="B8566" t="str">
            <v>REATERRO MECANIZADO DE VALA COM RETROESCAVADEIRA (CAPACIDADE DA CAÇAMBA DA RETRO: 0,26 M³ / POTÊNCIA: 88 HP), LARGURA ATÉ 0,8 M, PROFUNDIDADE ATÉ 1,5 M, COM SOLO DE 1ª CATEGORIA EM LOCAIS COM BAIXO NÍVEL DE INTERFERÊNCIA. AF_04/2016</v>
          </cell>
          <cell r="C8566" t="str">
            <v>M3</v>
          </cell>
          <cell r="D8566">
            <v>0</v>
          </cell>
          <cell r="E8566">
            <v>0</v>
          </cell>
          <cell r="F8566">
            <v>0</v>
          </cell>
        </row>
        <row r="8567">
          <cell r="A8567">
            <v>93379</v>
          </cell>
          <cell r="B8567" t="str">
            <v>REATERRO MECANIZADO DE VALA COM RETROESCAVADEIRA (CAPACIDADE DA CAÇAMBA DA RETRO: 0,26 M³ / POTÊNCIA: 88 HP), LARGURA DE 0,8 A 1,5 M, PROFUNDIDADE ATÉ 1,5 M, COM SOLO DE 1ª CATEGORIA EM LOCAIS COM BAIXO NÍVEL DE INTERFERÊNCIA. AF_04/2016</v>
          </cell>
          <cell r="C8567" t="str">
            <v>M3</v>
          </cell>
          <cell r="D8567">
            <v>0</v>
          </cell>
          <cell r="E8567">
            <v>0</v>
          </cell>
          <cell r="F8567">
            <v>0</v>
          </cell>
        </row>
        <row r="8568">
          <cell r="A8568">
            <v>93380</v>
          </cell>
          <cell r="B8568" t="str">
            <v>REATERRO MECANIZADO DE VALA COM RETROESCAVADEIRA (CAPACIDADE DA CAÇAMBA DA RETRO: 0,26 M³ / POTÊNCIA: 88 HP), LARGURA ATÉ 0,8 M, PROFUNDIDADE DE 1,5 A 3,0 M, COM SOLO DE 1ª CATEGORIA EM LOCAIS COM BAIXO NÍVEL DE INTERFERÊNCIA. AF_04/2016</v>
          </cell>
          <cell r="C8568" t="str">
            <v>M3</v>
          </cell>
          <cell r="D8568">
            <v>0</v>
          </cell>
          <cell r="E8568">
            <v>0</v>
          </cell>
          <cell r="F8568">
            <v>0</v>
          </cell>
        </row>
        <row r="8569">
          <cell r="A8569">
            <v>93381</v>
          </cell>
          <cell r="B8569" t="str">
            <v>REATERRO MECANIZADO DE VALA COM RETROESCAVADEIRA (CAPACIDADE DA CAÇAMBA DA RETRO: 0,26 M³ / POTÊNCIA: 88 HP), LARGURA DE 0,8 A 1,5 M, PROFUNDIDADE DE 1,5 A 3,0 M, COM SOLO (SEM SUBSTITUIÇÃO) DE 1ª CATEGORIA EM LOCAIS COM BAIXO NÍVEL DE INTERFERÊNCIA. AF_04/2016</v>
          </cell>
          <cell r="C8569" t="str">
            <v>M3</v>
          </cell>
          <cell r="D8569">
            <v>0</v>
          </cell>
          <cell r="E8569">
            <v>0</v>
          </cell>
          <cell r="F8569">
            <v>0</v>
          </cell>
        </row>
        <row r="8570">
          <cell r="A8570">
            <v>93382</v>
          </cell>
          <cell r="B8570" t="str">
            <v>REATERRO MANUAL DE VALAS COM COMPACTAÇÃO MECANIZADA. AF_04/2016</v>
          </cell>
          <cell r="C8570" t="str">
            <v>M3</v>
          </cell>
          <cell r="D8570">
            <v>0</v>
          </cell>
          <cell r="E8570">
            <v>0</v>
          </cell>
          <cell r="F8570">
            <v>0</v>
          </cell>
        </row>
        <row r="8571">
          <cell r="A8571">
            <v>96995</v>
          </cell>
          <cell r="B8571" t="str">
            <v>REATERRO MANUAL APILOADO COM SOQUETE. AF_10/2017</v>
          </cell>
          <cell r="C8571" t="str">
            <v>M3</v>
          </cell>
          <cell r="D8571">
            <v>0</v>
          </cell>
          <cell r="E8571">
            <v>0</v>
          </cell>
          <cell r="F8571">
            <v>0</v>
          </cell>
        </row>
        <row r="8572">
          <cell r="A8572">
            <v>72838</v>
          </cell>
          <cell r="B8572" t="str">
            <v>TRANSPORTE COMERCIAL COM CAMINHAO CARROCERIA 9 T, RODOVIA EM LEITO NATURAL</v>
          </cell>
          <cell r="C8572" t="str">
            <v>TXKM</v>
          </cell>
          <cell r="D8572">
            <v>0</v>
          </cell>
          <cell r="E8572">
            <v>0</v>
          </cell>
          <cell r="F8572">
            <v>0</v>
          </cell>
        </row>
        <row r="8573">
          <cell r="A8573">
            <v>72839</v>
          </cell>
          <cell r="B8573" t="str">
            <v>TRANSPORTE COMERCIAL COM CAMINHAO CARROCERIA 9 T, RODOVIA COM REVESTIMENTO PRIMARIO</v>
          </cell>
          <cell r="C8573" t="str">
            <v>TXKM</v>
          </cell>
          <cell r="D8573">
            <v>0</v>
          </cell>
          <cell r="E8573">
            <v>0</v>
          </cell>
          <cell r="F8573">
            <v>0</v>
          </cell>
        </row>
        <row r="8574">
          <cell r="A8574">
            <v>72840</v>
          </cell>
          <cell r="B8574" t="str">
            <v>TRANSPORTE COMERCIAL COM CAMINHAO CARROCERIA 9 T, RODOVIA PAVIMENTADA</v>
          </cell>
          <cell r="C8574" t="str">
            <v>TXKM</v>
          </cell>
          <cell r="D8574">
            <v>0</v>
          </cell>
          <cell r="E8574">
            <v>0</v>
          </cell>
          <cell r="F8574">
            <v>0</v>
          </cell>
        </row>
        <row r="8575">
          <cell r="A8575">
            <v>72844</v>
          </cell>
          <cell r="B8575" t="str">
            <v>CARGA, MANOBRAS E DESCARGA DE AREIA, BRITA, PEDRA DE MAO E SOLOS COM CAMINHAO BASCULANTE 6 M3 (DESCARGA LIVRE)</v>
          </cell>
          <cell r="C8575" t="str">
            <v>T</v>
          </cell>
          <cell r="D8575">
            <v>0</v>
          </cell>
          <cell r="E8575">
            <v>0</v>
          </cell>
          <cell r="F8575">
            <v>0</v>
          </cell>
        </row>
        <row r="8576">
          <cell r="A8576">
            <v>72845</v>
          </cell>
          <cell r="B8576" t="str">
            <v>CARGA, MANOBRAS E DESCARGA DE BRITA PARA TRATAMENTOS SUPERFICIAIS, COM CAMINHAO BASCULANTE 6 M3</v>
          </cell>
          <cell r="C8576" t="str">
            <v>T</v>
          </cell>
          <cell r="D8576">
            <v>0</v>
          </cell>
          <cell r="E8576">
            <v>0</v>
          </cell>
          <cell r="F8576">
            <v>0</v>
          </cell>
        </row>
        <row r="8577">
          <cell r="A8577">
            <v>72846</v>
          </cell>
          <cell r="B8577" t="str">
            <v>CARGA, MANOBRAS E DESCARGA DE MISTURA BETUMINOSA A QUENTE, COM CAMINHAO BASCULANTE 6 M3</v>
          </cell>
          <cell r="C8577" t="str">
            <v>T</v>
          </cell>
          <cell r="D8577">
            <v>0</v>
          </cell>
          <cell r="E8577">
            <v>0</v>
          </cell>
          <cell r="F8577">
            <v>0</v>
          </cell>
        </row>
        <row r="8578">
          <cell r="A8578">
            <v>72847</v>
          </cell>
          <cell r="B8578" t="str">
            <v>CARGA, MANOBRAS E DESCARGA DE MISTURA BETUMINOSA A FRIO, COM CAMINHAO BASCULANTE 6 M3</v>
          </cell>
          <cell r="C8578" t="str">
            <v>T</v>
          </cell>
          <cell r="D8578">
            <v>0</v>
          </cell>
          <cell r="E8578">
            <v>0</v>
          </cell>
          <cell r="F8578">
            <v>0</v>
          </cell>
        </row>
        <row r="8579">
          <cell r="A8579">
            <v>72848</v>
          </cell>
          <cell r="B8579" t="str">
            <v>CARGA, MANOBRAS E DESCARGA DE BRITA PARA BASE DE MACADAME, COM CAMINHAO BASCULANTE 6 M3</v>
          </cell>
          <cell r="C8579" t="str">
            <v>T</v>
          </cell>
          <cell r="D8579">
            <v>0</v>
          </cell>
          <cell r="E8579">
            <v>0</v>
          </cell>
          <cell r="F8579">
            <v>0</v>
          </cell>
        </row>
        <row r="8580">
          <cell r="A8580">
            <v>72849</v>
          </cell>
          <cell r="B8580" t="str">
            <v>CARGA, MANOBRAS E DESCARGA DE MISTURAS DE SOLOS E AGREGADOS (BASES ESTABILIZADAS EM USINA) COM CAMINHAO BASCULANTE 6 M3</v>
          </cell>
          <cell r="C8580" t="str">
            <v>T</v>
          </cell>
          <cell r="D8580">
            <v>0</v>
          </cell>
          <cell r="E8580">
            <v>0</v>
          </cell>
          <cell r="F8580">
            <v>0</v>
          </cell>
        </row>
        <row r="8581">
          <cell r="A8581">
            <v>72850</v>
          </cell>
          <cell r="B8581" t="str">
            <v>CARGA, MANOBRAS E DESCARGA DE MATERIAIS DIVERSOS, COM CAMINHAO CARROCERIA 9T (CARGA E DESCARGA MANUAIS)</v>
          </cell>
          <cell r="C8581" t="str">
            <v>T</v>
          </cell>
          <cell r="D8581">
            <v>0</v>
          </cell>
          <cell r="E8581">
            <v>0</v>
          </cell>
          <cell r="F8581">
            <v>0</v>
          </cell>
        </row>
        <row r="8582">
          <cell r="A8582">
            <v>72882</v>
          </cell>
          <cell r="B8582" t="str">
            <v>TRANSPORTE COMERCIAL COM CAMINHAO CARROCERIA 9 T, RODOVIA EM LEITO NATURAL</v>
          </cell>
          <cell r="C8582" t="str">
            <v>M3XKM</v>
          </cell>
          <cell r="D8582">
            <v>0</v>
          </cell>
          <cell r="E8582">
            <v>0</v>
          </cell>
          <cell r="F8582">
            <v>0</v>
          </cell>
        </row>
        <row r="8583">
          <cell r="A8583">
            <v>72883</v>
          </cell>
          <cell r="B8583" t="str">
            <v>TRANSPORTE COMERCIAL COM CAMINHAO CARROCERIA 9 T, RODOVIA COM REVESTIMENTO PRIMARIO</v>
          </cell>
          <cell r="C8583" t="str">
            <v>M3XKM</v>
          </cell>
          <cell r="D8583">
            <v>0</v>
          </cell>
          <cell r="E8583">
            <v>0</v>
          </cell>
          <cell r="F8583">
            <v>0</v>
          </cell>
        </row>
        <row r="8584">
          <cell r="A8584">
            <v>72884</v>
          </cell>
          <cell r="B8584" t="str">
            <v>TRANSPORTE COMERCIAL COM CAMINHAO CARROCERIA 9 T, RODOVIA PAVIMENTADA</v>
          </cell>
          <cell r="C8584" t="str">
            <v>M3XKM</v>
          </cell>
          <cell r="D8584">
            <v>0</v>
          </cell>
          <cell r="E8584">
            <v>0</v>
          </cell>
          <cell r="F8584">
            <v>0</v>
          </cell>
        </row>
        <row r="8585">
          <cell r="A8585">
            <v>72888</v>
          </cell>
          <cell r="B8585" t="str">
            <v>CARGA, MANOBRAS E DESCARGA DE AREIA, BRITA, PEDRA DE MAO E SOLOS COM CAMINHAO BASCULANTE 6 M3 (DESCARGA LIVRE)</v>
          </cell>
          <cell r="C8585" t="str">
            <v>M3</v>
          </cell>
          <cell r="D8585">
            <v>0</v>
          </cell>
          <cell r="E8585">
            <v>0</v>
          </cell>
          <cell r="F8585">
            <v>0</v>
          </cell>
        </row>
        <row r="8586">
          <cell r="A8586">
            <v>72890</v>
          </cell>
          <cell r="B8586" t="str">
            <v>CARGA, MANOBRAS E DESCARGA DE BRITA PARA TRATAMENTOS SUPERFICIAIS, COM CAMINHAO BASCULANTE 6 M3, DESCARGA EM DISTRIBUIDOR</v>
          </cell>
          <cell r="C8586" t="str">
            <v>M3</v>
          </cell>
          <cell r="D8586">
            <v>0</v>
          </cell>
          <cell r="E8586">
            <v>0</v>
          </cell>
          <cell r="F8586">
            <v>0</v>
          </cell>
        </row>
        <row r="8587">
          <cell r="A8587">
            <v>72891</v>
          </cell>
          <cell r="B8587" t="str">
            <v>CARGA, MANOBRAS E DESCARGA DE MISTURA BETUMINOSA A QUENTE, COM CAMINHAO BASCULANTE 6 M3, DESCARGA EM VIBRO-ACABADORA</v>
          </cell>
          <cell r="C8587" t="str">
            <v>M3</v>
          </cell>
          <cell r="D8587">
            <v>0</v>
          </cell>
          <cell r="E8587">
            <v>0</v>
          </cell>
          <cell r="F8587">
            <v>0</v>
          </cell>
        </row>
        <row r="8588">
          <cell r="A8588">
            <v>72892</v>
          </cell>
          <cell r="B8588" t="str">
            <v>CARGA, MANOBRAS E DESCARGA DE DE MISTURA BETUMINOSA A FRIO, COM CAMINHAO BASCULANTE 6 M3, DESCARGA EM VIBRO-ACABADORA</v>
          </cell>
          <cell r="C8588" t="str">
            <v>M3</v>
          </cell>
          <cell r="D8588">
            <v>0</v>
          </cell>
          <cell r="E8588">
            <v>0</v>
          </cell>
          <cell r="F8588">
            <v>0</v>
          </cell>
        </row>
        <row r="8589">
          <cell r="A8589">
            <v>72893</v>
          </cell>
          <cell r="B8589" t="str">
            <v>CARGA, MANOBRAS E DESCARGA DE BRITA PARA BASE DE MACADAME, COM CAMINHAO BASCULANTE 6 M3, DESCARGA EM DISTRIBUIDOR</v>
          </cell>
          <cell r="C8589" t="str">
            <v>M3</v>
          </cell>
          <cell r="D8589">
            <v>0</v>
          </cell>
          <cell r="E8589">
            <v>0</v>
          </cell>
          <cell r="F8589">
            <v>0</v>
          </cell>
        </row>
        <row r="8590">
          <cell r="A8590">
            <v>72894</v>
          </cell>
          <cell r="B8590" t="str">
            <v>CARGA, MANOBRAS E DESCARGA DE MISTURAS DE SOLOS E AGREGADOS, COM CAMINHAO BASCULANTE 6 M3, DESCARGA EM DISTRIBUIDOR</v>
          </cell>
          <cell r="C8590" t="str">
            <v>M3</v>
          </cell>
          <cell r="D8590">
            <v>0</v>
          </cell>
          <cell r="E8590">
            <v>0</v>
          </cell>
          <cell r="F8590">
            <v>0</v>
          </cell>
        </row>
        <row r="8591">
          <cell r="A8591">
            <v>72895</v>
          </cell>
          <cell r="B8591" t="str">
            <v>CARGA, MANOBRAS E DESCARGA DE MATERIAIS DIVERSOS, COM CAMINHAO BASCULANTE 6M3 (CARGA E DESCARGA MANUAIS)</v>
          </cell>
          <cell r="C8591" t="str">
            <v>M3</v>
          </cell>
          <cell r="D8591">
            <v>0</v>
          </cell>
          <cell r="E8591">
            <v>0</v>
          </cell>
          <cell r="F8591">
            <v>0</v>
          </cell>
        </row>
        <row r="8592">
          <cell r="A8592">
            <v>72897</v>
          </cell>
          <cell r="B8592" t="str">
            <v>CARGA MANUAL DE ENTULHO EM CAMINHAO BASCULANTE 6 M3</v>
          </cell>
          <cell r="C8592" t="str">
            <v>M3</v>
          </cell>
          <cell r="D8592">
            <v>0</v>
          </cell>
          <cell r="E8592">
            <v>0</v>
          </cell>
          <cell r="F8592">
            <v>0</v>
          </cell>
        </row>
        <row r="8593">
          <cell r="A8593">
            <v>72898</v>
          </cell>
          <cell r="B8593" t="str">
            <v>CARGA E DESCARGA MECANIZADAS DE ENTULHO EM CAMINHAO BASCULANTE 6 M3</v>
          </cell>
          <cell r="C8593" t="str">
            <v>M3</v>
          </cell>
          <cell r="D8593">
            <v>0</v>
          </cell>
          <cell r="E8593">
            <v>0</v>
          </cell>
          <cell r="F8593">
            <v>0</v>
          </cell>
        </row>
        <row r="8594">
          <cell r="A8594">
            <v>72899</v>
          </cell>
          <cell r="B8594" t="str">
            <v>TRANSPORTE DE ENTULHO COM CAMINHÃO BASCULANTE 6 M3, RODOVIA PAVIMENTADA, DMT ATE 0,5 KM</v>
          </cell>
          <cell r="C8594" t="str">
            <v>M3</v>
          </cell>
          <cell r="D8594">
            <v>0</v>
          </cell>
          <cell r="E8594">
            <v>0</v>
          </cell>
          <cell r="F8594">
            <v>0</v>
          </cell>
        </row>
        <row r="8595">
          <cell r="A8595">
            <v>72900</v>
          </cell>
          <cell r="B8595" t="str">
            <v>TRANSPORTE DE ENTULHO COM CAMINHAO BASCULANTE 6 M3, RODOVIA PAVIMENTADA, DMT 0,5 A 1,0 KM</v>
          </cell>
          <cell r="C8595" t="str">
            <v>M3</v>
          </cell>
          <cell r="D8595">
            <v>0</v>
          </cell>
          <cell r="E8595">
            <v>0</v>
          </cell>
          <cell r="F8595">
            <v>0</v>
          </cell>
        </row>
        <row r="8596">
          <cell r="A8596" t="str">
            <v>74010/1</v>
          </cell>
          <cell r="B8596" t="str">
            <v>CARGA E DESCARGA MECANICA DE SOLO UTILIZANDO CAMINHAO BASCULANTE 6,0M3/16T E PA CARREGADEIRA SOBRE PNEUS 128 HP, CAPACIDADE DA CAÇAMBA 1,7 A 2,8 M3, PESO OPERACIONAL 11632 KG</v>
          </cell>
          <cell r="C8596" t="str">
            <v>M3</v>
          </cell>
          <cell r="D8596">
            <v>0</v>
          </cell>
          <cell r="E8596">
            <v>0</v>
          </cell>
          <cell r="F8596">
            <v>0</v>
          </cell>
        </row>
        <row r="8597">
          <cell r="A8597">
            <v>83356</v>
          </cell>
          <cell r="B8597" t="str">
            <v>TRANSPORTE COMERCIAL DE BRITA</v>
          </cell>
          <cell r="C8597" t="str">
            <v>M3XKM</v>
          </cell>
          <cell r="D8597">
            <v>0</v>
          </cell>
          <cell r="E8597">
            <v>0</v>
          </cell>
          <cell r="F8597">
            <v>0</v>
          </cell>
        </row>
        <row r="8598">
          <cell r="A8598">
            <v>83358</v>
          </cell>
          <cell r="B8598" t="str">
            <v>TRANSPORTE DE PAVIMENTACAO REMOVIDA (RODOVIAS NAO URBANAS)</v>
          </cell>
          <cell r="C8598" t="str">
            <v>M3XKM</v>
          </cell>
          <cell r="D8598">
            <v>0</v>
          </cell>
          <cell r="E8598">
            <v>0</v>
          </cell>
          <cell r="F8598">
            <v>0</v>
          </cell>
        </row>
        <row r="8599">
          <cell r="A8599">
            <v>95303</v>
          </cell>
          <cell r="B8599" t="str">
            <v>TRANSPORTE COM CAMINHÃO BASCULANTE 10 M3 DE MASSA ASFALTICA PARA PAVIMENTAÇÃO URBANA</v>
          </cell>
          <cell r="C8599" t="str">
            <v>M3XKM</v>
          </cell>
          <cell r="D8599">
            <v>0</v>
          </cell>
          <cell r="E8599">
            <v>0</v>
          </cell>
          <cell r="F8599">
            <v>0</v>
          </cell>
        </row>
        <row r="8600">
          <cell r="A8600">
            <v>97916</v>
          </cell>
          <cell r="B8600" t="str">
            <v>TRANSPORTE COM CAMINHÃO BASCULANTE DE 6 M3, EM VIA URBANA EM LEITO NATURAL (UNIDADE: TXKM). AF_01/2018</v>
          </cell>
          <cell r="C8600" t="str">
            <v>TXKM</v>
          </cell>
          <cell r="D8600">
            <v>0</v>
          </cell>
          <cell r="E8600">
            <v>0</v>
          </cell>
          <cell r="F8600">
            <v>0</v>
          </cell>
        </row>
        <row r="8601">
          <cell r="A8601">
            <v>97917</v>
          </cell>
          <cell r="B8601" t="str">
            <v>TRANSPORTE COM CAMINHÃO BASCULANTE DE 6 M3, EM VIA URBANA EM REVESTIMENTO PRIMÁRIO (UNIDADE: TXKM). AF_01/2018</v>
          </cell>
          <cell r="C8601" t="str">
            <v>TXKM</v>
          </cell>
          <cell r="D8601">
            <v>0</v>
          </cell>
          <cell r="E8601">
            <v>0</v>
          </cell>
          <cell r="F8601">
            <v>0</v>
          </cell>
        </row>
        <row r="8602">
          <cell r="A8602">
            <v>97918</v>
          </cell>
          <cell r="B8602" t="str">
            <v>TRANSPORTE COM CAMINHÃO BASCULANTE DE 6 M3, EM VIA URBANA PAVIMENTADA, DMT ATÉ 30 KM (UNIDADE: TXKM). AF_01/2018</v>
          </cell>
          <cell r="C8602" t="str">
            <v>TXKM</v>
          </cell>
          <cell r="D8602">
            <v>0</v>
          </cell>
          <cell r="E8602">
            <v>0</v>
          </cell>
          <cell r="F8602">
            <v>0</v>
          </cell>
        </row>
        <row r="8603">
          <cell r="A8603">
            <v>97919</v>
          </cell>
          <cell r="B8603" t="str">
            <v>TRANSPORTE COM CAMINHÃO BASCULANTE DE 6 M3, EM VIA URBANA PAVIMENTADA, DMT ACIMA DE 30 KM (UNIDADE: TXKM). AF_01/2018</v>
          </cell>
          <cell r="C8603" t="str">
            <v>TXKM</v>
          </cell>
          <cell r="D8603">
            <v>0</v>
          </cell>
          <cell r="E8603">
            <v>0</v>
          </cell>
          <cell r="F8603">
            <v>0</v>
          </cell>
        </row>
        <row r="8604">
          <cell r="A8604">
            <v>94097</v>
          </cell>
          <cell r="B8604" t="str">
            <v>PREPARO DE FUNDO DE VALA COM LARGURA MENOR QUE 1,5 M, EM LOCAL COM NÍVEL BAIXO DE INTERFERÊNCIA. AF_06/2016</v>
          </cell>
          <cell r="C8604" t="str">
            <v>M2</v>
          </cell>
          <cell r="D8604">
            <v>0</v>
          </cell>
          <cell r="E8604">
            <v>0</v>
          </cell>
          <cell r="F8604">
            <v>0</v>
          </cell>
        </row>
        <row r="8605">
          <cell r="A8605">
            <v>94098</v>
          </cell>
          <cell r="B8605" t="str">
            <v>PREPARO DE FUNDO DE VALA  COM LARGURA MENOR QUE 1,5 M, EM LOCAL COM NÍVEL ALTO DE INTERFERÊNCIA. AF_06/2016</v>
          </cell>
          <cell r="C8605" t="str">
            <v>M2</v>
          </cell>
          <cell r="D8605">
            <v>0</v>
          </cell>
          <cell r="E8605">
            <v>0</v>
          </cell>
          <cell r="F8605">
            <v>0</v>
          </cell>
        </row>
        <row r="8606">
          <cell r="A8606">
            <v>94099</v>
          </cell>
          <cell r="B8606" t="str">
            <v>PREPARO DE FUNDO DE VALA COM LARGURA MAIOR OU IGUAL A 1,5 M E MENOR QUE 2,5 M, EM LOCAL COM NÍVEL BAIXO DE INTERFERÊNCIA. AF_06/2016</v>
          </cell>
          <cell r="C8606" t="str">
            <v>M2</v>
          </cell>
          <cell r="D8606">
            <v>0</v>
          </cell>
          <cell r="E8606">
            <v>0</v>
          </cell>
          <cell r="F8606">
            <v>0</v>
          </cell>
        </row>
        <row r="8607">
          <cell r="A8607">
            <v>94100</v>
          </cell>
          <cell r="B8607" t="str">
            <v>PREPARO DE FUNDO DE VALA  COM LARGURA MAIOR OU IGUAL A 1,5 M E MENOR QUE 2,5 M, EM LOCAL COM NÍVEL ALTO DE INTERFERÊNCIA. AF_06/2016</v>
          </cell>
          <cell r="C8607" t="str">
            <v>M2</v>
          </cell>
          <cell r="D8607">
            <v>0</v>
          </cell>
          <cell r="E8607">
            <v>0</v>
          </cell>
          <cell r="F8607">
            <v>0</v>
          </cell>
        </row>
        <row r="8608">
          <cell r="A8608">
            <v>94102</v>
          </cell>
          <cell r="B8608" t="str">
            <v>LASTRO DE VALA COM PREPARO DE FUNDO, LARGURA MENOR QUE 1,5 M, COM CAMADA DE AREIA, LANÇAMENTO MANUAL, EM LOCAL COM NÍVEL BAIXO DE INTERFERÊNCIA. AF_06/2016</v>
          </cell>
          <cell r="C8608" t="str">
            <v>M3</v>
          </cell>
          <cell r="D8608">
            <v>0</v>
          </cell>
          <cell r="E8608">
            <v>0</v>
          </cell>
          <cell r="F8608">
            <v>0</v>
          </cell>
        </row>
        <row r="8609">
          <cell r="A8609">
            <v>94103</v>
          </cell>
          <cell r="B8609" t="str">
            <v>LASTRO DE VALA COM PREPARO DE FUNDO, LARGURA MENOR QUE 1,5 M, COM CAMADA DE BRITA, LANÇAMENTO MANUAL, EM LOCAL COM NÍVEL BAIXO DE INTERFERÊNCIA. AF_06/2016</v>
          </cell>
          <cell r="C8609" t="str">
            <v>M3</v>
          </cell>
          <cell r="D8609">
            <v>0</v>
          </cell>
          <cell r="E8609">
            <v>0</v>
          </cell>
          <cell r="F8609">
            <v>0</v>
          </cell>
        </row>
        <row r="8610">
          <cell r="A8610">
            <v>94104</v>
          </cell>
          <cell r="B8610" t="str">
            <v>LASTRO DE VALA COM PREPARO DE FUNDO, LARGURA MENOR QUE 1,5 M, COM CAMADA DE AREIA, LANÇAMENTO MANUAL, EM LOCAL COM NÍVEL ALTO DE INTERFERÊNCIA. AF_06/2016</v>
          </cell>
          <cell r="C8610" t="str">
            <v>M3</v>
          </cell>
          <cell r="D8610">
            <v>0</v>
          </cell>
          <cell r="E8610">
            <v>0</v>
          </cell>
          <cell r="F8610">
            <v>0</v>
          </cell>
        </row>
        <row r="8611">
          <cell r="A8611">
            <v>94105</v>
          </cell>
          <cell r="B8611" t="str">
            <v>LASTRO DE VALA COM PREPARO DE FUNDO, LARGURA MENOR QUE 1,5 M, COM CAMADA DE BRITA, LANÇAMENTO MANUAL, EM LOCAL COM NÍVEL ALTO DE INTERFERÊNCIA. AF_06/2016</v>
          </cell>
          <cell r="C8611" t="str">
            <v>M3</v>
          </cell>
          <cell r="D8611">
            <v>0</v>
          </cell>
          <cell r="E8611">
            <v>0</v>
          </cell>
          <cell r="F8611">
            <v>0</v>
          </cell>
        </row>
        <row r="8612">
          <cell r="A8612">
            <v>94106</v>
          </cell>
          <cell r="B8612" t="str">
            <v>LASTRO COM PREPARO DE FUNDO, LARGURA MAIOR OU IGUAL A 1,5 M, COM CAMADA DE AREIA, LANÇAMENTO MANUAL, EM LOCAL COM NÍVEL BAIXO DE INTERFERÊNCIA. AF_06/2016</v>
          </cell>
          <cell r="C8612" t="str">
            <v>M3</v>
          </cell>
          <cell r="D8612">
            <v>0</v>
          </cell>
          <cell r="E8612">
            <v>0</v>
          </cell>
          <cell r="F8612">
            <v>0</v>
          </cell>
        </row>
        <row r="8613">
          <cell r="A8613">
            <v>94107</v>
          </cell>
          <cell r="B8613" t="str">
            <v>LASTRO COM PREPARO DE FUNDO, LARGURA MAIOR OU IGUAL A 1,5 M, COM CAMADA DE BRITA, LANÇAMENTO MANUAL, EM LOCAL COM NÍVEL BAIXO DE INTERFERÊNCIA. AF_06/2016</v>
          </cell>
          <cell r="C8613" t="str">
            <v>M3</v>
          </cell>
          <cell r="D8613">
            <v>0</v>
          </cell>
          <cell r="E8613">
            <v>0</v>
          </cell>
          <cell r="F8613">
            <v>0</v>
          </cell>
        </row>
        <row r="8614">
          <cell r="A8614">
            <v>94108</v>
          </cell>
          <cell r="B8614" t="str">
            <v>LASTRO COM PREPARO DE FUNDO, LARGURA MAIOR OU IGUAL A 1,5 M, COM CAMADA DE AREIA, LANÇAMENTO MANUAL, EM LOCAL COM NÍVEL ALTO DE INTERFERÊNCIA. AF_06/2016</v>
          </cell>
          <cell r="C8614" t="str">
            <v>M3</v>
          </cell>
          <cell r="D8614">
            <v>0</v>
          </cell>
          <cell r="E8614">
            <v>0</v>
          </cell>
          <cell r="F8614">
            <v>0</v>
          </cell>
        </row>
        <row r="8615">
          <cell r="A8615">
            <v>94110</v>
          </cell>
          <cell r="B8615" t="str">
            <v>LASTRO COM PREPARO DE FUNDO, LARGURA MAIOR OU IGUAL A 1,5 M, COM CAMADA DE BRITA, LANÇAMENTO MANUAL, EM LOCAL COM NÍVEL ALTO DE INTERFERÊNCIA. AF_06/2016</v>
          </cell>
          <cell r="C8615" t="str">
            <v>M3</v>
          </cell>
          <cell r="D8615">
            <v>0</v>
          </cell>
          <cell r="E8615">
            <v>0</v>
          </cell>
          <cell r="F8615">
            <v>0</v>
          </cell>
        </row>
        <row r="8616">
          <cell r="A8616">
            <v>94111</v>
          </cell>
          <cell r="B8616" t="str">
            <v>LASTRO DE VALA COM PREPARO DE FUNDO, LARGURA MENOR QUE 1,5 M, COM CAMADA DE AREIA, LANÇAMENTO MECANIZADO, EM LOCAL COM NÍVEL BAIXO DE INTERFERÊNCIA. AF_06/2016</v>
          </cell>
          <cell r="C8616" t="str">
            <v>M3</v>
          </cell>
          <cell r="D8616">
            <v>0</v>
          </cell>
          <cell r="E8616">
            <v>0</v>
          </cell>
          <cell r="F8616">
            <v>0</v>
          </cell>
        </row>
        <row r="8617">
          <cell r="A8617">
            <v>94112</v>
          </cell>
          <cell r="B8617" t="str">
            <v>LASTRO DE VALA COM PREPARO DE FUNDO, LARGURA MENOR QUE 1,5 M, COM CAMADA DE BRITA, LANÇAMENTO MECANIZADO, EM LOCAL COM NÍVEL BAIXO DE INTERFERÊNCIA. AF_06/2016</v>
          </cell>
          <cell r="C8617" t="str">
            <v>M3</v>
          </cell>
          <cell r="D8617">
            <v>0</v>
          </cell>
          <cell r="E8617">
            <v>0</v>
          </cell>
          <cell r="F8617">
            <v>0</v>
          </cell>
        </row>
        <row r="8618">
          <cell r="A8618">
            <v>94113</v>
          </cell>
          <cell r="B8618" t="str">
            <v>LASTRO DE VALA COM PREPARO DE FUNDO, LARGURA MENOR QUE 1,5 M, COM CAMADA DE AREIA, LANÇAMENTO MECANIZADO, EM LOCAL COM NÍVEL ALTO DE INTERFERÊNCIA. AF_06/2016</v>
          </cell>
          <cell r="C8618" t="str">
            <v>M3</v>
          </cell>
          <cell r="D8618">
            <v>0</v>
          </cell>
          <cell r="E8618">
            <v>0</v>
          </cell>
          <cell r="F8618">
            <v>0</v>
          </cell>
        </row>
        <row r="8619">
          <cell r="A8619">
            <v>94114</v>
          </cell>
          <cell r="B8619" t="str">
            <v>LASTRO DE VALA COM PREPARO DE FUNDO, LARGURA MENOR QUE 1,5 M, COM CAMADA DE BRITA, LANÇAMENTO MECANIZADO, EM LOCAL COM NÍVEL ALTO DE INTERFERÊNCIA. AF_06/2016</v>
          </cell>
          <cell r="C8619" t="str">
            <v>M3</v>
          </cell>
          <cell r="D8619">
            <v>0</v>
          </cell>
          <cell r="E8619">
            <v>0</v>
          </cell>
          <cell r="F8619">
            <v>0</v>
          </cell>
        </row>
        <row r="8620">
          <cell r="A8620">
            <v>94115</v>
          </cell>
          <cell r="B8620" t="str">
            <v>LASTRO COM PREPARO DE FUNDO, LARGURA MAIOR OU IGUAL A 1,5 M, COM CAMADA DE AREIA, LANÇAMENTO MECANIZADO, EM LOCAL COM NÍVEL BAIXO DE INTERFERÊNCIA. AF_06/2016</v>
          </cell>
          <cell r="C8620" t="str">
            <v>M3</v>
          </cell>
          <cell r="D8620">
            <v>0</v>
          </cell>
          <cell r="E8620">
            <v>0</v>
          </cell>
          <cell r="F8620">
            <v>0</v>
          </cell>
        </row>
        <row r="8621">
          <cell r="A8621">
            <v>94116</v>
          </cell>
          <cell r="B8621" t="str">
            <v>LASTRO COM PREPARO DE FUNDO, LARGURA MAIOR OU IGUAL A 1,5 M, COM CAMADA DE BRITA, LANÇAMENTO MECANIZADO, EM LOCAL COM NÍVEL BAIXO DE INTERFERÊNCIA. AF_06/2016</v>
          </cell>
          <cell r="C8621" t="str">
            <v>M3</v>
          </cell>
          <cell r="D8621">
            <v>0</v>
          </cell>
          <cell r="E8621">
            <v>0</v>
          </cell>
          <cell r="F8621">
            <v>0</v>
          </cell>
        </row>
        <row r="8622">
          <cell r="A8622">
            <v>94117</v>
          </cell>
          <cell r="B8622" t="str">
            <v>LASTRO COM PREPARO DE FUNDO, LARGURA MAIOR OU IGUAL A 1,5 M, COM CAMADA DE AREIA, LANÇAMENTO MECANIZADO, EM LOCAL COM NÍVEL ALTO DE INTERFERÊNCIA. AF_06/2016</v>
          </cell>
          <cell r="C8622" t="str">
            <v>M3</v>
          </cell>
          <cell r="D8622">
            <v>0</v>
          </cell>
          <cell r="E8622">
            <v>0</v>
          </cell>
          <cell r="F8622">
            <v>0</v>
          </cell>
        </row>
        <row r="8623">
          <cell r="A8623">
            <v>94118</v>
          </cell>
          <cell r="B8623" t="str">
            <v>LASTRO COM PREPARO DE FUNDO, LARGURA MAIOR OU IGUAL A 1,5 M, COM CAMADA DE BRITA, LANÇAMENTO MECANIZADO, EM LOCAL COM NÍVEL ALTO DE INTERFERÊNCIA. AF_06/2016</v>
          </cell>
          <cell r="C8623" t="str">
            <v>M3</v>
          </cell>
          <cell r="D8623">
            <v>0</v>
          </cell>
          <cell r="E8623">
            <v>0</v>
          </cell>
          <cell r="F8623">
            <v>0</v>
          </cell>
        </row>
        <row r="8624">
          <cell r="A8624">
            <v>95606</v>
          </cell>
          <cell r="B8624" t="str">
            <v>UMIDIFICAÇÃO DE MATERIAL PARA VALAS COM CAMINHÃO PIPA 10000L. AF_11/2016</v>
          </cell>
          <cell r="C8624" t="str">
            <v>M3</v>
          </cell>
          <cell r="D8624">
            <v>0</v>
          </cell>
          <cell r="E8624">
            <v>0</v>
          </cell>
          <cell r="F8624">
            <v>0</v>
          </cell>
        </row>
        <row r="8625">
          <cell r="A8625">
            <v>87471</v>
          </cell>
          <cell r="B8625" t="str">
            <v>ALVENARIA DE VEDAÇÃO DE BLOCOS CERÂMICOS FURADOS NA VERTICAL DE 9X19X39CM (ESPESSURA 9CM) DE PAREDES COM ÁREA LÍQUIDA MENOR QUE 6M² SEM VÃOS E ARGAMASSA DE ASSENTAMENTO COM PREPARO EM BETONEIRA. AF_06/2014</v>
          </cell>
          <cell r="C8625" t="str">
            <v>M2</v>
          </cell>
          <cell r="D8625">
            <v>0</v>
          </cell>
          <cell r="E8625">
            <v>0</v>
          </cell>
          <cell r="F8625">
            <v>0</v>
          </cell>
        </row>
        <row r="8626">
          <cell r="A8626">
            <v>87472</v>
          </cell>
          <cell r="B8626" t="str">
            <v>ALVENARIA DE VEDAÇÃO DE BLOCOS CERÂMICOS FURADOS NA VERTICAL DE 9X19X39CM (ESPESSURA 9CM) DE PAREDES COM ÁREA LÍQUIDA MENOR QUE 6M² SEM VÃOS E ARGAMASSA DE ASSENTAMENTO COM PREPARO MANUAL. AF_06/2014</v>
          </cell>
          <cell r="C8626" t="str">
            <v>M2</v>
          </cell>
          <cell r="D8626">
            <v>0</v>
          </cell>
          <cell r="E8626">
            <v>0</v>
          </cell>
          <cell r="F8626">
            <v>0</v>
          </cell>
        </row>
        <row r="8627">
          <cell r="A8627">
            <v>87473</v>
          </cell>
          <cell r="B8627" t="str">
            <v>ALVENARIA DE VEDAÇÃO DE BLOCOS CERÂMICOS FURADOS NA VERTICAL DE 14X19X39CM (ESPESSURA 14CM) DE PAREDES COM ÁREA LÍQUIDA MENOR QUE 6M² SEM VÃOS E ARGAMASSA DE ASSENTAMENTO COM PREPARO EM BETONEIRA. AF_06/2014</v>
          </cell>
          <cell r="C8627" t="str">
            <v>M2</v>
          </cell>
          <cell r="D8627">
            <v>0</v>
          </cell>
          <cell r="E8627">
            <v>0</v>
          </cell>
          <cell r="F8627">
            <v>0</v>
          </cell>
        </row>
        <row r="8628">
          <cell r="A8628">
            <v>87474</v>
          </cell>
          <cell r="B8628" t="str">
            <v>ALVENARIA DE VEDAÇÃO DE BLOCOS CERÂMICOS FURADOS NA VERTICAL DE 14X19X39CM (ESPESSURA 14CM) DE PAREDES COM ÁREA LÍQUIDA MENOR QUE 6M² SEM VÃOS E ARGAMASSA DE ASSENTAMENTO COM PREPARO MANUAL. AF_06/2014</v>
          </cell>
          <cell r="C8628" t="str">
            <v>M2</v>
          </cell>
          <cell r="D8628">
            <v>0</v>
          </cell>
          <cell r="E8628">
            <v>0</v>
          </cell>
          <cell r="F8628">
            <v>0</v>
          </cell>
        </row>
        <row r="8629">
          <cell r="A8629">
            <v>87475</v>
          </cell>
          <cell r="B8629" t="str">
            <v>ALVENARIA DE VEDAÇÃO DE BLOCOS CERÂMICOS FURADOS NA VERTICAL DE 19X19X39CM (ESPESSURA 19CM) DE PAREDES COM ÁREA LÍQUIDA MENOR QUE 6M² SEM VÃOS E ARGAMASSA DE ASSENTAMENTO COM PREPARO EM BETONEIRA. AF_06/2014</v>
          </cell>
          <cell r="C8629" t="str">
            <v>M2</v>
          </cell>
          <cell r="D8629">
            <v>0</v>
          </cell>
          <cell r="E8629">
            <v>0</v>
          </cell>
          <cell r="F8629">
            <v>0</v>
          </cell>
        </row>
        <row r="8630">
          <cell r="A8630">
            <v>87476</v>
          </cell>
          <cell r="B8630" t="str">
            <v>ALVENARIA DE VEDAÇÃO DE BLOCOS CERÂMICOS FURADOS NA VERTICAL DE 19X19X39CM (ESPESSURA 19CM) DE PAREDES COM ÁREA LÍQUIDA MENOR QUE 6M² SEM VÃOS E ARGAMASSA DE ASSENTAMENTO COM PREPARO MANUAL. AF_06/2014</v>
          </cell>
          <cell r="C8630" t="str">
            <v>M2</v>
          </cell>
          <cell r="D8630">
            <v>0</v>
          </cell>
          <cell r="E8630">
            <v>0</v>
          </cell>
          <cell r="F8630">
            <v>0</v>
          </cell>
        </row>
        <row r="8631">
          <cell r="A8631">
            <v>87477</v>
          </cell>
          <cell r="B8631" t="str">
            <v>ALVENARIA DE VEDAÇÃO DE BLOCOS CERÂMICOS FURADOS NA VERTICAL DE 9X19X39CM (ESPESSURA 9CM) DE PAREDES COM ÁREA LÍQUIDA MAIOR OU IGUAL A 6M² SEM VÃOS E ARGAMASSA DE ASSENTAMENTO COM PREPARO EM BETONEIRA. AF_06/2014</v>
          </cell>
          <cell r="C8631" t="str">
            <v>M2</v>
          </cell>
          <cell r="D8631">
            <v>0</v>
          </cell>
          <cell r="E8631">
            <v>0</v>
          </cell>
          <cell r="F8631">
            <v>0</v>
          </cell>
        </row>
        <row r="8632">
          <cell r="A8632">
            <v>87478</v>
          </cell>
          <cell r="B8632" t="str">
            <v>ALVENARIA DE VEDAÇÃO DE BLOCOS CERÂMICOS FURADOS NA VERTICAL DE 9X19X39CM (ESPESSURA 9CM) DE PAREDES COM ÁREA LÍQUIDA MAIOR OU IGUAL A 6M² SEM VÃOS E ARGAMASSA DE ASSENTAMENTO COM PREPARO MANUAL. AF_06/2014</v>
          </cell>
          <cell r="C8632" t="str">
            <v>M2</v>
          </cell>
          <cell r="D8632">
            <v>0</v>
          </cell>
          <cell r="E8632">
            <v>0</v>
          </cell>
          <cell r="F8632">
            <v>0</v>
          </cell>
        </row>
        <row r="8633">
          <cell r="A8633">
            <v>87479</v>
          </cell>
          <cell r="B8633" t="str">
            <v>ALVENARIA DE VEDAÇÃO DE BLOCOS CERÂMICOS FURADOS NA VERTICAL DE 14X19X39CM (ESPESSURA 14CM) DE PAREDES COM ÁREA LÍQUIDA MAIOR OU IGUAL A 6M² SEM VÃOS E ARGAMASSA DE ASSENTAMENTO COM PREPARO EM BETONEIRA. AF_06/2014</v>
          </cell>
          <cell r="C8633" t="str">
            <v>M2</v>
          </cell>
          <cell r="D8633">
            <v>0</v>
          </cell>
          <cell r="E8633">
            <v>0</v>
          </cell>
          <cell r="F8633">
            <v>0</v>
          </cell>
        </row>
        <row r="8634">
          <cell r="A8634">
            <v>87480</v>
          </cell>
          <cell r="B8634" t="str">
            <v>ALVENARIA DE VEDAÇÃO DE BLOCOS CERÂMICOS FURADOS NA VERTICAL DE 14X19X39CM (ESPESSURA 14CM) DE PAREDES COM ÁREA LÍQUIDA MAIOR OU IGUAL A 6M² SEM VÃOS E ARGAMASSA DE ASSENTAMENTO COM PREPARO MANUAL. AF_06/2014</v>
          </cell>
          <cell r="C8634" t="str">
            <v>M2</v>
          </cell>
          <cell r="D8634">
            <v>0</v>
          </cell>
          <cell r="E8634">
            <v>0</v>
          </cell>
          <cell r="F8634">
            <v>0</v>
          </cell>
        </row>
        <row r="8635">
          <cell r="A8635">
            <v>87481</v>
          </cell>
          <cell r="B8635" t="str">
            <v>ALVENARIA DE VEDAÇÃO DE BLOCOS CERÂMICOS FURADOS NA VERTICAL DE 19X19X39CM (ESPESSURA 19CM) DE PAREDES COM ÁREA LÍQUIDA MAIOR OU IGUAL A 6M² SEM VÃOS E ARGAMASSA DE ASSENTAMENTO COM PREPARO EM BETONEIRA. AF_06/2014</v>
          </cell>
          <cell r="C8635" t="str">
            <v>M2</v>
          </cell>
          <cell r="D8635">
            <v>0</v>
          </cell>
          <cell r="E8635">
            <v>0</v>
          </cell>
          <cell r="F8635">
            <v>0</v>
          </cell>
        </row>
        <row r="8636">
          <cell r="A8636">
            <v>87482</v>
          </cell>
          <cell r="B8636" t="str">
            <v>ALVENARIA DE VEDAÇÃO DE BLOCOS CERÂMICOS FURADOS NA VERTICAL DE 19X19X39CM (ESPESSURA 19CM) DE PAREDES COM ÁREA LÍQUIDA MAIOR OU IGUAL A 6M² SEM VÃOS E ARGAMASSA DE ASSENTAMENTO COM PREPARO MANUAL. AF_06/2014</v>
          </cell>
          <cell r="C8636" t="str">
            <v>M2</v>
          </cell>
          <cell r="D8636">
            <v>0</v>
          </cell>
          <cell r="E8636">
            <v>0</v>
          </cell>
          <cell r="F8636">
            <v>0</v>
          </cell>
        </row>
        <row r="8637">
          <cell r="A8637">
            <v>87483</v>
          </cell>
          <cell r="B8637" t="str">
            <v>ALVENARIA DE VEDAÇÃO DE BLOCOS CERÂMICOS FURADOS NA VERTICAL DE 9X19X39CM (ESPESSURA 9CM) DE PAREDES COM ÁREA LÍQUIDA MENOR QUE 6M² COM VÃOS E ARGAMASSA DE ASSENTAMENTO COM PREPARO EM BETONEIRA. AF_06/2014</v>
          </cell>
          <cell r="C8637" t="str">
            <v>M2</v>
          </cell>
          <cell r="D8637">
            <v>0</v>
          </cell>
          <cell r="E8637">
            <v>0</v>
          </cell>
          <cell r="F8637">
            <v>0</v>
          </cell>
        </row>
        <row r="8638">
          <cell r="A8638">
            <v>87484</v>
          </cell>
          <cell r="B8638" t="str">
            <v>ALVENARIA DE VEDAÇÃO DE BLOCOS CERÂMICOS FURADOS NA VERTICAL DE 9X19X39CM (ESPESSURA 9CM) DE PAREDES COM ÁREA LÍQUIDA MENOR QUE 6M² COM VÃOS E ARGAMASSA DE ASSENTAMENTO COM PREPARO MANUAL. AF_06/2014</v>
          </cell>
          <cell r="C8638" t="str">
            <v>M2</v>
          </cell>
          <cell r="D8638">
            <v>0</v>
          </cell>
          <cell r="E8638">
            <v>0</v>
          </cell>
          <cell r="F8638">
            <v>0</v>
          </cell>
        </row>
        <row r="8639">
          <cell r="A8639">
            <v>87485</v>
          </cell>
          <cell r="B8639" t="str">
            <v>ALVENARIA DE VEDAÇÃO DE BLOCOS CERÂMICOS FURADOS NA VERTICAL DE 14X19X39CM (ESPESSURA 14CM) DE PAREDES COM ÁREA LÍQUIDA MENOR QUE 6M² COM VÃOS E ARGAMASSA DE ASSENTAMENTO COM PREPARO EM BETONEIRA. AF_06/2014</v>
          </cell>
          <cell r="C8639" t="str">
            <v>M2</v>
          </cell>
          <cell r="D8639">
            <v>0</v>
          </cell>
          <cell r="E8639">
            <v>0</v>
          </cell>
          <cell r="F8639">
            <v>0</v>
          </cell>
        </row>
        <row r="8640">
          <cell r="A8640">
            <v>87487</v>
          </cell>
          <cell r="B8640" t="str">
            <v>ALVENARIA DE VEDAÇÃO DE BLOCOS CERÂMICOS FURADOS NA VERTICAL DE 19X19X39CM (ESPESSURA 19CM) DE PAREDES COM ÁREA LÍQUIDA MENOR QUE 6M² COM VÃOS E ARGAMASSA DE ASSENTAMENTO COM PREPARO EM BETONEIRA. AF_06/2014</v>
          </cell>
          <cell r="C8640" t="str">
            <v>M2</v>
          </cell>
          <cell r="D8640">
            <v>0</v>
          </cell>
          <cell r="E8640">
            <v>0</v>
          </cell>
          <cell r="F8640">
            <v>0</v>
          </cell>
        </row>
        <row r="8641">
          <cell r="A8641">
            <v>87488</v>
          </cell>
          <cell r="B8641" t="str">
            <v>ALVENARIA DE VEDAÇÃO DE BLOCOS CERÂMICOS FURADOS NA VERTICAL DE 19X19X39CM (ESPESSURA 19CM) DE PAREDES COM ÁREA LÍQUIDA MENOR QUE 6M² COM VÃOS E ARGAMASSA DE ASSENTAMENTO COM PREPARO MANUAL. AF_06/2014</v>
          </cell>
          <cell r="C8641" t="str">
            <v>M2</v>
          </cell>
          <cell r="D8641">
            <v>0</v>
          </cell>
          <cell r="E8641">
            <v>0</v>
          </cell>
          <cell r="F8641">
            <v>0</v>
          </cell>
        </row>
        <row r="8642">
          <cell r="A8642">
            <v>87489</v>
          </cell>
          <cell r="B8642" t="str">
            <v>ALVENARIA DE VEDAÇÃO DE BLOCOS CERÂMICOS FURADOS NA VERTICAL DE 9X19X39CM (ESPESSURA 9CM) DE PAREDES COM ÁREA LÍQUIDA MAIOR OU IGUAL A 6M² COM VÃOS E ARGAMASSA DE ASSENTAMENTO COM PREPARO EM BETONEIRA. AF_06/2014</v>
          </cell>
          <cell r="C8642" t="str">
            <v>M2</v>
          </cell>
          <cell r="D8642">
            <v>0</v>
          </cell>
          <cell r="E8642">
            <v>0</v>
          </cell>
          <cell r="F8642">
            <v>0</v>
          </cell>
        </row>
        <row r="8643">
          <cell r="A8643">
            <v>87490</v>
          </cell>
          <cell r="B8643" t="str">
            <v>ALVENARIA DE VEDAÇÃO DE BLOCOS CERÂMICOS FURADOS NA VERTICAL DE 9X19X39CM (ESPESSURA 9CM) DE PAREDES COM ÁREA LÍQUIDA MAIOR OU IGUAL A 6M² COM VÃOS E ARGAMASSA DE ASSENTAMENTO COM PREPARO MANUAL. AF_06/2014</v>
          </cell>
          <cell r="C8643" t="str">
            <v>M2</v>
          </cell>
          <cell r="D8643">
            <v>0</v>
          </cell>
          <cell r="E8643">
            <v>0</v>
          </cell>
          <cell r="F8643">
            <v>0</v>
          </cell>
        </row>
        <row r="8644">
          <cell r="A8644">
            <v>87491</v>
          </cell>
          <cell r="B8644" t="str">
            <v>ALVENARIA DE VEDAÇÃO DE BLOCOS CERÂMICOS FURADOS NA VERTICAL DE 14X19X39CM (ESPESSURA 14CM) DE PAREDES COM ÁREA LÍQUIDA MAIOR OU IGUAL A 6M² COM VÃOS E ARGAMASSA DE ASSENTAMENTO COM PREPARO EM BETONEIRA. AF_06/2014</v>
          </cell>
          <cell r="C8644" t="str">
            <v>M2</v>
          </cell>
          <cell r="D8644">
            <v>0</v>
          </cell>
          <cell r="E8644">
            <v>0</v>
          </cell>
          <cell r="F8644">
            <v>0</v>
          </cell>
        </row>
        <row r="8645">
          <cell r="A8645">
            <v>87492</v>
          </cell>
          <cell r="B8645" t="str">
            <v>ALVENARIA DE VEDAÇÃO DE BLOCOS CERÂMICOS FURADOS NA VERTICAL DE 14X19X39CM (ESPESSURA 14CM) DE PAREDES COM ÁREA LÍQUIDA MAIOR OU IGUAL A 6M² COM VÃOS E ARGAMASSA DE ASSENTAMENTO COM PREPARO MANUAL. AF_06/2014</v>
          </cell>
          <cell r="C8645" t="str">
            <v>M2</v>
          </cell>
          <cell r="D8645">
            <v>0</v>
          </cell>
          <cell r="E8645">
            <v>0</v>
          </cell>
          <cell r="F8645">
            <v>0</v>
          </cell>
        </row>
        <row r="8646">
          <cell r="A8646">
            <v>87493</v>
          </cell>
          <cell r="B8646" t="str">
            <v>ALVENARIA DE VEDAÇÃO DE BLOCOS CERÂMICOS FURADOS NA VERTICAL DE 19X19X39CM (ESPESSURA 19CM) DE PAREDES COM ÁREA LÍQUIDA MAIOR OU IGUAL A 6M² COM VÃOS E ARGAMASSA DE ASSENTAMENTO COM PREPARO EM BETONEIRA. AF_06/2014</v>
          </cell>
          <cell r="C8646" t="str">
            <v>M2</v>
          </cell>
          <cell r="D8646">
            <v>0</v>
          </cell>
          <cell r="E8646">
            <v>0</v>
          </cell>
          <cell r="F8646">
            <v>0</v>
          </cell>
        </row>
        <row r="8647">
          <cell r="A8647">
            <v>87494</v>
          </cell>
          <cell r="B8647" t="str">
            <v>ALVENARIA DE VEDAÇÃO DE BLOCOS CERÂMICOS FURADOS NA VERTICAL DE 19X19X39CM (ESPESSURA 19CM) DE PAREDES COM ÁREA LÍQUIDA MAIOR OU IGUAL A 6M² COM VÃOS E ARGAMASSA DE ASSENTAMENTO COM PREPARO MANUAL. AF_06/2014</v>
          </cell>
          <cell r="C8647" t="str">
            <v>M2</v>
          </cell>
          <cell r="D8647">
            <v>0</v>
          </cell>
          <cell r="E8647">
            <v>0</v>
          </cell>
          <cell r="F8647">
            <v>0</v>
          </cell>
        </row>
        <row r="8648">
          <cell r="A8648">
            <v>87495</v>
          </cell>
          <cell r="B8648" t="str">
            <v>ALVENARIA DE VEDAÇÃO DE BLOCOS CERÂMICOS FURADOS NA HORIZONTAL DE 9X19X19CM (ESPESSURA 9CM) DE PAREDES COM ÁREA LÍQUIDA MENOR QUE 6M² SEM VÃOS E ARGAMASSA DE ASSENTAMENTO COM PREPARO EM BETONEIRA. AF_06/2014</v>
          </cell>
          <cell r="C8648" t="str">
            <v>M2</v>
          </cell>
          <cell r="D8648">
            <v>0</v>
          </cell>
          <cell r="E8648">
            <v>0</v>
          </cell>
          <cell r="F8648">
            <v>0</v>
          </cell>
        </row>
        <row r="8649">
          <cell r="A8649">
            <v>87496</v>
          </cell>
          <cell r="B8649" t="str">
            <v>ALVENARIA DE VEDAÇÃO DE BLOCOS CERÂMICOS FURADOS NA HORIZONTAL DE 9X19X19CM (ESPESSURA 9CM) DE PAREDES COM ÁREA LÍQUIDA MENOR QUE 6M² SEM VÃOS E ARGAMASSA DE ASSENTAMENTO COM PREPARO MANUAL. AF_06/2014</v>
          </cell>
          <cell r="C8649" t="str">
            <v>M2</v>
          </cell>
          <cell r="D8649">
            <v>0</v>
          </cell>
          <cell r="E8649">
            <v>0</v>
          </cell>
          <cell r="F8649">
            <v>0</v>
          </cell>
        </row>
        <row r="8650">
          <cell r="A8650">
            <v>87497</v>
          </cell>
          <cell r="B8650" t="str">
            <v>ALVENARIA DE VEDAÇÃO DE BLOCOS CERÂMICOS FURADOS NA HORIZONTAL DE 11,5X19X19CM (ESPESSURA 11,5CM) DE PAREDES COM ÁREA LÍQUIDA MENOR QUE 6M² SEM VÃOS E ARGAMASSA DE ASSENTAMENTO COM PREPARO EM BETONEIRA. AF_06/2014</v>
          </cell>
          <cell r="C8650" t="str">
            <v>M2</v>
          </cell>
          <cell r="D8650">
            <v>0</v>
          </cell>
          <cell r="E8650">
            <v>0</v>
          </cell>
          <cell r="F8650">
            <v>0</v>
          </cell>
        </row>
        <row r="8651">
          <cell r="A8651">
            <v>87498</v>
          </cell>
          <cell r="B8651" t="str">
            <v>ALVENARIA DE VEDAÇÃO DE BLOCOS CERÂMICOS FURADOS NA HORIZONTAL DE 11,5X19X19CM (ESPESSURA 11,5CM) DE PAREDES COM ÁREA LÍQUIDA MENOR QUE 6M² SEM VÃOS E ARGAMASSA DE ASSENTAMENTO COM PREPARO MANUAL. AF_06/2014</v>
          </cell>
          <cell r="C8651" t="str">
            <v>M2</v>
          </cell>
          <cell r="D8651">
            <v>0</v>
          </cell>
          <cell r="E8651">
            <v>0</v>
          </cell>
          <cell r="F8651">
            <v>0</v>
          </cell>
        </row>
        <row r="8652">
          <cell r="A8652">
            <v>87499</v>
          </cell>
          <cell r="B8652" t="str">
            <v>ALVENARIA DE VEDAÇÃO DE BLOCOS CERÂMICOS FURADOS NA HORIZONTAL DE 9X14X19CM (ESPESSURA 9CM) DE PAREDES COM ÁREA LÍQUIDA MENOR QUE 6M² SEM VÃOS E ARGAMASSA DE ASSENTAMENTO COM PREPARO EM BETONEIRA. AF_06/2014</v>
          </cell>
          <cell r="C8652" t="str">
            <v>M2</v>
          </cell>
          <cell r="D8652">
            <v>0</v>
          </cell>
          <cell r="E8652">
            <v>0</v>
          </cell>
          <cell r="F8652">
            <v>0</v>
          </cell>
        </row>
        <row r="8653">
          <cell r="A8653">
            <v>87500</v>
          </cell>
          <cell r="B8653" t="str">
            <v>ALVENARIA DE VEDAÇÃO DE BLOCOS CERÂMICOS FURADOS NA HORIZONTAL DE 9X14X19CM (ESPESSURA 9CM) DE PAREDES COM ÁREA LÍQUIDA MENOR QUE 6M² SEM VÃOS E ARGAMASSA DE ASSENTAMENTO COM PREPARO MANUAL. AF_06/2014</v>
          </cell>
          <cell r="C8653" t="str">
            <v>M2</v>
          </cell>
          <cell r="D8653">
            <v>0</v>
          </cell>
          <cell r="E8653">
            <v>0</v>
          </cell>
          <cell r="F8653">
            <v>0</v>
          </cell>
        </row>
        <row r="8654">
          <cell r="A8654">
            <v>87501</v>
          </cell>
          <cell r="B8654" t="str">
            <v>ALVENARIA DE VEDAÇÃO DE BLOCOS CERÂMICOS FURADOS NA HORIZONTAL DE 14X9X19CM (ESPESSURA 14CM, BLOCO DEITADO) DE PAREDES COM ÁREA LÍQUIDA MENOR QUE 6M² SEM VÃOS E ARGAMASSA DE ASSENTAMENTO COM PREPARO EM BETONEIRA. AF_06/2014</v>
          </cell>
          <cell r="C8654" t="str">
            <v>M2</v>
          </cell>
          <cell r="D8654">
            <v>0</v>
          </cell>
          <cell r="E8654">
            <v>0</v>
          </cell>
          <cell r="F8654">
            <v>0</v>
          </cell>
        </row>
        <row r="8655">
          <cell r="A8655">
            <v>87502</v>
          </cell>
          <cell r="B8655" t="str">
            <v>ALVENARIA DE VEDAÇÃO DE BLOCOS CERÂMICOS FURADOS NA HORIZONTAL DE 14X9X19CM (ESPESSURA 14CM, BLOCO DEITADO) DE PAREDES COM ÁREA LÍQUIDA MENOR QUE 6M² SEM VÃOS E ARGAMASSA DE ASSENTAMENTO COM PREPARO MANUAL. AF_06/2014</v>
          </cell>
          <cell r="C8655" t="str">
            <v>M2</v>
          </cell>
          <cell r="D8655">
            <v>0</v>
          </cell>
          <cell r="E8655">
            <v>0</v>
          </cell>
          <cell r="F8655">
            <v>0</v>
          </cell>
        </row>
        <row r="8656">
          <cell r="A8656">
            <v>87503</v>
          </cell>
          <cell r="B8656" t="str">
            <v>ALVENARIA DE VEDAÇÃO DE BLOCOS CERÂMICOS FURADOS NA HORIZONTAL DE 9X19X19CM (ESPESSURA 9CM) DE PAREDES COM ÁREA LÍQUIDA MAIOR OU IGUAL A 6M² SEM VÃOS E ARGAMASSA DE ASSENTAMENTO COM PREPARO EM BETONEIRA. AF_06/2014</v>
          </cell>
          <cell r="C8656" t="str">
            <v>M2</v>
          </cell>
          <cell r="D8656">
            <v>0</v>
          </cell>
          <cell r="E8656">
            <v>0</v>
          </cell>
          <cell r="F8656">
            <v>0</v>
          </cell>
        </row>
        <row r="8657">
          <cell r="A8657">
            <v>87504</v>
          </cell>
          <cell r="B8657" t="str">
            <v>ALVENARIA DE VEDAÇÃO DE BLOCOS CERÂMICOS FURADOS NA HORIZONTAL DE 9X19X19CM (ESPESSURA 9CM) DE PAREDES COM ÁREA LÍQUIDA MAIOR OU IGUAL A 6M² SEM VÃOS E ARGAMASSA DE ASSENTAMENTO COM PREPARO MANUAL. AF_06/2014</v>
          </cell>
          <cell r="C8657" t="str">
            <v>M2</v>
          </cell>
          <cell r="D8657">
            <v>0</v>
          </cell>
          <cell r="E8657">
            <v>0</v>
          </cell>
          <cell r="F8657">
            <v>0</v>
          </cell>
        </row>
        <row r="8658">
          <cell r="A8658">
            <v>87505</v>
          </cell>
          <cell r="B8658" t="str">
            <v>ALVENARIA DE VEDAÇÃO DE BLOCOS CERÂMICOS FURADOS NA HORIZONTAL DE 11,5X19X19CM (ESPESSURA 11,5M) DE PAREDES COM ÁREA LÍQUIDA MAIOR OU IGUAL A 6M² SEM VÃOS E ARGAMASSA DE ASSENTAMENTO COM PREPARO EM BETONEIRA. AF_06/2014</v>
          </cell>
          <cell r="C8658" t="str">
            <v>M2</v>
          </cell>
          <cell r="D8658">
            <v>0</v>
          </cell>
          <cell r="E8658">
            <v>0</v>
          </cell>
          <cell r="F8658">
            <v>0</v>
          </cell>
        </row>
        <row r="8659">
          <cell r="A8659">
            <v>87506</v>
          </cell>
          <cell r="B8659" t="str">
            <v>ALVENARIA DE VEDAÇÃO DE BLOCOS CERÂMICOS FURADOS NA HORIZONTAL DE 11,5X19X19CM (ESPESSURA 11,5M) DE PAREDES COM ÁREA LÍQUIDA MAIOR OU IGUAL A 6M² SEM VÃOS E ARGAMASSA DE ASSENTAMENTO COM PREPARO MANUAL. AF_06/2014</v>
          </cell>
          <cell r="C8659" t="str">
            <v>M2</v>
          </cell>
          <cell r="D8659">
            <v>0</v>
          </cell>
          <cell r="E8659">
            <v>0</v>
          </cell>
          <cell r="F8659">
            <v>0</v>
          </cell>
        </row>
        <row r="8660">
          <cell r="A8660">
            <v>87507</v>
          </cell>
          <cell r="B8660" t="str">
            <v>ALVENARIA DE VEDAÇÃO DE BLOCOS CERÂMICOS FURADOS NA HORIZONTAL DE 9X14X19CM (ESPESSURA 9CM) DE PAREDES COM ÁREA LÍQUIDA MAIOR OU IGUAL A 6M² SEM VÃOS E ARGAMASSA DE ASSENTAMENTO COM PREPARO EM BETONEIRA. AF_06/2014</v>
          </cell>
          <cell r="C8660" t="str">
            <v>M2</v>
          </cell>
          <cell r="D8660">
            <v>0</v>
          </cell>
          <cell r="E8660">
            <v>0</v>
          </cell>
          <cell r="F8660">
            <v>0</v>
          </cell>
        </row>
        <row r="8661">
          <cell r="A8661">
            <v>87508</v>
          </cell>
          <cell r="B8661" t="str">
            <v>ALVENARIA DE VEDAÇÃO DE BLOCOS CERÂMICOS FURADOS NA HORIZONTAL DE 9X14X19CM (ESPESSURA 9CM) DE PAREDES COM ÁREA LÍQUIDA MAIOR OU IGUAL A 6M² SEM VÃOS E ARGAMASSA DE ASSENTAMENTO COM PREPARO MANUAL. AF_06/2014</v>
          </cell>
          <cell r="C8661" t="str">
            <v>M2</v>
          </cell>
          <cell r="D8661">
            <v>0</v>
          </cell>
          <cell r="E8661">
            <v>0</v>
          </cell>
          <cell r="F8661">
            <v>0</v>
          </cell>
        </row>
        <row r="8662">
          <cell r="A8662">
            <v>87509</v>
          </cell>
          <cell r="B8662" t="str">
            <v>ALVENARIA DE VEDAÇÃO DE BLOCOS CERÂMICOS FURADOS NA HORIZONTAL DE 14X9X19CM (ESPESSURA 14CM, BLOCO DEITADO) DE PAREDES COM ÁREA LÍQUIDA MAIOR OU IGUAL A 6M² SEM VÃOS E ARGAMASSA DE ASSENTAMENTO COM PREPARO EM BETONEIRA. AF_06/2014</v>
          </cell>
          <cell r="C8662" t="str">
            <v>M2</v>
          </cell>
          <cell r="D8662">
            <v>0</v>
          </cell>
          <cell r="E8662">
            <v>0</v>
          </cell>
          <cell r="F8662">
            <v>0</v>
          </cell>
        </row>
        <row r="8663">
          <cell r="A8663">
            <v>87510</v>
          </cell>
          <cell r="B8663" t="str">
            <v>ALVENARIA DE VEDAÇÃO DE BLOCOS CERÂMICOS FURADOS NA HORIZONTAL DE 14X9X19CM (ESPESSURA 14CM, BLOCO DEITADO) DE PAREDES COM ÁREA LÍQUIDA MAIOR OU IGUAL A 6M² SEM VÃOS E ARGAMASSA DE ASSENTAMENTO COM PREPARO MANUAL. AF_06/2014</v>
          </cell>
          <cell r="C8663" t="str">
            <v>M2</v>
          </cell>
          <cell r="D8663">
            <v>0</v>
          </cell>
          <cell r="E8663">
            <v>0</v>
          </cell>
          <cell r="F8663">
            <v>0</v>
          </cell>
        </row>
        <row r="8664">
          <cell r="A8664">
            <v>87511</v>
          </cell>
          <cell r="B8664" t="str">
            <v>ALVENARIA DE VEDAÇÃO DE BLOCOS CERÂMICOS FURADOS NA HORIZONTAL DE 9X19X19CM (ESPESSURA 9CM) DE PAREDES COM ÁREA LÍQUIDA MENOR QUE 6M² COM VÃOS E ARGAMASSA DE ASSENTAMENTO COM PREPARO EM BETONEIRA. AF_06/2014</v>
          </cell>
          <cell r="C8664" t="str">
            <v>M2</v>
          </cell>
          <cell r="D8664">
            <v>0</v>
          </cell>
          <cell r="E8664">
            <v>0</v>
          </cell>
          <cell r="F8664">
            <v>0</v>
          </cell>
        </row>
        <row r="8665">
          <cell r="A8665">
            <v>87512</v>
          </cell>
          <cell r="B8665" t="str">
            <v>ALVENARIA DE VEDAÇÃO DE BLOCOS CERÂMICOS FURADOS NA HORIZONTAL DE 9X19X19CM (ESPESSURA 9CM) DE PAREDES COM ÁREA LÍQUIDA MENOR QUE 6M² COM VÃOS E ARGAMASSA DE ASSENTAMENTO COM PREPARO MANUAL. AF_06/2014</v>
          </cell>
          <cell r="C8665" t="str">
            <v>M2</v>
          </cell>
          <cell r="D8665">
            <v>0</v>
          </cell>
          <cell r="E8665">
            <v>0</v>
          </cell>
          <cell r="F8665">
            <v>0</v>
          </cell>
        </row>
        <row r="8666">
          <cell r="A8666">
            <v>87513</v>
          </cell>
          <cell r="B8666" t="str">
            <v>ALVENARIA DE VEDAÇÃO DE BLOCOS CERÂMICOS FURADOS NA HORIZONTAL DE 11,5X19X19CM (ESPESSURA 11,5CM) DE PAREDES COM ÁREA LÍQUIDA MENOR QUE 6M² COM VÃOS E ARGAMASSA DE ASSENTAMENTO COM PREPARO EM BETONEIRA. AF_06/2014</v>
          </cell>
          <cell r="C8666" t="str">
            <v>M2</v>
          </cell>
          <cell r="D8666">
            <v>0</v>
          </cell>
          <cell r="E8666">
            <v>0</v>
          </cell>
          <cell r="F8666">
            <v>0</v>
          </cell>
        </row>
        <row r="8667">
          <cell r="A8667">
            <v>87514</v>
          </cell>
          <cell r="B8667" t="str">
            <v>ALVENARIA DE VEDAÇÃO DE BLOCOS CERÂMICOS FURADOS NA HORIZONTAL DE 11,5X19X19CM (ESPESSURA 11,5CM) DE PAREDES COM ÁREA LÍQUIDA MENOR QUE 6M² COM VÃOS E ARGAMASSA DE ASSENTAMENTO COM PREPARO MANUAL. AF_06/2014</v>
          </cell>
          <cell r="C8667" t="str">
            <v>M2</v>
          </cell>
          <cell r="D8667">
            <v>0</v>
          </cell>
          <cell r="E8667">
            <v>0</v>
          </cell>
          <cell r="F8667">
            <v>0</v>
          </cell>
        </row>
        <row r="8668">
          <cell r="A8668">
            <v>87515</v>
          </cell>
          <cell r="B8668" t="str">
            <v>ALVENARIA DE VEDAÇÃO DE BLOCOS CERÂMICOS FURADOS NA HORIZONTAL DE 9X14X19CM (ESPESSURA 9CM) DE PAREDES COM ÁREA LÍQUIDA MENOR QUE 6M² COM VÃOS E ARGAMASSA DE ASSENTAMENTO COM PREPARO EM BETONEIRA. AF_06/2014</v>
          </cell>
          <cell r="C8668" t="str">
            <v>M2</v>
          </cell>
          <cell r="D8668">
            <v>0</v>
          </cell>
          <cell r="E8668">
            <v>0</v>
          </cell>
          <cell r="F8668">
            <v>0</v>
          </cell>
        </row>
        <row r="8669">
          <cell r="A8669">
            <v>87516</v>
          </cell>
          <cell r="B8669" t="str">
            <v>ALVENARIA DE VEDAÇÃO DE BLOCOS CERÂMICOS FURADOS NA HORIZONTAL DE 9X14X19CM (ESPESSURA 9CM) DE PAREDES COM ÁREA LÍQUIDA MENOR QUE 6M² COM VÃOS E ARGAMASSA DE ASSENTAMENTO COM PREPARO MANUAL. AF_06/2014</v>
          </cell>
          <cell r="C8669" t="str">
            <v>M2</v>
          </cell>
          <cell r="D8669">
            <v>0</v>
          </cell>
          <cell r="E8669">
            <v>0</v>
          </cell>
          <cell r="F8669">
            <v>0</v>
          </cell>
        </row>
        <row r="8670">
          <cell r="A8670">
            <v>87517</v>
          </cell>
          <cell r="B8670" t="str">
            <v>ALVENARIA DE VEDAÇÃO DE BLOCOS CERÂMICOS FURADOS NA HORIZONTAL DE 14X9X19CM (ESPESSURA 14CM, BLOCO DEITADO) DE PAREDES COM ÁREA LÍQUIDA MENOR QUE 6M² COM VÃOS E ARGAMASSA DE ASSENTAMENTO COM PREPARO EM BETONEIRA. AF_06/2014</v>
          </cell>
          <cell r="C8670" t="str">
            <v>M2</v>
          </cell>
          <cell r="D8670">
            <v>0</v>
          </cell>
          <cell r="E8670">
            <v>0</v>
          </cell>
          <cell r="F8670">
            <v>0</v>
          </cell>
        </row>
        <row r="8671">
          <cell r="A8671">
            <v>87518</v>
          </cell>
          <cell r="B8671" t="str">
            <v>ALVENARIA DE VEDAÇÃO DE BLOCOS CERÂMICOS FURADOS NA HORIZONTAL DE 14X9X19CM (ESPESSURA 14CM, BLOCO DEITADO) DE PAREDES COM ÁREA LÍQUIDA MENOR QUE 6M² COM VÃOS E ARGAMASSA DE ASSENTAMENTO COM PREPARO MANUAL. AF_06/2014</v>
          </cell>
          <cell r="C8671" t="str">
            <v>M2</v>
          </cell>
          <cell r="D8671">
            <v>0</v>
          </cell>
          <cell r="E8671">
            <v>0</v>
          </cell>
          <cell r="F8671">
            <v>0</v>
          </cell>
        </row>
        <row r="8672">
          <cell r="A8672">
            <v>87519</v>
          </cell>
          <cell r="B8672" t="str">
            <v>ALVENARIA DE VEDAÇÃO DE BLOCOS CERÂMICOS FURADOS NA HORIZONTAL DE 9X19X19CM (ESPESSURA 9CM) DE PAREDES COM ÁREA LÍQUIDA MAIOR OU IGUAL A 6M² COM VÃOS E ARGAMASSA DE ASSENTAMENTO COM PREPARO EM BETONEIRA. AF_06/2014</v>
          </cell>
          <cell r="C8672" t="str">
            <v>M2</v>
          </cell>
          <cell r="D8672">
            <v>0</v>
          </cell>
          <cell r="E8672">
            <v>0</v>
          </cell>
          <cell r="F8672">
            <v>0</v>
          </cell>
        </row>
        <row r="8673">
          <cell r="A8673">
            <v>87520</v>
          </cell>
          <cell r="B8673" t="str">
            <v>ALVENARIA DE VEDAÇÃO DE BLOCOS CERÂMICOS FURADOS NA HORIZONTAL DE 9X19X19CM (ESPESSURA 9CM) DE PAREDES COM ÁREA LÍQUIDA MAIOR OU IGUAL A 6M² COM VÃOS E ARGAMASSA DE ASSENTAMENTO COM PREPARO MANUAL. AF_06/2014</v>
          </cell>
          <cell r="C8673" t="str">
            <v>M2</v>
          </cell>
          <cell r="D8673">
            <v>0</v>
          </cell>
          <cell r="E8673">
            <v>0</v>
          </cell>
          <cell r="F8673">
            <v>0</v>
          </cell>
        </row>
        <row r="8674">
          <cell r="A8674">
            <v>87521</v>
          </cell>
          <cell r="B8674" t="str">
            <v>ALVENARIA DE VEDAÇÃO DE BLOCOS CERÂMICOS FURADOS NA HORIZONTAL DE 11,5X19X19CM (ESPESSURA 11,5CM) DE PAREDES COM ÁREA LÍQUIDA MAIOR OU IGUAL A 6M² COM VÃOS E ARGAMASSA DE ASSENTAMENTO COM PREPARO EM BETONEIRA. AF_06/2014</v>
          </cell>
          <cell r="C8674" t="str">
            <v>M2</v>
          </cell>
          <cell r="D8674">
            <v>0</v>
          </cell>
          <cell r="E8674">
            <v>0</v>
          </cell>
          <cell r="F8674">
            <v>0</v>
          </cell>
        </row>
        <row r="8675">
          <cell r="A8675">
            <v>87522</v>
          </cell>
          <cell r="B8675" t="str">
            <v>ALVENARIA DE VEDAÇÃO DE BLOCOS CERÂMICOS FURADOS NA HORIZONTAL DE 11,5X19X19CM (ESPESSURA 11,5CM) DE PAREDES COM ÁREA LÍQUIDA MAIOR OU IGUAL A 6M² COM VÃOS E ARGAMASSA DE ASSENTAMENTO COM PREPARO MANUAL. AF_06/2014</v>
          </cell>
          <cell r="C8675" t="str">
            <v>M2</v>
          </cell>
          <cell r="D8675">
            <v>0</v>
          </cell>
          <cell r="E8675">
            <v>0</v>
          </cell>
          <cell r="F8675">
            <v>0</v>
          </cell>
        </row>
        <row r="8676">
          <cell r="A8676">
            <v>87523</v>
          </cell>
          <cell r="B8676" t="str">
            <v>ALVENARIA DE VEDAÇÃO DE BLOCOS CERÂMICOS FURADOS NA HORIZONTAL DE 9X14X19CM (ESPESSURA 9CM) DE PAREDES COM ÁREA LÍQUIDA MAIOR OU IGUAL A 6M² COM VÃOS E ARGAMASSA DE ASSENTAMENTO COM PREPARO EM BETONEIRA. AF_06/2014</v>
          </cell>
          <cell r="C8676" t="str">
            <v>M2</v>
          </cell>
          <cell r="D8676">
            <v>0</v>
          </cell>
          <cell r="E8676">
            <v>0</v>
          </cell>
          <cell r="F8676">
            <v>0</v>
          </cell>
        </row>
        <row r="8677">
          <cell r="A8677">
            <v>87524</v>
          </cell>
          <cell r="B8677" t="str">
            <v>ALVENARIA DE VEDAÇÃO DE BLOCOS CERÂMICOS FURADOS NA HORIZONTAL DE 9X14X19CM (ESPESSURA 9CM) DE PAREDES COM ÁREA LÍQUIDA MAIOR OU IGUAL A 6M² COM VÃOS E ARGAMASSA DE ASSENTAMENTO COM PREPARO MANUAL. AF_06/2014</v>
          </cell>
          <cell r="C8677" t="str">
            <v>M2</v>
          </cell>
          <cell r="D8677">
            <v>0</v>
          </cell>
          <cell r="E8677">
            <v>0</v>
          </cell>
          <cell r="F8677">
            <v>0</v>
          </cell>
        </row>
        <row r="8678">
          <cell r="A8678">
            <v>87525</v>
          </cell>
          <cell r="B8678" t="str">
            <v>ALVENARIA DE VEDAÇÃO DE BLOCOS CERÂMICOS FURADOS NA HORIZONTAL DE 14X9X19CM (ESPESSURA 14CM, BLOCO DEITADO) DE PAREDES COM ÁREA LÍQUIDA MAIOR OU IGUAL A 6M² COM VÃOS E ARGAMASSA DE ASSENTAMENTO COM PREPARO EM BETONEIRA. AF_06/2014</v>
          </cell>
          <cell r="C8678" t="str">
            <v>M2</v>
          </cell>
          <cell r="D8678">
            <v>0</v>
          </cell>
          <cell r="E8678">
            <v>0</v>
          </cell>
          <cell r="F8678">
            <v>0</v>
          </cell>
        </row>
        <row r="8679">
          <cell r="A8679">
            <v>87526</v>
          </cell>
          <cell r="B8679" t="str">
            <v>ALVENARIA DE VEDAÇÃO DE BLOCOS CERÂMICOS FURADOS NA HORIZONTAL DE 14X9X19CM (ESPESSURA 14CM, BLOCO DEITADO) DE PAREDES COM ÁREA LÍQUIDA MAIOR OU IGUAL A 6M² COM VÃOS E ARGAMASSA DE ASSENTAMENTO COM PREPARO MANUAL. AF_06/2014</v>
          </cell>
          <cell r="C8679" t="str">
            <v>M2</v>
          </cell>
          <cell r="D8679">
            <v>0</v>
          </cell>
          <cell r="E8679">
            <v>0</v>
          </cell>
          <cell r="F8679">
            <v>0</v>
          </cell>
        </row>
        <row r="8680">
          <cell r="A8680">
            <v>89043</v>
          </cell>
          <cell r="B8680" t="str">
            <v>(COMPOSIÇÃO REPRESENTATIVA) DO SERVIÇO DE ALVENARIA DE VEDAÇÃO DE BLOCOS VAZADOS DE CERÂMICA DE 9X19X19CM (ESPESSURA 9CM), PARA EDIFICAÇÃO HABITACIONAL MULTIFAMILIAR (PRÉDIO). AF_11/2014</v>
          </cell>
          <cell r="C8680" t="str">
            <v>M2</v>
          </cell>
          <cell r="D8680">
            <v>0</v>
          </cell>
          <cell r="E8680">
            <v>0</v>
          </cell>
          <cell r="F8680">
            <v>0</v>
          </cell>
        </row>
        <row r="8681">
          <cell r="A8681">
            <v>89168</v>
          </cell>
          <cell r="B8681" t="str">
            <v>(COMPOSIÇÃO REPRESENTATIVA) DO SERVIÇO DE ALVENARIA DE VEDAÇÃO DE BLOCOS VAZADOS DE CERÂMICA DE 9X19X19CM (ESPESSURA 9CM), PARA EDIFICAÇÃO HABITACIONAL UNIFAMILIAR (CASA) E EDIFICAÇÃO PÚBLICA PADRÃO. AF_11/2014</v>
          </cell>
          <cell r="C8681" t="str">
            <v>M2</v>
          </cell>
          <cell r="D8681">
            <v>0</v>
          </cell>
          <cell r="E8681">
            <v>0</v>
          </cell>
          <cell r="F8681">
            <v>0</v>
          </cell>
        </row>
        <row r="8682">
          <cell r="A8682">
            <v>89977</v>
          </cell>
          <cell r="B8682" t="str">
            <v>(COMPOSIÇÃO REPRESENTATIVA) DO SERVIÇO DE ALVENARIA DE VEDAÇÃO DE BLOCOS VAZADOS DE CERÂMICA DE 14X9X19CM (ESPESSURA 14CM, BLOCO DEITADO), PARA EDIFICAÇÃO HABITACIONAL UNIFAMILIAR (CASA) E EDIFICAÇÃO PÚBLICA PADRÃO. AF_12/2014</v>
          </cell>
          <cell r="C8682" t="str">
            <v>M2</v>
          </cell>
          <cell r="D8682">
            <v>0</v>
          </cell>
          <cell r="E8682">
            <v>0</v>
          </cell>
          <cell r="F8682">
            <v>0</v>
          </cell>
        </row>
        <row r="8683">
          <cell r="A8683">
            <v>90112</v>
          </cell>
          <cell r="B8683" t="str">
            <v>ALVENARIA DE VEDAÇÃO DE BLOCOS CERÂMICOS FURADOS NA VERTICAL DE 14X19X39CM (ESPESSURA 14CM) DE PAREDES COM ÁREA LÍQUIDA MENOR QUE 6M2 COM VÃOS E ARGAMASSA DE ASSENTAMENTO COM PREPARO MANUAL. AF_06/2014</v>
          </cell>
          <cell r="C8683" t="str">
            <v>M2</v>
          </cell>
          <cell r="D8683">
            <v>0</v>
          </cell>
          <cell r="E8683">
            <v>0</v>
          </cell>
          <cell r="F8683">
            <v>0</v>
          </cell>
        </row>
        <row r="8684">
          <cell r="A8684">
            <v>101159</v>
          </cell>
          <cell r="B8684" t="str">
            <v>ALVENARIA DE VEDAÇÃO DE BLOCOS CERÂMICOS MACIÇOS DE 5X10X20CM (ESPESSURA 10CM) E ARGAMASSA DE ASSENTAMENTO COM PREPARO EM BETONEIRA. AF_05/2020</v>
          </cell>
          <cell r="C8684" t="str">
            <v>M2</v>
          </cell>
          <cell r="D8684">
            <v>0</v>
          </cell>
          <cell r="E8684">
            <v>0</v>
          </cell>
          <cell r="F8684">
            <v>0</v>
          </cell>
        </row>
        <row r="8685">
          <cell r="A8685">
            <v>89282</v>
          </cell>
          <cell r="B8685" t="str">
            <v>ALVENARIA ESTRUTURAL DE BLOCOS CERÂMICOS 14X19X39, (ESPESSURA DE 14 CM), PARA PAREDES COM ÁREA LÍQUIDA MENOR QUE 6M², SEM VÃOS, UTILIZANDO PALHETA E ARGAMASSA DE ASSENTAMENTO COM PREPARO EM BETONEIRA. AF_12/2014</v>
          </cell>
          <cell r="C8685" t="str">
            <v>M2</v>
          </cell>
          <cell r="D8685">
            <v>0</v>
          </cell>
          <cell r="E8685">
            <v>0</v>
          </cell>
          <cell r="F8685">
            <v>0</v>
          </cell>
        </row>
        <row r="8686">
          <cell r="A8686">
            <v>89283</v>
          </cell>
          <cell r="B8686" t="str">
            <v>ALVENARIA ESTRUTURAL DE BLOCOS CERÂMICOS 14X19X39, (ESPESSURA DE 14 CM), PARA PAREDES COM ÁREA LÍQUIDA MENOR QUE 6M², SEM VÃOS, UTILIZANDO PALHETA E ARGAMASSA DE ASSENTAMENTO COM PREPARO MANUAL. AF_12/2014</v>
          </cell>
          <cell r="C8686" t="str">
            <v>M2</v>
          </cell>
          <cell r="D8686">
            <v>0</v>
          </cell>
          <cell r="E8686">
            <v>0</v>
          </cell>
          <cell r="F8686">
            <v>0</v>
          </cell>
        </row>
        <row r="8687">
          <cell r="A8687">
            <v>89284</v>
          </cell>
          <cell r="B8687" t="str">
            <v>ALVENARIA ESTRUTURAL DE BLOCOS CERÂMICOS 14X19X39, (ESPESSURA DE 14 CM), PARA PAREDES COM ÁREA LÍQUIDA MAIOR OU IGUAL QUE 6M², SEM VÃOS, UTILIZANDO PALHETA E ARGAMASSA DE ASSENTAMENTO COM PREPARO EM BETONEIRA. AF_12/2014</v>
          </cell>
          <cell r="C8687" t="str">
            <v>M2</v>
          </cell>
          <cell r="D8687">
            <v>0</v>
          </cell>
          <cell r="E8687">
            <v>0</v>
          </cell>
          <cell r="F8687">
            <v>0</v>
          </cell>
        </row>
        <row r="8688">
          <cell r="A8688">
            <v>89285</v>
          </cell>
          <cell r="B8688" t="str">
            <v>ALVENARIA ESTRUTURAL DE BLOCOS CERÂMICOS 14X19X39, (ESPESSURA DE 14 CM), PARA PAREDES COM ÁREA LÍQUIDA MAIOR OU IGUAL QUE 6M², SEM VÃOS, UTILIZANDO PALHETA E ARGAMASSA DE ASSENTAMENTO COM PREPARO MANUAL. AF_12/2014</v>
          </cell>
          <cell r="C8688" t="str">
            <v>M2</v>
          </cell>
          <cell r="D8688">
            <v>0</v>
          </cell>
          <cell r="E8688">
            <v>0</v>
          </cell>
          <cell r="F8688">
            <v>0</v>
          </cell>
        </row>
        <row r="8689">
          <cell r="A8689">
            <v>89286</v>
          </cell>
          <cell r="B8689" t="str">
            <v>ALVENARIA ESTRUTURAL DE BLOCOS CERÂMICOS 14X19X39, (ESPESSURA DE 14 CM), PARA PAREDES COM ÁREA LÍQUIDA MENOR QUE 6M², COM VÃOS, UTILIZANDO PALHETA E ARGAMASSA DE ASSENTAMENTO COM PREPARO EM BETONEIRA. AF_12/2014</v>
          </cell>
          <cell r="C8689" t="str">
            <v>M2</v>
          </cell>
          <cell r="D8689">
            <v>0</v>
          </cell>
          <cell r="E8689">
            <v>0</v>
          </cell>
          <cell r="F8689">
            <v>0</v>
          </cell>
        </row>
        <row r="8690">
          <cell r="A8690">
            <v>89287</v>
          </cell>
          <cell r="B8690" t="str">
            <v>ALVENARIA ESTRUTURAL DE BLOCOS CERÂMICOS 14X19X39, (ESPESSURA DE 14 CM), PARA PAREDES COM ÁREA LÍQUIDA MENOR QUE 6M², COM VÃOS, UTILIZANDO PALHETA E ARGAMASSA DE ASSENTAMENTO COM PREPARO MANUAL. AF_12/2014</v>
          </cell>
          <cell r="C8690" t="str">
            <v>M2</v>
          </cell>
          <cell r="D8690">
            <v>0</v>
          </cell>
          <cell r="E8690">
            <v>0</v>
          </cell>
          <cell r="F8690">
            <v>0</v>
          </cell>
        </row>
        <row r="8691">
          <cell r="A8691">
            <v>89288</v>
          </cell>
          <cell r="B8691" t="str">
            <v>ALVENARIA ESTRUTURAL DE BLOCOS CERÂMICOS 14X19X39, (ESPESSURA DE 14 CM), PARA PAREDES COM ÁREA LÍQUIDA MAIOR OU IGUAL A 6M², COM VÃOS, UTILIZANDO PALHETA E ARGAMASSA DE ASSENTAMENTO COM PREPARO EM BETONEIRA. AF_12/2014</v>
          </cell>
          <cell r="C8691" t="str">
            <v>M2</v>
          </cell>
          <cell r="D8691">
            <v>0</v>
          </cell>
          <cell r="E8691">
            <v>0</v>
          </cell>
          <cell r="F8691">
            <v>0</v>
          </cell>
        </row>
        <row r="8692">
          <cell r="A8692">
            <v>89289</v>
          </cell>
          <cell r="B8692" t="str">
            <v>ALVENARIA ESTRUTURAL DE BLOCOS CERÂMICOS 14X19X39, (ESPESSURA DE 14 CM), PARA PAREDES COM ÁREA LÍQUIDA MAIOR OU IGUAL A 6M², COM VÃOS, UTILIZANDO PALHETA E ARGAMASSA DE ASSENTAMENTO COM PREPARO MANUAL. AF_12/2014</v>
          </cell>
          <cell r="C8692" t="str">
            <v>M2</v>
          </cell>
          <cell r="D8692">
            <v>0</v>
          </cell>
          <cell r="E8692">
            <v>0</v>
          </cell>
          <cell r="F8692">
            <v>0</v>
          </cell>
        </row>
        <row r="8693">
          <cell r="A8693">
            <v>89290</v>
          </cell>
          <cell r="B8693" t="str">
            <v>ALVENARIA ESTRUTURAL DE BLOCOS CERÂMICOS 14X19X29, (ESPESSURA DE 14 CM), PARA PAREDES COM ÁREA LÍQUIDA MENOR QUE 6M², SEM VÃOS, UTILIZANDO PALHETA E ARGAMASSA DE ASSENTAMENTO COM PREPARO EM BETONEIRA. AF_12/2014</v>
          </cell>
          <cell r="C8693" t="str">
            <v>M2</v>
          </cell>
          <cell r="D8693">
            <v>0</v>
          </cell>
          <cell r="E8693">
            <v>0</v>
          </cell>
          <cell r="F8693">
            <v>0</v>
          </cell>
        </row>
        <row r="8694">
          <cell r="A8694">
            <v>89291</v>
          </cell>
          <cell r="B8694" t="str">
            <v>ALVENARIA ESTRUTURAL DE BLOCOS CERÂMICOS 14X19X29, (ESPESSURA DE 14 CM), PARA PAREDES COM ÁREA LÍQUIDA MENOR QUE 6M², SEM VÃOS, UTILIZANDO PALHETA E ARGAMASSA DE ASSENTAMENTO COM PREPARO MANUAL. AF_12/2014</v>
          </cell>
          <cell r="C8694" t="str">
            <v>M2</v>
          </cell>
          <cell r="D8694">
            <v>0</v>
          </cell>
          <cell r="E8694">
            <v>0</v>
          </cell>
          <cell r="F8694">
            <v>0</v>
          </cell>
        </row>
        <row r="8695">
          <cell r="A8695">
            <v>89292</v>
          </cell>
          <cell r="B8695" t="str">
            <v>ALVENARIA ESTRUTURAL DE BLOCOS CERÂMICOS 14X19X29, (ESPESSURA DE 14 CM), PARA PAREDES COM ÁREA LÍQUIDA MAIOR OU IGUAL A 6M², SEM VÃOS, UTILIZANDO PALHETA E ARGAMASSA DE ASSENTAMENTO COM PREPARO EM BETONEIRA. AF_12/2014</v>
          </cell>
          <cell r="C8695" t="str">
            <v>M2</v>
          </cell>
          <cell r="D8695">
            <v>0</v>
          </cell>
          <cell r="E8695">
            <v>0</v>
          </cell>
          <cell r="F8695">
            <v>0</v>
          </cell>
        </row>
        <row r="8696">
          <cell r="A8696">
            <v>89293</v>
          </cell>
          <cell r="B8696" t="str">
            <v>ALVENARIA ESTRUTURAL DE BLOCOS CERÂMICOS 14X19X29, (ESPESSURA DE 14 CM), PARA PAREDES COM ÁREA LÍQUIDA MAIOR OU IGUAL A 6M2, SEM VÃOS, UTILIZANDO PALHETA E ARGAMASSA DE ASSENTAMENTO COM PREPARO MANUAL. AF_12/2014</v>
          </cell>
          <cell r="C8696" t="str">
            <v>M2</v>
          </cell>
          <cell r="D8696">
            <v>0</v>
          </cell>
          <cell r="E8696">
            <v>0</v>
          </cell>
          <cell r="F8696">
            <v>0</v>
          </cell>
        </row>
        <row r="8697">
          <cell r="A8697">
            <v>89294</v>
          </cell>
          <cell r="B8697" t="str">
            <v>ALVENARIA ESTRUTURAL DE BLOCOS CERÂMICOS 14X19X29, (ESPESSURA DE 14 CM), PARA PAREDES COM ÁREA LÍQUIDA MENOR QUE 6M², COM VÃOS, UTILIZANDO PALHETA E ARGAMASSA DE ASSENTAMENTO COM PREPARO EM BETONEIRA. AF_12/2014</v>
          </cell>
          <cell r="C8697" t="str">
            <v>M2</v>
          </cell>
          <cell r="D8697">
            <v>0</v>
          </cell>
          <cell r="E8697">
            <v>0</v>
          </cell>
          <cell r="F8697">
            <v>0</v>
          </cell>
        </row>
        <row r="8698">
          <cell r="A8698">
            <v>89295</v>
          </cell>
          <cell r="B8698" t="str">
            <v>ALVENARIA ESTRUTURAL DE BLOCOS CERÂMICOS 14X19X29, (ESPESSURA DE 14 CM), PARA PAREDES COM ÁREA LÍQUIDA MENOR QUE 6M², COM VÃOS, UTILIZANDO PALHETA E ARGAMASSA DE ASSENTAMENTO COM PREPARO MANUAL. AF_12/2014</v>
          </cell>
          <cell r="C8698" t="str">
            <v>M2</v>
          </cell>
          <cell r="D8698">
            <v>0</v>
          </cell>
          <cell r="E8698">
            <v>0</v>
          </cell>
          <cell r="F8698">
            <v>0</v>
          </cell>
        </row>
        <row r="8699">
          <cell r="A8699">
            <v>89296</v>
          </cell>
          <cell r="B8699" t="str">
            <v>ALVENARIA ESTRUTURAL DE BLOCOS CERÂMICOS 14X19X29, (ESPESSURA DE 14 CM), PARA PAREDES COM ÁREA LÍQUIDA MAIOR OU IGUAL A 6M², COM VÃOS, UTILIZANDO PALHETA E ARGAMASSA DE ASSENTAMENTO COM PREPARO EM BETONEIRA. AF_12/2014</v>
          </cell>
          <cell r="C8699" t="str">
            <v>M2</v>
          </cell>
          <cell r="D8699">
            <v>0</v>
          </cell>
          <cell r="E8699">
            <v>0</v>
          </cell>
          <cell r="F8699">
            <v>0</v>
          </cell>
        </row>
        <row r="8700">
          <cell r="A8700">
            <v>89297</v>
          </cell>
          <cell r="B8700" t="str">
            <v>ALVENARIA ESTRUTURAL DE BLOCOS CERÂMICOS 14X19X29, (ESPESSURA DE 14 CM), PARA PAREDES COM ÁREA LÍQUIDA MAIOR OU IGUAL A 6M², COM VÃOS, UTILIZANDO PALHETA E ARGAMASSA DE ASSENTAMENTO COM PREPARO MANUAL. AF_12/2014</v>
          </cell>
          <cell r="C8700" t="str">
            <v>M2</v>
          </cell>
          <cell r="D8700">
            <v>0</v>
          </cell>
          <cell r="E8700">
            <v>0</v>
          </cell>
          <cell r="F8700">
            <v>0</v>
          </cell>
        </row>
        <row r="8701">
          <cell r="A8701">
            <v>89298</v>
          </cell>
          <cell r="B8701" t="str">
            <v>ALVENARIA ESTRUTURAL DE BLOCOS CERÂMICOS 14X19X39, (ESPESSURA DE 14 CM), PARA PAREDES COM ÁREA LÍQUIDA MENOR QUE 6M², SEM VÃOS, UTILIZANDO COLHER DE PEDREIRO E ARGAMASSA DE ASSENTAMENTO COM PREPARO EM BETONEIRA. AF_12/2014</v>
          </cell>
          <cell r="C8701" t="str">
            <v>M2</v>
          </cell>
          <cell r="D8701">
            <v>0</v>
          </cell>
          <cell r="E8701">
            <v>0</v>
          </cell>
          <cell r="F8701">
            <v>0</v>
          </cell>
        </row>
        <row r="8702">
          <cell r="A8702">
            <v>89299</v>
          </cell>
          <cell r="B8702" t="str">
            <v>ALVENARIA ESTRUTURAL DE BLOCOS CERÂMICOS 14X19X39, (ESPESSURA DE 14 CM), PARA PAREDES COM ÁREA LÍQUIDA MENOR QUE 6M², SEM VÃOS, UTILIZANDO COLHER DE PEDREIRO E ARGAMASSA DE ASSENTAMENTO COM PREPARO MANUAL. AF_12/2014</v>
          </cell>
          <cell r="C8702" t="str">
            <v>M2</v>
          </cell>
          <cell r="D8702">
            <v>0</v>
          </cell>
          <cell r="E8702">
            <v>0</v>
          </cell>
          <cell r="F8702">
            <v>0</v>
          </cell>
        </row>
        <row r="8703">
          <cell r="A8703">
            <v>89300</v>
          </cell>
          <cell r="B8703" t="str">
            <v>ALVENARIA ESTRUTURAL DE BLOCOS CERÂMICOS 14X19X39, (ESPESSURA DE 14 CM), PARA PAREDES COM ÁREA LÍQUIDA MAIOR OU IGUAL A 6M², SEM VÃOS, UTILIZANDO COLHER DE PEDREIRO E ARGAMASSA DE ASSENTAMENTO COM PREPARO EM BETONEIRA. AF_12/2014</v>
          </cell>
          <cell r="C8703" t="str">
            <v>M2</v>
          </cell>
          <cell r="D8703">
            <v>0</v>
          </cell>
          <cell r="E8703">
            <v>0</v>
          </cell>
          <cell r="F8703">
            <v>0</v>
          </cell>
        </row>
        <row r="8704">
          <cell r="A8704">
            <v>89301</v>
          </cell>
          <cell r="B8704" t="str">
            <v>ALVENARIA ESTRUTURAL DE BLOCOS CERÂMICOS 14X19X39, (ESPESSURA DE 14 CM), PARA PAREDES COM ÁREA LÍQUIDA MAIOR OU IGUAL A 6M², SEM VÃOS, UTILIZANDO COLHER DE PEDREIRO E ARGAMASSA DE ASSENTAMENTO COM PREPARO MANUAL. AF_12/2014</v>
          </cell>
          <cell r="C8704" t="str">
            <v>M2</v>
          </cell>
          <cell r="D8704">
            <v>0</v>
          </cell>
          <cell r="E8704">
            <v>0</v>
          </cell>
          <cell r="F8704">
            <v>0</v>
          </cell>
        </row>
        <row r="8705">
          <cell r="A8705">
            <v>89302</v>
          </cell>
          <cell r="B8705" t="str">
            <v>ALVENARIA ESTRUTURAL DE BLOCOS CERÂMICOS 14X19X39, (ESPESSURA DE 14 CM), PARA PAREDES COM ÁREA LÍQUIDA MENOR QUE 6M², COM VÃOS, UTILIZANDO COLHER DE PEDREIRO E ARGAMASSA DE ASSENTAMENTO COM PREPARO EM BETONEIRA. AF_12/2014</v>
          </cell>
          <cell r="C8705" t="str">
            <v>M2</v>
          </cell>
          <cell r="D8705">
            <v>0</v>
          </cell>
          <cell r="E8705">
            <v>0</v>
          </cell>
          <cell r="F8705">
            <v>0</v>
          </cell>
        </row>
        <row r="8706">
          <cell r="A8706">
            <v>89303</v>
          </cell>
          <cell r="B8706" t="str">
            <v>ALVENARIA ESTRUTURAL DE BLOCOS CERÂMICOS 14X19X39, (ESPESSURA DE 14 CM), PARA PAREDES COM ÁREA LÍQUIDA MENOR QUE 6M², COM VÃOS, UTILIZANDO COLHER DE PEDREIRO E ARGAMASSA DE ASSENTAMENTO COM PREPARO MANUAL. AF_12/2014</v>
          </cell>
          <cell r="C8706" t="str">
            <v>M2</v>
          </cell>
          <cell r="D8706">
            <v>0</v>
          </cell>
          <cell r="E8706">
            <v>0</v>
          </cell>
          <cell r="F8706">
            <v>0</v>
          </cell>
        </row>
        <row r="8707">
          <cell r="A8707">
            <v>89304</v>
          </cell>
          <cell r="B8707" t="str">
            <v>ALVENARIA ESTRUTURAL DE BLOCOS CERÂMICOS 14X19X39, (ESPESSURA DE 14 CM), PARA PAREDES COM ÁREA LÍQUIDA MAIOR OU IGUAL A 6M², COM VÃOS, UTILIZANDO COLHER DE PEDREIRO E ARGAMASSA DE ASSENTAMENTO COM PREPARO EM BETONEIRA. AF_12/2014</v>
          </cell>
          <cell r="C8707" t="str">
            <v>M2</v>
          </cell>
          <cell r="D8707">
            <v>0</v>
          </cell>
          <cell r="E8707">
            <v>0</v>
          </cell>
          <cell r="F8707">
            <v>0</v>
          </cell>
        </row>
        <row r="8708">
          <cell r="A8708">
            <v>89305</v>
          </cell>
          <cell r="B8708" t="str">
            <v>ALVENARIA ESTRUTURAL DE BLOCOS CERÂMICOS 14X19X39, (ESPESSURA DE 14 CM), PARA PAREDES COM ÁREA LÍQUIDA MAIOR OU IGUAL A 6M², COM VÃOS, UTILIZANDO COLHER DE PEDREIRO E ARGAMASSA DE ASSENTAMENTO COM PREPARO MANUAL. AF_12/2014</v>
          </cell>
          <cell r="C8708" t="str">
            <v>M2</v>
          </cell>
          <cell r="D8708">
            <v>0</v>
          </cell>
          <cell r="E8708">
            <v>0</v>
          </cell>
          <cell r="F8708">
            <v>0</v>
          </cell>
        </row>
        <row r="8709">
          <cell r="A8709">
            <v>89306</v>
          </cell>
          <cell r="B8709" t="str">
            <v>ALVENARIA ESTRUTURAL DE BLOCOS CERÂMICOS 14X19X29, (ESPESSURA DE 14 CM), PARA PAREDES COM ÁREA LÍQUIDA MENOR QUE 6M², SEM VÃOS, UTILIZANDO COLHER DE PEDREIRO E ARGAMASSA DE ASSENTAMENTO COM PREPARO EM BETONEIRA. AF_12/2014</v>
          </cell>
          <cell r="C8709" t="str">
            <v>M2</v>
          </cell>
          <cell r="D8709">
            <v>0</v>
          </cell>
          <cell r="E8709">
            <v>0</v>
          </cell>
          <cell r="F8709">
            <v>0</v>
          </cell>
        </row>
        <row r="8710">
          <cell r="A8710">
            <v>89307</v>
          </cell>
          <cell r="B8710" t="str">
            <v>ALVENARIA ESTRUTURAL DE BLOCOS CERÂMICOS 14X19X29, (ESPESSURA DE 14 CM), PARA PAREDES COM ÁREA LÍQUIDA MENOR QUE 6M², SEM VÃOS, UTILIZANDO COLHER DE PEDREIRO E ARGAMASSA DE ASSENTAMENTO COM PREPARO MANUAL. AF_12/2014</v>
          </cell>
          <cell r="C8710" t="str">
            <v>M2</v>
          </cell>
          <cell r="D8710">
            <v>0</v>
          </cell>
          <cell r="E8710">
            <v>0</v>
          </cell>
          <cell r="F8710">
            <v>0</v>
          </cell>
        </row>
        <row r="8711">
          <cell r="A8711">
            <v>89308</v>
          </cell>
          <cell r="B8711" t="str">
            <v>ALVENARIA ESTRUTURAL DE BLOCOS CERÂMICOS 14X19X29, (ESPESSURA DE 14 CM), PARA PAREDES COM ÁREA LÍQUIDA MAIOR OU IGUAL A 6M², SEM VÃOS, UTILIZANDO COLHER DE PEDREIRO E ARGAMASSA DE ASSENTAMENTO COM PREPARO EM BETONEIRA. AF_12/2014</v>
          </cell>
          <cell r="C8711" t="str">
            <v>M2</v>
          </cell>
          <cell r="D8711">
            <v>0</v>
          </cell>
          <cell r="E8711">
            <v>0</v>
          </cell>
          <cell r="F8711">
            <v>0</v>
          </cell>
        </row>
        <row r="8712">
          <cell r="A8712">
            <v>89309</v>
          </cell>
          <cell r="B8712" t="str">
            <v>ALVENARIA ESTRUTURAL DE BLOCOS CERÂMICOS 14X19X29, (ESPESSURA DE 14 CM), PARA PAREDES COM ÁREA LÍQUIDA MAIOR OU IGUAL A 6M², SEM VÃOS, UTILIZANDO COLHER DE PEDREIRO E ARGAMASSA DE ASSENTAMENTO COM PREPARO MANUAL. AF_12/2014</v>
          </cell>
          <cell r="C8712" t="str">
            <v>M2</v>
          </cell>
          <cell r="D8712">
            <v>0</v>
          </cell>
          <cell r="E8712">
            <v>0</v>
          </cell>
          <cell r="F8712">
            <v>0</v>
          </cell>
        </row>
        <row r="8713">
          <cell r="A8713">
            <v>89310</v>
          </cell>
          <cell r="B8713" t="str">
            <v>ALVENARIA ESTRUTURAL DE BLOCOS CERÂMICOS 14X19X29, (ESPESSURA DE 14 CM), PARA PAREDES COM ÁREA LÍQUIDA MENOR QUE 6M², COM VÃOS, UTILIZANDO COLHER DE PEDREIRO E ARGAMASSA DE ASSENTAMENTO COM PREPARO EM BETONEIRA. AF_12/2014</v>
          </cell>
          <cell r="C8713" t="str">
            <v>M2</v>
          </cell>
          <cell r="D8713">
            <v>0</v>
          </cell>
          <cell r="E8713">
            <v>0</v>
          </cell>
          <cell r="F8713">
            <v>0</v>
          </cell>
        </row>
        <row r="8714">
          <cell r="A8714">
            <v>89311</v>
          </cell>
          <cell r="B8714" t="str">
            <v>ALVENARIA ESTRUTURAL DE BLOCOS CERÂMICOS 14X19X29, (ESPESSURA DE 14 CM), PARA PAREDES COM ÁREA LÍQUIDA MENOR QUE 6M², COM VÃOS, UTILIZANDO COLHER DE PEDREIRO E ARGAMASSA DE ASSENTAMENTO COM PREPARO MANUAL. AF_12/2014</v>
          </cell>
          <cell r="C8714" t="str">
            <v>M2</v>
          </cell>
          <cell r="D8714">
            <v>0</v>
          </cell>
          <cell r="E8714">
            <v>0</v>
          </cell>
          <cell r="F8714">
            <v>0</v>
          </cell>
        </row>
        <row r="8715">
          <cell r="A8715">
            <v>89312</v>
          </cell>
          <cell r="B8715" t="str">
            <v>ALVENARIA ESTRUTURAL DE BLOCOS CERÂMICOS 14X19X29, (ESPESSURA DE 14 CM), PARA PAREDES COM ÁREA LÍQUIDA MAIOR OU IGUAL A 6M², COM VÃOS, UTILIZANDO COLHER DE PEDREIRO E ARGAMASSA DE ASSENTAMENTO COM PREPARO EM BETONEIRA. AF_12/2014</v>
          </cell>
          <cell r="C8715" t="str">
            <v>M2</v>
          </cell>
          <cell r="D8715">
            <v>0</v>
          </cell>
          <cell r="E8715">
            <v>0</v>
          </cell>
          <cell r="F8715">
            <v>0</v>
          </cell>
        </row>
        <row r="8716">
          <cell r="A8716">
            <v>89313</v>
          </cell>
          <cell r="B8716" t="str">
            <v>ALVENARIA ESTRUTURAL DE BLOCOS CERÂMICOS 14X19X29, (ESPESSURA DE 14 CM), PARA PAREDES COM ÁREA LÍQUIDA MAIOR OU IGUAL A 6M², COM VÃOS, UTILIZANDO COLHER DE PEDREIRO E ARGAMASSA DE ASSENTAMENTO COM PREPARO MANUAL. AF_12/2014</v>
          </cell>
          <cell r="C8716" t="str">
            <v>M2</v>
          </cell>
          <cell r="D8716">
            <v>0</v>
          </cell>
          <cell r="E8716">
            <v>0</v>
          </cell>
          <cell r="F8716">
            <v>0</v>
          </cell>
        </row>
        <row r="8717">
          <cell r="A8717">
            <v>101162</v>
          </cell>
          <cell r="B8717" t="str">
            <v>ALVENARIA DE VEDAÇÃO COM ELEMENTO VAZADO DE CERÂMICA (COBOGÓ) DE 7X20X20CM E ARGAMASSA DE ASSENTAMENTO COM PREPARO EM BETONEIRA. AF_05/2020</v>
          </cell>
          <cell r="C8717" t="str">
            <v>M2</v>
          </cell>
          <cell r="D8717">
            <v>0</v>
          </cell>
          <cell r="E8717">
            <v>0</v>
          </cell>
          <cell r="F8717">
            <v>0</v>
          </cell>
        </row>
        <row r="8718">
          <cell r="A8718">
            <v>87447</v>
          </cell>
          <cell r="B8718" t="str">
            <v>ALVENARIA DE VEDAÇÃO DE BLOCOS VAZADOS DE CONCRETO DE 9X19X39CM (ESPESSURA 9CM) DE PAREDES COM ÁREA LÍQUIDA MENOR QUE 6M² SEM VÃOS E ARGAMASSA DE ASSENTAMENTO COM PREPARO EM BETONEIRA. AF_06/2014</v>
          </cell>
          <cell r="C8718" t="str">
            <v>M2</v>
          </cell>
          <cell r="D8718">
            <v>0</v>
          </cell>
          <cell r="E8718">
            <v>0</v>
          </cell>
          <cell r="F8718">
            <v>0</v>
          </cell>
        </row>
        <row r="8719">
          <cell r="A8719">
            <v>87448</v>
          </cell>
          <cell r="B8719" t="str">
            <v>ALVENARIA DE VEDAÇÃO DE BLOCOS VAZADOS DE CONCRETO DE 9X19X39CM (ESPESSURA 9CM) DE PAREDES COM ÁREA LÍQUIDA MENOR QUE 6M² SEM VÃOS E ARGAMASSA DE ASSENTAMENTO COM PREPARO MANUAL. AF_06/2014</v>
          </cell>
          <cell r="C8719" t="str">
            <v>M2</v>
          </cell>
          <cell r="D8719">
            <v>0</v>
          </cell>
          <cell r="E8719">
            <v>0</v>
          </cell>
          <cell r="F8719">
            <v>0</v>
          </cell>
        </row>
        <row r="8720">
          <cell r="A8720">
            <v>87449</v>
          </cell>
          <cell r="B8720" t="str">
            <v>ALVENARIA DE VEDAÇÃO DE BLOCOS VAZADOS DE CONCRETO DE 14X19X39CM (ESPESSURA 14CM) DE PAREDES COM ÁREA LÍQUIDA MENOR QUE 6M² SEM VÃOS E ARGAMASSA DE ASSENTAMENTO COM PREPARO EM BETONEIRA. AF_06/2014</v>
          </cell>
          <cell r="C8720" t="str">
            <v>M2</v>
          </cell>
          <cell r="D8720">
            <v>0</v>
          </cell>
          <cell r="E8720">
            <v>0</v>
          </cell>
          <cell r="F8720">
            <v>0</v>
          </cell>
        </row>
        <row r="8721">
          <cell r="A8721">
            <v>87450</v>
          </cell>
          <cell r="B8721" t="str">
            <v>ALVENARIA DE VEDAÇÃO DE BLOCOS VAZADOS DE CONCRETO DE 14X19X39CM (ESPESSURA 14CM) DE PAREDES COM ÁREA LÍQUIDA MENOR QUE 6M² SEM VÃOS E ARGAMASSA DE ASSENTAMENTO COM PREPARO MANUAL. AF_06/2014</v>
          </cell>
          <cell r="C8721" t="str">
            <v>M2</v>
          </cell>
          <cell r="D8721">
            <v>0</v>
          </cell>
          <cell r="E8721">
            <v>0</v>
          </cell>
          <cell r="F8721">
            <v>0</v>
          </cell>
        </row>
        <row r="8722">
          <cell r="A8722">
            <v>87451</v>
          </cell>
          <cell r="B8722" t="str">
            <v>ALVENARIA DE VEDAÇÃO DE BLOCOS VAZADOS DE CONCRETO DE 19X19X39CM (ESPESSURA 19CM) DE PAREDES COM ÁREA LÍQUIDA MENOR QUE 6M² SEM VÃOS E ARGAMASSA DE ASSENTAMENTO COM PREPARO EM BETONEIRA. AF_06/2014</v>
          </cell>
          <cell r="C8722" t="str">
            <v>M2</v>
          </cell>
          <cell r="D8722">
            <v>0</v>
          </cell>
          <cell r="E8722">
            <v>0</v>
          </cell>
          <cell r="F8722">
            <v>0</v>
          </cell>
        </row>
        <row r="8723">
          <cell r="A8723">
            <v>87452</v>
          </cell>
          <cell r="B8723" t="str">
            <v>ALVENARIA DE VEDAÇÃO DE BLOCOS VAZADOS DE CONCRETO DE 19X19X39CM (ESPESSURA 19CM) DE PAREDES COM ÁREA LÍQUIDA MENOR QUE 6M² SEM VÃOS E ARGAMASSA DE ASSENTAMENTO COM PREPARO MANUAL. AF_06/2014</v>
          </cell>
          <cell r="C8723" t="str">
            <v>M2</v>
          </cell>
          <cell r="D8723">
            <v>0</v>
          </cell>
          <cell r="E8723">
            <v>0</v>
          </cell>
          <cell r="F8723">
            <v>0</v>
          </cell>
        </row>
        <row r="8724">
          <cell r="A8724">
            <v>87453</v>
          </cell>
          <cell r="B8724" t="str">
            <v>ALVENARIA DE VEDAÇÃO DE BLOCOS VAZADOS DE CONCRETO DE 9X19X39CM (ESPESSURA 9CM) DE PAREDES COM ÁREA LÍQUIDA MAIOR OU IGUAL A 6M² SEM VÃOS E ARGAMASSA DE ASSENTAMENTO COM PREPARO EM BETONEIRA. AF_06/2014</v>
          </cell>
          <cell r="C8724" t="str">
            <v>M2</v>
          </cell>
          <cell r="D8724">
            <v>0</v>
          </cell>
          <cell r="E8724">
            <v>0</v>
          </cell>
          <cell r="F8724">
            <v>0</v>
          </cell>
        </row>
        <row r="8725">
          <cell r="A8725">
            <v>87454</v>
          </cell>
          <cell r="B8725" t="str">
            <v>ALVENARIA DE VEDAÇÃO DE BLOCOS VAZADOS DE CONCRETO DE 9X19X39CM (ESPESSURA 9CM) DE PAREDES COM ÁREA LÍQUIDA MAIOR OU IGUAL A 6M² SEM VÃOS E ARGAMASSA DE ASSENTAMENTO COM PREPARO MANUAL. AF_06/2014</v>
          </cell>
          <cell r="C8725" t="str">
            <v>M2</v>
          </cell>
          <cell r="D8725">
            <v>0</v>
          </cell>
          <cell r="E8725">
            <v>0</v>
          </cell>
          <cell r="F8725">
            <v>0</v>
          </cell>
        </row>
        <row r="8726">
          <cell r="A8726">
            <v>87455</v>
          </cell>
          <cell r="B8726" t="str">
            <v>ALVENARIA DE VEDAÇÃO DE BLOCOS VAZADOS DE CONCRETO DE 14X19X39CM (ESPESSURA 14CM) DE PAREDES COM ÁREA LÍQUIDA MAIOR OU IGUAL A 6M² SEM VÃOS E ARGAMASSA DE ASSENTAMENTO COM PREPARO EM BETONEIRA. AF_06/2014</v>
          </cell>
          <cell r="C8726" t="str">
            <v>M2</v>
          </cell>
          <cell r="D8726">
            <v>0</v>
          </cell>
          <cell r="E8726">
            <v>0</v>
          </cell>
          <cell r="F8726">
            <v>0</v>
          </cell>
        </row>
        <row r="8727">
          <cell r="A8727">
            <v>87456</v>
          </cell>
          <cell r="B8727" t="str">
            <v>ALVENARIA DE VEDAÇÃO DE BLOCOS VAZADOS DE CONCRETO DE 14X19X39CM (ESPESSURA 14CM) DE PAREDES COM ÁREA LÍQUIDA MAIOR OU IGUAL A 6M² SEM VÃOS E ARGAMASSA DE ASSENTAMENTO COM PREPARO MANUAL. AF_06/2014</v>
          </cell>
          <cell r="C8727" t="str">
            <v>M2</v>
          </cell>
          <cell r="D8727">
            <v>0</v>
          </cell>
          <cell r="E8727">
            <v>0</v>
          </cell>
          <cell r="F8727">
            <v>0</v>
          </cell>
        </row>
        <row r="8728">
          <cell r="A8728">
            <v>87457</v>
          </cell>
          <cell r="B8728" t="str">
            <v>ALVENARIA DE VEDAÇÃO DE BLOCOS VAZADOS DE CONCRETO DE 19X19X39CM (ESPESSURA 19CM) DE PAREDES COM ÁREA LÍQUIDA MAIOR OU IGUAL A 6M² SEM VÃOS E ARGAMASSA DE ASSENTAMENTO COM PREPARO EM BETONEIRA. AF_06/2014</v>
          </cell>
          <cell r="C8728" t="str">
            <v>M2</v>
          </cell>
          <cell r="D8728">
            <v>0</v>
          </cell>
          <cell r="E8728">
            <v>0</v>
          </cell>
          <cell r="F8728">
            <v>0</v>
          </cell>
        </row>
        <row r="8729">
          <cell r="A8729">
            <v>87458</v>
          </cell>
          <cell r="B8729" t="str">
            <v>ALVENARIA DE VEDAÇÃO DE BLOCOS VAZADOS DE CONCRETO DE 19X19X39CM (ESPESSURA 19CM) DE PAREDES COM ÁREA LÍQUIDA MAIOR OU IGUAL A 6M² SEM VÃOS E ARGAMASSA DE ASSENTAMENTO COM PREPARO MANUAL. AF_06/2014</v>
          </cell>
          <cell r="C8729" t="str">
            <v>M2</v>
          </cell>
          <cell r="D8729">
            <v>0</v>
          </cell>
          <cell r="E8729">
            <v>0</v>
          </cell>
          <cell r="F8729">
            <v>0</v>
          </cell>
        </row>
        <row r="8730">
          <cell r="A8730">
            <v>87459</v>
          </cell>
          <cell r="B8730" t="str">
            <v>ALVENARIA DE VEDAÇÃO DE BLOCOS VAZADOS DE CONCRETO DE 9X19X39CM (ESPESSURA 9CM) DE PAREDES COM ÁREA LÍQUIDA MENOR QUE 6M² COM VÃOS E ARGAMASSA DE ASSENTAMENTO COM PREPARO EM BETONEIRA. AF_06/2014</v>
          </cell>
          <cell r="C8730" t="str">
            <v>M2</v>
          </cell>
          <cell r="D8730">
            <v>0</v>
          </cell>
          <cell r="E8730">
            <v>0</v>
          </cell>
          <cell r="F8730">
            <v>0</v>
          </cell>
        </row>
        <row r="8731">
          <cell r="A8731">
            <v>87460</v>
          </cell>
          <cell r="B8731" t="str">
            <v>ALVENARIA DE VEDAÇÃO DE BLOCOS VAZADOS DE CONCRETO DE 9X19X39CM (ESPESSURA 9CM) DE PAREDES COM ÁREA LÍQUIDA MENOR QUE 6M² COM VÃOS E ARGAMASSA DE ASSENTAMENTO COM PREPARO MANUAL. AF_06/2014</v>
          </cell>
          <cell r="C8731" t="str">
            <v>M2</v>
          </cell>
          <cell r="D8731">
            <v>0</v>
          </cell>
          <cell r="E8731">
            <v>0</v>
          </cell>
          <cell r="F8731">
            <v>0</v>
          </cell>
        </row>
        <row r="8732">
          <cell r="A8732">
            <v>87461</v>
          </cell>
          <cell r="B8732" t="str">
            <v>ALVENARIA DE VEDAÇÃO DE BLOCOS VAZADOS DE CONCRETO DE 14X19X39CM (ESPESSURA 14CM) DE PAREDES COM ÁREA LÍQUIDA MENOR QUE 6M² COM VÃOS E ARGAMASSA DE ASSENTAMENTO COM PREPARO EM BETONEIRA. AF_06/2014</v>
          </cell>
          <cell r="C8732" t="str">
            <v>M2</v>
          </cell>
          <cell r="D8732">
            <v>0</v>
          </cell>
          <cell r="E8732">
            <v>0</v>
          </cell>
          <cell r="F8732">
            <v>0</v>
          </cell>
        </row>
        <row r="8733">
          <cell r="A8733">
            <v>87462</v>
          </cell>
          <cell r="B8733" t="str">
            <v>ALVENARIA DE VEDAÇÃO DE BLOCOS VAZADOS DE CONCRETO DE 14X19X39CM (ESPESSURA 14CM) DE PAREDES COM ÁREA LÍQUIDA MENOR QUE 6M² COM VÃOS E ARGAMASSA DE ASSENTAMENTO COM PREPARO MANUAL. AF_06/2014</v>
          </cell>
          <cell r="C8733" t="str">
            <v>M2</v>
          </cell>
          <cell r="D8733">
            <v>0</v>
          </cell>
          <cell r="E8733">
            <v>0</v>
          </cell>
          <cell r="F8733">
            <v>0</v>
          </cell>
        </row>
        <row r="8734">
          <cell r="A8734">
            <v>87463</v>
          </cell>
          <cell r="B8734" t="str">
            <v>ALVENARIA DE VEDAÇÃO DE BLOCOS VAZADOS DE CONCRETO DE 19X19X39CM (ESPESSURA 19CM) DE PAREDES COM ÁREA LÍQUIDA MENOR QUE 6M² COM VÃOS E ARGAMASSA DE ASSENTAMENTO COM PREPARO EM BETONEIRA. AF_06/2014</v>
          </cell>
          <cell r="C8734" t="str">
            <v>M2</v>
          </cell>
          <cell r="D8734">
            <v>0</v>
          </cell>
          <cell r="E8734">
            <v>0</v>
          </cell>
          <cell r="F8734">
            <v>0</v>
          </cell>
        </row>
        <row r="8735">
          <cell r="A8735">
            <v>87464</v>
          </cell>
          <cell r="B8735" t="str">
            <v>ALVENARIA DE VEDAÇÃO DE BLOCOS VAZADOS DE CONCRETO DE 19X19X39CM (ESPESSURA 19CM) DE PAREDES COM ÁREA LÍQUIDA MENOR QUE 6M² COM VÃOS E ARGAMASSA DE ASSENTAMENTO COM PREPARO MANUAL. AF_06/2014</v>
          </cell>
          <cell r="C8735" t="str">
            <v>M2</v>
          </cell>
          <cell r="D8735">
            <v>0</v>
          </cell>
          <cell r="E8735">
            <v>0</v>
          </cell>
          <cell r="F8735">
            <v>0</v>
          </cell>
        </row>
        <row r="8736">
          <cell r="A8736">
            <v>87465</v>
          </cell>
          <cell r="B8736" t="str">
            <v>ALVENARIA DE VEDAÇÃO DE BLOCOS VAZADOS DE CONCRETO DE 9X19X39CM (ESPESSURA 9CM) DE PAREDES COM ÁREA LÍQUIDA MAIOR OU IGUAL A 6M² COM VÃOS E ARGAMASSA DE ASSENTAMENTO COM PREPARO EM BETONEIRA. AF_06/2014</v>
          </cell>
          <cell r="C8736" t="str">
            <v>M2</v>
          </cell>
          <cell r="D8736">
            <v>0</v>
          </cell>
          <cell r="E8736">
            <v>0</v>
          </cell>
          <cell r="F8736">
            <v>0</v>
          </cell>
        </row>
        <row r="8737">
          <cell r="A8737">
            <v>87466</v>
          </cell>
          <cell r="B8737" t="str">
            <v>ALVENARIA DE VEDAÇÃO DE BLOCOS VAZADOS DE CONCRETO DE 9X19X39CM (ESPESSURA 9CM) DE PAREDES COM ÁREA LÍQUIDA MAIOR OU IGUAL A 6M² COM VÃOS E ARGAMASSA DE ASSENTAMENTO COM PREPARO MANUAL. AF_06/2014</v>
          </cell>
          <cell r="C8737" t="str">
            <v>M2</v>
          </cell>
          <cell r="D8737">
            <v>0</v>
          </cell>
          <cell r="E8737">
            <v>0</v>
          </cell>
          <cell r="F8737">
            <v>0</v>
          </cell>
        </row>
        <row r="8738">
          <cell r="A8738">
            <v>87467</v>
          </cell>
          <cell r="B8738" t="str">
            <v>ALVENARIA DE VEDAÇÃO DE BLOCOS VAZADOS DE CONCRETO DE 14X19X39CM (ESPESSURA 14CM) DE PAREDES COM ÁREA LÍQUIDA MAIOR OU IGUAL A 6M² COM VÃOS E ARGAMASSA DE ASSENTAMENTO COM PREPARO EM BETONEIRA. AF_06/2014</v>
          </cell>
          <cell r="C8738" t="str">
            <v>M2</v>
          </cell>
          <cell r="D8738">
            <v>0</v>
          </cell>
          <cell r="E8738">
            <v>0</v>
          </cell>
          <cell r="F8738">
            <v>0</v>
          </cell>
        </row>
        <row r="8739">
          <cell r="A8739">
            <v>87468</v>
          </cell>
          <cell r="B8739" t="str">
            <v>ALVENARIA DE VEDAÇÃO DE BLOCOS VAZADOS DE CONCRETO DE 14X19X39CM (ESPESSURA 14CM) DE PAREDES COM ÁREA LÍQUIDA MAIOR OU IGUAL A 6M² COM VÃOS E ARGAMASSA DE ASSENTAMENTO COM PREPARO MANUAL. AF_06/2014</v>
          </cell>
          <cell r="C8739" t="str">
            <v>M2</v>
          </cell>
          <cell r="D8739">
            <v>30.56</v>
          </cell>
          <cell r="E8739">
            <v>30.740000000000002</v>
          </cell>
          <cell r="F8739">
            <v>0</v>
          </cell>
        </row>
        <row r="8740">
          <cell r="A8740">
            <v>87469</v>
          </cell>
          <cell r="B8740" t="str">
            <v>ALVENARIA DE VEDAÇÃO DE BLOCOS VAZADOS DE CONCRETO DE 19X19X39CM (ESPESSURA 19CM) DE PAREDES COM ÁREA LÍQUIDA MAIOR OU IGUAL A 6M² COM VÃOS E ARGAMASSA DE ASSENTAMENTO COM PREPARO EM BETONEIRA. AF_06/2014</v>
          </cell>
          <cell r="C8740" t="str">
            <v>M2</v>
          </cell>
          <cell r="D8740">
            <v>0</v>
          </cell>
          <cell r="E8740">
            <v>0</v>
          </cell>
          <cell r="F8740">
            <v>0</v>
          </cell>
        </row>
        <row r="8741">
          <cell r="A8741">
            <v>87470</v>
          </cell>
          <cell r="B8741" t="str">
            <v>ALVENARIA DE VEDAÇÃO DE BLOCOS VAZADOS DE CONCRETO DE 19X19X39CM (ESPESSURA 19CM) DE PAREDES COM ÁREA LÍQUIDA MAIOR OU IGUAL A 6M² COM VÃOS E ARGAMASSA DE ASSENTAMENTO COM PREPARO MANUAL. AF_06/2014</v>
          </cell>
          <cell r="C8741" t="str">
            <v>M2</v>
          </cell>
          <cell r="D8741">
            <v>39.53</v>
          </cell>
          <cell r="E8741">
            <v>34.729999999999997</v>
          </cell>
          <cell r="F8741">
            <v>0</v>
          </cell>
        </row>
        <row r="8742">
          <cell r="A8742">
            <v>89044</v>
          </cell>
          <cell r="B8742" t="str">
            <v>(COMPOSIÇÃO REPRESENTATIVA) DO SERVIÇO DE ALVENARIA DE VEDAÇÃO DE BLOCOS VAZADOS DE CONCRETO DE 9X19X39CM (ESPESSURA 9CM), PARA EDIFICAÇÃO HABITACIONAL MULTIFAMILIAR (PRÉDIO). AF_11/2014</v>
          </cell>
          <cell r="C8742" t="str">
            <v>M2</v>
          </cell>
          <cell r="D8742">
            <v>0</v>
          </cell>
          <cell r="E8742">
            <v>0</v>
          </cell>
          <cell r="F8742">
            <v>0</v>
          </cell>
        </row>
        <row r="8743">
          <cell r="A8743">
            <v>89169</v>
          </cell>
          <cell r="B8743" t="str">
            <v>(COMPOSIÇÃO REPRESENTATIVA) DO SERVIÇO DE ALVENARIA DE VEDAÇÃO DE BLOCOS VAZADOS DE CONCRETO DE 9X19X39CM (ESPESSURA 9CM), PARA EDIFICAÇÃO HABITACIONAL UNIFAMILIAR (CASA) E EDIFICAÇÃO PÚBLICA PADRÃO. AF_11/2014</v>
          </cell>
          <cell r="C8743" t="str">
            <v>M2</v>
          </cell>
          <cell r="D8743">
            <v>0</v>
          </cell>
          <cell r="E8743">
            <v>0</v>
          </cell>
          <cell r="F8743">
            <v>0</v>
          </cell>
        </row>
        <row r="8744">
          <cell r="A8744">
            <v>89978</v>
          </cell>
          <cell r="B8744" t="str">
            <v>(COMPOSIÇÃO REPRESENTATIVA) DO SERVIÇO DE ALVENARIA DE VEDAÇÃO DE BLOCOS VAZADOS DE CONCRETO DE 14X19X39CM (ESPESSURA 14CM), PARA EDIFICAÇÃO HABITACIONAL UNIFAMILIAR (CASA) E EDIFICAÇÃO PÚBLICA PADRÃO. AF_12/2014</v>
          </cell>
          <cell r="C8744" t="str">
            <v>M2</v>
          </cell>
          <cell r="D8744">
            <v>0</v>
          </cell>
          <cell r="E8744">
            <v>0</v>
          </cell>
          <cell r="F8744">
            <v>0</v>
          </cell>
        </row>
        <row r="8745">
          <cell r="A8745">
            <v>89453</v>
          </cell>
          <cell r="B8745" t="str">
            <v>ALVENARIA DE BLOCOS DE CONCRETO ESTRUTURAL 14X19X39 CM, (ESPESSURA 14 CM), FBK = 4,5 MPA, PARA PAREDES COM ÁREA LÍQUIDA MENOR QUE 6M², SEM VÃOS, UTILIZANDO PALHETA. AF_12/2014</v>
          </cell>
          <cell r="C8745" t="str">
            <v>M2</v>
          </cell>
          <cell r="D8745">
            <v>0</v>
          </cell>
          <cell r="E8745">
            <v>0</v>
          </cell>
          <cell r="F8745">
            <v>0</v>
          </cell>
        </row>
        <row r="8746">
          <cell r="A8746">
            <v>89454</v>
          </cell>
          <cell r="B8746" t="str">
            <v>ALVENARIA DE BLOCOS DE CONCRETO ESTRUTURAL 14X19X39 CM, (ESPESSURA 14 CM), FBK = 4,5 MPA, PARA PAREDES COM ÁREA LÍQUIDA MAIOR OU IGUAL A 6M², SEM VÃOS, UTILIZANDO PALHETA. AF_12/2014</v>
          </cell>
          <cell r="C8746" t="str">
            <v>M2</v>
          </cell>
          <cell r="D8746">
            <v>0</v>
          </cell>
          <cell r="E8746">
            <v>0</v>
          </cell>
          <cell r="F8746">
            <v>0</v>
          </cell>
        </row>
        <row r="8747">
          <cell r="A8747">
            <v>89455</v>
          </cell>
          <cell r="B8747" t="str">
            <v>ALVENARIA DE BLOCOS DE CONCRETO ESTRUTURAL 14X19X39 CM, (ESPESSURA 14 CM) FBK = 14,0 MPA, PARA PAREDES COM ÁREA LÍQUIDA MENOR QUE 6M², SEM VÃOS, UTILIZANDO PALHETA. AF_12/2014</v>
          </cell>
          <cell r="C8747" t="str">
            <v>M2</v>
          </cell>
          <cell r="D8747">
            <v>0</v>
          </cell>
          <cell r="E8747">
            <v>0</v>
          </cell>
          <cell r="F8747">
            <v>0</v>
          </cell>
        </row>
        <row r="8748">
          <cell r="A8748">
            <v>89456</v>
          </cell>
          <cell r="B8748" t="str">
            <v>ALVENARIA DE BLOCOS DE CONCRETO ESTRUTURAL 14X19X39 CM, (ESPESSURA 14 CM) FBK = 14,0 MPA, PARA PAREDES COM ÁREA LÍQUIDA MAIOR OU IGUAL A 6M², SEM VÃOS, UTILIZANDO PALHETA. AF_12/2014</v>
          </cell>
          <cell r="C8748" t="str">
            <v>M2</v>
          </cell>
          <cell r="D8748">
            <v>0</v>
          </cell>
          <cell r="E8748">
            <v>0</v>
          </cell>
          <cell r="F8748">
            <v>0</v>
          </cell>
        </row>
        <row r="8749">
          <cell r="A8749">
            <v>89457</v>
          </cell>
          <cell r="B8749" t="str">
            <v>ALVENARIA DE BLOCOS DE CONCRETO ESTRUTURAL 14X19X39 CM, (ESPESSURA 14 CM), FBK = 4,5 MPA, PARA PAREDES COM ÁREA LÍQUIDA MENOR QUE 6M², COM VÃOS, UTILIZANDO PALHETA. AF_12/2014</v>
          </cell>
          <cell r="C8749" t="str">
            <v>M2</v>
          </cell>
          <cell r="D8749">
            <v>0</v>
          </cell>
          <cell r="E8749">
            <v>0</v>
          </cell>
          <cell r="F8749">
            <v>0</v>
          </cell>
        </row>
        <row r="8750">
          <cell r="A8750">
            <v>89458</v>
          </cell>
          <cell r="B8750" t="str">
            <v>ALVENARIA DE BLOCOS DE CONCRETO ESTRUTURAL 14X19X39 CM, (ESPESSURA 14 CM), FBK = 4,5 MPA, PARA PAREDES COM ÁREA LÍQUIDA MAIOR OU IGUAL A 6M², COM VÃOS, UTILIZANDO PALHETA. AF_12/2014</v>
          </cell>
          <cell r="C8750" t="str">
            <v>M2</v>
          </cell>
          <cell r="D8750">
            <v>0</v>
          </cell>
          <cell r="E8750">
            <v>0</v>
          </cell>
          <cell r="F8750">
            <v>0</v>
          </cell>
        </row>
        <row r="8751">
          <cell r="A8751">
            <v>89459</v>
          </cell>
          <cell r="B8751" t="str">
            <v>ALVENARIA DE BLOCOS DE CONCRETO ESTRUTURAL 14X19X39 CM, (ESPESSURA 14 CM) FBK = 14,0 MPA, PARA PAREDES COM ÁREA LÍQUIDA MENOR QUE 6M², COM VÃOS, UTILIZANDO PALHETA. AF_12/2014</v>
          </cell>
          <cell r="C8751" t="str">
            <v>M2</v>
          </cell>
          <cell r="D8751">
            <v>0</v>
          </cell>
          <cell r="E8751">
            <v>0</v>
          </cell>
          <cell r="F8751">
            <v>0</v>
          </cell>
        </row>
        <row r="8752">
          <cell r="A8752">
            <v>89460</v>
          </cell>
          <cell r="B8752" t="str">
            <v>ALVENARIA DE BLOCOS DE CONCRETO ESTRUTURAL 14X19X39 CM, (ESPESSURA 14 CM) FBK = 14,0 MPA, PARA PAREDES COM ÁREA LÍQUIDA MAIOR OU IGUAL A 6M², COM VÃOS, UTILIZANDO PALHETA. AF_12/2014</v>
          </cell>
          <cell r="C8752" t="str">
            <v>M2</v>
          </cell>
          <cell r="D8752">
            <v>0</v>
          </cell>
          <cell r="E8752">
            <v>0</v>
          </cell>
          <cell r="F8752">
            <v>0</v>
          </cell>
        </row>
        <row r="8753">
          <cell r="A8753">
            <v>89462</v>
          </cell>
          <cell r="B8753" t="str">
            <v>ALVENARIA DE BLOCOS DE CONCRETO ESTRUTURAL 14X19X29 CM, (ESPESSURA 14 CM), FBK = 4,5 MPA, PARA PAREDES COM ÁREA LÍQUIDA MENOR QUE 6M², SEM VÃOS, UTILIZANDO PALHETA. AF_12/2014</v>
          </cell>
          <cell r="C8753" t="str">
            <v>M2</v>
          </cell>
          <cell r="D8753">
            <v>0</v>
          </cell>
          <cell r="E8753">
            <v>0</v>
          </cell>
          <cell r="F8753">
            <v>0</v>
          </cell>
        </row>
        <row r="8754">
          <cell r="A8754">
            <v>89463</v>
          </cell>
          <cell r="B8754" t="str">
            <v>ALVENARIA DE BLOCOS DE CONCRETO ESTRUTURAL 14X19X29 CM, (ESPESSURA 14 CM), FBK = 4,5 MPA, PARA PAREDES COM ÁREA LÍQUIDA MAIOR OU IGUAL A 6M², SEM VÃOS, UTILIZANDO PALHETA. AF_12/2014</v>
          </cell>
          <cell r="C8754" t="str">
            <v>M2</v>
          </cell>
          <cell r="D8754">
            <v>0</v>
          </cell>
          <cell r="E8754">
            <v>0</v>
          </cell>
          <cell r="F8754">
            <v>0</v>
          </cell>
        </row>
        <row r="8755">
          <cell r="A8755">
            <v>89464</v>
          </cell>
          <cell r="B8755" t="str">
            <v>ALVENARIA DE BLOCOS DE CONCRETO ESTRUTURAL 14X19X29 CM, (ESPESSURA 14 CM) FBK = 14,0 MPA, PARA PAREDES COM ÁREA LÍQUIDA MENOR QUE 6M², SEM VÃOS, UTILIZANDO PALHETA. AF_12/2014</v>
          </cell>
          <cell r="C8755" t="str">
            <v>M2</v>
          </cell>
          <cell r="D8755">
            <v>0</v>
          </cell>
          <cell r="E8755">
            <v>0</v>
          </cell>
          <cell r="F8755">
            <v>0</v>
          </cell>
        </row>
        <row r="8756">
          <cell r="A8756">
            <v>89465</v>
          </cell>
          <cell r="B8756" t="str">
            <v>ALVENARIA DE BLOCOS DE CONCRETO ESTRUTURAL 14X19X29 CM, (ESPESSURA 14 CM) FBK = 14,0 MPA, PARA PAREDES COM ÁREA LÍQUIDA MAIOR OU IGUAL A 6M², SEM VÃOS, UTILIZANDO PALHETA. AF_12/2014</v>
          </cell>
          <cell r="C8756" t="str">
            <v>M2</v>
          </cell>
          <cell r="D8756">
            <v>0</v>
          </cell>
          <cell r="E8756">
            <v>0</v>
          </cell>
          <cell r="F8756">
            <v>0</v>
          </cell>
        </row>
        <row r="8757">
          <cell r="A8757">
            <v>89466</v>
          </cell>
          <cell r="B8757" t="str">
            <v>ALVENARIA DE BLOCOS DE CONCRETO ESTRUTURAL 14X19X29 CM, (ESPESSURA 14 CM), FBK = 4,5 MPA, PARA PAREDES COM ÁREA LÍQUIDA MENOR QUE 6M², COM VÃOS, UTILIZANDO PALHETA. AF_12/2014</v>
          </cell>
          <cell r="C8757" t="str">
            <v>M2</v>
          </cell>
          <cell r="D8757">
            <v>0</v>
          </cell>
          <cell r="E8757">
            <v>0</v>
          </cell>
          <cell r="F8757">
            <v>0</v>
          </cell>
        </row>
        <row r="8758">
          <cell r="A8758">
            <v>89467</v>
          </cell>
          <cell r="B8758" t="str">
            <v>ALVENARIA DE BLOCOS DE CONCRETO ESTRUTURAL 14X19X29 CM, (ESPESSURA 14 CM), FBK = 4,5 MPA, PARA PAREDES COM ÁREA LÍQUIDA MAIOR OU IGUAL A 6M², COM VÃOS, UTILIZANDO PALHETA. AF_12/2014</v>
          </cell>
          <cell r="C8758" t="str">
            <v>M2</v>
          </cell>
          <cell r="D8758">
            <v>0</v>
          </cell>
          <cell r="E8758">
            <v>0</v>
          </cell>
          <cell r="F8758">
            <v>0</v>
          </cell>
        </row>
        <row r="8759">
          <cell r="A8759">
            <v>89468</v>
          </cell>
          <cell r="B8759" t="str">
            <v>ALVENARIA DE BLOCOS DE CONCRETO ESTRUTURAL 14X19X29 CM, (ESPESSURA 14 CM) FBK = 14,0 MPA, PARA PAREDES COM ÁREA LÍQUIDA MENOR QUE 6M², COM VÃOS, UTILIZANDO PALHETA. AF_12/2014</v>
          </cell>
          <cell r="C8759" t="str">
            <v>M2</v>
          </cell>
          <cell r="D8759">
            <v>0</v>
          </cell>
          <cell r="E8759">
            <v>0</v>
          </cell>
          <cell r="F8759">
            <v>0</v>
          </cell>
        </row>
        <row r="8760">
          <cell r="A8760">
            <v>89469</v>
          </cell>
          <cell r="B8760" t="str">
            <v>ALVENARIA DE BLOCOS DE CONCRETO ESTRUTURAL 14X19X29 CM, (ESPESSURA 14 CM) FBK = 14,0 MPA, PARA PAREDES COM ÁREA LÍQUIDA MAIOR OU IGUAL A 6M², COM VÃOS, UTILIZANDO PALHETA. AF_12/2014</v>
          </cell>
          <cell r="C8760" t="str">
            <v>M2</v>
          </cell>
          <cell r="D8760">
            <v>0</v>
          </cell>
          <cell r="E8760">
            <v>0</v>
          </cell>
          <cell r="F8760">
            <v>0</v>
          </cell>
        </row>
        <row r="8761">
          <cell r="A8761">
            <v>89470</v>
          </cell>
          <cell r="B8761" t="str">
            <v>ALVENARIA DE BLOCOS DE CONCRETO ESTRUTURAL 14X19X39 CM, (ESPESSURA 14 CM), FBK = 4,5 MPA, PARA PAREDES COM ÁREA LÍQUIDA MENOR QUE 6M², SEM VÃOS, UTILIZANDO COLHER DE PEDREIRO. AF_12/2014</v>
          </cell>
          <cell r="C8761" t="str">
            <v>M2</v>
          </cell>
          <cell r="D8761">
            <v>0</v>
          </cell>
          <cell r="E8761">
            <v>0</v>
          </cell>
          <cell r="F8761">
            <v>0</v>
          </cell>
        </row>
        <row r="8762">
          <cell r="A8762">
            <v>89471</v>
          </cell>
          <cell r="B8762" t="str">
            <v>ALVENARIA DE BLOCOS DE CONCRETO ESTRUTURAL 14X19X39 CM, (ESPESSURA 14 CM), FBK = 4,5 MPA, PARA PAREDES COM ÁREA LÍQUIDA MAIOR OU IGUAL A 6M², SEM VÃOS, UTILIZANDO COLHER DE PEDREIRO. AF_12/2014</v>
          </cell>
          <cell r="C8762" t="str">
            <v>M2</v>
          </cell>
          <cell r="D8762">
            <v>0</v>
          </cell>
          <cell r="E8762">
            <v>0</v>
          </cell>
          <cell r="F8762">
            <v>0</v>
          </cell>
        </row>
        <row r="8763">
          <cell r="A8763">
            <v>89472</v>
          </cell>
          <cell r="B8763" t="str">
            <v>ALVENARIA DE BLOCOS DE CONCRETO ESTRUTURAL 14X19X39 CM, (ESPESSURA 14 CM) FBK = 14,0 MPA, PARA PAREDES COM ÁREA LÍQUIDA MENOR QUE 6M², SEM VÃOS, UTILIZANDO COLHER DE PEDREIRO. AF_12/2014</v>
          </cell>
          <cell r="C8763" t="str">
            <v>M2</v>
          </cell>
          <cell r="D8763">
            <v>0</v>
          </cell>
          <cell r="E8763">
            <v>0</v>
          </cell>
          <cell r="F8763">
            <v>0</v>
          </cell>
        </row>
        <row r="8764">
          <cell r="A8764">
            <v>89473</v>
          </cell>
          <cell r="B8764" t="str">
            <v>ALVENARIA DE BLOCOS DE CONCRETO ESTRUTURAL 14X19X39 CM, (ESPESSURA 14 CM) FBK = 14,0 MPA, PARA PAREDES COM ÁREA LÍQUIDA MAIOR OU IGUAL A 6M², SEM VÃOS, UTILIZANDO COLHER DE PEDREIRO. AF_12/2014</v>
          </cell>
          <cell r="C8764" t="str">
            <v>M2</v>
          </cell>
          <cell r="D8764">
            <v>0</v>
          </cell>
          <cell r="E8764">
            <v>0</v>
          </cell>
          <cell r="F8764">
            <v>0</v>
          </cell>
        </row>
        <row r="8765">
          <cell r="A8765">
            <v>89474</v>
          </cell>
          <cell r="B8765" t="str">
            <v>ALVENARIA DE BLOCOS DE CONCRETO ESTRUTURAL 14X19X39 CM, (ESPESSURA 14 CM), FBK = 4,5 MPA, PARA PAREDES COM ÁREA LÍQUIDA MENOR QUE 6M², COM VÃOS, UTILIZANDO COLHER DE PEDREIRO. AF_12/2014</v>
          </cell>
          <cell r="C8765" t="str">
            <v>M2</v>
          </cell>
          <cell r="D8765">
            <v>0</v>
          </cell>
          <cell r="E8765">
            <v>0</v>
          </cell>
          <cell r="F8765">
            <v>0</v>
          </cell>
        </row>
        <row r="8766">
          <cell r="A8766">
            <v>89475</v>
          </cell>
          <cell r="B8766" t="str">
            <v>ALVENARIA DE BLOCOS DE CONCRETO ESTRUTURAL 14X19X39 CM, (ESPESSURA 14 CM), FBK = 4,5 MPA, PARA PAREDES COM ÁREA LÍQUIDA MAIOR OU IGUAL A 6M², COM VÃOS, UTILIZANDO COLHER DE PEDREIRO. AF_12/2014</v>
          </cell>
          <cell r="C8766" t="str">
            <v>M2</v>
          </cell>
          <cell r="D8766">
            <v>0</v>
          </cell>
          <cell r="E8766">
            <v>0</v>
          </cell>
          <cell r="F8766">
            <v>0</v>
          </cell>
        </row>
        <row r="8767">
          <cell r="A8767">
            <v>89476</v>
          </cell>
          <cell r="B8767" t="str">
            <v>ALVENARIA DE BLOCOS DE CONCRETO ESTRUTURAL 14X19X39 CM, (ESPESSURA 14 CM) FBK = 14,0 MPA, PARA PAREDES COM ÁREA LÍQUIDA MENOR QUE 6M², COM VÃOS, UTILIZANDO COLHER DE PEDREIRO. AF_12/2014</v>
          </cell>
          <cell r="C8767" t="str">
            <v>M2</v>
          </cell>
          <cell r="D8767">
            <v>0</v>
          </cell>
          <cell r="E8767">
            <v>0</v>
          </cell>
          <cell r="F8767">
            <v>0</v>
          </cell>
        </row>
        <row r="8768">
          <cell r="A8768">
            <v>89477</v>
          </cell>
          <cell r="B8768" t="str">
            <v>ALVENARIA DE BLOCOS DE CONCRETO ESTRUTURAL 14X19X39 CM, (ESPESSURA 14 CM) FBK = 14,0 MPA, PARA PAREDES COM ÁREA LÍQUIDA MAIOR OU IGUAL A 6M², COM VÃOS, UTILIZANDO COLHER DE PEDREIRO. AF_12/2014</v>
          </cell>
          <cell r="C8768" t="str">
            <v>M2</v>
          </cell>
          <cell r="D8768">
            <v>0</v>
          </cell>
          <cell r="E8768">
            <v>0</v>
          </cell>
          <cell r="F8768">
            <v>0</v>
          </cell>
        </row>
        <row r="8769">
          <cell r="A8769">
            <v>89478</v>
          </cell>
          <cell r="B8769" t="str">
            <v>ALVENARIA DE BLOCOS DE CONCRETO ESTRUTURAL 14X19X29 CM, (ESPESSURA 14 CM), FBK = 4,5 MPA, PARA PAREDES COM ÁREA LÍQUIDA MENOR QUE 6M², SEM VÃOS, UTILIZANDO COLHER DE PEDREIRO. AF_12/2014</v>
          </cell>
          <cell r="C8769" t="str">
            <v>M2</v>
          </cell>
          <cell r="D8769">
            <v>0</v>
          </cell>
          <cell r="E8769">
            <v>0</v>
          </cell>
          <cell r="F8769">
            <v>0</v>
          </cell>
        </row>
        <row r="8770">
          <cell r="A8770">
            <v>89479</v>
          </cell>
          <cell r="B8770" t="str">
            <v>ALVENARIA DE BLOCOS DE CONCRETO ESTRUTURAL 14X19X29 CM, (ESPESSURA 14 CM), FBK = 4,5 MPA, PARA PAREDES COM ÁREA LÍQUIDA MAIOR OU IGUAL A 6M², SEM VÃOS, UTILIZANDO COLHER DE PEDREIRO. AF_12/2014</v>
          </cell>
          <cell r="C8770" t="str">
            <v>M2</v>
          </cell>
          <cell r="D8770">
            <v>0</v>
          </cell>
          <cell r="E8770">
            <v>0</v>
          </cell>
          <cell r="F8770">
            <v>0</v>
          </cell>
        </row>
        <row r="8771">
          <cell r="A8771">
            <v>89480</v>
          </cell>
          <cell r="B8771" t="str">
            <v>ALVENARIA DE BLOCOS DE CONCRETO ESTRUTURAL 14X19X29 CM, (ESPESSURA 14 CM) FBK = 14,0 MPA, PARA PAREDES COM ÁREA LÍQUIDA MENOR QUE 6M², SEM VÃOS, UTILIZANDO COLHER DE PEDREIRO. AF_12/2014</v>
          </cell>
          <cell r="C8771" t="str">
            <v>M2</v>
          </cell>
          <cell r="D8771">
            <v>0</v>
          </cell>
          <cell r="E8771">
            <v>0</v>
          </cell>
          <cell r="F8771">
            <v>0</v>
          </cell>
        </row>
        <row r="8772">
          <cell r="A8772">
            <v>89483</v>
          </cell>
          <cell r="B8772" t="str">
            <v>ALVENARIA DE BLOCOS DE CONCRETO ESTRUTURAL 14X19X29 CM, (ESPESSURA 14 CM) FBK = 14,0 MPA, PARA PAREDES COM ÁREA LÍQUIDA MAIOR OU IGUAL A 6M², SEM VÃOS, UTILIZANDO COLHER DE PEDREIRO. AF_12/2014</v>
          </cell>
          <cell r="C8772" t="str">
            <v>M2</v>
          </cell>
          <cell r="D8772">
            <v>0</v>
          </cell>
          <cell r="E8772">
            <v>0</v>
          </cell>
          <cell r="F8772">
            <v>0</v>
          </cell>
        </row>
        <row r="8773">
          <cell r="A8773">
            <v>89484</v>
          </cell>
          <cell r="B8773" t="str">
            <v>ALVENARIA DE BLOCOS DE CONCRETO ESTRUTURAL 14X19X29 CM, (ESPESSURA 14 CM), FBK = 4,5 MPA, PARA PAREDES COM ÁREA LÍQUIDA MENOR QUE 6M², COM VÃOS, UTILIZANDO COLHER DE PEDREIRO. AF_12/2014</v>
          </cell>
          <cell r="C8773" t="str">
            <v>M2</v>
          </cell>
          <cell r="D8773">
            <v>0</v>
          </cell>
          <cell r="E8773">
            <v>0</v>
          </cell>
          <cell r="F8773">
            <v>0</v>
          </cell>
        </row>
        <row r="8774">
          <cell r="A8774">
            <v>89486</v>
          </cell>
          <cell r="B8774" t="str">
            <v>ALVENARIA DE BLOCOS DE CONCRETO ESTRUTURAL 14X19X29 CM, (ESPESSURA 14 CM), FBK = 4,5 MPA, PARA PAREDES COM ÁREA LÍQUIDA MAIOR OU IGUAL A 6M², COM VÃOS, UTILIZANDO COLHER DE PEDREIRO. AF_12/2014</v>
          </cell>
          <cell r="C8774" t="str">
            <v>M2</v>
          </cell>
          <cell r="D8774">
            <v>0</v>
          </cell>
          <cell r="E8774">
            <v>0</v>
          </cell>
          <cell r="F8774">
            <v>0</v>
          </cell>
        </row>
        <row r="8775">
          <cell r="A8775">
            <v>89487</v>
          </cell>
          <cell r="B8775" t="str">
            <v>ALVENARIA DE BLOCOS DE CONCRETO ESTRUTURAL 14X19X29 CM, (ESPESSURA 14 CM) FBK = 14,0 MPA, PARA PAREDES COM ÁREA LÍQUIDA MENOR QUE 6M², COM VÃOS, UTILIZANDO COLHER DE PEDREIRO. AF_12/2014</v>
          </cell>
          <cell r="C8775" t="str">
            <v>M2</v>
          </cell>
          <cell r="D8775">
            <v>0</v>
          </cell>
          <cell r="E8775">
            <v>0</v>
          </cell>
          <cell r="F8775">
            <v>0</v>
          </cell>
        </row>
        <row r="8776">
          <cell r="A8776">
            <v>89488</v>
          </cell>
          <cell r="B8776" t="str">
            <v>ALVENARIA DE BLOCOS DE CONCRETO ESTRUTURAL 14X19X29 CM, (ESPESSURA 14 CM) FBK = 14,0 MPA, PARA PAREDES COM ÁREA LÍQUIDA MAIOR OU IGUAL A 6M², COM VÃOS, UTILIZANDO COLHER DE PEDREIRO. AF_12/2014</v>
          </cell>
          <cell r="C8776" t="str">
            <v>M2</v>
          </cell>
          <cell r="D8776">
            <v>0</v>
          </cell>
          <cell r="E8776">
            <v>0</v>
          </cell>
          <cell r="F8776">
            <v>0</v>
          </cell>
        </row>
        <row r="8777">
          <cell r="A8777">
            <v>91815</v>
          </cell>
          <cell r="B8777" t="str">
            <v>(COMPOSIÇÃO REPRESENTATIVA) DE ALVENARIA DE BLOCOS DE CONCRETO ESTRUTURAL 14X19X39 CM, (ESPESSURA 14 CM), FBK = 4,5 MPA, UTILIZANDO PALHETA, PARA EDIFICAÇÃO HABITACIONAL. AF_10/2015</v>
          </cell>
          <cell r="C8777" t="str">
            <v>M2</v>
          </cell>
          <cell r="D8777">
            <v>0</v>
          </cell>
          <cell r="E8777">
            <v>0</v>
          </cell>
          <cell r="F8777">
            <v>0</v>
          </cell>
        </row>
        <row r="8778">
          <cell r="A8778">
            <v>91816</v>
          </cell>
          <cell r="B8778" t="str">
            <v>COMPOSIÇÃO REPRESENTATIVA DE SERVIÇOS DE ALVENARIA DE BLOCOS DE CONCRETO ESTRUTURAL 14X19X29 CM, (ESPESSURA 14 CM), FBK = 4,5 MPA, UTILIZANDO PALHETA, PARA EDIFICAÇÃO HABITACIONAL. AF_10/2015</v>
          </cell>
          <cell r="C8778" t="str">
            <v>M2</v>
          </cell>
          <cell r="D8778">
            <v>0</v>
          </cell>
          <cell r="E8778">
            <v>0</v>
          </cell>
          <cell r="F8778">
            <v>0</v>
          </cell>
        </row>
        <row r="8779">
          <cell r="A8779">
            <v>101161</v>
          </cell>
          <cell r="B8779" t="str">
            <v>ALVENARIA DE VEDAÇÃO COM ELEMENTO VAZADO DE CONCRETO (COBOGÓ) DE 7X50X50CM E ARGAMASSA DE ASSENTAMENTO COM PREPARO EM BETONEIRA. AF_05/2020</v>
          </cell>
          <cell r="C8779" t="str">
            <v>M2</v>
          </cell>
          <cell r="D8779">
            <v>0</v>
          </cell>
          <cell r="E8779">
            <v>0</v>
          </cell>
          <cell r="F8779">
            <v>0</v>
          </cell>
        </row>
        <row r="8780">
          <cell r="A8780">
            <v>101163</v>
          </cell>
          <cell r="B8780" t="str">
            <v>ALVENARIA DE VEDAÇÃO COM BLOCO DE VIDRO VAZADO, TIPO VENEZIANA, DE 6X20X20CM E ARGAMASSA DE ASSENTAMENTO COM PREPARO EM BETONEIRA. AF_05/2020</v>
          </cell>
          <cell r="C8780" t="str">
            <v>M2</v>
          </cell>
          <cell r="D8780">
            <v>0</v>
          </cell>
          <cell r="E8780">
            <v>0</v>
          </cell>
          <cell r="F8780">
            <v>0</v>
          </cell>
        </row>
        <row r="8781">
          <cell r="A8781">
            <v>101164</v>
          </cell>
          <cell r="B8781" t="str">
            <v>ALVENARIA DE VEDAÇÃO COM BLOCO DE VIDRO, TIPO CANELADO, DE 8X19X19CM E ARGAMASSA DE ASSENTAMENTO COM PREPARO EM BETONEIRA. AF_05/2020</v>
          </cell>
          <cell r="C8781" t="str">
            <v>M2</v>
          </cell>
          <cell r="D8781">
            <v>0</v>
          </cell>
          <cell r="E8781">
            <v>0</v>
          </cell>
          <cell r="F8781">
            <v>0</v>
          </cell>
        </row>
        <row r="8782">
          <cell r="A8782">
            <v>72178</v>
          </cell>
          <cell r="B8782" t="str">
            <v>RETIRADA DE DIVISORIAS EM CHAPAS DE MADEIRA, COM MONTANTES METALICOS</v>
          </cell>
          <cell r="C8782" t="str">
            <v>M2</v>
          </cell>
          <cell r="D8782">
            <v>0</v>
          </cell>
          <cell r="E8782">
            <v>0</v>
          </cell>
          <cell r="F8782">
            <v>0</v>
          </cell>
        </row>
        <row r="8783">
          <cell r="A8783">
            <v>72179</v>
          </cell>
          <cell r="B8783" t="str">
            <v>RECOLOCACAO DE PLACAS DIVISORIAS DE GRANILITE, CONSIDERANDO REAPROVEITAMENTO DO MATERIAL</v>
          </cell>
          <cell r="C8783" t="str">
            <v>M2</v>
          </cell>
          <cell r="D8783">
            <v>0</v>
          </cell>
          <cell r="E8783">
            <v>0</v>
          </cell>
          <cell r="F8783">
            <v>0</v>
          </cell>
        </row>
        <row r="8784">
          <cell r="A8784">
            <v>72180</v>
          </cell>
          <cell r="B8784" t="str">
            <v>RECOLOCACAO DE DIVISORIAS TIPO CHAPAS OU TABUAS, EXCLUSIVE ENTARUGAMENTO, CONSIDERANDO REAPROVEITAMENTO DO MATERIAL</v>
          </cell>
          <cell r="C8784" t="str">
            <v>M2</v>
          </cell>
          <cell r="D8784">
            <v>0</v>
          </cell>
          <cell r="E8784">
            <v>0</v>
          </cell>
          <cell r="F8784">
            <v>0</v>
          </cell>
        </row>
        <row r="8785">
          <cell r="A8785">
            <v>72181</v>
          </cell>
          <cell r="B8785" t="str">
            <v>RECOLOCACAO DE DIVISORIAS TIPO CHAPAS OU TABUAS, INCLUSIVE ENTARUGAMENTO, CONSIDERANDO REAPROVEITAMENTO DO MATERIAL</v>
          </cell>
          <cell r="C8785" t="str">
            <v>M2</v>
          </cell>
          <cell r="D8785">
            <v>0</v>
          </cell>
          <cell r="E8785">
            <v>0</v>
          </cell>
          <cell r="F8785">
            <v>0</v>
          </cell>
        </row>
        <row r="8786">
          <cell r="A8786" t="str">
            <v>73774/1</v>
          </cell>
          <cell r="B8786" t="str">
            <v>DIVISORIA EM MARMORITE ESPESSURA 35MM, CHUMBAMENTO NO PISO E PAREDE COM ARGAMASSA DE CIMENTO E AREIA, POLIMENTO MANUAL, EXCLUSIVE FERRAGENS</v>
          </cell>
          <cell r="C8786" t="str">
            <v>M2</v>
          </cell>
          <cell r="D8786">
            <v>0</v>
          </cell>
          <cell r="E8786">
            <v>0</v>
          </cell>
          <cell r="F8786">
            <v>0</v>
          </cell>
        </row>
        <row r="8787">
          <cell r="A8787" t="str">
            <v>73909/1</v>
          </cell>
          <cell r="B8787" t="str">
            <v>DIVISORIA EM MADEIRA COMPENSADA RESINADA ESPESSURA 6MM, ESTRUTURADA EM MADEIRA DE LEI 3"X3"</v>
          </cell>
          <cell r="C8787" t="str">
            <v>M2</v>
          </cell>
          <cell r="D8787">
            <v>0</v>
          </cell>
          <cell r="E8787">
            <v>0</v>
          </cell>
          <cell r="F8787">
            <v>0</v>
          </cell>
        </row>
        <row r="8788">
          <cell r="A8788" t="str">
            <v>74229/1</v>
          </cell>
          <cell r="B8788" t="str">
            <v>DIVISORIA EM MARMORE BRANCO POLIDO, ESPESSURA 3 CM, ASSENTADO COM ARGAMASSA TRACO 1:4 (CIMENTO E AREIA), ARREMATE COM CIMENTO BRANCO, EXCLUSIVE FERRAGENS</v>
          </cell>
          <cell r="C8788" t="str">
            <v>M2</v>
          </cell>
          <cell r="D8788">
            <v>0</v>
          </cell>
          <cell r="E8788">
            <v>0</v>
          </cell>
          <cell r="F8788">
            <v>0</v>
          </cell>
        </row>
        <row r="8789">
          <cell r="A8789">
            <v>79627</v>
          </cell>
          <cell r="B8789" t="str">
            <v>DIVISORIA EM GRANITO BRANCO POLIDO, ESP = 3CM, ASSENTADO COM ARGAMASSA TRACO 1:4, ARREMATE EM CIMENTO BRANCO, EXCLUSIVE FERRAGENS</v>
          </cell>
          <cell r="C8789" t="str">
            <v>M2</v>
          </cell>
          <cell r="D8789">
            <v>0</v>
          </cell>
          <cell r="E8789">
            <v>0</v>
          </cell>
          <cell r="F8789">
            <v>0</v>
          </cell>
        </row>
        <row r="8790">
          <cell r="A8790">
            <v>96358</v>
          </cell>
          <cell r="B8790" t="str">
            <v>PAREDE COM PLACAS DE GESSO ACARTONADO (DRYWALL), PARA USO INTERNO, COM DUAS FACES SIMPLES E ESTRUTURA METÁLICA COM GUIAS SIMPLES, SEM VÃOS. AF_06/2017_P</v>
          </cell>
          <cell r="C8790" t="str">
            <v>M2</v>
          </cell>
          <cell r="D8790">
            <v>0</v>
          </cell>
          <cell r="E8790">
            <v>0</v>
          </cell>
          <cell r="F8790">
            <v>0</v>
          </cell>
        </row>
        <row r="8791">
          <cell r="A8791">
            <v>96359</v>
          </cell>
          <cell r="B8791" t="str">
            <v>PAREDE COM PLACAS DE GESSO ACARTONADO (DRYWALL), PARA USO INTERNO, COM DUAS FACES SIMPLES E ESTRUTURA METÁLICA COM GUIAS SIMPLES, COM VÃOS AF_06/2017_P</v>
          </cell>
          <cell r="C8791" t="str">
            <v>M2</v>
          </cell>
          <cell r="D8791">
            <v>0</v>
          </cell>
          <cell r="E8791">
            <v>0</v>
          </cell>
          <cell r="F8791">
            <v>0</v>
          </cell>
        </row>
        <row r="8792">
          <cell r="A8792">
            <v>96360</v>
          </cell>
          <cell r="B8792" t="str">
            <v>PAREDE COM PLACAS DE GESSO ACARTONADO (DRYWALL), PARA USO INTERNO, COM DUAS FACES SIMPLES E ESTRUTURA METÁLICA COM GUIAS DUPLAS, SEM VÃOS. AF_06/2017_P</v>
          </cell>
          <cell r="C8792" t="str">
            <v>M2</v>
          </cell>
          <cell r="D8792">
            <v>0</v>
          </cell>
          <cell r="E8792">
            <v>0</v>
          </cell>
          <cell r="F8792">
            <v>0</v>
          </cell>
        </row>
        <row r="8793">
          <cell r="A8793">
            <v>96361</v>
          </cell>
          <cell r="B8793" t="str">
            <v>PAREDE COM PLACAS DE GESSO ACARTONADO (DRYWALL), PARA USO INTERNO, COM DUAS FACES SIMPLES E ESTRUTURA METÁLICA COM GUIAS DUPLAS, COM VÃOS. AF_06/2017_P</v>
          </cell>
          <cell r="C8793" t="str">
            <v>M2</v>
          </cell>
          <cell r="D8793">
            <v>0</v>
          </cell>
          <cell r="E8793">
            <v>0</v>
          </cell>
          <cell r="F8793">
            <v>0</v>
          </cell>
        </row>
        <row r="8794">
          <cell r="A8794">
            <v>96362</v>
          </cell>
          <cell r="B8794" t="str">
            <v>PAREDE COM PLACAS DE GESSO ACARTONADO (DRYWALL), PARA USO INTERNO, COM UMA FACE SIMPLES E OUTRA FACE DUPLA E ESTRUTURA METÁLICA COM GUIAS SIMPLES, SEM VÃOS. AF_06/2017_P</v>
          </cell>
          <cell r="C8794" t="str">
            <v>M2</v>
          </cell>
          <cell r="D8794">
            <v>0</v>
          </cell>
          <cell r="E8794">
            <v>0</v>
          </cell>
          <cell r="F8794">
            <v>0</v>
          </cell>
        </row>
        <row r="8795">
          <cell r="A8795">
            <v>96363</v>
          </cell>
          <cell r="B8795" t="str">
            <v>PAREDE COM PLACAS DE GESSO ACARTONADO (DRYWALL), PARA USO INTERNO, COM UMA FACE SIMPLES E OUTRA FACE DUPLA E ESTRUTURA METÁLICA COM GUIAS SIMPLES, COM VÃOS. AF_06/2017_P</v>
          </cell>
          <cell r="C8795" t="str">
            <v>M2</v>
          </cell>
          <cell r="D8795">
            <v>0</v>
          </cell>
          <cell r="E8795">
            <v>0</v>
          </cell>
          <cell r="F8795">
            <v>0</v>
          </cell>
        </row>
        <row r="8796">
          <cell r="A8796">
            <v>96364</v>
          </cell>
          <cell r="B8796" t="str">
            <v>PAREDE COM PLACAS DE GESSO ACARTONADO (DRYWALL), PARA USO INTERNO COM UMA FACE SIMPLES E OUTRA FACE DUPLA E ESTRUTURA METÁLICA COM GUIAS DUPLAS, SEM VÃOS. AF_06/2017_P</v>
          </cell>
          <cell r="C8796" t="str">
            <v>M2</v>
          </cell>
          <cell r="D8796">
            <v>0</v>
          </cell>
          <cell r="E8796">
            <v>0</v>
          </cell>
          <cell r="F8796">
            <v>0</v>
          </cell>
        </row>
        <row r="8797">
          <cell r="A8797">
            <v>96365</v>
          </cell>
          <cell r="B8797" t="str">
            <v>PAREDE COM PLACAS DE GESSO ACARTONADO (DRYWALL), PARA USO INTERNO, COM UMA FACE SIMPLES E OUTRA FACE DUPLA E   ESTRUTURA METÁLICA COM GUIAS DUPLAS, COM VÃOS. AF_06/2017_P</v>
          </cell>
          <cell r="C8797" t="str">
            <v>M2</v>
          </cell>
          <cell r="D8797">
            <v>0</v>
          </cell>
          <cell r="E8797">
            <v>0</v>
          </cell>
          <cell r="F8797">
            <v>0</v>
          </cell>
        </row>
        <row r="8798">
          <cell r="A8798">
            <v>96366</v>
          </cell>
          <cell r="B8798" t="str">
            <v>PAREDE COM PLACAS DE GESSO ACARTONADO (DRYWALL), PARA USO INTERNO, COM DUAS FACES DUPLAS E ESTRUTURA METÁLICA COM GUIAS SIMPLES, SEM VÃOS. AF_06/2017_P</v>
          </cell>
          <cell r="C8798" t="str">
            <v>M2</v>
          </cell>
          <cell r="D8798">
            <v>0</v>
          </cell>
          <cell r="E8798">
            <v>0</v>
          </cell>
          <cell r="F8798">
            <v>0</v>
          </cell>
        </row>
        <row r="8799">
          <cell r="A8799">
            <v>96367</v>
          </cell>
          <cell r="B8799" t="str">
            <v>PAREDE COM PLACAS DE GESSO ACARTONADO (DRYWALL), PARA USO INTERNO, COM DUAS FACES DUPLAS E ESTRUTURA METÁLICA COM GUIAS SIMPLES, COM VÃOS. AF_06/2017_P</v>
          </cell>
          <cell r="C8799" t="str">
            <v>M2</v>
          </cell>
          <cell r="D8799">
            <v>0</v>
          </cell>
          <cell r="E8799">
            <v>0</v>
          </cell>
          <cell r="F8799">
            <v>0</v>
          </cell>
        </row>
        <row r="8800">
          <cell r="A8800">
            <v>96368</v>
          </cell>
          <cell r="B8800" t="str">
            <v>PAREDE COM PLACAS DE GESSO ACARTONADO (DRYWALL), PARA USO INTERNO COM DUAS FACES DUPLAS E ESTRUTURA METÁLICA COM GUIAS DUPLAS, SEM VÃOS. AF_06/2017</v>
          </cell>
          <cell r="C8800" t="str">
            <v>M2</v>
          </cell>
          <cell r="D8800">
            <v>0</v>
          </cell>
          <cell r="E8800">
            <v>0</v>
          </cell>
          <cell r="F8800">
            <v>0</v>
          </cell>
        </row>
        <row r="8801">
          <cell r="A8801">
            <v>96369</v>
          </cell>
          <cell r="B8801" t="str">
            <v>PAREDE COM PLACAS DE GESSO ACARTONADO (DRYWALL), PARA USO INTERNO, COM DUAS FACES DUPLAS E ESTRUTURA METÁLICA COM GUIAS DUPLAS, COM VÃOS. AF_06/2017_P</v>
          </cell>
          <cell r="C8801" t="str">
            <v>M2</v>
          </cell>
          <cell r="D8801">
            <v>135.94999999999996</v>
          </cell>
          <cell r="E8801">
            <v>27.11</v>
          </cell>
          <cell r="F8801">
            <v>0</v>
          </cell>
        </row>
        <row r="8802">
          <cell r="A8802">
            <v>96370</v>
          </cell>
          <cell r="B8802" t="str">
            <v>PAREDE COM PLACAS DE GESSO ACARTONADO (DRYWALL), PARA USO INTERNO, COM UMA FACE SIMPLES E ESTRUTURA METÁLICA COM GUIAS SIMPLES, SEM VÃOS. AF_06/2017_P</v>
          </cell>
          <cell r="C8802" t="str">
            <v>M2</v>
          </cell>
          <cell r="D8802">
            <v>0</v>
          </cell>
          <cell r="E8802">
            <v>0</v>
          </cell>
          <cell r="F8802">
            <v>0</v>
          </cell>
        </row>
        <row r="8803">
          <cell r="A8803">
            <v>96371</v>
          </cell>
          <cell r="B8803" t="str">
            <v>PAREDE COM PLACAS DE GESSO ACARTONADO (DRYWALL), PARA USO INTERNO, COM UMA FACE SIMPLES E ESTRUTURA METÁLICA COM GUIAS SIMPLES, COM VÃOS. AF_06/2017_P</v>
          </cell>
          <cell r="C8803" t="str">
            <v>M2</v>
          </cell>
          <cell r="D8803">
            <v>0</v>
          </cell>
          <cell r="E8803">
            <v>0</v>
          </cell>
          <cell r="F8803">
            <v>0</v>
          </cell>
        </row>
        <row r="8804">
          <cell r="A8804">
            <v>96372</v>
          </cell>
          <cell r="B8804" t="str">
            <v>INSTALAÇÃO DE ISOLAMENTO COM LÃ DE ROCHA EM PAREDES DRYWALL. AF_06/2017</v>
          </cell>
          <cell r="C8804" t="str">
            <v>M2</v>
          </cell>
          <cell r="D8804">
            <v>0</v>
          </cell>
          <cell r="E8804">
            <v>0</v>
          </cell>
          <cell r="F8804">
            <v>0</v>
          </cell>
        </row>
        <row r="8805">
          <cell r="A8805">
            <v>96373</v>
          </cell>
          <cell r="B8805" t="str">
            <v>INSTALAÇÃO DE REFORÇO METÁLICO EM PAREDE DRYWALL. AF_06/2017</v>
          </cell>
          <cell r="C8805" t="str">
            <v>M</v>
          </cell>
          <cell r="D8805">
            <v>0</v>
          </cell>
          <cell r="E8805">
            <v>0</v>
          </cell>
          <cell r="F8805">
            <v>0</v>
          </cell>
        </row>
        <row r="8806">
          <cell r="A8806">
            <v>96374</v>
          </cell>
          <cell r="B8806" t="str">
            <v>INSTALAÇÃO DE REFORÇO DE MADEIRA EM PAREDE DRYWALL. AF_06/2017</v>
          </cell>
          <cell r="C8806" t="str">
            <v>M</v>
          </cell>
          <cell r="D8806">
            <v>0</v>
          </cell>
          <cell r="E8806">
            <v>0</v>
          </cell>
          <cell r="F8806">
            <v>0</v>
          </cell>
        </row>
        <row r="8807">
          <cell r="A8807">
            <v>101154</v>
          </cell>
          <cell r="B8807" t="str">
            <v>ALVENARIA DE VEDAÇÃO DE BLOCOS DE CONCRETO CELULAR DE 10X30X60CM (ESPESSURA 10CM) E ARGAMASSA DE ASSENTAMENTO COM PREPARO EM BETONEIRA. AF_05/2020</v>
          </cell>
          <cell r="C8807" t="str">
            <v>M2</v>
          </cell>
          <cell r="D8807">
            <v>0</v>
          </cell>
          <cell r="E8807">
            <v>0</v>
          </cell>
          <cell r="F8807">
            <v>0</v>
          </cell>
        </row>
        <row r="8808">
          <cell r="A8808">
            <v>101155</v>
          </cell>
          <cell r="B8808" t="str">
            <v>ALVENARIA DE VEDAÇÃO DE BLOCOS DE CONCRETO CELULAR DE 15X30X60CM (ESPESSURA 15CM) E ARGAMASSA DE ASSENTAMENTO COM PREPARO EM BETONEIRA. AF_05/2020</v>
          </cell>
          <cell r="C8808" t="str">
            <v>M2</v>
          </cell>
          <cell r="D8808">
            <v>0</v>
          </cell>
          <cell r="E8808">
            <v>0</v>
          </cell>
          <cell r="F8808">
            <v>0</v>
          </cell>
        </row>
        <row r="8809">
          <cell r="A8809">
            <v>101156</v>
          </cell>
          <cell r="B8809" t="str">
            <v>ALVENARIA DE VEDAÇÃO DE BLOCOS DE CONCRETO CELULAR DE 20X30X60CM (ESPESSURA 20CM) E ARGAMASSA DE ASSENTAMENTO COM PREPARO EM BETONEIRA. AF_05/2020</v>
          </cell>
          <cell r="C8809" t="str">
            <v>M2</v>
          </cell>
          <cell r="D8809">
            <v>0</v>
          </cell>
          <cell r="E8809">
            <v>0</v>
          </cell>
          <cell r="F8809">
            <v>0</v>
          </cell>
        </row>
        <row r="8810">
          <cell r="A8810" t="str">
            <v>73790/2</v>
          </cell>
          <cell r="B8810" t="str">
            <v>REASSENTAMENTO DE PARALELEPIPEDO SOBRE COLCHAO DE PO DE PEDRA ESPESSURA 10CM, REJUNTADO COM BETUME E PEDRISCO, CONSIDERANDO APROVEITAMENTO DO PARALELEPIPEDO</v>
          </cell>
          <cell r="C8810" t="str">
            <v>M2</v>
          </cell>
          <cell r="D8810">
            <v>0</v>
          </cell>
          <cell r="E8810">
            <v>0</v>
          </cell>
          <cell r="F8810">
            <v>0</v>
          </cell>
        </row>
        <row r="8811">
          <cell r="A8811" t="str">
            <v>73790/4</v>
          </cell>
          <cell r="B8811" t="str">
            <v>REASSENTAMENTO DE PARALELEPIPEDO SOBRE COLCHAO DE PO DE PEDRA ESPESSURA 10CM, REJUNTADO COM ARGAMASSA TRACO 1:3 (CIMENTO E AREIA), CONSIDERANDO APROVEITAMENTO DO PARALELEPIPEDO</v>
          </cell>
          <cell r="C8811" t="str">
            <v>M2</v>
          </cell>
          <cell r="D8811">
            <v>0</v>
          </cell>
          <cell r="E8811">
            <v>0</v>
          </cell>
          <cell r="F8811">
            <v>0</v>
          </cell>
        </row>
        <row r="8812">
          <cell r="A8812">
            <v>83694</v>
          </cell>
          <cell r="B8812" t="str">
            <v>RECOMPOSICAO DE PAVIMENTACAO TIPO BLOKRET SOBRE COLCHAO DE AREIA COM REAPROVEITAMENTO DE MATERIAL</v>
          </cell>
          <cell r="C8812" t="str">
            <v>M2</v>
          </cell>
          <cell r="D8812">
            <v>0</v>
          </cell>
          <cell r="E8812">
            <v>0</v>
          </cell>
          <cell r="F8812">
            <v>0</v>
          </cell>
        </row>
        <row r="8813">
          <cell r="A8813" t="str">
            <v>83695/1</v>
          </cell>
          <cell r="B8813" t="str">
            <v>REJUNTAMENTO PAVIMENTACAO PARALELEPIPEDO BETUME CASCALH INCL MATERIAIS</v>
          </cell>
          <cell r="C8813" t="str">
            <v>M2</v>
          </cell>
          <cell r="D8813">
            <v>0</v>
          </cell>
          <cell r="E8813">
            <v>0</v>
          </cell>
          <cell r="F8813">
            <v>0</v>
          </cell>
        </row>
        <row r="8814">
          <cell r="A8814">
            <v>83771</v>
          </cell>
          <cell r="B8814" t="str">
            <v>RECOMPOSICAO DE REVESTIMENTO PRIMARIO MEDIDO P/ VOLUME COMPACTADO</v>
          </cell>
          <cell r="C8814" t="str">
            <v>M3</v>
          </cell>
          <cell r="D8814">
            <v>0</v>
          </cell>
          <cell r="E8814">
            <v>0</v>
          </cell>
          <cell r="F8814">
            <v>0</v>
          </cell>
        </row>
        <row r="8815">
          <cell r="A8815">
            <v>100576</v>
          </cell>
          <cell r="B8815" t="str">
            <v>REGULARIZAÇÃO E COMPACTAÇÃO DE SUBLEITO DE SOLO  PREDOMINANTEMENTE ARGILOSO. AF_11/2019</v>
          </cell>
          <cell r="C8815" t="str">
            <v>M2</v>
          </cell>
          <cell r="D8815">
            <v>0</v>
          </cell>
          <cell r="E8815">
            <v>0</v>
          </cell>
          <cell r="F8815">
            <v>0</v>
          </cell>
        </row>
        <row r="8816">
          <cell r="A8816">
            <v>100577</v>
          </cell>
          <cell r="B8816" t="str">
            <v>REGULARIZAÇÃO E COMPACTAÇÃO DE SUBLEITO DE SOLO PREDOMINANTEMENTE ARENOSO. AF_11/2019</v>
          </cell>
          <cell r="C8816" t="str">
            <v>M2</v>
          </cell>
          <cell r="D8816">
            <v>0</v>
          </cell>
          <cell r="E8816">
            <v>0</v>
          </cell>
          <cell r="F8816">
            <v>0</v>
          </cell>
        </row>
        <row r="8817">
          <cell r="A8817">
            <v>96388</v>
          </cell>
          <cell r="B8817" t="str">
            <v>EXECUÇÃO E COMPACTAÇÃO DE BASE E OU SUB BASE PARA PAVIMENTAÇÃO DE SOLOS DE COMPORTAMENTO LATERÍTICO (ARENOSO) - EXCLUSIVE SOLO, ESCAVAÇÃO, CARGA E TRANSPORTE. AF_11/2019</v>
          </cell>
          <cell r="C8817" t="str">
            <v>M3</v>
          </cell>
          <cell r="D8817">
            <v>0</v>
          </cell>
          <cell r="E8817">
            <v>0</v>
          </cell>
          <cell r="F8817">
            <v>0</v>
          </cell>
        </row>
        <row r="8818">
          <cell r="A8818">
            <v>96389</v>
          </cell>
          <cell r="B8818" t="str">
            <v>EXECUÇÃO E COMPACTAÇÃO DE BASE E OU SUB BASE PARA PAVIMENTAÇÃO DE SOLO (PREDOMINANTEMENTE ARENOSO) COM CIMENTO (TEOR DE 2%) - EXCLUSIVE SOLO, ESCAVAÇÃO, CARGA E TRANSPORTE. AF_11/2019</v>
          </cell>
          <cell r="C8818" t="str">
            <v>M3</v>
          </cell>
          <cell r="D8818">
            <v>0</v>
          </cell>
          <cell r="E8818">
            <v>0</v>
          </cell>
          <cell r="F8818">
            <v>0</v>
          </cell>
        </row>
        <row r="8819">
          <cell r="A8819">
            <v>96390</v>
          </cell>
          <cell r="B8819" t="str">
            <v>EXECUÇÃO E COMPACTAÇÃO DE BASE E OU SUB BASE PARA PAVIMENTAÇÃO DE SOLO (PREDOMINANTEMENTE ARENOSO) COM CIMENTO (TEOR DE 4%) - EXCLUSIVE SOLO, ESCAVAÇÃO, CARGA E TRANSPORTE. AF_11/2019</v>
          </cell>
          <cell r="C8819" t="str">
            <v>M3</v>
          </cell>
          <cell r="D8819">
            <v>0</v>
          </cell>
          <cell r="E8819">
            <v>0</v>
          </cell>
          <cell r="F8819">
            <v>0</v>
          </cell>
        </row>
        <row r="8820">
          <cell r="A8820">
            <v>96391</v>
          </cell>
          <cell r="B8820" t="str">
            <v>EXECUÇÃO E COMPACTAÇÃO DE BASE E OU SUB BASE PARA PAVIMENTAÇÃO DE SOLO (PREDOMINANTEMENTE ARENOSO) COM CIMENTO (TEOR DE 6%) - EXCLUSIVE SOLO, ESCAVAÇÃO, CARGA E TRANSPORTE. AF_11/2019</v>
          </cell>
          <cell r="C8820" t="str">
            <v>M3</v>
          </cell>
          <cell r="D8820">
            <v>0</v>
          </cell>
          <cell r="E8820">
            <v>0</v>
          </cell>
          <cell r="F8820">
            <v>0</v>
          </cell>
        </row>
        <row r="8821">
          <cell r="A8821">
            <v>96392</v>
          </cell>
          <cell r="B8821" t="str">
            <v>EXECUÇÃO E COMPACTAÇÃO DE BASE E OU SUB BASE PARA PAVIMENTAÇÃO DE SOLO (PREDOMINANTEMENTE ARENOSO) COM CIMENTO (TEOR DE 8%) - EXCLUSIVE SOLO, ESCAVAÇÃO, CARGA E TRANSPORTE. AF_11/2019</v>
          </cell>
          <cell r="C8821" t="str">
            <v>M3</v>
          </cell>
          <cell r="D8821">
            <v>0</v>
          </cell>
          <cell r="E8821">
            <v>0</v>
          </cell>
          <cell r="F8821">
            <v>0</v>
          </cell>
        </row>
        <row r="8822">
          <cell r="A8822">
            <v>96396</v>
          </cell>
          <cell r="B8822" t="str">
            <v>EXECUÇÃO E COMPACTAÇÃO DE BASE E OU SUB BASE PARA PAVIMENTAÇÃO DE BRITA GRADUADA SIMPLES - EXCLUSIVE CARGA E TRANSPORTE. AF_11/2019</v>
          </cell>
          <cell r="C8822" t="str">
            <v>M3</v>
          </cell>
          <cell r="D8822">
            <v>0</v>
          </cell>
          <cell r="E8822">
            <v>0</v>
          </cell>
          <cell r="F8822">
            <v>0</v>
          </cell>
        </row>
        <row r="8823">
          <cell r="A8823">
            <v>96397</v>
          </cell>
          <cell r="B8823" t="str">
            <v>EXECUÇÃO E COMPACTAÇÃO DE BASE E OU SUB BASE PARA PAVIMENTAÇÃO DE BRITA GRADUADA SIMPLES TRATADA COM CIMENTO - EXCLUSIVE CARGA E TRANSPORTE. AF_11/2019</v>
          </cell>
          <cell r="C8823" t="str">
            <v>M3</v>
          </cell>
          <cell r="D8823">
            <v>0</v>
          </cell>
          <cell r="E8823">
            <v>0</v>
          </cell>
          <cell r="F8823">
            <v>0</v>
          </cell>
        </row>
        <row r="8824">
          <cell r="A8824">
            <v>96398</v>
          </cell>
          <cell r="B8824" t="str">
            <v>EXECUÇÃO E COMPACTAÇÃO DE BASE E OU SUB BASE PARA PAVIMENTAÇÃO DE CONCRETO COMPACTADO COM ROLO - EXCLUSIVE CARGA E TRANSPORTE. AF_11/2019</v>
          </cell>
          <cell r="C8824" t="str">
            <v>M3</v>
          </cell>
          <cell r="D8824">
            <v>0</v>
          </cell>
          <cell r="E8824">
            <v>0</v>
          </cell>
          <cell r="F8824">
            <v>0</v>
          </cell>
        </row>
        <row r="8825">
          <cell r="A8825">
            <v>96399</v>
          </cell>
          <cell r="B8825" t="str">
            <v>EXECUÇÃO E COMPACTAÇÃO DE BASE E OU SUB BASE PARA PAVIMENTAÇÃO DE PEDRA RACHÃO  - EXCLUSIVE CARGA E TRANSPORTE. AF_11/2019</v>
          </cell>
          <cell r="C8825" t="str">
            <v>M3</v>
          </cell>
          <cell r="D8825">
            <v>0</v>
          </cell>
          <cell r="E8825">
            <v>0</v>
          </cell>
          <cell r="F8825">
            <v>0</v>
          </cell>
        </row>
        <row r="8826">
          <cell r="A8826">
            <v>96400</v>
          </cell>
          <cell r="B8826" t="str">
            <v>EXECUÇÃO E COMPACTAÇÃO DE BASE E OU SUB BASE PARA PAVIMENTAÇÃO DE MACADAME SECO - EXCLUSIVE CARGA E TRANSPORTE. AF_11/2019</v>
          </cell>
          <cell r="C8826" t="str">
            <v>M3</v>
          </cell>
          <cell r="D8826">
            <v>0</v>
          </cell>
          <cell r="E8826">
            <v>0</v>
          </cell>
          <cell r="F8826">
            <v>0</v>
          </cell>
        </row>
        <row r="8827">
          <cell r="A8827">
            <v>96401</v>
          </cell>
          <cell r="B8827" t="str">
            <v>EXECUÇÃO DE IMPRIMAÇÃO COM ASFALTO DILUÍDO CM-30. AF_11/2019</v>
          </cell>
          <cell r="C8827" t="str">
            <v>M2</v>
          </cell>
          <cell r="D8827">
            <v>0</v>
          </cell>
          <cell r="E8827">
            <v>0</v>
          </cell>
          <cell r="F8827">
            <v>0</v>
          </cell>
        </row>
        <row r="8828">
          <cell r="A8828">
            <v>96402</v>
          </cell>
          <cell r="B8828" t="str">
            <v>EXECUÇÃO DE PINTURA DE LIGAÇÃO COM EMULSÃO ASFÁLTICA RR-2C. AF_11/2019</v>
          </cell>
          <cell r="C8828" t="str">
            <v>M2</v>
          </cell>
          <cell r="D8828">
            <v>0</v>
          </cell>
          <cell r="E8828">
            <v>0</v>
          </cell>
          <cell r="F8828">
            <v>0</v>
          </cell>
        </row>
        <row r="8829">
          <cell r="A8829">
            <v>100564</v>
          </cell>
          <cell r="B8829" t="str">
            <v>EXECUÇÃO E COMPACTAÇÃO DE BASE E OU SUB-BASE PARA PAVIMENTAÇÃO DE SOLO (PREDOMINANTEMENTE ARENOSO) BRITA - 40/60 - EXCLUSIVE SOLO, ESCAVAÇÃO, CARGA E TRANSPORTE. AF_11/2019</v>
          </cell>
          <cell r="C8829" t="str">
            <v>M3</v>
          </cell>
          <cell r="D8829">
            <v>0</v>
          </cell>
          <cell r="E8829">
            <v>0</v>
          </cell>
          <cell r="F8829">
            <v>0</v>
          </cell>
        </row>
        <row r="8830">
          <cell r="A8830">
            <v>100565</v>
          </cell>
          <cell r="B8830" t="str">
            <v>EXECUÇÃO E COMPACTAÇÃO DE BASE E OU SUB-BASE PARA PAVIMENTAÇÃO DE SOLO (PREDOMINANTEMENTE ARENOSO) BRITA - 50/50 - EXCLUSIVE SOLO, ESCAVAÇÃO, CARGA E TRANSPORTE. AF_11/2019</v>
          </cell>
          <cell r="C8830" t="str">
            <v>M3</v>
          </cell>
          <cell r="D8830">
            <v>0</v>
          </cell>
          <cell r="E8830">
            <v>0</v>
          </cell>
          <cell r="F8830">
            <v>0</v>
          </cell>
        </row>
        <row r="8831">
          <cell r="A8831">
            <v>100566</v>
          </cell>
          <cell r="B8831" t="str">
            <v>EXECUÇÃO E COMPACTAÇÃO DE BASE E OU SUB-BASE PARA PAVIMENTAÇÃO DE SOLO (PREDOMINANTEMENTE ARENOSO) BRITA - 40/60 COM CIMENTO (TEOR DE 4%) - EXCLUSIVE SOLO, ESCAVAÇÃO, CARGA E TRANSPORTE. AF_11/2019</v>
          </cell>
          <cell r="C8831" t="str">
            <v>M3</v>
          </cell>
          <cell r="D8831">
            <v>0</v>
          </cell>
          <cell r="E8831">
            <v>0</v>
          </cell>
          <cell r="F8831">
            <v>0</v>
          </cell>
        </row>
        <row r="8832">
          <cell r="A8832">
            <v>100567</v>
          </cell>
          <cell r="B8832" t="str">
            <v>EXECUÇÃO E COMPACTAÇÃO DE BASE E OU SUB-BASE PARA PAVIMENTAÇÃO DE SOLO (PREDOMINANTEMENTE ARENOSO) BRITA - 40/60 COM CIMENTO (TEOR DE 6%) - EXCLUSIVE SOLO, ESCAVAÇÃO, CARGA E TRANSPORTE. AF_11/2019</v>
          </cell>
          <cell r="C8832" t="str">
            <v>M3</v>
          </cell>
          <cell r="D8832">
            <v>0</v>
          </cell>
          <cell r="E8832">
            <v>0</v>
          </cell>
          <cell r="F8832">
            <v>0</v>
          </cell>
        </row>
        <row r="8833">
          <cell r="A8833">
            <v>100568</v>
          </cell>
          <cell r="B8833" t="str">
            <v>EXECUÇÃO E COMPACTAÇÃO DE BASE E OU SUB-BASE PARA PAVIMENTAÇÃO DE SOLO (PREDOMINANTEMENTE ARENOSO) BRITA - 40/60 COM CIMENTO (TEOR DE 8%) - EXCLUSIVE SOLO, ESCAVAÇÃO, CARGA E TRANSPORTE. AF_11/2019</v>
          </cell>
          <cell r="C8833" t="str">
            <v>M3</v>
          </cell>
          <cell r="D8833">
            <v>0</v>
          </cell>
          <cell r="E8833">
            <v>0</v>
          </cell>
          <cell r="F8833">
            <v>0</v>
          </cell>
        </row>
        <row r="8834">
          <cell r="A8834">
            <v>100569</v>
          </cell>
          <cell r="B8834" t="str">
            <v>EXECUÇÃO E COMPACTAÇÃO DE BASE E OU SUB-BASE PARA PAVIMENTAÇÃO DE SOLO (PREDOMINANTEMENTE ARENOSO) BRITA - 50/50 COM CIMENTO (TEOR DE 4%)  - EXCLUSIVE SOLO, ESCAVAÇÃO, CARGA E TRANSPORTE. AF_11/2019</v>
          </cell>
          <cell r="C8834" t="str">
            <v>M3</v>
          </cell>
          <cell r="D8834">
            <v>0</v>
          </cell>
          <cell r="E8834">
            <v>0</v>
          </cell>
          <cell r="F8834">
            <v>0</v>
          </cell>
        </row>
        <row r="8835">
          <cell r="A8835">
            <v>100570</v>
          </cell>
          <cell r="B8835" t="str">
            <v>EXECUÇÃO E COMPACTAÇÃO DE BASE E OU SUB-BASE PARA PAVIMENTAÇÃO DE SOLO (PREDOMINANTEMENTE ARENOSO) BRITA - 50/50 COM CIMENTO (TEOR DE 6%) - EXCLUSIVE SOLO, ESCAVAÇÃO, CARGA E TRANSPORTE. AF_11/2019</v>
          </cell>
          <cell r="C8835" t="str">
            <v>M3</v>
          </cell>
          <cell r="D8835">
            <v>0</v>
          </cell>
          <cell r="E8835">
            <v>0</v>
          </cell>
          <cell r="F8835">
            <v>0</v>
          </cell>
        </row>
        <row r="8836">
          <cell r="A8836">
            <v>100571</v>
          </cell>
          <cell r="B8836" t="str">
            <v>EXECUÇÃO E COMPACTAÇÃO DE BASE E OU SUB-BASE PARA PAVIMENTAÇÃO DE SOLO (PREDOMINANTEMENTE ARENOSO) BRITA - 50/50 COM CIMENTO (TEOR DE 8%) - EXCLUSIVE SOLO, ESCAVAÇÃO, CARGA E TRANSPORTE. AF_11/2019</v>
          </cell>
          <cell r="C8836" t="str">
            <v>M3</v>
          </cell>
          <cell r="D8836">
            <v>0</v>
          </cell>
          <cell r="E8836">
            <v>0</v>
          </cell>
          <cell r="F8836">
            <v>0</v>
          </cell>
        </row>
        <row r="8837">
          <cell r="A8837">
            <v>100572</v>
          </cell>
          <cell r="B8837" t="str">
            <v>EXECUÇÃO E COMPACTAÇÃO DE BASE E OU SUB-BASE PARA PAVIMENTAÇÃO DE SOLO (PREDOMINANTEMENTE ARGILOSO) BRITA - 40/60 - EXCLUSIVE SOLO, ESCAVAÇÃO, CARGA E TRANSPORTE. AF_11/2019</v>
          </cell>
          <cell r="C8837" t="str">
            <v>M3</v>
          </cell>
          <cell r="D8837">
            <v>0</v>
          </cell>
          <cell r="E8837">
            <v>0</v>
          </cell>
          <cell r="F8837">
            <v>0</v>
          </cell>
        </row>
        <row r="8838">
          <cell r="A8838">
            <v>100573</v>
          </cell>
          <cell r="B8838" t="str">
            <v>EXECUÇÃO E COMPACTAÇÃO DE BASE E OU SUB-BASE PARA PAVIMENTAÇÃO DE SOLO (PREDOMINANTEMENTE ARGILOSO) BRITA - 50/50 - EXCLUSIVE SOLO, ESCAVAÇÃO, CARGA E TRANSPORTE. AF_11/2019</v>
          </cell>
          <cell r="C8838" t="str">
            <v>M3</v>
          </cell>
          <cell r="D8838">
            <v>0</v>
          </cell>
          <cell r="E8838">
            <v>0</v>
          </cell>
          <cell r="F8838">
            <v>0</v>
          </cell>
        </row>
        <row r="8839">
          <cell r="A8839">
            <v>100574</v>
          </cell>
          <cell r="B8839" t="str">
            <v>ESPALHAMENTO DE MATERIAL COM TRATOR DE ESTEIRAS. AF_11/2019</v>
          </cell>
          <cell r="C8839" t="str">
            <v>M3</v>
          </cell>
          <cell r="D8839">
            <v>0</v>
          </cell>
          <cell r="E8839">
            <v>0</v>
          </cell>
          <cell r="F8839">
            <v>0</v>
          </cell>
        </row>
        <row r="8840">
          <cell r="A8840">
            <v>100575</v>
          </cell>
          <cell r="B8840" t="str">
            <v>REGULARIZAÇÃO DE SUPERFÍCIES COM MOTONIVELADORA. AF_11/2019</v>
          </cell>
          <cell r="C8840" t="str">
            <v>M2</v>
          </cell>
          <cell r="D8840">
            <v>0</v>
          </cell>
          <cell r="E8840">
            <v>0</v>
          </cell>
          <cell r="F8840">
            <v>0</v>
          </cell>
        </row>
        <row r="8841">
          <cell r="A8841">
            <v>92391</v>
          </cell>
          <cell r="B8841" t="str">
            <v>EXECUÇÃO DE PAVIMENTO EM PISO INTERTRAVADO, COM BLOCO PISOGRAMA DE 35 X 25 CM, ESPESSURA 6 CM. AF_12/2015</v>
          </cell>
          <cell r="C8841" t="str">
            <v>M2</v>
          </cell>
          <cell r="D8841">
            <v>0</v>
          </cell>
          <cell r="E8841">
            <v>0</v>
          </cell>
          <cell r="F8841">
            <v>0</v>
          </cell>
        </row>
        <row r="8842">
          <cell r="A8842">
            <v>92392</v>
          </cell>
          <cell r="B8842" t="str">
            <v>EXECUÇÃO DE PAVIMENTO EM PISO INTERTRAVADO, COM BLOCO PISOGRAMA DE 35 X 25 CM, ESPESSURA 8 CM. AF_12/2015</v>
          </cell>
          <cell r="C8842" t="str">
            <v>M2</v>
          </cell>
          <cell r="D8842">
            <v>0</v>
          </cell>
          <cell r="E8842">
            <v>0</v>
          </cell>
          <cell r="F8842">
            <v>0</v>
          </cell>
        </row>
        <row r="8843">
          <cell r="A8843">
            <v>92393</v>
          </cell>
          <cell r="B8843" t="str">
            <v>EXECUÇÃO DE PAVIMENTO EM PISO INTERTRAVADO, COM BLOCO SEXTAVADO DE 25 X 25 CM, ESPESSURA 6 CM. AF_12/2015</v>
          </cell>
          <cell r="C8843" t="str">
            <v>M2</v>
          </cell>
          <cell r="D8843">
            <v>0</v>
          </cell>
          <cell r="E8843">
            <v>0</v>
          </cell>
          <cell r="F8843">
            <v>0</v>
          </cell>
        </row>
        <row r="8844">
          <cell r="A8844">
            <v>92394</v>
          </cell>
          <cell r="B8844" t="str">
            <v>EXECUÇÃO DE PAVIMENTO EM PISO INTERTRAVADO, COM BLOCO SEXTAVADO DE 25 X 25 CM, ESPESSURA 8 CM. AF_12/2015</v>
          </cell>
          <cell r="C8844" t="str">
            <v>M2</v>
          </cell>
          <cell r="D8844">
            <v>0</v>
          </cell>
          <cell r="E8844">
            <v>0</v>
          </cell>
          <cell r="F8844">
            <v>0</v>
          </cell>
        </row>
        <row r="8845">
          <cell r="A8845">
            <v>92395</v>
          </cell>
          <cell r="B8845" t="str">
            <v>EXECUÇÃO DE PAVIMENTO EM PISO INTERTRAVADO, COM BLOCO SEXTAVADO DE 25 X 25 CM, ESPESSURA 10 CM. AF_12/2015</v>
          </cell>
          <cell r="C8845" t="str">
            <v>M2</v>
          </cell>
          <cell r="D8845">
            <v>0</v>
          </cell>
          <cell r="E8845">
            <v>0</v>
          </cell>
          <cell r="F8845">
            <v>0</v>
          </cell>
        </row>
        <row r="8846">
          <cell r="A8846">
            <v>92396</v>
          </cell>
          <cell r="B8846" t="str">
            <v>EXECUÇÃO DE PASSEIO EM PISO INTERTRAVADO, COM BLOCO RETANGULAR COR NATURAL DE 20 X 10 CM, ESPESSURA 6 CM. AF_12/2015</v>
          </cell>
          <cell r="C8846" t="str">
            <v>M2</v>
          </cell>
          <cell r="D8846">
            <v>0</v>
          </cell>
          <cell r="E8846">
            <v>0</v>
          </cell>
          <cell r="F8846">
            <v>0</v>
          </cell>
        </row>
        <row r="8847">
          <cell r="A8847">
            <v>92397</v>
          </cell>
          <cell r="B8847" t="str">
            <v>EXECUÇÃO DE PÁTIO/ESTACIONAMENTO EM PISO INTERTRAVADO, COM BLOCO RETANGULAR COR NATURAL DE 20 X 10 CM, ESPESSURA 6 CM. AF_12/2015</v>
          </cell>
          <cell r="C8847" t="str">
            <v>M2</v>
          </cell>
          <cell r="D8847">
            <v>0</v>
          </cell>
          <cell r="E8847">
            <v>0</v>
          </cell>
          <cell r="F8847">
            <v>0</v>
          </cell>
        </row>
        <row r="8848">
          <cell r="A8848">
            <v>92398</v>
          </cell>
          <cell r="B8848" t="str">
            <v>EXECUÇÃO DE PÁTIO/ESTACIONAMENTO EM PISO INTERTRAVADO, COM BLOCO RETANGULAR COR NATURAL DE 20 X 10 CM, ESPESSURA 8 CM. AF_12/2015</v>
          </cell>
          <cell r="C8848" t="str">
            <v>M2</v>
          </cell>
          <cell r="D8848">
            <v>0</v>
          </cell>
          <cell r="E8848">
            <v>0</v>
          </cell>
          <cell r="F8848">
            <v>0</v>
          </cell>
        </row>
        <row r="8849">
          <cell r="A8849">
            <v>92399</v>
          </cell>
          <cell r="B8849" t="str">
            <v>EXECUÇÃO DE VIA EM PISO INTERTRAVADO, COM BLOCO RETANGULAR COR NATURAL DE 20 X 10 CM, ESPESSURA 8 CM. AF_12/2015</v>
          </cell>
          <cell r="C8849" t="str">
            <v>M2</v>
          </cell>
          <cell r="D8849">
            <v>0</v>
          </cell>
          <cell r="E8849">
            <v>0</v>
          </cell>
          <cell r="F8849">
            <v>0</v>
          </cell>
        </row>
        <row r="8850">
          <cell r="A8850">
            <v>92400</v>
          </cell>
          <cell r="B8850" t="str">
            <v>EXECUÇÃO DE PÁTIO/ESTACIONAMENTO EM PISO INTERTRAVADO, COM BLOCO RETANGULAR DE 20 X 10 CM, ESPESSURA 10 CM. AF_12/2015</v>
          </cell>
          <cell r="C8850" t="str">
            <v>M2</v>
          </cell>
          <cell r="D8850">
            <v>0</v>
          </cell>
          <cell r="E8850">
            <v>0</v>
          </cell>
          <cell r="F8850">
            <v>0</v>
          </cell>
        </row>
        <row r="8851">
          <cell r="A8851">
            <v>92401</v>
          </cell>
          <cell r="B8851" t="str">
            <v>EXECUÇÃO DE VIA EM PISO INTERTRAVADO, COM BLOCO RETANGULAR DE 20 X 10 CM, ESPESSURA 10 CM. AF_12/2015</v>
          </cell>
          <cell r="C8851" t="str">
            <v>M2</v>
          </cell>
          <cell r="D8851">
            <v>0</v>
          </cell>
          <cell r="E8851">
            <v>0</v>
          </cell>
          <cell r="F8851">
            <v>0</v>
          </cell>
        </row>
        <row r="8852">
          <cell r="A8852">
            <v>92402</v>
          </cell>
          <cell r="B8852" t="str">
            <v>EXECUÇÃO DE PASSEIO EM PISO INTERTRAVADO, COM BLOCO 16 FACES DE 22 X 11 CM, ESPESSURA 6 CM. AF_12/2015</v>
          </cell>
          <cell r="C8852" t="str">
            <v>M2</v>
          </cell>
          <cell r="D8852">
            <v>0</v>
          </cell>
          <cell r="E8852">
            <v>0</v>
          </cell>
          <cell r="F8852">
            <v>0</v>
          </cell>
        </row>
        <row r="8853">
          <cell r="A8853">
            <v>92403</v>
          </cell>
          <cell r="B8853" t="str">
            <v>EXECUÇÃO DE PÁTIO/ESTACIONAMENTO EM PISO INTERTRAVADO, COM BLOCO 16 FACES DE 22 X 11 CM, ESPESSURA 6 CM. AF_12/2015</v>
          </cell>
          <cell r="C8853" t="str">
            <v>M2</v>
          </cell>
          <cell r="D8853">
            <v>0</v>
          </cell>
          <cell r="E8853">
            <v>0</v>
          </cell>
          <cell r="F8853">
            <v>0</v>
          </cell>
        </row>
        <row r="8854">
          <cell r="A8854">
            <v>92404</v>
          </cell>
          <cell r="B8854" t="str">
            <v>EXECUÇÃO DE PÁTIO/ESTACIONAMENTO EM PISO INTERTRAVADO, COM BLOCO 16 FACES DE 22 X 11 CM, ESPESSURA 8 CM. AF_12/2015</v>
          </cell>
          <cell r="C8854" t="str">
            <v>M2</v>
          </cell>
          <cell r="D8854">
            <v>0</v>
          </cell>
          <cell r="E8854">
            <v>0</v>
          </cell>
          <cell r="F8854">
            <v>0</v>
          </cell>
        </row>
        <row r="8855">
          <cell r="A8855">
            <v>92405</v>
          </cell>
          <cell r="B8855" t="str">
            <v>EXECUÇÃO DE VIA EM PISO INTERTRAVADO, COM BLOCO 16 FACES DE 22 X 11 CM, ESPESSURA 8 CM. AF_12/2015</v>
          </cell>
          <cell r="C8855" t="str">
            <v>M2</v>
          </cell>
          <cell r="D8855">
            <v>0</v>
          </cell>
          <cell r="E8855">
            <v>0</v>
          </cell>
          <cell r="F8855">
            <v>0</v>
          </cell>
        </row>
        <row r="8856">
          <cell r="A8856">
            <v>92406</v>
          </cell>
          <cell r="B8856" t="str">
            <v>EXECUÇÃO DE PÁTIO/ESTACIONAMENTO EM PISO INTERTRAVADO, COM BLOCO 16 FACES DE 22 X 11 CM, ESPESSURA 10 CM. AF_12/2015</v>
          </cell>
          <cell r="C8856" t="str">
            <v>M2</v>
          </cell>
          <cell r="D8856">
            <v>0</v>
          </cell>
          <cell r="E8856">
            <v>0</v>
          </cell>
          <cell r="F8856">
            <v>0</v>
          </cell>
        </row>
        <row r="8857">
          <cell r="A8857">
            <v>92407</v>
          </cell>
          <cell r="B8857" t="str">
            <v>EXECUÇÃO DE VIA EM PISO INTERTRAVADO, COM BLOCO 16 FACES DE 22 X 11 CM, ESPESSURA 10 CM. AF_12/2015</v>
          </cell>
          <cell r="C8857" t="str">
            <v>M2</v>
          </cell>
          <cell r="D8857">
            <v>0</v>
          </cell>
          <cell r="E8857">
            <v>0</v>
          </cell>
          <cell r="F8857">
            <v>0</v>
          </cell>
        </row>
        <row r="8858">
          <cell r="A8858">
            <v>93679</v>
          </cell>
          <cell r="B8858" t="str">
            <v>EXECUÇÃO DE PASSEIO EM PISO INTERTRAVADO, COM BLOCO RETANGULAR COLORIDO DE 20 X 10 CM, ESPESSURA 6 CM. AF_12/2015</v>
          </cell>
          <cell r="C8858" t="str">
            <v>M2</v>
          </cell>
          <cell r="D8858">
            <v>0</v>
          </cell>
          <cell r="E8858">
            <v>0</v>
          </cell>
          <cell r="F8858">
            <v>0</v>
          </cell>
        </row>
        <row r="8859">
          <cell r="A8859">
            <v>93680</v>
          </cell>
          <cell r="B8859" t="str">
            <v>EXECUÇÃO DE PÁTIO/ESTACIONAMENTO EM PISO INTERTRAVADO, COM BLOCO RETANGULAR COLORIDO DE 20 X 10 CM, ESPESSURA 6 CM. AF_12/2015</v>
          </cell>
          <cell r="C8859" t="str">
            <v>M2</v>
          </cell>
          <cell r="D8859">
            <v>0</v>
          </cell>
          <cell r="E8859">
            <v>0</v>
          </cell>
          <cell r="F8859">
            <v>0</v>
          </cell>
        </row>
        <row r="8860">
          <cell r="A8860">
            <v>93681</v>
          </cell>
          <cell r="B8860" t="str">
            <v>EXECUÇÃO DE PÁTIO/ESTACIONAMENTO EM PISO INTERTRAVADO, COM BLOCO RETANGULAR COLORIDO DE 20 X 10 CM, ESPESSURA 8 CM. AF_12/2015</v>
          </cell>
          <cell r="C8860" t="str">
            <v>M2</v>
          </cell>
          <cell r="D8860">
            <v>0</v>
          </cell>
          <cell r="E8860">
            <v>0</v>
          </cell>
          <cell r="F8860">
            <v>0</v>
          </cell>
        </row>
        <row r="8861">
          <cell r="A8861">
            <v>93682</v>
          </cell>
          <cell r="B8861" t="str">
            <v>EXECUÇÃO DE VIA EM PISO INTERTRAVADO, COM BLOCO RETANGULAR COLORIDO DE 20 X 10 CM, ESPESSURA 8 CM. AF_12/2015</v>
          </cell>
          <cell r="C8861" t="str">
            <v>M2</v>
          </cell>
          <cell r="D8861">
            <v>0</v>
          </cell>
          <cell r="E8861">
            <v>0</v>
          </cell>
          <cell r="F8861">
            <v>0</v>
          </cell>
        </row>
        <row r="8862">
          <cell r="A8862">
            <v>97114</v>
          </cell>
          <cell r="B8862" t="str">
            <v>EXECUÇÃO DE JUNTAS DE CONTRAÇÃO PARA PAVIMENTOS DE CONCRETO. AF_11/2017</v>
          </cell>
          <cell r="C8862" t="str">
            <v>M</v>
          </cell>
          <cell r="D8862">
            <v>0</v>
          </cell>
          <cell r="E8862">
            <v>0</v>
          </cell>
          <cell r="F8862">
            <v>0</v>
          </cell>
        </row>
        <row r="8863">
          <cell r="A8863">
            <v>97115</v>
          </cell>
          <cell r="B8863" t="str">
            <v>APLICAÇÃO DE GRAXA EM BARRAS DE TRANSFERÊNCIA PARA EXECUÇÃO DE PAVIMENTO DE CONCRETO. AF_11/2017</v>
          </cell>
          <cell r="C8863" t="str">
            <v>KG</v>
          </cell>
          <cell r="D8863">
            <v>0</v>
          </cell>
          <cell r="E8863">
            <v>0</v>
          </cell>
          <cell r="F8863">
            <v>0</v>
          </cell>
        </row>
        <row r="8864">
          <cell r="A8864">
            <v>97120</v>
          </cell>
          <cell r="B8864" t="str">
            <v>BARRAS DE LIGAÇÃO, AÇO CA-50 DE 10 MM, PARA EXECUÇÃO DE PAVIMENTO DE CONCRETO  FORNECIMENTO E INSTALAÇÃO. AF_11/2017</v>
          </cell>
          <cell r="C8864" t="str">
            <v>KG</v>
          </cell>
          <cell r="D8864">
            <v>0</v>
          </cell>
          <cell r="E8864">
            <v>0</v>
          </cell>
          <cell r="F8864">
            <v>0</v>
          </cell>
        </row>
        <row r="8865">
          <cell r="A8865">
            <v>97802</v>
          </cell>
          <cell r="B8865" t="str">
            <v>PAVIMENTO COM TRATAMENTO SUPERFICIAL SIMPLES, COM EMULSÃO ASFÁLTICA RR-2C. AF_01/2020</v>
          </cell>
          <cell r="C8865" t="str">
            <v>M2</v>
          </cell>
          <cell r="D8865">
            <v>0</v>
          </cell>
          <cell r="E8865">
            <v>0</v>
          </cell>
          <cell r="F8865">
            <v>0</v>
          </cell>
        </row>
        <row r="8866">
          <cell r="A8866">
            <v>97803</v>
          </cell>
          <cell r="B8866" t="str">
            <v>PAVIMENTO COM TRATAMENTO SUPERFICIAL SIMPLES, COM EMULSÃO ASFÁLTICA RR-2C, COM BANHO DILUÍDO. AF_01/2020</v>
          </cell>
          <cell r="C8866" t="str">
            <v>M2</v>
          </cell>
          <cell r="D8866">
            <v>0</v>
          </cell>
          <cell r="E8866">
            <v>0</v>
          </cell>
          <cell r="F8866">
            <v>0</v>
          </cell>
        </row>
        <row r="8867">
          <cell r="A8867">
            <v>97805</v>
          </cell>
          <cell r="B8867" t="str">
            <v>PAVIMENTO COM TRATAMENTO SUPERFICIAL DUPLO, COM EMULSÃO ASFÁLTICA RR-2C. AF_01/2020</v>
          </cell>
          <cell r="C8867" t="str">
            <v>M2</v>
          </cell>
          <cell r="D8867">
            <v>0</v>
          </cell>
          <cell r="E8867">
            <v>0</v>
          </cell>
          <cell r="F8867">
            <v>0</v>
          </cell>
        </row>
        <row r="8868">
          <cell r="A8868">
            <v>97806</v>
          </cell>
          <cell r="B8868" t="str">
            <v>PAVIMENTO COM TRATAMENTO SUPERFICIAL DUPLO, COM EMULSÃO ASFÁLTICA RR-2C, COM BANHO DILUÍDO. AF_01/2020</v>
          </cell>
          <cell r="C8868" t="str">
            <v>M2</v>
          </cell>
          <cell r="D8868">
            <v>0</v>
          </cell>
          <cell r="E8868">
            <v>0</v>
          </cell>
          <cell r="F8868">
            <v>0</v>
          </cell>
        </row>
        <row r="8869">
          <cell r="A8869">
            <v>97807</v>
          </cell>
          <cell r="B8869" t="str">
            <v>PAVIMENTO COM TRATAMENTO SUPERFICIAL DUPLO, COM EMULSÃO ASFÁLTICA RR-2C, COM CAPA SELANTE. AF_01/2020</v>
          </cell>
          <cell r="C8869" t="str">
            <v>M2</v>
          </cell>
          <cell r="D8869">
            <v>0</v>
          </cell>
          <cell r="E8869">
            <v>0</v>
          </cell>
          <cell r="F8869">
            <v>0</v>
          </cell>
        </row>
        <row r="8870">
          <cell r="A8870">
            <v>97809</v>
          </cell>
          <cell r="B8870" t="str">
            <v>PAVIMENTO COM TRATAMENTO SUPERFICIAL TRIPLO, COM EMULSÃO ASFÁLTICA RR-2C. AF_01/2020</v>
          </cell>
          <cell r="C8870" t="str">
            <v>M2</v>
          </cell>
          <cell r="D8870">
            <v>0</v>
          </cell>
          <cell r="E8870">
            <v>0</v>
          </cell>
          <cell r="F8870">
            <v>0</v>
          </cell>
        </row>
        <row r="8871">
          <cell r="A8871">
            <v>97810</v>
          </cell>
          <cell r="B8871" t="str">
            <v>PAVIMENTO COM TRATAMENTO SUPERFICIAL TRIPLO, COM EMULSÃO ASFÁLTICA RR-2C, COM BANHO DILUÍDO. AF_01/2020</v>
          </cell>
          <cell r="C8871" t="str">
            <v>M2</v>
          </cell>
          <cell r="D8871">
            <v>0</v>
          </cell>
          <cell r="E8871">
            <v>0</v>
          </cell>
          <cell r="F8871">
            <v>0</v>
          </cell>
        </row>
        <row r="8872">
          <cell r="A8872">
            <v>97811</v>
          </cell>
          <cell r="B8872" t="str">
            <v>PAVIMENTO COM TRATAMENTO SUPERFICIAL TRIPLO, COM EMULSÃO ASFÁLTICA RR-2C, COM CAPA SELANTE. AF_01/2020</v>
          </cell>
          <cell r="C8872" t="str">
            <v>M2</v>
          </cell>
          <cell r="D8872">
            <v>0</v>
          </cell>
          <cell r="E8872">
            <v>0</v>
          </cell>
          <cell r="F8872">
            <v>0</v>
          </cell>
        </row>
        <row r="8873">
          <cell r="A8873">
            <v>101167</v>
          </cell>
          <cell r="B8873" t="str">
            <v>EXECUÇÃO DE PAVIMENTO EM PARALELEPÍPEDOS, REJUNTAMENTO COM PÓ DE PEDRA. AF_05/2020</v>
          </cell>
          <cell r="C8873" t="str">
            <v>M2</v>
          </cell>
          <cell r="D8873">
            <v>0</v>
          </cell>
          <cell r="E8873">
            <v>0</v>
          </cell>
          <cell r="F8873">
            <v>0</v>
          </cell>
        </row>
        <row r="8874">
          <cell r="A8874">
            <v>101168</v>
          </cell>
          <cell r="B8874" t="str">
            <v>EXECUÇÃO DE PAVIMENTO EM PARALELEPÍPEDOS, REJUNTAMENTO COM PEDRISCO E EMULSÃO ASFÁLTICA. AF_05/2020_P</v>
          </cell>
          <cell r="C8874" t="str">
            <v>M2</v>
          </cell>
          <cell r="D8874">
            <v>0</v>
          </cell>
          <cell r="E8874">
            <v>0</v>
          </cell>
          <cell r="F8874">
            <v>0</v>
          </cell>
        </row>
        <row r="8875">
          <cell r="A8875">
            <v>101169</v>
          </cell>
          <cell r="B8875" t="str">
            <v>EXECUÇÃO DE PAVIMENTO EM PARALELEPÍPEDOS, REJUNTAMENTO COM ARGAMASSA TRAÇO 1:3 (CIMENTO E AREIA). AF_05/2020</v>
          </cell>
          <cell r="C8875" t="str">
            <v>M2</v>
          </cell>
          <cell r="D8875">
            <v>0</v>
          </cell>
          <cell r="E8875">
            <v>0</v>
          </cell>
          <cell r="F8875">
            <v>0</v>
          </cell>
        </row>
        <row r="8876">
          <cell r="A8876">
            <v>101170</v>
          </cell>
          <cell r="B8876" t="str">
            <v>EXECUÇÃO DE PAVIMENTO EM PEDRAS POLIÉDRICAS, REJUNTAMENTO COM PÓ DE PEDRA. AF_05/2020</v>
          </cell>
          <cell r="C8876" t="str">
            <v>M2</v>
          </cell>
          <cell r="D8876">
            <v>0</v>
          </cell>
          <cell r="E8876">
            <v>0</v>
          </cell>
          <cell r="F8876">
            <v>0</v>
          </cell>
        </row>
        <row r="8877">
          <cell r="A8877">
            <v>101171</v>
          </cell>
          <cell r="B8877" t="str">
            <v>EXECUÇÃO DE PAVIMENTO EM PEDRAS POLIÉDRICAS, REJUNTAMENTO COM PEDRISCO E EMULSÃO ASFÁLTICA AF_05/2020_P</v>
          </cell>
          <cell r="C8877" t="str">
            <v>M2</v>
          </cell>
          <cell r="D8877">
            <v>0</v>
          </cell>
          <cell r="E8877">
            <v>0</v>
          </cell>
          <cell r="F8877">
            <v>0</v>
          </cell>
        </row>
        <row r="8878">
          <cell r="A8878">
            <v>101172</v>
          </cell>
          <cell r="B8878" t="str">
            <v>EXECUÇÃO DE PAVIMENTO EM PEDRAS POLIÉDRICAS, REJUNTAMENTO COM ARGAMASSA TRAÇO 1:3 (CIMENTO E AREIA). AF_05/2020</v>
          </cell>
          <cell r="C8878" t="str">
            <v>M2</v>
          </cell>
          <cell r="D8878">
            <v>0</v>
          </cell>
          <cell r="E8878">
            <v>0</v>
          </cell>
          <cell r="F8878">
            <v>0</v>
          </cell>
        </row>
        <row r="8879">
          <cell r="A8879">
            <v>72947</v>
          </cell>
          <cell r="B8879" t="str">
            <v>SINALIZACAO HORIZONTAL COM TINTA RETRORREFLETIVA A BASE DE RESINA ACRILICA COM MICROESFERAS DE VIDRO</v>
          </cell>
          <cell r="C8879" t="str">
            <v>M2</v>
          </cell>
          <cell r="D8879">
            <v>0</v>
          </cell>
          <cell r="E8879">
            <v>0</v>
          </cell>
          <cell r="F8879">
            <v>0</v>
          </cell>
        </row>
        <row r="8880">
          <cell r="A8880">
            <v>83693</v>
          </cell>
          <cell r="B8880" t="str">
            <v>CAIACAO EM MEIO FIO</v>
          </cell>
          <cell r="C8880" t="str">
            <v>M2</v>
          </cell>
          <cell r="D8880">
            <v>0</v>
          </cell>
          <cell r="E8880">
            <v>0</v>
          </cell>
          <cell r="F8880">
            <v>0</v>
          </cell>
        </row>
        <row r="8881">
          <cell r="A8881">
            <v>95995</v>
          </cell>
          <cell r="B8881" t="str">
            <v>EXECUÇÃO DE PAVIMENTO COM APLICAÇÃO DE CONCRETO ASFÁLTICO, CAMADA DE ROLAMENTO - EXCLUSIVE CARGA E TRANSPORTE. AF_11/2019</v>
          </cell>
          <cell r="C8881" t="str">
            <v>M3</v>
          </cell>
          <cell r="D8881">
            <v>0</v>
          </cell>
          <cell r="E8881">
            <v>0</v>
          </cell>
          <cell r="F8881">
            <v>0</v>
          </cell>
        </row>
        <row r="8882">
          <cell r="A8882">
            <v>95996</v>
          </cell>
          <cell r="B8882" t="str">
            <v>EXECUÇÃO DE PAVIMENTO COM APLICAÇÃO DE CONCRETO ASFÁLTICO, CAMADA DE BINDER - EXCLUSIVE CARGA E TRANSPORTE. AF_11/2019</v>
          </cell>
          <cell r="C8882" t="str">
            <v>M3</v>
          </cell>
          <cell r="D8882">
            <v>0</v>
          </cell>
          <cell r="E8882">
            <v>0</v>
          </cell>
          <cell r="F8882">
            <v>0</v>
          </cell>
        </row>
        <row r="8883">
          <cell r="A8883">
            <v>96001</v>
          </cell>
          <cell r="B8883" t="str">
            <v>FRESAGEM DE PAVIMENTO ASFÁLTICO (PROFUNDIDADE ATÉ 5,0 CM) - EXCLUSIVE TRANSPORTE. AF_11/2019</v>
          </cell>
          <cell r="C8883" t="str">
            <v>M2</v>
          </cell>
          <cell r="D8883">
            <v>0</v>
          </cell>
          <cell r="E8883">
            <v>0</v>
          </cell>
          <cell r="F8883">
            <v>0</v>
          </cell>
        </row>
        <row r="8884">
          <cell r="A8884">
            <v>96393</v>
          </cell>
          <cell r="B8884" t="str">
            <v>USINAGEM DE BRITA GRADUADA SIMPLES. AF_03/2020</v>
          </cell>
          <cell r="C8884" t="str">
            <v>M3</v>
          </cell>
          <cell r="D8884">
            <v>0</v>
          </cell>
          <cell r="E8884">
            <v>0</v>
          </cell>
          <cell r="F8884">
            <v>0</v>
          </cell>
        </row>
        <row r="8885">
          <cell r="A8885">
            <v>96394</v>
          </cell>
          <cell r="B8885" t="str">
            <v>USINAGEM DE BRITA GRADUADA TRATADA COM CIMENTO. AF_03/2020</v>
          </cell>
          <cell r="C8885" t="str">
            <v>M3</v>
          </cell>
          <cell r="D8885">
            <v>0</v>
          </cell>
          <cell r="E8885">
            <v>0</v>
          </cell>
          <cell r="F8885">
            <v>0</v>
          </cell>
        </row>
        <row r="8886">
          <cell r="A8886">
            <v>96395</v>
          </cell>
          <cell r="B8886" t="str">
            <v>USINAGEM DE CONCRETO PARA COMPACTAÇÃO COM ROLO. AF_03/2020</v>
          </cell>
          <cell r="C8886" t="str">
            <v>M3</v>
          </cell>
          <cell r="D8886">
            <v>0</v>
          </cell>
          <cell r="E8886">
            <v>0</v>
          </cell>
          <cell r="F8886">
            <v>0</v>
          </cell>
        </row>
        <row r="8887">
          <cell r="A8887">
            <v>101020</v>
          </cell>
          <cell r="B8887" t="str">
            <v>USINAGEM DE CONCRETO ASFÁLTICO COM CAP 50/70, PARA CAMADA DE BINDER, PADRÃO DNIT FAIXA B, EM USINA DE ASFALTO CONTÍNUA DE 80 TON/H. AF_03/2020</v>
          </cell>
          <cell r="C8887" t="str">
            <v>T</v>
          </cell>
          <cell r="D8887">
            <v>0</v>
          </cell>
          <cell r="E8887">
            <v>0</v>
          </cell>
          <cell r="F8887">
            <v>0</v>
          </cell>
        </row>
        <row r="8888">
          <cell r="A8888">
            <v>101021</v>
          </cell>
          <cell r="B8888" t="str">
            <v>USINAGEM DE CONCRETO ASFÁLTICO COM CAP 50/70, PARA CAMADA DE ROLAMENTO, PADRÃO DNIT FAIXA C, EM USINA DE ASFALTO CONTÍNUA DE 80 TON/H. AF_03/2020</v>
          </cell>
          <cell r="C8888" t="str">
            <v>T</v>
          </cell>
          <cell r="D8888">
            <v>0</v>
          </cell>
          <cell r="E8888">
            <v>0</v>
          </cell>
          <cell r="F8888">
            <v>0</v>
          </cell>
        </row>
        <row r="8889">
          <cell r="A8889">
            <v>101022</v>
          </cell>
          <cell r="B8889" t="str">
            <v>USINAGEM DE CONCRETO ASFÁLTICO COM CAP 50/70, PARA CAMADA DE BINDER, PADRÃO DNIT FAIXA B, EM USINA DE ASFALTO CONTÍNUA DE 140 TON/H. AF_03/2020_P</v>
          </cell>
          <cell r="C8889" t="str">
            <v>T</v>
          </cell>
          <cell r="D8889">
            <v>0</v>
          </cell>
          <cell r="E8889">
            <v>0</v>
          </cell>
          <cell r="F8889">
            <v>0</v>
          </cell>
        </row>
        <row r="8890">
          <cell r="A8890">
            <v>101023</v>
          </cell>
          <cell r="B8890" t="str">
            <v>USINAGEM DE CONCRETO ASFÁLTICO COM CAP 50/70, PARA CAMADA DE ROLAMENTO, PADRÃO DNIT FAIXA C, EM USINA DE ASFALTO CONTÍNUA DE 140 TON/H. AF_03/2020_P</v>
          </cell>
          <cell r="C8890" t="str">
            <v>T</v>
          </cell>
          <cell r="D8890">
            <v>0</v>
          </cell>
          <cell r="E8890">
            <v>0</v>
          </cell>
          <cell r="F8890">
            <v>0</v>
          </cell>
        </row>
        <row r="8891">
          <cell r="A8891">
            <v>101024</v>
          </cell>
          <cell r="B8891" t="str">
            <v>USINAGEM DE CONCRETO ASFÁLTICO COM CAP 50/70, PARA CAMADA DE BINDER, PADRÃO DNIT FAIXA B, EM USINA DE ASFALTO GRAVIMÉTRICA DE 150 TON/H. AF_03/2020_P</v>
          </cell>
          <cell r="C8891" t="str">
            <v>T</v>
          </cell>
          <cell r="D8891">
            <v>0</v>
          </cell>
          <cell r="E8891">
            <v>0</v>
          </cell>
          <cell r="F8891">
            <v>0</v>
          </cell>
        </row>
        <row r="8892">
          <cell r="A8892">
            <v>101025</v>
          </cell>
          <cell r="B8892" t="str">
            <v>USINAGEM DE CONCRETO ASFÁLTICO COM CAP 50/70 PARA CAMADA DE ROLAMENTO, PADRÃO DNIT FAIXA C, EM USINA DE ASFALTO GRAVIMÉTRICA DE 150 TON/H. AF_03/2020_P</v>
          </cell>
          <cell r="C8892" t="str">
            <v>T</v>
          </cell>
          <cell r="D8892">
            <v>0</v>
          </cell>
          <cell r="E8892">
            <v>0</v>
          </cell>
          <cell r="F8892">
            <v>0</v>
          </cell>
        </row>
        <row r="8893">
          <cell r="A8893">
            <v>101026</v>
          </cell>
          <cell r="B8893" t="str">
            <v>USINAGEM DE PRÉ MISTURADO A FRIO, PARA CAMADA DE BINDER, PADRÃO DNIT FAIXA B. AF_03/2020_P</v>
          </cell>
          <cell r="C8893" t="str">
            <v>T</v>
          </cell>
          <cell r="D8893">
            <v>0</v>
          </cell>
          <cell r="E8893">
            <v>0</v>
          </cell>
          <cell r="F8893">
            <v>0</v>
          </cell>
        </row>
        <row r="8894">
          <cell r="A8894">
            <v>101027</v>
          </cell>
          <cell r="B8894" t="str">
            <v>USINAGEM DE PRÉ MISTURADO A FRIO, PARA CAMADA DE ROLAMENTO, PADRÃO DNIT FAIXA C. AF_03/2020_P</v>
          </cell>
          <cell r="C8894" t="str">
            <v>T</v>
          </cell>
          <cell r="D8894">
            <v>0</v>
          </cell>
          <cell r="E8894">
            <v>0</v>
          </cell>
          <cell r="F8894">
            <v>0</v>
          </cell>
        </row>
        <row r="8895">
          <cell r="A8895">
            <v>88411</v>
          </cell>
          <cell r="B8895" t="str">
            <v>APLICAÇÃO MANUAL DE FUNDO SELADOR ACRÍLICO EM PANOS COM PRESENÇA DE VÃOS DE EDIFÍCIOS DE MÚLTIPLOS PAVIMENTOS. AF_06/2014</v>
          </cell>
          <cell r="C8895" t="str">
            <v>M2</v>
          </cell>
          <cell r="D8895">
            <v>0</v>
          </cell>
          <cell r="E8895">
            <v>0</v>
          </cell>
          <cell r="F8895">
            <v>0</v>
          </cell>
        </row>
        <row r="8896">
          <cell r="A8896">
            <v>88412</v>
          </cell>
          <cell r="B8896" t="str">
            <v>APLICAÇÃO MANUAL DE FUNDO SELADOR ACRÍLICO EM PANOS CEGOS DE FACHADA (SEM PRESENÇA DE VÃOS) DE EDIFÍCIOS DE MÚLTIPLOS PAVIMENTOS. AF_06/2014</v>
          </cell>
          <cell r="C8896" t="str">
            <v>M2</v>
          </cell>
          <cell r="D8896">
            <v>0</v>
          </cell>
          <cell r="E8896">
            <v>0</v>
          </cell>
          <cell r="F8896">
            <v>0</v>
          </cell>
        </row>
        <row r="8897">
          <cell r="A8897">
            <v>88413</v>
          </cell>
          <cell r="B8897" t="str">
            <v>APLICAÇÃO MANUAL DE FUNDO SELADOR ACRÍLICO EM SUPERFÍCIES EXTERNAS DE SACADA DE EDIFÍCIOS DE MÚLTIPLOS PAVIMENTOS. AF_06/2014</v>
          </cell>
          <cell r="C8897" t="str">
            <v>M2</v>
          </cell>
          <cell r="D8897">
            <v>0</v>
          </cell>
          <cell r="E8897">
            <v>0</v>
          </cell>
          <cell r="F8897">
            <v>0</v>
          </cell>
        </row>
        <row r="8898">
          <cell r="A8898">
            <v>88414</v>
          </cell>
          <cell r="B8898" t="str">
            <v>APLICAÇÃO MANUAL DE FUNDO SELADOR ACRÍLICO EM SUPERFÍCIES INTERNAS DA SACADA DE EDIFÍCIOS DE MÚLTIPLOS PAVIMENTOS. AF_06/2014</v>
          </cell>
          <cell r="C8898" t="str">
            <v>M2</v>
          </cell>
          <cell r="D8898">
            <v>0</v>
          </cell>
          <cell r="E8898">
            <v>0</v>
          </cell>
          <cell r="F8898">
            <v>0</v>
          </cell>
        </row>
        <row r="8899">
          <cell r="A8899">
            <v>88415</v>
          </cell>
          <cell r="B8899" t="str">
            <v>APLICAÇÃO MANUAL DE FUNDO SELADOR ACRÍLICO EM PAREDES EXTERNAS DE CASAS. AF_06/2014</v>
          </cell>
          <cell r="C8899" t="str">
            <v>M2</v>
          </cell>
          <cell r="D8899">
            <v>0</v>
          </cell>
          <cell r="E8899">
            <v>0</v>
          </cell>
          <cell r="F8899">
            <v>0</v>
          </cell>
        </row>
        <row r="8900">
          <cell r="A8900">
            <v>88416</v>
          </cell>
          <cell r="B8900" t="str">
            <v>APLICAÇÃO MANUAL DE PINTURA COM TINTA TEXTURIZADA ACRÍLICA EM PANOS COM PRESENÇA DE VÃOS DE EDIFÍCIOS DE MÚLTIPLOS PAVIMENTOS, UMA COR. AF_06/2014</v>
          </cell>
          <cell r="C8900" t="str">
            <v>M2</v>
          </cell>
          <cell r="D8900">
            <v>0</v>
          </cell>
          <cell r="E8900">
            <v>0</v>
          </cell>
          <cell r="F8900">
            <v>0</v>
          </cell>
        </row>
        <row r="8901">
          <cell r="A8901">
            <v>88417</v>
          </cell>
          <cell r="B8901" t="str">
            <v>APLICAÇÃO MANUAL DE PINTURA COM TINTA TEXTURIZADA ACRÍLICA EM PANOS CEGOS DE FACHADA (SEM PRESENÇA DE VÃOS) DE EDIFÍCIOS DE MÚLTIPLOS PAVIMENTOS, UMA COR. AF_06/2014</v>
          </cell>
          <cell r="C8901" t="str">
            <v>M2</v>
          </cell>
          <cell r="D8901">
            <v>0</v>
          </cell>
          <cell r="E8901">
            <v>0</v>
          </cell>
          <cell r="F8901">
            <v>0</v>
          </cell>
        </row>
        <row r="8902">
          <cell r="A8902">
            <v>88420</v>
          </cell>
          <cell r="B8902" t="str">
            <v>APLICAÇÃO MANUAL DE PINTURA COM TINTA TEXTURIZADA ACRÍLICA EM SUPERFÍCIES EXTERNAS DE SACADA DE EDIFÍCIOS DE MÚLTIPLOS PAVIMENTOS, UMA COR. AF_06/2014</v>
          </cell>
          <cell r="C8902" t="str">
            <v>M2</v>
          </cell>
          <cell r="D8902">
            <v>0</v>
          </cell>
          <cell r="E8902">
            <v>0</v>
          </cell>
          <cell r="F8902">
            <v>0</v>
          </cell>
        </row>
        <row r="8903">
          <cell r="A8903">
            <v>88421</v>
          </cell>
          <cell r="B8903" t="str">
            <v>APLICAÇÃO MANUAL DE PINTURA COM TINTA TEXTURIZADA ACRÍLICA EM SUPERFÍCIES INTERNAS DA SACADA DE EDIFÍCIOS DE MÚLTIPLOS PAVIMENTOS, UMA COR. AF_06/2014</v>
          </cell>
          <cell r="C8903" t="str">
            <v>M2</v>
          </cell>
          <cell r="D8903">
            <v>0</v>
          </cell>
          <cell r="E8903">
            <v>0</v>
          </cell>
          <cell r="F8903">
            <v>0</v>
          </cell>
        </row>
        <row r="8904">
          <cell r="A8904">
            <v>88423</v>
          </cell>
          <cell r="B8904" t="str">
            <v>APLICAÇÃO MANUAL DE PINTURA COM TINTA TEXTURIZADA ACRÍLICA EM PAREDES EXTERNAS DE CASAS, UMA COR. AF_06/2014</v>
          </cell>
          <cell r="C8904" t="str">
            <v>M2</v>
          </cell>
          <cell r="D8904">
            <v>0</v>
          </cell>
          <cell r="E8904">
            <v>0</v>
          </cell>
          <cell r="F8904">
            <v>0</v>
          </cell>
        </row>
        <row r="8905">
          <cell r="A8905">
            <v>88424</v>
          </cell>
          <cell r="B8905" t="str">
            <v>APLICAÇÃO MANUAL DE PINTURA COM TINTA TEXTURIZADA ACRÍLICA EM PANOS COM PRESENÇA DE VÃOS DE EDIFÍCIOS DE MÚLTIPLOS PAVIMENTOS, DUAS CORES. AF_06/2014</v>
          </cell>
          <cell r="C8905" t="str">
            <v>M2</v>
          </cell>
          <cell r="D8905">
            <v>0</v>
          </cell>
          <cell r="E8905">
            <v>0</v>
          </cell>
          <cell r="F8905">
            <v>0</v>
          </cell>
        </row>
        <row r="8906">
          <cell r="A8906">
            <v>88426</v>
          </cell>
          <cell r="B8906" t="str">
            <v>APLICAÇÃO MANUAL DE PINTURA COM TINTA TEXTURIZADA ACRÍLICA EM PANOS CEGOS DE FACHADA (SEM PRESENÇA DE VÃOS) DE EDIFÍCIOS DE MÚLTIPLOS PAVIMENTOS, DUAS CORES. AF_06/2014</v>
          </cell>
          <cell r="C8906" t="str">
            <v>M2</v>
          </cell>
          <cell r="D8906">
            <v>0</v>
          </cell>
          <cell r="E8906">
            <v>0</v>
          </cell>
          <cell r="F8906">
            <v>0</v>
          </cell>
        </row>
        <row r="8907">
          <cell r="A8907">
            <v>88428</v>
          </cell>
          <cell r="B8907" t="str">
            <v>APLICAÇÃO MANUAL DE PINTURA COM TINTA TEXTURIZADA ACRÍLICA EM SUPERFÍCIES EXTERNAS DE SACADA DE EDIFÍCIOS DE MÚLTIPLOS PAVIMENTOS, DUAS CORES. AF_06/2014</v>
          </cell>
          <cell r="C8907" t="str">
            <v>M2</v>
          </cell>
          <cell r="D8907">
            <v>0</v>
          </cell>
          <cell r="E8907">
            <v>0</v>
          </cell>
          <cell r="F8907">
            <v>0</v>
          </cell>
        </row>
        <row r="8908">
          <cell r="A8908">
            <v>88429</v>
          </cell>
          <cell r="B8908" t="str">
            <v>APLICAÇÃO MANUAL DE PINTURA COM TINTA TEXTURIZADA ACRÍLICA EM SUPERFÍCIES INTERNAS DA SACADA DE EDIFÍCIOS DE MÚLTIPLOS PAVIMENTOS, DUAS CORES. AF_06/2014</v>
          </cell>
          <cell r="C8908" t="str">
            <v>M2</v>
          </cell>
          <cell r="D8908">
            <v>0</v>
          </cell>
          <cell r="E8908">
            <v>0</v>
          </cell>
          <cell r="F8908">
            <v>0</v>
          </cell>
        </row>
        <row r="8909">
          <cell r="A8909">
            <v>88431</v>
          </cell>
          <cell r="B8909" t="str">
            <v>APLICAÇÃO MANUAL DE PINTURA COM TINTA TEXTURIZADA ACRÍLICA EM PAREDES EXTERNAS DE CASAS, DUAS CORES. AF_06/2014</v>
          </cell>
          <cell r="C8909" t="str">
            <v>M2</v>
          </cell>
          <cell r="D8909">
            <v>0</v>
          </cell>
          <cell r="E8909">
            <v>0</v>
          </cell>
          <cell r="F8909">
            <v>0</v>
          </cell>
        </row>
        <row r="8910">
          <cell r="A8910">
            <v>88432</v>
          </cell>
          <cell r="B8910" t="str">
            <v>APLICAÇÃO MANUAL DE PINTURA COM TINTA TEXTURIZADA ACRÍLICA EM MOLDURAS DE EPS, PRÉ-FABRICADOS, OU OUTROS. AF_06/2014</v>
          </cell>
          <cell r="C8910" t="str">
            <v>M2</v>
          </cell>
          <cell r="D8910">
            <v>0</v>
          </cell>
          <cell r="E8910">
            <v>0</v>
          </cell>
          <cell r="F8910">
            <v>0</v>
          </cell>
        </row>
        <row r="8911">
          <cell r="A8911">
            <v>88482</v>
          </cell>
          <cell r="B8911" t="str">
            <v>APLICAÇÃO DE FUNDO SELADOR LÁTEX PVA EM TETO, UMA DEMÃO. AF_06/2014</v>
          </cell>
          <cell r="C8911" t="str">
            <v>M2</v>
          </cell>
          <cell r="D8911">
            <v>0</v>
          </cell>
          <cell r="E8911">
            <v>0</v>
          </cell>
          <cell r="F8911">
            <v>0</v>
          </cell>
        </row>
        <row r="8912">
          <cell r="A8912">
            <v>88483</v>
          </cell>
          <cell r="B8912" t="str">
            <v>APLICAÇÃO DE FUNDO SELADOR LÁTEX PVA EM PAREDES, UMA DEMÃO. AF_06/2014</v>
          </cell>
          <cell r="C8912" t="str">
            <v>M2</v>
          </cell>
          <cell r="D8912">
            <v>0</v>
          </cell>
          <cell r="E8912">
            <v>0</v>
          </cell>
          <cell r="F8912">
            <v>0</v>
          </cell>
        </row>
        <row r="8913">
          <cell r="A8913">
            <v>88484</v>
          </cell>
          <cell r="B8913" t="str">
            <v>APLICAÇÃO DE FUNDO SELADOR ACRÍLICO EM TETO, UMA DEMÃO. AF_06/2014</v>
          </cell>
          <cell r="C8913" t="str">
            <v>M2</v>
          </cell>
          <cell r="D8913">
            <v>0</v>
          </cell>
          <cell r="E8913">
            <v>0</v>
          </cell>
          <cell r="F8913">
            <v>0</v>
          </cell>
        </row>
        <row r="8914">
          <cell r="A8914">
            <v>88485</v>
          </cell>
          <cell r="B8914" t="str">
            <v>APLICAÇÃO DE FUNDO SELADOR ACRÍLICO EM PAREDES, UMA DEMÃO. AF_06/2014</v>
          </cell>
          <cell r="C8914" t="str">
            <v>M2</v>
          </cell>
          <cell r="D8914">
            <v>0</v>
          </cell>
          <cell r="E8914">
            <v>0</v>
          </cell>
          <cell r="F8914">
            <v>0</v>
          </cell>
        </row>
        <row r="8915">
          <cell r="A8915">
            <v>88486</v>
          </cell>
          <cell r="B8915" t="str">
            <v>APLICAÇÃO MANUAL DE PINTURA COM TINTA LÁTEX PVA EM TETO, DUAS DEMÃOS. AF_06/2014</v>
          </cell>
          <cell r="C8915" t="str">
            <v>M2</v>
          </cell>
          <cell r="D8915">
            <v>0</v>
          </cell>
          <cell r="E8915">
            <v>0</v>
          </cell>
          <cell r="F8915">
            <v>0</v>
          </cell>
        </row>
        <row r="8916">
          <cell r="A8916">
            <v>88487</v>
          </cell>
          <cell r="B8916" t="str">
            <v>APLICAÇÃO MANUAL DE PINTURA COM TINTA LÁTEX PVA EM PAREDES, DUAS DEMÃOS. AF_06/2014</v>
          </cell>
          <cell r="C8916" t="str">
            <v>M2</v>
          </cell>
          <cell r="D8916">
            <v>0</v>
          </cell>
          <cell r="E8916">
            <v>0</v>
          </cell>
          <cell r="F8916">
            <v>0</v>
          </cell>
        </row>
        <row r="8917">
          <cell r="A8917">
            <v>88488</v>
          </cell>
          <cell r="B8917" t="str">
            <v>APLICAÇÃO MANUAL DE PINTURA COM TINTA LÁTEX ACRÍLICA EM TETO, DUAS DEMÃOS. AF_06/2014</v>
          </cell>
          <cell r="C8917" t="str">
            <v>M2</v>
          </cell>
          <cell r="D8917">
            <v>0</v>
          </cell>
          <cell r="E8917">
            <v>0</v>
          </cell>
          <cell r="F8917">
            <v>0</v>
          </cell>
        </row>
        <row r="8918">
          <cell r="A8918">
            <v>88489</v>
          </cell>
          <cell r="B8918" t="str">
            <v>APLICAÇÃO MANUAL DE PINTURA COM TINTA LÁTEX ACRÍLICA EM PAREDES, DUAS DEMÃOS. AF_06/2014</v>
          </cell>
          <cell r="C8918" t="str">
            <v>M2</v>
          </cell>
          <cell r="D8918">
            <v>0</v>
          </cell>
          <cell r="E8918">
            <v>0</v>
          </cell>
          <cell r="F8918">
            <v>0</v>
          </cell>
        </row>
        <row r="8919">
          <cell r="A8919">
            <v>88490</v>
          </cell>
          <cell r="B8919" t="str">
            <v>APLICAÇÃO MECÂNICA DE PINTURA COM TINTA LÁTEX PVA EM TETO, DUAS DEMÃOS. AF_06/2014</v>
          </cell>
          <cell r="C8919" t="str">
            <v>M2</v>
          </cell>
          <cell r="D8919">
            <v>0</v>
          </cell>
          <cell r="E8919">
            <v>0</v>
          </cell>
          <cell r="F8919">
            <v>0</v>
          </cell>
        </row>
        <row r="8920">
          <cell r="A8920">
            <v>88491</v>
          </cell>
          <cell r="B8920" t="str">
            <v>APLICAÇÃO MECÂNICA DE PINTURA COM TINTA LÁTEX PVA EM PAREDES, DUAS DEMÃOS. AF_06/2014</v>
          </cell>
          <cell r="C8920" t="str">
            <v>M2</v>
          </cell>
          <cell r="D8920">
            <v>0</v>
          </cell>
          <cell r="E8920">
            <v>0</v>
          </cell>
          <cell r="F8920">
            <v>0</v>
          </cell>
        </row>
        <row r="8921">
          <cell r="A8921">
            <v>88492</v>
          </cell>
          <cell r="B8921" t="str">
            <v>APLICAÇÃO MECÂNICA DE PINTURA COM TINTA LÁTEX ACRÍLICA EM TETO, DUAS DEMÃOS. AF_06/2014</v>
          </cell>
          <cell r="C8921" t="str">
            <v>M2</v>
          </cell>
          <cell r="D8921">
            <v>0</v>
          </cell>
          <cell r="E8921">
            <v>0</v>
          </cell>
          <cell r="F8921">
            <v>0</v>
          </cell>
        </row>
        <row r="8922">
          <cell r="A8922">
            <v>88493</v>
          </cell>
          <cell r="B8922" t="str">
            <v>APLICAÇÃO MECÂNICA DE PINTURA COM TINTA LÁTEX ACRÍLICA EM PAREDES, DUAS DEMÃOS. AF_06/2014</v>
          </cell>
          <cell r="C8922" t="str">
            <v>M2</v>
          </cell>
          <cell r="D8922">
            <v>0</v>
          </cell>
          <cell r="E8922">
            <v>0</v>
          </cell>
          <cell r="F8922">
            <v>0</v>
          </cell>
        </row>
        <row r="8923">
          <cell r="A8923">
            <v>88494</v>
          </cell>
          <cell r="B8923" t="str">
            <v>APLICAÇÃO E LIXAMENTO DE MASSA LÁTEX EM TETO, UMA DEMÃO. AF_06/2014</v>
          </cell>
          <cell r="C8923" t="str">
            <v>M2</v>
          </cell>
          <cell r="D8923">
            <v>0</v>
          </cell>
          <cell r="E8923">
            <v>0</v>
          </cell>
          <cell r="F8923">
            <v>0</v>
          </cell>
        </row>
        <row r="8924">
          <cell r="A8924">
            <v>88495</v>
          </cell>
          <cell r="B8924" t="str">
            <v>APLICAÇÃO E LIXAMENTO DE MASSA LÁTEX EM PAREDES, UMA DEMÃO. AF_06/2014</v>
          </cell>
          <cell r="C8924" t="str">
            <v>M2</v>
          </cell>
          <cell r="D8924">
            <v>0</v>
          </cell>
          <cell r="E8924">
            <v>0</v>
          </cell>
          <cell r="F8924">
            <v>0</v>
          </cell>
        </row>
        <row r="8925">
          <cell r="A8925">
            <v>88496</v>
          </cell>
          <cell r="B8925" t="str">
            <v>APLICAÇÃO E LIXAMENTO DE MASSA LÁTEX EM TETO, DUAS DEMÃOS. AF_06/2014</v>
          </cell>
          <cell r="C8925" t="str">
            <v>M2</v>
          </cell>
          <cell r="D8925">
            <v>0</v>
          </cell>
          <cell r="E8925">
            <v>0</v>
          </cell>
          <cell r="F8925">
            <v>0</v>
          </cell>
        </row>
        <row r="8926">
          <cell r="A8926">
            <v>88497</v>
          </cell>
          <cell r="B8926" t="str">
            <v>APLICAÇÃO E LIXAMENTO DE MASSA LÁTEX EM PAREDES, DUAS DEMÃOS. AF_06/2014</v>
          </cell>
          <cell r="C8926" t="str">
            <v>M2</v>
          </cell>
          <cell r="D8926">
            <v>0</v>
          </cell>
          <cell r="E8926">
            <v>0</v>
          </cell>
          <cell r="F8926">
            <v>0</v>
          </cell>
        </row>
        <row r="8927">
          <cell r="A8927">
            <v>95305</v>
          </cell>
          <cell r="B8927" t="str">
            <v>TEXTURA ACRÍLICA, APLICAÇÃO MANUAL EM PAREDE, UMA DEMÃO. AF_09/2016</v>
          </cell>
          <cell r="C8927" t="str">
            <v>M2</v>
          </cell>
          <cell r="D8927">
            <v>0</v>
          </cell>
          <cell r="E8927">
            <v>0</v>
          </cell>
          <cell r="F8927">
            <v>0</v>
          </cell>
        </row>
        <row r="8928">
          <cell r="A8928">
            <v>95306</v>
          </cell>
          <cell r="B8928" t="str">
            <v>TEXTURA ACRÍLICA, APLICAÇÃO MANUAL EM TETO, UMA DEMÃO. AF_09/2016</v>
          </cell>
          <cell r="C8928" t="str">
            <v>M2</v>
          </cell>
          <cell r="D8928">
            <v>0</v>
          </cell>
          <cell r="E8928">
            <v>0</v>
          </cell>
          <cell r="F8928">
            <v>0</v>
          </cell>
        </row>
        <row r="8929">
          <cell r="A8929">
            <v>95622</v>
          </cell>
          <cell r="B8929" t="str">
            <v>APLICAÇÃO MANUAL DE TINTA LÁTEX ACRÍLICA EM PANOS COM PRESENÇA DE VÃOS DE EDIFÍCIOS DE MÚLTIPLOS PAVIMENTOS, DUAS DEMÃOS. AF_11/2016</v>
          </cell>
          <cell r="C8929" t="str">
            <v>M2</v>
          </cell>
          <cell r="D8929">
            <v>0</v>
          </cell>
          <cell r="E8929">
            <v>0</v>
          </cell>
          <cell r="F8929">
            <v>0</v>
          </cell>
        </row>
        <row r="8930">
          <cell r="A8930">
            <v>95623</v>
          </cell>
          <cell r="B8930" t="str">
            <v>APLICAÇÃO MANUAL DE TINTA LÁTEX ACRÍLICA EM PANOS SEM PRESENÇA DE VÃOS DE EDIFÍCIOS DE MÚLTIPLOS PAVIMENTOS, DUAS DEMÃOS. AF_11/2016</v>
          </cell>
          <cell r="C8930" t="str">
            <v>M2</v>
          </cell>
          <cell r="D8930">
            <v>0</v>
          </cell>
          <cell r="E8930">
            <v>0</v>
          </cell>
          <cell r="F8930">
            <v>0</v>
          </cell>
        </row>
        <row r="8931">
          <cell r="A8931">
            <v>95624</v>
          </cell>
          <cell r="B8931" t="str">
            <v>APLICAÇÃO MANUAL DE TINTA LÁTEX ACRÍLICA EM SUPERFÍCIES EXTERNAS DE SACADA DE EDIFÍCIOS DE MÚLTIPLOS PAVIMENTOS, DUAS DEMÃOS. AF_11/2016</v>
          </cell>
          <cell r="C8931" t="str">
            <v>M2</v>
          </cell>
          <cell r="D8931">
            <v>0</v>
          </cell>
          <cell r="E8931">
            <v>0</v>
          </cell>
          <cell r="F8931">
            <v>0</v>
          </cell>
        </row>
        <row r="8932">
          <cell r="A8932">
            <v>95625</v>
          </cell>
          <cell r="B8932" t="str">
            <v>APLICAÇÃO MANUAL DE TINTA LÁTEX ACRÍLICA EM SUPERFÍCIES INTERNAS DE SACADA DE EDIFÍCIOS DE MÚLTIPLOS PAVIMENTOS, DUAS DEMÃOS. AF_11/2016</v>
          </cell>
          <cell r="C8932" t="str">
            <v>M2</v>
          </cell>
          <cell r="D8932">
            <v>0</v>
          </cell>
          <cell r="E8932">
            <v>0</v>
          </cell>
          <cell r="F8932">
            <v>0</v>
          </cell>
        </row>
        <row r="8933">
          <cell r="A8933">
            <v>95626</v>
          </cell>
          <cell r="B8933" t="str">
            <v>APLICAÇÃO MANUAL DE TINTA LÁTEX ACRÍLICA EM PAREDE EXTERNAS DE CASAS, DUAS DEMÃOS. AF_11/2016</v>
          </cell>
          <cell r="C8933" t="str">
            <v>M2</v>
          </cell>
          <cell r="D8933">
            <v>0</v>
          </cell>
          <cell r="E8933">
            <v>0</v>
          </cell>
          <cell r="F8933">
            <v>0</v>
          </cell>
        </row>
        <row r="8934">
          <cell r="A8934">
            <v>96126</v>
          </cell>
          <cell r="B8934" t="str">
            <v>APLICAÇÃO MANUAL DE MASSA ACRÍLICA EM PANOS DE FACHADA COM PRESENÇA DE VÃOS, DE EDIFÍCIOS DE MÚLTIPLOS PAVIMENTOS, UMA DEMÃO. AF_05/2017</v>
          </cell>
          <cell r="C8934" t="str">
            <v>M2</v>
          </cell>
          <cell r="D8934">
            <v>0</v>
          </cell>
          <cell r="E8934">
            <v>0</v>
          </cell>
          <cell r="F8934">
            <v>0</v>
          </cell>
        </row>
        <row r="8935">
          <cell r="A8935">
            <v>96127</v>
          </cell>
          <cell r="B8935" t="str">
            <v>APLICAÇÃO MANUAL DE MASSA ACRÍLICA EM PANOS DE FACHADA SEM PRESENÇA DE VÃOS, DE EDIFÍCIOS DE MÚLTIPLOS PAVIMENTOS, UMA DEMÃO. AF_05/2017</v>
          </cell>
          <cell r="C8935" t="str">
            <v>M2</v>
          </cell>
          <cell r="D8935">
            <v>0</v>
          </cell>
          <cell r="E8935">
            <v>0</v>
          </cell>
          <cell r="F8935">
            <v>0</v>
          </cell>
        </row>
        <row r="8936">
          <cell r="A8936">
            <v>96128</v>
          </cell>
          <cell r="B8936" t="str">
            <v>APLICAÇÃO MANUAL DE MASSA ACRÍLICA EM SUPERFÍCIES EXTERNAS DE SACADA DE EDIFÍCIOS DE MÚLTIPLOS PAVIMENTOS, UMA DEMÃO. AF_05/2017</v>
          </cell>
          <cell r="C8936" t="str">
            <v>M2</v>
          </cell>
          <cell r="D8936">
            <v>0</v>
          </cell>
          <cell r="E8936">
            <v>0</v>
          </cell>
          <cell r="F8936">
            <v>0</v>
          </cell>
        </row>
        <row r="8937">
          <cell r="A8937">
            <v>96129</v>
          </cell>
          <cell r="B8937" t="str">
            <v>APLICAÇÃO MANUAL DE MASSA ACRÍLICA EM SUPERFÍCIES INTERNAS DE SACADA DE EDIFÍCIOS DE MÚLTIPLOS PAVIMENTOS, UMA DEMÃO. AF_05/2017</v>
          </cell>
          <cell r="C8937" t="str">
            <v>M2</v>
          </cell>
          <cell r="D8937">
            <v>0</v>
          </cell>
          <cell r="E8937">
            <v>0</v>
          </cell>
          <cell r="F8937">
            <v>0</v>
          </cell>
        </row>
        <row r="8938">
          <cell r="A8938">
            <v>96130</v>
          </cell>
          <cell r="B8938" t="str">
            <v>APLICAÇÃO MANUAL DE MASSA ACRÍLICA EM PAREDES EXTERNAS DE CASAS, UMA DEMÃO. AF_05/2017</v>
          </cell>
          <cell r="C8938" t="str">
            <v>M2</v>
          </cell>
          <cell r="D8938">
            <v>0</v>
          </cell>
          <cell r="E8938">
            <v>0</v>
          </cell>
          <cell r="F8938">
            <v>0</v>
          </cell>
        </row>
        <row r="8939">
          <cell r="A8939">
            <v>96131</v>
          </cell>
          <cell r="B8939" t="str">
            <v>APLICAÇÃO MANUAL DE MASSA ACRÍLICA EM PANOS DE FACHADA COM PRESENÇA DE VÃOS, DE EDIFÍCIOS DE MÚLTIPLOS PAVIMENTOS, DUAS DEMÃOS. AF_05/2017</v>
          </cell>
          <cell r="C8939" t="str">
            <v>M2</v>
          </cell>
          <cell r="D8939">
            <v>0</v>
          </cell>
          <cell r="E8939">
            <v>0</v>
          </cell>
          <cell r="F8939">
            <v>0</v>
          </cell>
        </row>
        <row r="8940">
          <cell r="A8940">
            <v>96132</v>
          </cell>
          <cell r="B8940" t="str">
            <v>APLICAÇÃO MANUAL DE MASSA ACRÍLICA EM PANOS DE FACHADA SEM PRESENÇA DE VÃOS, DE EDIFÍCIOS DE MÚLTIPLOS PAVIMENTOS, DUAS DEMÃOS. AF_05/2017</v>
          </cell>
          <cell r="C8940" t="str">
            <v>M2</v>
          </cell>
          <cell r="D8940">
            <v>0</v>
          </cell>
          <cell r="E8940">
            <v>0</v>
          </cell>
          <cell r="F8940">
            <v>0</v>
          </cell>
        </row>
        <row r="8941">
          <cell r="A8941">
            <v>96133</v>
          </cell>
          <cell r="B8941" t="str">
            <v>APLICAÇÃO MANUAL DE MASSA ACRÍLICA EM SUPERFÍCIES EXTERNAS DE SACADA DE EDIFÍCIOS DE MÚLTIPLOS PAVIMENTOS, DUAS DEMÃOS. AF_05/2017</v>
          </cell>
          <cell r="C8941" t="str">
            <v>M2</v>
          </cell>
          <cell r="D8941">
            <v>0</v>
          </cell>
          <cell r="E8941">
            <v>0</v>
          </cell>
          <cell r="F8941">
            <v>0</v>
          </cell>
        </row>
        <row r="8942">
          <cell r="A8942">
            <v>96134</v>
          </cell>
          <cell r="B8942" t="str">
            <v>APLICAÇÃO MANUAL DE MASSA ACRÍLICA EM SUPERFÍCIES INTERNAS DE SACADA DE EDIFÍCIOS DE MÚLTIPLOS PAVIMENTOS, DUAS DEMÃOS. AF_05/2017</v>
          </cell>
          <cell r="C8942" t="str">
            <v>M2</v>
          </cell>
          <cell r="D8942">
            <v>0</v>
          </cell>
          <cell r="E8942">
            <v>0</v>
          </cell>
          <cell r="F8942">
            <v>0</v>
          </cell>
        </row>
        <row r="8943">
          <cell r="A8943">
            <v>96135</v>
          </cell>
          <cell r="B8943" t="str">
            <v>APLICAÇÃO MANUAL DE MASSA ACRÍLICA EM PAREDES EXTERNAS DE CASAS, DUAS DEMÃOS. AF_05/2017</v>
          </cell>
          <cell r="C8943" t="str">
            <v>M2</v>
          </cell>
          <cell r="D8943">
            <v>0</v>
          </cell>
          <cell r="E8943">
            <v>0</v>
          </cell>
          <cell r="F8943">
            <v>0</v>
          </cell>
        </row>
        <row r="8944">
          <cell r="A8944">
            <v>6082</v>
          </cell>
          <cell r="B8944" t="str">
            <v>PINTURA EM VERNIZ SINTETICO BRILHANTE EM MADEIRA, TRES DEMAOS</v>
          </cell>
          <cell r="C8944" t="str">
            <v>M2</v>
          </cell>
          <cell r="D8944">
            <v>0</v>
          </cell>
          <cell r="E8944">
            <v>0</v>
          </cell>
          <cell r="F8944">
            <v>0</v>
          </cell>
        </row>
        <row r="8945">
          <cell r="A8945">
            <v>40905</v>
          </cell>
          <cell r="B8945" t="str">
            <v>VERNIZ SINTETICO EM MADEIRA, DUAS DEMAOS</v>
          </cell>
          <cell r="C8945" t="str">
            <v>M2</v>
          </cell>
          <cell r="D8945">
            <v>0</v>
          </cell>
          <cell r="E8945">
            <v>0</v>
          </cell>
          <cell r="F8945">
            <v>0</v>
          </cell>
        </row>
        <row r="8946">
          <cell r="A8946" t="str">
            <v>73739/1</v>
          </cell>
          <cell r="B8946" t="str">
            <v>PINTURA ESMALTE ACETINADO EM MADEIRA, DUAS DEMAOS</v>
          </cell>
          <cell r="C8946" t="str">
            <v>M2</v>
          </cell>
          <cell r="D8946">
            <v>0</v>
          </cell>
          <cell r="E8946">
            <v>0</v>
          </cell>
          <cell r="F8946">
            <v>0</v>
          </cell>
        </row>
        <row r="8947">
          <cell r="A8947" t="str">
            <v>74065/1</v>
          </cell>
          <cell r="B8947" t="str">
            <v>PINTURA ESMALTE FOSCO PARA MADEIRA, DUAS DEMAOS, SOBRE FUNDO NIVELADOR BRANCO</v>
          </cell>
          <cell r="C8947" t="str">
            <v>M2</v>
          </cell>
          <cell r="D8947">
            <v>0</v>
          </cell>
          <cell r="E8947">
            <v>0</v>
          </cell>
          <cell r="F8947">
            <v>0</v>
          </cell>
        </row>
        <row r="8948">
          <cell r="A8948" t="str">
            <v>74065/2</v>
          </cell>
          <cell r="B8948" t="str">
            <v>PINTURA ESMALTE ACETINADO PARA MADEIRA, DUAS DEMAOS, SOBRE FUNDO NIVELADOR BRANCO</v>
          </cell>
          <cell r="C8948" t="str">
            <v>M2</v>
          </cell>
          <cell r="D8948">
            <v>0</v>
          </cell>
          <cell r="E8948">
            <v>0</v>
          </cell>
          <cell r="F8948">
            <v>0</v>
          </cell>
        </row>
        <row r="8949">
          <cell r="A8949" t="str">
            <v>74065/3</v>
          </cell>
          <cell r="B8949" t="str">
            <v>PINTURA ESMALTE BRILHANTE PARA MADEIRA, DUAS DEMAOS, SOBRE FUNDO NIVELADOR BRANCO</v>
          </cell>
          <cell r="C8949" t="str">
            <v>M2</v>
          </cell>
          <cell r="D8949">
            <v>0</v>
          </cell>
          <cell r="E8949">
            <v>0</v>
          </cell>
          <cell r="F8949">
            <v>0</v>
          </cell>
        </row>
        <row r="8950">
          <cell r="A8950">
            <v>79463</v>
          </cell>
          <cell r="B8950" t="str">
            <v>PINTURA A OLEO, 1 DEMAO</v>
          </cell>
          <cell r="C8950" t="str">
            <v>M2</v>
          </cell>
          <cell r="D8950">
            <v>0</v>
          </cell>
          <cell r="E8950">
            <v>0</v>
          </cell>
          <cell r="F8950">
            <v>0</v>
          </cell>
        </row>
        <row r="8951">
          <cell r="A8951">
            <v>79464</v>
          </cell>
          <cell r="B8951" t="str">
            <v>PINTURA A OLEO, 2 DEMAOS</v>
          </cell>
          <cell r="C8951" t="str">
            <v>M2</v>
          </cell>
          <cell r="D8951">
            <v>0</v>
          </cell>
          <cell r="E8951">
            <v>0</v>
          </cell>
          <cell r="F8951">
            <v>0</v>
          </cell>
        </row>
        <row r="8952">
          <cell r="A8952">
            <v>79466</v>
          </cell>
          <cell r="B8952" t="str">
            <v>PINTURA COM VERNIZ POLIURETANO, 2 DEMAOS</v>
          </cell>
          <cell r="C8952" t="str">
            <v>M2</v>
          </cell>
          <cell r="D8952">
            <v>0</v>
          </cell>
          <cell r="E8952">
            <v>0</v>
          </cell>
          <cell r="F8952">
            <v>0</v>
          </cell>
        </row>
        <row r="8953">
          <cell r="A8953" t="str">
            <v>79497/1</v>
          </cell>
          <cell r="B8953" t="str">
            <v>PINTURA A OLEO, 3 DEMAOS</v>
          </cell>
          <cell r="C8953" t="str">
            <v>M2</v>
          </cell>
          <cell r="D8953">
            <v>0</v>
          </cell>
          <cell r="E8953">
            <v>0</v>
          </cell>
          <cell r="F8953">
            <v>0</v>
          </cell>
        </row>
        <row r="8954">
          <cell r="A8954">
            <v>84645</v>
          </cell>
          <cell r="B8954" t="str">
            <v>VERNIZ SINTETICO BRILHANTE, 2 DEMAOS</v>
          </cell>
          <cell r="C8954" t="str">
            <v>M2</v>
          </cell>
          <cell r="D8954">
            <v>0</v>
          </cell>
          <cell r="E8954">
            <v>0</v>
          </cell>
          <cell r="F8954">
            <v>0</v>
          </cell>
        </row>
        <row r="8955">
          <cell r="A8955">
            <v>84657</v>
          </cell>
          <cell r="B8955" t="str">
            <v>FUNDO SINTETICO NIVELADOR BRANCO</v>
          </cell>
          <cell r="C8955" t="str">
            <v>M2</v>
          </cell>
          <cell r="D8955">
            <v>0</v>
          </cell>
          <cell r="E8955">
            <v>0</v>
          </cell>
          <cell r="F8955">
            <v>0</v>
          </cell>
        </row>
        <row r="8956">
          <cell r="A8956">
            <v>84659</v>
          </cell>
          <cell r="B8956" t="str">
            <v>PINTURA ESMALTE FOSCO EM MADEIRA, DUAS DEMAOS</v>
          </cell>
          <cell r="C8956" t="str">
            <v>M2</v>
          </cell>
          <cell r="D8956">
            <v>0</v>
          </cell>
          <cell r="E8956">
            <v>0</v>
          </cell>
          <cell r="F8956">
            <v>0</v>
          </cell>
        </row>
        <row r="8957">
          <cell r="A8957">
            <v>84679</v>
          </cell>
          <cell r="B8957" t="str">
            <v>PINTURA IMUNIZANTE PARA MADEIRA, DUAS DEMAOS</v>
          </cell>
          <cell r="C8957" t="str">
            <v>M2</v>
          </cell>
          <cell r="D8957">
            <v>0</v>
          </cell>
          <cell r="E8957">
            <v>0</v>
          </cell>
          <cell r="F8957">
            <v>0</v>
          </cell>
        </row>
        <row r="8958">
          <cell r="A8958">
            <v>95464</v>
          </cell>
          <cell r="B8958" t="str">
            <v>PINTURA VERNIZ POLIURETANO BRILHANTE EM MADEIRA, TRES DEMAOS</v>
          </cell>
          <cell r="C8958" t="str">
            <v>M2</v>
          </cell>
          <cell r="D8958">
            <v>0</v>
          </cell>
          <cell r="E8958">
            <v>0</v>
          </cell>
          <cell r="F8958">
            <v>0</v>
          </cell>
        </row>
        <row r="8959">
          <cell r="A8959">
            <v>100716</v>
          </cell>
          <cell r="B8959" t="str">
            <v>JATEAMENTO ABRASIVO COM GRANALHA DE AÇO EM PERFIL METÁLICO EM FÁBRICA. AF_01/2020</v>
          </cell>
          <cell r="C8959" t="str">
            <v>M2</v>
          </cell>
          <cell r="D8959">
            <v>0</v>
          </cell>
          <cell r="E8959">
            <v>0</v>
          </cell>
          <cell r="F8959">
            <v>0</v>
          </cell>
        </row>
        <row r="8960">
          <cell r="A8960">
            <v>100717</v>
          </cell>
          <cell r="B8960" t="str">
            <v>LIXAMENTO MANUAL EM SUPERFÍCIES METÁLICAS EM OBRA. AF_01/2020</v>
          </cell>
          <cell r="C8960" t="str">
            <v>M2</v>
          </cell>
          <cell r="D8960">
            <v>0</v>
          </cell>
          <cell r="E8960">
            <v>0</v>
          </cell>
          <cell r="F8960">
            <v>0</v>
          </cell>
        </row>
        <row r="8961">
          <cell r="A8961">
            <v>100718</v>
          </cell>
          <cell r="B8961" t="str">
            <v>COLOCAÇÃO DE FITA PROTETORA PARA PINTURA. AF_01/2020</v>
          </cell>
          <cell r="C8961" t="str">
            <v>M</v>
          </cell>
          <cell r="D8961">
            <v>0</v>
          </cell>
          <cell r="E8961">
            <v>0</v>
          </cell>
          <cell r="F8961">
            <v>0</v>
          </cell>
        </row>
        <row r="8962">
          <cell r="A8962">
            <v>100719</v>
          </cell>
          <cell r="B8962" t="str">
            <v>PINTURA COM TINTA ALQUÍDICA DE FUNDO (TIPO ZARCÃO) PULVERIZADA SOBRE PERFIL METÁLICO EXECUTADO EM FÁBRICA (POR DEMÃO). AF_01/2020</v>
          </cell>
          <cell r="C8962" t="str">
            <v>M2</v>
          </cell>
          <cell r="D8962">
            <v>0</v>
          </cell>
          <cell r="E8962">
            <v>0</v>
          </cell>
          <cell r="F8962">
            <v>0</v>
          </cell>
        </row>
        <row r="8963">
          <cell r="A8963">
            <v>100720</v>
          </cell>
          <cell r="B8963" t="str">
            <v>PINTURA COM TINTA ALQUÍDICA DE FUNDO (TIPO ZARCÃO) APLICADA A ROLO OU PINCEL SOBRE PERFIL METÁLICO EXECUTADO EM FÁBRICA (POR DEMÃO). AF_01/2020</v>
          </cell>
          <cell r="C8963" t="str">
            <v>M2</v>
          </cell>
          <cell r="D8963">
            <v>0</v>
          </cell>
          <cell r="E8963">
            <v>0</v>
          </cell>
          <cell r="F8963">
            <v>0</v>
          </cell>
        </row>
        <row r="8964">
          <cell r="A8964">
            <v>100721</v>
          </cell>
          <cell r="B8964" t="str">
            <v>PINTURA COM TINTA ALQUÍDICA DE FUNDO (TIPO ZARCÃO) PULVERIZADA SOBRE SUPERFÍCIES METÁLICAS (EXCETO PERFIL) EXECUTADO EM OBRA (POR DEMÃO). AF_01/2020</v>
          </cell>
          <cell r="C8964" t="str">
            <v>M2</v>
          </cell>
          <cell r="D8964">
            <v>0</v>
          </cell>
          <cell r="E8964">
            <v>0</v>
          </cell>
          <cell r="F8964">
            <v>0</v>
          </cell>
        </row>
        <row r="8965">
          <cell r="A8965">
            <v>100722</v>
          </cell>
          <cell r="B8965" t="str">
            <v>PINTURA COM TINTA ALQUÍDICA DE FUNDO (TIPO ZARCÃO) APLICADA A ROLO OU PINCEL SOBRE SUPERFÍCIES METÁLICAS (EXCETO PERFIL) EXECUTADO EM OBRA (POR DEMÃO). AF_01/2020</v>
          </cell>
          <cell r="C8965" t="str">
            <v>M2</v>
          </cell>
          <cell r="D8965">
            <v>0</v>
          </cell>
          <cell r="E8965">
            <v>0</v>
          </cell>
          <cell r="F8965">
            <v>0</v>
          </cell>
        </row>
        <row r="8966">
          <cell r="A8966">
            <v>100723</v>
          </cell>
          <cell r="B8966" t="str">
            <v>PINTURA COM TINTA ALQUÍDICA DE FUNDO E ACABAMENTO (ESMALTE SINTÉTICO GRAFITE) PULVERIZADA SOBRE PERFIL METÁLICO EXECUTADO EM FÁBRICA (POR DEMÃO). AF_01/2020</v>
          </cell>
          <cell r="C8966" t="str">
            <v>M2</v>
          </cell>
          <cell r="D8966">
            <v>0</v>
          </cell>
          <cell r="E8966">
            <v>0</v>
          </cell>
          <cell r="F8966">
            <v>0</v>
          </cell>
        </row>
        <row r="8967">
          <cell r="A8967">
            <v>100724</v>
          </cell>
          <cell r="B8967" t="str">
            <v>PINTURA COM TINTA ALQUÍDICA DE FUNDO E ACABAMENTO (ESMALTE SINTÉTICO GRAFITE) APLICADA A ROLO OU PINCEL SOBRE PERFIL METÁLICO EXECUTADO EM FÁBRICA (POR DEMÃO). AF_01/2020</v>
          </cell>
          <cell r="C8967" t="str">
            <v>M2</v>
          </cell>
          <cell r="D8967">
            <v>0</v>
          </cell>
          <cell r="E8967">
            <v>0</v>
          </cell>
          <cell r="F8967">
            <v>0</v>
          </cell>
        </row>
        <row r="8968">
          <cell r="A8968">
            <v>100725</v>
          </cell>
          <cell r="B8968" t="str">
            <v>PINTURA COM TINTA ALQUÍDICA DE FUNDO E ACABAMENTO (ESMALTE SINTÉTICO GRAFITE) PULVERIZADA SOBRE SUPERFÍCIES METÁLICAS (EXCETO PERFIL) EXECUTADO EM OBRA (POR DEMÃO). AF_01/2020</v>
          </cell>
          <cell r="C8968" t="str">
            <v>M2</v>
          </cell>
          <cell r="D8968">
            <v>0</v>
          </cell>
          <cell r="E8968">
            <v>0</v>
          </cell>
          <cell r="F8968">
            <v>0</v>
          </cell>
        </row>
        <row r="8969">
          <cell r="A8969">
            <v>100726</v>
          </cell>
          <cell r="B8969" t="str">
            <v>PINTURA COM TINTA ALQUÍDICA DE FUNDO E ACABAMENTO (ESMALTE SINTÉTICO GRAFITE) APLICADA A ROLO OU PINCEL SOBRE SUPERFÍCIES METÁLICAS (EXCETO PERFIL) EXECUTADO EM OBRA (POR DEMÃO). AF_01/2020</v>
          </cell>
          <cell r="C8969" t="str">
            <v>M2</v>
          </cell>
          <cell r="D8969">
            <v>0</v>
          </cell>
          <cell r="E8969">
            <v>0</v>
          </cell>
          <cell r="F8969">
            <v>0</v>
          </cell>
        </row>
        <row r="8970">
          <cell r="A8970">
            <v>100727</v>
          </cell>
          <cell r="B8970" t="str">
            <v>PINTURA COM TINTA EPOXÍDICA DE FUNDO PULVERIZADA SOBRE PERFIL METÁLICO EXECUTADO EM FÁBRICA (POR DEMÃO). AF_01/2020</v>
          </cell>
          <cell r="C8970" t="str">
            <v>M2</v>
          </cell>
          <cell r="D8970">
            <v>0</v>
          </cell>
          <cell r="E8970">
            <v>0</v>
          </cell>
          <cell r="F8970">
            <v>0</v>
          </cell>
        </row>
        <row r="8971">
          <cell r="A8971">
            <v>100728</v>
          </cell>
          <cell r="B8971" t="str">
            <v>PINTURA COM TINTA EPOXÍDICA DE FUNDO APLICADA A ROLO OU PINCEL SOBRE PERFIL METÁLICO EXECUTADO EM FÁBRICA (POR DEMÃO). AF_01/2020</v>
          </cell>
          <cell r="C8971" t="str">
            <v>M2</v>
          </cell>
          <cell r="D8971">
            <v>0</v>
          </cell>
          <cell r="E8971">
            <v>0</v>
          </cell>
          <cell r="F8971">
            <v>0</v>
          </cell>
        </row>
        <row r="8972">
          <cell r="A8972">
            <v>100729</v>
          </cell>
          <cell r="B8972" t="str">
            <v>PINTURA COM TINTA EPOXÍDICA DE ACABAMENTO PULVERIZADA SOBRE PERFIL METÁLICO EXECUTADO EM FÁBRICA (POR DEMÃO). AF_01/2020</v>
          </cell>
          <cell r="C8972" t="str">
            <v>M2</v>
          </cell>
          <cell r="D8972">
            <v>0</v>
          </cell>
          <cell r="E8972">
            <v>0</v>
          </cell>
          <cell r="F8972">
            <v>0</v>
          </cell>
        </row>
        <row r="8973">
          <cell r="A8973">
            <v>100730</v>
          </cell>
          <cell r="B8973" t="str">
            <v>PINTURA COM TINTA EPOXÍDICA DE ACABAMENTO APLICADA A ROLO OU PINCEL SOBRE PERFIL METÁLICO EXECUTADO EM FÁBRICA (POR DEMÃO). AF_01/2020</v>
          </cell>
          <cell r="C8973" t="str">
            <v>M2</v>
          </cell>
          <cell r="D8973">
            <v>0</v>
          </cell>
          <cell r="E8973">
            <v>0</v>
          </cell>
          <cell r="F8973">
            <v>0</v>
          </cell>
        </row>
        <row r="8974">
          <cell r="A8974">
            <v>100733</v>
          </cell>
          <cell r="B8974" t="str">
            <v>PINTURA COM TINTA ACRÍLICA DE FUNDO PULVERIZADA SOBRE SUPERFÍCIES METÁLICAS (EXCETO PERFIL) EXECUTADO EM OBRA (POR DEMÃO). AF_01/2020</v>
          </cell>
          <cell r="C8974" t="str">
            <v>M2</v>
          </cell>
          <cell r="D8974">
            <v>0</v>
          </cell>
          <cell r="E8974">
            <v>0</v>
          </cell>
          <cell r="F8974">
            <v>0</v>
          </cell>
        </row>
        <row r="8975">
          <cell r="A8975">
            <v>100734</v>
          </cell>
          <cell r="B8975" t="str">
            <v>PINTURA COM TINTA ACRÍLICA DE FUNDO APLICADA A ROLO OU PINCEL SOBRE SUPERFÍCIES METÁLICAS (EXCETO PERFIL) EXECUTADO EM OBRA (POR DEMÃO). AF_01/2020</v>
          </cell>
          <cell r="C8975" t="str">
            <v>M2</v>
          </cell>
          <cell r="D8975">
            <v>0</v>
          </cell>
          <cell r="E8975">
            <v>0</v>
          </cell>
          <cell r="F8975">
            <v>0</v>
          </cell>
        </row>
        <row r="8976">
          <cell r="A8976">
            <v>100735</v>
          </cell>
          <cell r="B8976" t="str">
            <v>PINTURA COM TINTA ACRÍLICA DE ACABAMENTO PULVERIZADA SOBRE SUPERFÍCIES METÁLICAS (EXCETO PERFIL) EXECUTADO EM OBRA (POR DEMÃO). AF_01/2020</v>
          </cell>
          <cell r="C8976" t="str">
            <v>M2</v>
          </cell>
          <cell r="D8976">
            <v>0</v>
          </cell>
          <cell r="E8976">
            <v>0</v>
          </cell>
          <cell r="F8976">
            <v>0</v>
          </cell>
        </row>
        <row r="8977">
          <cell r="A8977">
            <v>100736</v>
          </cell>
          <cell r="B8977" t="str">
            <v>PINTURA COM TINTA ACRÍLICA DE ACABAMENTO APLICADA A ROLO OU PINCEL SOBRE SUPERFÍCIES METÁLICAS (EXCETO PERFIL) EXECUTADO EM OBRA (POR DEMÃO). AF_01/2020</v>
          </cell>
          <cell r="C8977" t="str">
            <v>M2</v>
          </cell>
          <cell r="D8977">
            <v>0</v>
          </cell>
          <cell r="E8977">
            <v>0</v>
          </cell>
          <cell r="F8977">
            <v>0</v>
          </cell>
        </row>
        <row r="8978">
          <cell r="A8978">
            <v>100739</v>
          </cell>
          <cell r="B8978" t="str">
            <v>PINTURA COM TINTA ALQUÍDICA DE ACABAMENTO (ESMALTE SINTÉTICO ACETINADO) PULVERIZADA SOBRE PERFIL METÁLICO EXECUTADO EM FÁBRICA (POR DEMÃO). AF_01/2020</v>
          </cell>
          <cell r="C8978" t="str">
            <v>M2</v>
          </cell>
          <cell r="D8978">
            <v>0</v>
          </cell>
          <cell r="E8978">
            <v>0</v>
          </cell>
          <cell r="F8978">
            <v>0</v>
          </cell>
        </row>
        <row r="8979">
          <cell r="A8979">
            <v>100740</v>
          </cell>
          <cell r="B8979" t="str">
            <v>PINTURA COM TINTA ALQUÍDICA DE ACABAMENTO (ESMALTE SINTÉTICO ACETINADO) APLICADA A ROLO OU PINCEL SOBRE PERFIL METÁLICO EXECUTADO EM FÁBRICA (POR DEMÃO). AF_01/2020</v>
          </cell>
          <cell r="C8979" t="str">
            <v>M2</v>
          </cell>
          <cell r="D8979">
            <v>0</v>
          </cell>
          <cell r="E8979">
            <v>0</v>
          </cell>
          <cell r="F8979">
            <v>0</v>
          </cell>
        </row>
        <row r="8980">
          <cell r="A8980">
            <v>100741</v>
          </cell>
          <cell r="B8980" t="str">
            <v>PINTURA COM TINTA ALQUÍDICA DE ACABAMENTO (ESMALTE SINTÉTICO ACETINADO) PULVERIZADA SOBRE SUPERFÍCIES METÁLICAS (EXCETO PERFIL) EXECUTADO EM OBRA (POR DEMÃO). AF_01/2020</v>
          </cell>
          <cell r="C8980" t="str">
            <v>M2</v>
          </cell>
          <cell r="D8980">
            <v>0</v>
          </cell>
          <cell r="E8980">
            <v>0</v>
          </cell>
          <cell r="F8980">
            <v>0</v>
          </cell>
        </row>
        <row r="8981">
          <cell r="A8981">
            <v>100742</v>
          </cell>
          <cell r="B8981" t="str">
            <v>PINTURA COM TINTA ALQUÍDICA DE ACABAMENTO (ESMALTE SINTÉTICO ACETINADO) APLICADA A ROLO OU PINCEL SOBRE SUPERFÍCIES METÁLICAS (EXCETO PERFIL) EXECUTADO EM OBRA (POR DEMÃO). AF_01/2020</v>
          </cell>
          <cell r="C8981" t="str">
            <v>M2</v>
          </cell>
          <cell r="D8981">
            <v>0</v>
          </cell>
          <cell r="E8981">
            <v>0</v>
          </cell>
          <cell r="F8981">
            <v>0</v>
          </cell>
        </row>
        <row r="8982">
          <cell r="A8982">
            <v>100743</v>
          </cell>
          <cell r="B8982" t="str">
            <v>PINTURA COM TINTA ALQUÍDICA DE ACABAMENTO (ESMALTE SINTÉTICO BRILHANTE) PULVERIZADA SOBRE PERFIL METÁLICO EXECUTADO EM FÁBRICA  (POR DEMÃO). AF_01/2020</v>
          </cell>
          <cell r="C8982" t="str">
            <v>M2</v>
          </cell>
          <cell r="D8982">
            <v>0</v>
          </cell>
          <cell r="E8982">
            <v>0</v>
          </cell>
          <cell r="F8982">
            <v>0</v>
          </cell>
        </row>
        <row r="8983">
          <cell r="A8983">
            <v>100744</v>
          </cell>
          <cell r="B8983" t="str">
            <v>PINTURA COM TINTA ALQUÍDICA DE ACABAMENTO (ESMALTE SINTÉTICO BRILHANTE) APLICADA A ROLO OU PINCEL SOBRE PERFIL METÁLICO EXECUTADO EM FÁBRICA (POR DEMÃO). AF_01/2020</v>
          </cell>
          <cell r="C8983" t="str">
            <v>M2</v>
          </cell>
          <cell r="D8983">
            <v>0</v>
          </cell>
          <cell r="E8983">
            <v>0</v>
          </cell>
          <cell r="F8983">
            <v>0</v>
          </cell>
        </row>
        <row r="8984">
          <cell r="A8984">
            <v>100745</v>
          </cell>
          <cell r="B8984" t="str">
            <v>PINTURA COM TINTA ALQUÍDICA DE ACABAMENTO (ESMALTE SINTÉTICO BRILHANTE) PULVERIZADA SOBRE SUPERFÍCIES METÁLICAS (EXCETO PERFIL) EXECUTADO EM OBRA  (POR DEMÃO). AF_01/2020</v>
          </cell>
          <cell r="C8984" t="str">
            <v>M2</v>
          </cell>
          <cell r="D8984">
            <v>0</v>
          </cell>
          <cell r="E8984">
            <v>0</v>
          </cell>
          <cell r="F8984">
            <v>0</v>
          </cell>
        </row>
        <row r="8985">
          <cell r="A8985">
            <v>100746</v>
          </cell>
          <cell r="B8985" t="str">
            <v>PINTURA COM TINTA ALQUÍDICA DE ACABAMENTO (ESMALTE SINTÉTICO BRILHANTE) APLICADA A ROLO OU PINCEL SOBRE SUPERFÍCIES METÁLICAS (EXCETO PERFIL) EXECUTADO EM OBRA (POR DEMÃO). AF_01/2020</v>
          </cell>
          <cell r="C8985" t="str">
            <v>M2</v>
          </cell>
          <cell r="D8985">
            <v>0</v>
          </cell>
          <cell r="E8985">
            <v>0</v>
          </cell>
          <cell r="F8985">
            <v>0</v>
          </cell>
        </row>
        <row r="8986">
          <cell r="A8986">
            <v>100747</v>
          </cell>
          <cell r="B8986" t="str">
            <v>PINTURA COM TINTA ALQUÍDICA DE ACABAMENTO (ESMALTE SINTÉTICO FOSCO) PULVERIZADA SOBRE PERFIL METÁLICO EXECUTADO EM FÁBRICA (POR DEMÃO). AF_01/2020</v>
          </cell>
          <cell r="C8986" t="str">
            <v>M2</v>
          </cell>
          <cell r="D8986">
            <v>0</v>
          </cell>
          <cell r="E8986">
            <v>0</v>
          </cell>
          <cell r="F8986">
            <v>0</v>
          </cell>
        </row>
        <row r="8987">
          <cell r="A8987">
            <v>100748</v>
          </cell>
          <cell r="B8987" t="str">
            <v>PINTURA COM TINTA ALQUÍDICA DE ACABAMENTO (ESMALTE SINTÉTICO FOSCO) APLICADA A ROLO OU PINCEL SOBRE PERFIL METÁLICO EXECUTADO EM FÁBRICA (POR DEMÃO). AF_01/2020</v>
          </cell>
          <cell r="C8987" t="str">
            <v>M2</v>
          </cell>
          <cell r="D8987">
            <v>0</v>
          </cell>
          <cell r="E8987">
            <v>0</v>
          </cell>
          <cell r="F8987">
            <v>0</v>
          </cell>
        </row>
        <row r="8988">
          <cell r="A8988">
            <v>100749</v>
          </cell>
          <cell r="B8988" t="str">
            <v>PINTURA COM TINTA ALQUÍDICA DE ACABAMENTO (ESMALTE SINTÉTICO FOSCO) PULVERIZADA SOBRE SUPERFÍCIES METÁLICAS (EXCETO PERFIL) EXECUTADO EM OBRA (POR DEMÃO). AF_01/2020</v>
          </cell>
          <cell r="C8988" t="str">
            <v>M2</v>
          </cell>
          <cell r="D8988">
            <v>0</v>
          </cell>
          <cell r="E8988">
            <v>0</v>
          </cell>
          <cell r="F8988">
            <v>0</v>
          </cell>
        </row>
        <row r="8989">
          <cell r="A8989">
            <v>100750</v>
          </cell>
          <cell r="B8989" t="str">
            <v>PINTURA COM TINTA ALQUÍDICA DE ACABAMENTO (ESMALTE SINTÉTICO FOSCO) APLICADA A ROLO OU PINCEL SOBRE SUPERFÍCIES METÁLICAS (EXCETO PERFIL) EXECUTADO EM OBRA (POR DEMÃO). AF_01/2020</v>
          </cell>
          <cell r="C8989" t="str">
            <v>M2</v>
          </cell>
          <cell r="D8989">
            <v>0</v>
          </cell>
          <cell r="E8989">
            <v>0</v>
          </cell>
          <cell r="F8989">
            <v>0</v>
          </cell>
        </row>
        <row r="8990">
          <cell r="A8990">
            <v>100751</v>
          </cell>
          <cell r="B8990" t="str">
            <v>PINTURA COM TINTA EPOXÍDICA DE ACABAMENTO PULVERIZADA SOBRE PERFIL METÁLICO EXECUTADO EM FÁBRICA (02 DEMÃOS). AF_01/2020</v>
          </cell>
          <cell r="C8990" t="str">
            <v>M2</v>
          </cell>
          <cell r="D8990">
            <v>0</v>
          </cell>
          <cell r="E8990">
            <v>0</v>
          </cell>
          <cell r="F8990">
            <v>0</v>
          </cell>
        </row>
        <row r="8991">
          <cell r="A8991">
            <v>100752</v>
          </cell>
          <cell r="B8991" t="str">
            <v>PINTURA COM TINTA EPOXÍDICA DE ACABAMENTO APLICADA A ROLO OU PINCEL SOBRE PERFIL METÁLICO EXECUTADO EM FÁBRICA (02 DEMÃOS). AF_01/2020</v>
          </cell>
          <cell r="C8991" t="str">
            <v>M2</v>
          </cell>
          <cell r="D8991">
            <v>0</v>
          </cell>
          <cell r="E8991">
            <v>0</v>
          </cell>
          <cell r="F8991">
            <v>0</v>
          </cell>
        </row>
        <row r="8992">
          <cell r="A8992">
            <v>100753</v>
          </cell>
          <cell r="B8992" t="str">
            <v>PINTURA COM TINTA ACRÍLICA DE ACABAMENTO PULVERIZADA SOBRE SUPERFÍCIES METÁLICAS (EXCETO PERFIL) EXECUTADO EM OBRA (02 DEMÃOS). AF_01/2020</v>
          </cell>
          <cell r="C8992" t="str">
            <v>M2</v>
          </cell>
          <cell r="D8992">
            <v>0</v>
          </cell>
          <cell r="E8992">
            <v>0</v>
          </cell>
          <cell r="F8992">
            <v>0</v>
          </cell>
        </row>
        <row r="8993">
          <cell r="A8993">
            <v>100754</v>
          </cell>
          <cell r="B8993" t="str">
            <v>PINTURA COM TINTA ACRÍLICA DE ACABAMENTO APLICADA A ROLO OU PINCEL SOBRE SUPERFÍCIES METÁLICAS (EXCETO PERFIL) EXECUTADO EM OBRA (02 DEMÃOS). AF_01/2020</v>
          </cell>
          <cell r="C8993" t="str">
            <v>M2</v>
          </cell>
          <cell r="D8993">
            <v>0</v>
          </cell>
          <cell r="E8993">
            <v>0</v>
          </cell>
          <cell r="F8993">
            <v>0</v>
          </cell>
        </row>
        <row r="8994">
          <cell r="A8994">
            <v>100757</v>
          </cell>
          <cell r="B8994" t="str">
            <v>PINTURA COM TINTA ALQUÍDICA DE ACABAMENTO (ESMALTE SINTÉTICO ACETINADO) PULVERIZADA SOBRE SUPERFÍCIES METÁLICAS (EXCETO PERFIL) EXECUTADO EM OBRA (02 DEMÃOS). AF_01/2020</v>
          </cell>
          <cell r="C8994" t="str">
            <v>M2</v>
          </cell>
          <cell r="D8994">
            <v>0</v>
          </cell>
          <cell r="E8994">
            <v>0</v>
          </cell>
          <cell r="F8994">
            <v>0</v>
          </cell>
        </row>
        <row r="8995">
          <cell r="A8995">
            <v>100758</v>
          </cell>
          <cell r="B8995" t="str">
            <v>PINTURA COM TINTA ALQUÍDICA DE ACABAMENTO (ESMALTE SINTÉTICO ACETINADO) APLICADA A ROLO OU PINCEL SOBRE SUPERFÍCIES METÁLICAS (EXCETO PERFIL) EXECUTADO EM OBRA (02 DEMÃOS). AF_01/2020</v>
          </cell>
          <cell r="C8995" t="str">
            <v>M2</v>
          </cell>
          <cell r="D8995">
            <v>0</v>
          </cell>
          <cell r="E8995">
            <v>0</v>
          </cell>
          <cell r="F8995">
            <v>0</v>
          </cell>
        </row>
        <row r="8996">
          <cell r="A8996">
            <v>100759</v>
          </cell>
          <cell r="B8996" t="str">
            <v>PINTURA COM TINTA ALQUÍDICA DE ACABAMENTO (ESMALTE SINTÉTICO BRILHANTE) PULVERIZADA SOBRE SUPERFÍCIES METÁLICAS (EXCETO PERFIL) EXECUTADO EM OBRA (02 DEMÃOS). AF_01/2020</v>
          </cell>
          <cell r="C8996" t="str">
            <v>M2</v>
          </cell>
          <cell r="D8996">
            <v>0</v>
          </cell>
          <cell r="E8996">
            <v>0</v>
          </cell>
          <cell r="F8996">
            <v>0</v>
          </cell>
        </row>
        <row r="8997">
          <cell r="A8997">
            <v>100760</v>
          </cell>
          <cell r="B8997" t="str">
            <v>PINTURA COM TINTA ALQUÍDICA DE ACABAMENTO (ESMALTE SINTÉTICO BRILHANTE) APLICADA A ROLO OU PINCEL SOBRE SUPERFÍCIES METÁLICAS (EXCETO PERFIL) EXECUTADO EM OBRA (02 DEMÃOS). AF_01/2020</v>
          </cell>
          <cell r="C8997" t="str">
            <v>M2</v>
          </cell>
          <cell r="D8997">
            <v>0</v>
          </cell>
          <cell r="E8997">
            <v>0</v>
          </cell>
          <cell r="F8997">
            <v>0</v>
          </cell>
        </row>
        <row r="8998">
          <cell r="A8998">
            <v>100761</v>
          </cell>
          <cell r="B8998" t="str">
            <v>PINTURA COM TINTA ALQUÍDICA DE ACABAMENTO (ESMALTE SINTÉTICO FOSCO) PULVERIZADA SOBRE SUPERFÍCIES METÁLICAS (EXCETO PERFIL) EXECUTADO EM OBRA (02 DEMÃOS). AF_01/2020</v>
          </cell>
          <cell r="C8998" t="str">
            <v>M2</v>
          </cell>
          <cell r="D8998">
            <v>0</v>
          </cell>
          <cell r="E8998">
            <v>0</v>
          </cell>
          <cell r="F8998">
            <v>0</v>
          </cell>
        </row>
        <row r="8999">
          <cell r="A8999">
            <v>100762</v>
          </cell>
          <cell r="B8999" t="str">
            <v>PINTURA COM TINTA ALQUÍDICA DE ACABAMENTO (ESMALTE SINTÉTICO FOSCO) APLICADA A ROLO OU PINCEL SOBRE SUPERFÍCIES METÁLICAS (EXCETO PERFIL) EXECUTADO EM OBRA (02 DEMÃOS). AF_01/2020</v>
          </cell>
          <cell r="C8999" t="str">
            <v>M2</v>
          </cell>
          <cell r="D8999">
            <v>0</v>
          </cell>
          <cell r="E8999">
            <v>0</v>
          </cell>
          <cell r="F8999">
            <v>0</v>
          </cell>
        </row>
        <row r="9000">
          <cell r="A9000">
            <v>41595</v>
          </cell>
          <cell r="B9000" t="str">
            <v>PINTURA ACRILICA DE FAIXAS DE DEMARCACAO EM QUADRA POLIESPORTIVA, 5 CM DE LARGURA</v>
          </cell>
          <cell r="C9000" t="str">
            <v>M</v>
          </cell>
          <cell r="D9000">
            <v>0</v>
          </cell>
          <cell r="E9000">
            <v>0</v>
          </cell>
          <cell r="F9000">
            <v>0</v>
          </cell>
        </row>
        <row r="9001">
          <cell r="A9001" t="str">
            <v>73978/1</v>
          </cell>
          <cell r="B9001" t="str">
            <v>PINTURA HIDROFUGANTE COM SILICONE SOBRE PISO CIMENTADO, UMA DEMAO</v>
          </cell>
          <cell r="C9001" t="str">
            <v>M2</v>
          </cell>
          <cell r="D9001">
            <v>0</v>
          </cell>
          <cell r="E9001">
            <v>0</v>
          </cell>
          <cell r="F9001">
            <v>0</v>
          </cell>
        </row>
        <row r="9002">
          <cell r="A9002" t="str">
            <v>74245/1</v>
          </cell>
          <cell r="B9002" t="str">
            <v>PINTURA ACRILICA EM PISO CIMENTADO DUAS DEMAOS</v>
          </cell>
          <cell r="C9002" t="str">
            <v>M2</v>
          </cell>
          <cell r="D9002">
            <v>0</v>
          </cell>
          <cell r="E9002">
            <v>0</v>
          </cell>
          <cell r="F9002">
            <v>0</v>
          </cell>
        </row>
        <row r="9003">
          <cell r="A9003">
            <v>79467</v>
          </cell>
          <cell r="B9003" t="str">
            <v>PINTURA COM TINTA A BASE DE BORRACHA CLORADA , DE FAIXAS DE DEMARCACAO, EM QUADRA POLIESPORTIVA, 5 CM DE LARGURA.</v>
          </cell>
          <cell r="C9003" t="str">
            <v>ML</v>
          </cell>
          <cell r="D9003">
            <v>0</v>
          </cell>
          <cell r="E9003">
            <v>0</v>
          </cell>
          <cell r="F9003">
            <v>0</v>
          </cell>
        </row>
        <row r="9004">
          <cell r="A9004" t="str">
            <v>79500/2</v>
          </cell>
          <cell r="B9004" t="str">
            <v>PINTURA ACRILICA EM PISO CIMENTADO, TRES DEMAOS</v>
          </cell>
          <cell r="C9004" t="str">
            <v>M2</v>
          </cell>
          <cell r="D9004">
            <v>0</v>
          </cell>
          <cell r="E9004">
            <v>0</v>
          </cell>
          <cell r="F9004">
            <v>0</v>
          </cell>
        </row>
        <row r="9005">
          <cell r="A9005">
            <v>84663</v>
          </cell>
          <cell r="B9005" t="str">
            <v>APLICACAO DE VERNIZ POLIURETANO FOSCO SOBRE PISO DE PEDRAS DECORATIVAS, 3 DEMAOS</v>
          </cell>
          <cell r="C9005" t="str">
            <v>M2</v>
          </cell>
          <cell r="D9005">
            <v>0</v>
          </cell>
          <cell r="E9005">
            <v>0</v>
          </cell>
          <cell r="F9005">
            <v>0</v>
          </cell>
        </row>
        <row r="9006">
          <cell r="A9006">
            <v>84665</v>
          </cell>
          <cell r="B9006" t="str">
            <v>PINTURA ACRILICA PARA SINALIZAÇÃO HORIZONTAL EM PISO CIMENTADO</v>
          </cell>
          <cell r="C9006" t="str">
            <v>M2</v>
          </cell>
          <cell r="D9006">
            <v>0</v>
          </cell>
          <cell r="E9006">
            <v>0</v>
          </cell>
          <cell r="F9006">
            <v>0</v>
          </cell>
        </row>
        <row r="9007">
          <cell r="A9007">
            <v>84666</v>
          </cell>
          <cell r="B9007" t="str">
            <v>POLIMENTO E ENCERAMENTO DE PISO EM MADEIRA</v>
          </cell>
          <cell r="C9007" t="str">
            <v>M2</v>
          </cell>
          <cell r="D9007">
            <v>0</v>
          </cell>
          <cell r="E9007">
            <v>0</v>
          </cell>
          <cell r="F9007">
            <v>0</v>
          </cell>
        </row>
        <row r="9008">
          <cell r="A9008">
            <v>72191</v>
          </cell>
          <cell r="B9008" t="str">
            <v>RECOLOCACAO DE TACOS DE MADEIRA COM REAPROVEITAMENTO DE MATERIAL E ASSENTAMENTO COM ARGAMASSA 1:4 (CIMENTO E AREIA)</v>
          </cell>
          <cell r="C9008" t="str">
            <v>M2</v>
          </cell>
          <cell r="D9008">
            <v>0</v>
          </cell>
          <cell r="E9008">
            <v>0</v>
          </cell>
          <cell r="F9008">
            <v>0</v>
          </cell>
        </row>
        <row r="9009">
          <cell r="A9009" t="str">
            <v>73734/1</v>
          </cell>
          <cell r="B9009" t="str">
            <v>PISO EM TACO DE MADEIRA 7X21CM, ASSENTADO COM ARGAMASSA TRACO 1:4 (CIMENTO E AREIA MEDIA)</v>
          </cell>
          <cell r="C9009" t="str">
            <v>M2</v>
          </cell>
          <cell r="D9009">
            <v>0</v>
          </cell>
          <cell r="E9009">
            <v>0</v>
          </cell>
          <cell r="F9009">
            <v>0</v>
          </cell>
        </row>
        <row r="9010">
          <cell r="A9010">
            <v>84181</v>
          </cell>
          <cell r="B9010" t="str">
            <v>PISO EM TACO DE MADEIRA 7X21CM, FIXADO COM COLA BASE DE PVA</v>
          </cell>
          <cell r="C9010" t="str">
            <v>M2</v>
          </cell>
          <cell r="D9010">
            <v>0</v>
          </cell>
          <cell r="E9010">
            <v>0</v>
          </cell>
          <cell r="F9010">
            <v>0</v>
          </cell>
        </row>
        <row r="9011">
          <cell r="A9011">
            <v>87246</v>
          </cell>
          <cell r="B9011" t="str">
            <v>REVESTIMENTO CERÂMICO PARA PISO COM PLACAS TIPO ESMALTADA EXTRA DE DIMENSÕES 35X35 CM APLICADA EM AMBIENTES DE ÁREA MENOR QUE 5 M2. AF_06/2014</v>
          </cell>
          <cell r="C9011" t="str">
            <v>M2</v>
          </cell>
          <cell r="D9011">
            <v>0</v>
          </cell>
          <cell r="E9011">
            <v>0</v>
          </cell>
          <cell r="F9011">
            <v>0</v>
          </cell>
        </row>
        <row r="9012">
          <cell r="A9012">
            <v>87247</v>
          </cell>
          <cell r="B9012" t="str">
            <v>REVESTIMENTO CERÂMICO PARA PISO COM PLACAS TIPO ESMALTADA EXTRA DE DIMENSÕES 35X35 CM APLICADA EM AMBIENTES DE ÁREA ENTRE 5 M2 E 10 M2. AF_06/2014</v>
          </cell>
          <cell r="C9012" t="str">
            <v>M2</v>
          </cell>
          <cell r="D9012">
            <v>0</v>
          </cell>
          <cell r="E9012">
            <v>0</v>
          </cell>
          <cell r="F9012">
            <v>0</v>
          </cell>
        </row>
        <row r="9013">
          <cell r="A9013">
            <v>87248</v>
          </cell>
          <cell r="B9013" t="str">
            <v>REVESTIMENTO CERÂMICO PARA PISO COM PLACAS TIPO ESMALTADA EXTRA DE DIMENSÕES 35X35 CM APLICADA EM AMBIENTES DE ÁREA MAIOR QUE 10 M2. AF_06/2014</v>
          </cell>
          <cell r="C9013" t="str">
            <v>M2</v>
          </cell>
          <cell r="D9013">
            <v>0</v>
          </cell>
          <cell r="E9013">
            <v>0</v>
          </cell>
          <cell r="F9013">
            <v>0</v>
          </cell>
        </row>
        <row r="9014">
          <cell r="A9014">
            <v>87249</v>
          </cell>
          <cell r="B9014" t="str">
            <v>REVESTIMENTO CERÂMICO PARA PISO COM PLACAS TIPO ESMALTADA EXTRA DE DIMENSÕES 45X45 CM APLICADA EM AMBIENTES DE ÁREA MENOR QUE 5 M2. AF_06/2014</v>
          </cell>
          <cell r="C9014" t="str">
            <v>M2</v>
          </cell>
          <cell r="D9014">
            <v>0</v>
          </cell>
          <cell r="E9014">
            <v>0</v>
          </cell>
          <cell r="F9014">
            <v>0</v>
          </cell>
        </row>
        <row r="9015">
          <cell r="A9015">
            <v>87250</v>
          </cell>
          <cell r="B9015" t="str">
            <v>REVESTIMENTO CERÂMICO PARA PISO COM PLACAS TIPO ESMALTADA EXTRA DE DIMENSÕES 45X45 CM APLICADA EM AMBIENTES DE ÁREA ENTRE 5 M2 E 10 M2. AF_06/2014</v>
          </cell>
          <cell r="C9015" t="str">
            <v>M2</v>
          </cell>
          <cell r="D9015">
            <v>0</v>
          </cell>
          <cell r="E9015">
            <v>0</v>
          </cell>
          <cell r="F9015">
            <v>0</v>
          </cell>
        </row>
        <row r="9016">
          <cell r="A9016">
            <v>87251</v>
          </cell>
          <cell r="B9016" t="str">
            <v>REVESTIMENTO CERÂMICO PARA PISO COM PLACAS TIPO ESMALTADA EXTRA DE DIMENSÕES 45X45 CM APLICADA EM AMBIENTES DE ÁREA MAIOR QUE 10 M2. AF_06/2014</v>
          </cell>
          <cell r="C9016" t="str">
            <v>M2</v>
          </cell>
          <cell r="D9016">
            <v>0</v>
          </cell>
          <cell r="E9016">
            <v>0</v>
          </cell>
          <cell r="F9016">
            <v>0</v>
          </cell>
        </row>
        <row r="9017">
          <cell r="A9017">
            <v>87255</v>
          </cell>
          <cell r="B9017" t="str">
            <v>REVESTIMENTO CERÂMICO PARA PISO COM PLACAS TIPO ESMALTADA EXTRA DE DIMENSÕES 60X60 CM APLICADA EM AMBIENTES DE ÁREA MENOR QUE 5 M2. AF_06/2014</v>
          </cell>
          <cell r="C9017" t="str">
            <v>M2</v>
          </cell>
          <cell r="D9017">
            <v>0</v>
          </cell>
          <cell r="E9017">
            <v>0</v>
          </cell>
          <cell r="F9017">
            <v>0</v>
          </cell>
        </row>
        <row r="9018">
          <cell r="A9018">
            <v>87256</v>
          </cell>
          <cell r="B9018" t="str">
            <v>REVESTIMENTO CERÂMICO PARA PISO COM PLACAS TIPO ESMALTADA EXTRA DE DIMENSÕES 60X60 CM APLICADA EM AMBIENTES DE ÁREA ENTRE 5 M2 E 10 M2. AF_06/2014</v>
          </cell>
          <cell r="C9018" t="str">
            <v>M2</v>
          </cell>
          <cell r="D9018">
            <v>0</v>
          </cell>
          <cell r="E9018">
            <v>0</v>
          </cell>
          <cell r="F9018">
            <v>0</v>
          </cell>
        </row>
        <row r="9019">
          <cell r="A9019">
            <v>87257</v>
          </cell>
          <cell r="B9019" t="str">
            <v>REVESTIMENTO CERÂMICO PARA PISO COM PLACAS TIPO ESMALTADA EXTRA DE DIMENSÕES 60X60 CM APLICADA EM AMBIENTES DE ÁREA MAIOR QUE 10 M2. AF_06/2014</v>
          </cell>
          <cell r="C9019" t="str">
            <v>M2</v>
          </cell>
          <cell r="D9019">
            <v>0</v>
          </cell>
          <cell r="E9019">
            <v>0</v>
          </cell>
          <cell r="F9019">
            <v>0</v>
          </cell>
        </row>
        <row r="9020">
          <cell r="A9020">
            <v>87258</v>
          </cell>
          <cell r="B9020" t="str">
            <v>REVESTIMENTO CERÂMICO PARA PISO COM PLACAS TIPO PORCELANATO DE DIMENSÕES 45X45 CM APLICADA EM AMBIENTES DE ÁREA MENOR QUE 5 M². AF_06/2014</v>
          </cell>
          <cell r="C9020" t="str">
            <v>M2</v>
          </cell>
          <cell r="D9020">
            <v>0</v>
          </cell>
          <cell r="E9020">
            <v>0</v>
          </cell>
          <cell r="F9020">
            <v>0</v>
          </cell>
        </row>
        <row r="9021">
          <cell r="A9021">
            <v>87259</v>
          </cell>
          <cell r="B9021" t="str">
            <v>REVESTIMENTO CERÂMICO PARA PISO COM PLACAS TIPO PORCELANATO DE DIMENSÕES 45X45 CM APLICADA EM AMBIENTES DE ÁREA ENTRE 5 M² E 10 M². AF_06/2014</v>
          </cell>
          <cell r="C9021" t="str">
            <v>M2</v>
          </cell>
          <cell r="D9021">
            <v>0</v>
          </cell>
          <cell r="E9021">
            <v>0</v>
          </cell>
          <cell r="F9021">
            <v>0</v>
          </cell>
        </row>
        <row r="9022">
          <cell r="A9022">
            <v>87260</v>
          </cell>
          <cell r="B9022" t="str">
            <v>REVESTIMENTO CERÂMICO PARA PISO COM PLACAS TIPO PORCELANATO DE DIMENSÕES 45X45 CM APLICADA EM AMBIENTES DE ÁREA MAIOR QUE 10 M². AF_06/2014</v>
          </cell>
          <cell r="C9022" t="str">
            <v>M2</v>
          </cell>
          <cell r="D9022">
            <v>0</v>
          </cell>
          <cell r="E9022">
            <v>0</v>
          </cell>
          <cell r="F9022">
            <v>0</v>
          </cell>
        </row>
        <row r="9023">
          <cell r="A9023">
            <v>87261</v>
          </cell>
          <cell r="B9023" t="str">
            <v>REVESTIMENTO CERÂMICO PARA PISO COM PLACAS TIPO PORCELANATO DE DIMENSÕES 60X60 CM APLICADA EM AMBIENTES DE ÁREA MENOR QUE 5 M². AF_06/2014</v>
          </cell>
          <cell r="C9023" t="str">
            <v>M2</v>
          </cell>
          <cell r="D9023">
            <v>0</v>
          </cell>
          <cell r="E9023">
            <v>0</v>
          </cell>
          <cell r="F9023">
            <v>0</v>
          </cell>
        </row>
        <row r="9024">
          <cell r="A9024">
            <v>87262</v>
          </cell>
          <cell r="B9024" t="str">
            <v>REVESTIMENTO CERÂMICO PARA PISO COM PLACAS TIPO PORCELANATO DE DIMENSÕES 60X60 CM APLICADA EM AMBIENTES DE ÁREA ENTRE 5 M² E 10 M². AF_06/2014</v>
          </cell>
          <cell r="C9024" t="str">
            <v>M2</v>
          </cell>
          <cell r="D9024">
            <v>0</v>
          </cell>
          <cell r="E9024">
            <v>0</v>
          </cell>
          <cell r="F9024">
            <v>0</v>
          </cell>
        </row>
        <row r="9025">
          <cell r="A9025">
            <v>87263</v>
          </cell>
          <cell r="B9025" t="str">
            <v>REVESTIMENTO CERÂMICO PARA PISO COM PLACAS TIPO PORCELANATO DE DIMENSÕES 60X60 CM APLICADA EM AMBIENTES DE ÁREA MAIOR QUE 10 M². AF_06/2014</v>
          </cell>
          <cell r="C9025" t="str">
            <v>M2</v>
          </cell>
          <cell r="D9025">
            <v>0</v>
          </cell>
          <cell r="E9025">
            <v>0</v>
          </cell>
          <cell r="F9025">
            <v>0</v>
          </cell>
        </row>
        <row r="9026">
          <cell r="A9026">
            <v>89046</v>
          </cell>
          <cell r="B9026" t="str">
            <v>(COMPOSIÇÃO REPRESENTATIVA) DO SERVIÇO DE REVESTIMENTO CERÂMICO PARA PISO COM PLACAS TIPO GRÉS DE DIMENSÕES 35X35 CM, PARA EDIFICAÇÃO HABITACIONAL MULTIFAMILIAR (PRÉDIO). AF_11/2014</v>
          </cell>
          <cell r="C9026" t="str">
            <v>M2</v>
          </cell>
          <cell r="D9026">
            <v>0</v>
          </cell>
          <cell r="E9026">
            <v>0</v>
          </cell>
          <cell r="F9026">
            <v>0</v>
          </cell>
        </row>
        <row r="9027">
          <cell r="A9027">
            <v>89171</v>
          </cell>
          <cell r="B9027" t="str">
            <v>(COMPOSIÇÃO REPRESENTATIVA) DO SERVIÇO DE REVESTIMENTO CERÂMICO PARA PISO COM PLACAS TIPO GRÉS DE DIMENSÕES 35X35 CM, PARA EDIFICAÇÃO HABITACIONAL UNIFAMILIAR (CASA) E EDIFICAÇÃO PÚBLICA PADRÃO. AF_11/2014</v>
          </cell>
          <cell r="C9027" t="str">
            <v>M2</v>
          </cell>
          <cell r="D9027">
            <v>0</v>
          </cell>
          <cell r="E9027">
            <v>0</v>
          </cell>
          <cell r="F9027">
            <v>0</v>
          </cell>
        </row>
        <row r="9028">
          <cell r="A9028">
            <v>93389</v>
          </cell>
          <cell r="B9028" t="str">
            <v>REVESTIMENTO CERÂMICO PARA PISO COM PLACAS TIPO ESMALTADA PADRÃO POPULAR DE DIMENSÕES 35X35 CM APLICADA EM AMBIENTES DE ÁREA MENOR QUE 5 M2. AF_06/2014</v>
          </cell>
          <cell r="C9028" t="str">
            <v>M2</v>
          </cell>
          <cell r="D9028">
            <v>0</v>
          </cell>
          <cell r="E9028">
            <v>0</v>
          </cell>
          <cell r="F9028">
            <v>0</v>
          </cell>
        </row>
        <row r="9029">
          <cell r="A9029">
            <v>93390</v>
          </cell>
          <cell r="B9029" t="str">
            <v>REVESTIMENTO CERÂMICO PARA PISO COM PLACAS TIPO ESMALTADA PADRÃO POPULAR DE DIMENSÕES 35X35 CM APLICADA EM AMBIENTES DE ÁREA ENTRE 5 M2 E 10 M2. AF_06/2014</v>
          </cell>
          <cell r="C9029" t="str">
            <v>M2</v>
          </cell>
          <cell r="D9029">
            <v>0</v>
          </cell>
          <cell r="E9029">
            <v>0</v>
          </cell>
          <cell r="F9029">
            <v>0</v>
          </cell>
        </row>
        <row r="9030">
          <cell r="A9030">
            <v>93391</v>
          </cell>
          <cell r="B9030" t="str">
            <v>REVESTIMENTO CERÂMICO PARA PISO COM PLACAS TIPO ESMALTADA PADRÃO POPULAR DE DIMENSÕES 35X35 CM APLICADA EM AMBIENTES DE ÁREA MAIOR QUE 10 M2. AF_06/2014</v>
          </cell>
          <cell r="C9030" t="str">
            <v>M2</v>
          </cell>
          <cell r="D9030">
            <v>0</v>
          </cell>
          <cell r="E9030">
            <v>0</v>
          </cell>
          <cell r="F9030">
            <v>0</v>
          </cell>
        </row>
        <row r="9031">
          <cell r="A9031" t="str">
            <v>73743/1</v>
          </cell>
          <cell r="B9031" t="str">
            <v>PISO EM PEDRA SÃO TOME ASSENTADO SOBRE ARGAMASSA 1:3 (CIMENTO E AREIA) REJUNTADO COM CIMENTO BRANCO</v>
          </cell>
          <cell r="C9031" t="str">
            <v>M2</v>
          </cell>
          <cell r="D9031">
            <v>0</v>
          </cell>
          <cell r="E9031">
            <v>0</v>
          </cell>
          <cell r="F9031">
            <v>0</v>
          </cell>
        </row>
        <row r="9032">
          <cell r="A9032" t="str">
            <v>73921/2</v>
          </cell>
          <cell r="B9032" t="str">
            <v>PISO EM PEDRA ARDOSIA ASSENTADO SOBRE ARGAMASSA COLANTE REJUNTADO COM CIMENTO COMUM</v>
          </cell>
          <cell r="C9032" t="str">
            <v>M2</v>
          </cell>
          <cell r="D9032">
            <v>0</v>
          </cell>
          <cell r="E9032">
            <v>0</v>
          </cell>
          <cell r="F9032">
            <v>0</v>
          </cell>
        </row>
        <row r="9033">
          <cell r="A9033">
            <v>84183</v>
          </cell>
          <cell r="B9033" t="str">
            <v>PISO EM PEDRA PORTUGUESA ASSENTADO SOBRE BASE DE AREIA, REJUNTADO COM CIMENTO COMUM</v>
          </cell>
          <cell r="C9033" t="str">
            <v>M2</v>
          </cell>
          <cell r="D9033">
            <v>0</v>
          </cell>
          <cell r="E9033">
            <v>0</v>
          </cell>
          <cell r="F9033">
            <v>0</v>
          </cell>
        </row>
        <row r="9034">
          <cell r="A9034">
            <v>98670</v>
          </cell>
          <cell r="B9034" t="str">
            <v>PISO EM LADRILHO HIDRÁULICO APLICADO EM AMBIENTES INTERNOS, INCLUSO APLICAÇÃO DE RESINA. AF_06/2018</v>
          </cell>
          <cell r="C9034" t="str">
            <v>M2</v>
          </cell>
          <cell r="D9034">
            <v>0</v>
          </cell>
          <cell r="E9034">
            <v>0</v>
          </cell>
          <cell r="F9034">
            <v>0</v>
          </cell>
        </row>
        <row r="9035">
          <cell r="A9035">
            <v>98671</v>
          </cell>
          <cell r="B9035" t="str">
            <v>PISO EM GRANITO APLICADO EM AMBIENTES INTERNOS. AF_06/2018</v>
          </cell>
          <cell r="C9035" t="str">
            <v>M2</v>
          </cell>
          <cell r="D9035">
            <v>0</v>
          </cell>
          <cell r="E9035">
            <v>0</v>
          </cell>
          <cell r="F9035">
            <v>0</v>
          </cell>
        </row>
        <row r="9036">
          <cell r="A9036">
            <v>98672</v>
          </cell>
          <cell r="B9036" t="str">
            <v>PISO EM MÁRMORE APLICADO EM AMBIENTES INTERNOS. AF_06/2018</v>
          </cell>
          <cell r="C9036" t="str">
            <v>M2</v>
          </cell>
          <cell r="D9036">
            <v>0</v>
          </cell>
          <cell r="E9036">
            <v>0</v>
          </cell>
          <cell r="F9036">
            <v>0</v>
          </cell>
        </row>
        <row r="9037">
          <cell r="A9037">
            <v>98673</v>
          </cell>
          <cell r="B9037" t="str">
            <v>PISO VINÍLICO SEMI-FLEXÍVEL EM PLACAS, PADRÃO LISO, ESPESSURA 3,2 MM, FIXADO COM COLA. AF_06/2018</v>
          </cell>
          <cell r="C9037" t="str">
            <v>M2</v>
          </cell>
          <cell r="D9037">
            <v>0</v>
          </cell>
          <cell r="E9037">
            <v>0</v>
          </cell>
          <cell r="F9037">
            <v>0</v>
          </cell>
        </row>
        <row r="9038">
          <cell r="A9038">
            <v>98679</v>
          </cell>
          <cell r="B9038" t="str">
            <v>PISO CIMENTADO, TRAÇO 1:3 (CIMENTO E AREIA), ACABAMENTO LISO, ESPESSURA 2,0 CM, PREPARO MECÂNICO DA ARGAMASSA. AF_06/2018</v>
          </cell>
          <cell r="C9038" t="str">
            <v>M2</v>
          </cell>
          <cell r="D9038">
            <v>0</v>
          </cell>
          <cell r="E9038">
            <v>0</v>
          </cell>
          <cell r="F9038">
            <v>0</v>
          </cell>
        </row>
        <row r="9039">
          <cell r="A9039">
            <v>98680</v>
          </cell>
          <cell r="B9039" t="str">
            <v>PISO CIMENTADO, TRAÇO 1:3 (CIMENTO E AREIA), ACABAMENTO LISO, ESPESSURA 3,0 CM, PREPARO MECÂNICO DA ARGAMASSA. AF_06/2018</v>
          </cell>
          <cell r="C9039" t="str">
            <v>M2</v>
          </cell>
          <cell r="D9039">
            <v>0</v>
          </cell>
          <cell r="E9039">
            <v>0</v>
          </cell>
          <cell r="F9039">
            <v>0</v>
          </cell>
        </row>
        <row r="9040">
          <cell r="A9040">
            <v>98681</v>
          </cell>
          <cell r="B9040" t="str">
            <v>PISO CIMENTADO, TRAÇO 1:3 (CIMENTO E AREIA), ACABAMENTO RÚSTICO, ESPESSURA 2,0 CM, PREPARO MECÂNICO DA ARGAMASSA. AF_06/2018</v>
          </cell>
          <cell r="C9040" t="str">
            <v>M2</v>
          </cell>
          <cell r="D9040">
            <v>0</v>
          </cell>
          <cell r="E9040">
            <v>0</v>
          </cell>
          <cell r="F9040">
            <v>0</v>
          </cell>
        </row>
        <row r="9041">
          <cell r="A9041">
            <v>98682</v>
          </cell>
          <cell r="B9041" t="str">
            <v>PISO CIMENTADO, TRAÇO 1:3 (CIMENTO E AREIA), ACABAMENTO RÚSTICO, ESPESSURA 3,0 CM, PREPARO MECÂNICO DA ARGAMASSA. AF_06/2018</v>
          </cell>
          <cell r="C9041" t="str">
            <v>M2</v>
          </cell>
          <cell r="D9041">
            <v>0</v>
          </cell>
          <cell r="E9041">
            <v>0</v>
          </cell>
          <cell r="F9041">
            <v>0</v>
          </cell>
        </row>
        <row r="9042">
          <cell r="A9042">
            <v>98685</v>
          </cell>
          <cell r="B9042" t="str">
            <v>RODAPÉ EM GRANITO, ALTURA 10 CM. AF_06/2018</v>
          </cell>
          <cell r="C9042" t="str">
            <v>M</v>
          </cell>
          <cell r="D9042">
            <v>0</v>
          </cell>
          <cell r="E9042">
            <v>0</v>
          </cell>
          <cell r="F9042">
            <v>0</v>
          </cell>
        </row>
        <row r="9043">
          <cell r="A9043">
            <v>98686</v>
          </cell>
          <cell r="B9043" t="str">
            <v>RODAPÉ EM LADRILHO HIDRÁULICO, ALTURA 7 CM. AF_06/2018</v>
          </cell>
          <cell r="C9043" t="str">
            <v>M</v>
          </cell>
          <cell r="D9043">
            <v>0</v>
          </cell>
          <cell r="E9043">
            <v>0</v>
          </cell>
          <cell r="F9043">
            <v>0</v>
          </cell>
        </row>
        <row r="9044">
          <cell r="A9044">
            <v>98688</v>
          </cell>
          <cell r="B9044" t="str">
            <v>RODAPÉ EM POLIESTIRENO, ALTURA 5 CM. AF_06/2018</v>
          </cell>
          <cell r="C9044" t="str">
            <v>M</v>
          </cell>
          <cell r="D9044">
            <v>0</v>
          </cell>
          <cell r="E9044">
            <v>0</v>
          </cell>
          <cell r="F9044">
            <v>0</v>
          </cell>
        </row>
        <row r="9045">
          <cell r="A9045">
            <v>98689</v>
          </cell>
          <cell r="B9045" t="str">
            <v>SOLEIRA EM GRANITO, LARGURA 15 CM, ESPESSURA 2,0 CM. AF_06/2018</v>
          </cell>
          <cell r="C9045" t="str">
            <v>M</v>
          </cell>
          <cell r="D9045">
            <v>0</v>
          </cell>
          <cell r="E9045">
            <v>0</v>
          </cell>
          <cell r="F9045">
            <v>0</v>
          </cell>
        </row>
        <row r="9046">
          <cell r="A9046">
            <v>101090</v>
          </cell>
          <cell r="B9046" t="str">
            <v>PISO EM PEDRA PORTUGUESA ASSENTADO SOBRE ARGAMASSA SECA DE CIMENTO E AREIA, TRAÇO 1:3, REJUNTADO COM CIMENTO COMUM. AF_05/2020</v>
          </cell>
          <cell r="C9046" t="str">
            <v>M2</v>
          </cell>
          <cell r="D9046">
            <v>0</v>
          </cell>
          <cell r="E9046">
            <v>0</v>
          </cell>
          <cell r="F9046">
            <v>0</v>
          </cell>
        </row>
        <row r="9047">
          <cell r="A9047">
            <v>101091</v>
          </cell>
          <cell r="B9047" t="str">
            <v>PISO EM LADRILHO HIDRÁULICO APLICADO EM AMBIENTES EXTERNOS. AF_05/2020</v>
          </cell>
          <cell r="C9047" t="str">
            <v>M2</v>
          </cell>
          <cell r="D9047">
            <v>0</v>
          </cell>
          <cell r="E9047">
            <v>0</v>
          </cell>
          <cell r="F9047">
            <v>0</v>
          </cell>
        </row>
        <row r="9048">
          <cell r="A9048">
            <v>72187</v>
          </cell>
          <cell r="B9048" t="str">
            <v>PISO DE BORRACHA FRISADO, ESPESSURA 7MM, ASSENTADO COM ARGAMASSA TRACO 1:3 (CIMENTO E AREIA)</v>
          </cell>
          <cell r="C9048" t="str">
            <v>M2</v>
          </cell>
          <cell r="D9048">
            <v>0</v>
          </cell>
          <cell r="E9048">
            <v>0</v>
          </cell>
          <cell r="F9048">
            <v>0</v>
          </cell>
        </row>
        <row r="9049">
          <cell r="A9049">
            <v>72188</v>
          </cell>
          <cell r="B9049" t="str">
            <v>PISO DE BORRACHA PASTILHADO, ESPESSURA 7MM, ASSENTADO COM ARGAMASSA TRACO 1:3 (CIMENTO E AREIA)</v>
          </cell>
          <cell r="C9049" t="str">
            <v>M2</v>
          </cell>
          <cell r="D9049">
            <v>0</v>
          </cell>
          <cell r="E9049">
            <v>0</v>
          </cell>
          <cell r="F9049">
            <v>0</v>
          </cell>
        </row>
        <row r="9050">
          <cell r="A9050" t="str">
            <v>73876/1</v>
          </cell>
          <cell r="B9050" t="str">
            <v>PISO DE BORRACHA PASTILHADO, ESPESSURA 7MM, FIXADO COM COLA</v>
          </cell>
          <cell r="C9050" t="str">
            <v>M2</v>
          </cell>
          <cell r="D9050">
            <v>0</v>
          </cell>
          <cell r="E9050">
            <v>0</v>
          </cell>
          <cell r="F9050">
            <v>0</v>
          </cell>
        </row>
        <row r="9051">
          <cell r="A9051">
            <v>84186</v>
          </cell>
          <cell r="B9051" t="str">
            <v>PISO DE BORRACHA CANELADA, ESPESSURA 3,5MM, FIXADO COM COLA</v>
          </cell>
          <cell r="C9051" t="str">
            <v>M2</v>
          </cell>
          <cell r="D9051">
            <v>0</v>
          </cell>
          <cell r="E9051">
            <v>0</v>
          </cell>
          <cell r="F9051">
            <v>0</v>
          </cell>
        </row>
        <row r="9052">
          <cell r="A9052">
            <v>84187</v>
          </cell>
          <cell r="B9052" t="str">
            <v>ASSENTAMENTO DE PISO DE BORRACHA PASTILHADA FIXADO COM COLA</v>
          </cell>
          <cell r="C9052" t="str">
            <v>M2</v>
          </cell>
          <cell r="D9052">
            <v>0</v>
          </cell>
          <cell r="E9052">
            <v>0</v>
          </cell>
          <cell r="F9052">
            <v>0</v>
          </cell>
        </row>
        <row r="9053">
          <cell r="A9053">
            <v>101094</v>
          </cell>
          <cell r="B9053" t="str">
            <v>PISO PODOTÁTIL, DIRECIONAL OU ALERTA, ASSENTADO SOBRE ARGAMASSA. AF_05/2020</v>
          </cell>
          <cell r="C9053" t="str">
            <v>M</v>
          </cell>
          <cell r="D9053">
            <v>0</v>
          </cell>
          <cell r="E9053">
            <v>0</v>
          </cell>
          <cell r="F9053">
            <v>0</v>
          </cell>
        </row>
        <row r="9054">
          <cell r="A9054">
            <v>72815</v>
          </cell>
          <cell r="B9054" t="str">
            <v>APLICACAO DE TINTA A BASE DE EPOXI SOBRE PISO</v>
          </cell>
          <cell r="C9054" t="str">
            <v>M2</v>
          </cell>
          <cell r="D9054">
            <v>0</v>
          </cell>
          <cell r="E9054">
            <v>0</v>
          </cell>
          <cell r="F9054">
            <v>0</v>
          </cell>
        </row>
        <row r="9055">
          <cell r="A9055">
            <v>84191</v>
          </cell>
          <cell r="B9055" t="str">
            <v>PISO EM GRANILITE, MARMORITE OU GRANITINA ESPESSURA 8 MM, INCLUSO JUNTAS DE DILATACAO PLASTICAS</v>
          </cell>
          <cell r="C9055" t="str">
            <v>M2</v>
          </cell>
          <cell r="D9055">
            <v>0</v>
          </cell>
          <cell r="E9055">
            <v>0</v>
          </cell>
          <cell r="F9055">
            <v>0</v>
          </cell>
        </row>
        <row r="9056">
          <cell r="A9056">
            <v>101092</v>
          </cell>
          <cell r="B9056" t="str">
            <v>PISO EM GRANITO APLICADO EM CALÇADAS OU PISOS EXTERNOS. AF_05/2020</v>
          </cell>
          <cell r="C9056" t="str">
            <v>M2</v>
          </cell>
          <cell r="D9056">
            <v>0</v>
          </cell>
          <cell r="E9056">
            <v>0</v>
          </cell>
          <cell r="F9056">
            <v>0</v>
          </cell>
        </row>
        <row r="9057">
          <cell r="A9057">
            <v>101093</v>
          </cell>
          <cell r="B9057" t="str">
            <v>PISO EM MÁRMORE APLICADO EM CALÇADAS OU PISOS EXTERNOS. AF_05/2020</v>
          </cell>
          <cell r="C9057" t="str">
            <v>M2</v>
          </cell>
          <cell r="D9057">
            <v>0</v>
          </cell>
          <cell r="E9057">
            <v>0</v>
          </cell>
          <cell r="F9057">
            <v>0</v>
          </cell>
        </row>
        <row r="9058">
          <cell r="A9058" t="str">
            <v>74111/1</v>
          </cell>
          <cell r="B9058" t="str">
            <v>SOLEIRA / TABEIRA EM MARMORE BRANCO COMUM, POLIDO, LARGURA 5 CM, ESPESSURA 2 CM, ASSENTADA COM ARGAMASSA COLANTE</v>
          </cell>
          <cell r="C9058" t="str">
            <v>M</v>
          </cell>
          <cell r="D9058">
            <v>0</v>
          </cell>
          <cell r="E9058">
            <v>0</v>
          </cell>
          <cell r="F9058">
            <v>0</v>
          </cell>
        </row>
        <row r="9059">
          <cell r="A9059">
            <v>98695</v>
          </cell>
          <cell r="B9059" t="str">
            <v>SOLEIRA EM MÁRMORE, LARGURA 15 CM, ESPESSURA 2,0 CM. AF_06/2018</v>
          </cell>
          <cell r="C9059" t="str">
            <v>M</v>
          </cell>
          <cell r="D9059">
            <v>0</v>
          </cell>
          <cell r="E9059">
            <v>0</v>
          </cell>
          <cell r="F9059">
            <v>0</v>
          </cell>
        </row>
        <row r="9060">
          <cell r="A9060">
            <v>98697</v>
          </cell>
          <cell r="B9060" t="str">
            <v>RODAPÉ EM MÁRMORE, ALTURA 7 CM. AF_06/2018</v>
          </cell>
          <cell r="C9060" t="str">
            <v>M</v>
          </cell>
          <cell r="D9060">
            <v>0</v>
          </cell>
          <cell r="E9060">
            <v>0</v>
          </cell>
          <cell r="F9060">
            <v>0</v>
          </cell>
        </row>
        <row r="9061">
          <cell r="A9061" t="str">
            <v>73886/1</v>
          </cell>
          <cell r="B9061" t="str">
            <v>RODAPE EM MADEIRA, ALTURA 7CM, FIXADO EM PECAS DE MADEIRA</v>
          </cell>
          <cell r="C9061" t="str">
            <v>M</v>
          </cell>
          <cell r="D9061">
            <v>0</v>
          </cell>
          <cell r="E9061">
            <v>0</v>
          </cell>
          <cell r="F9061">
            <v>0</v>
          </cell>
        </row>
        <row r="9062">
          <cell r="A9062">
            <v>84162</v>
          </cell>
          <cell r="B9062" t="str">
            <v>RODAPE EM MADEIRA, ALTURA 7CM, FIXADO COM COLA</v>
          </cell>
          <cell r="C9062" t="str">
            <v>M</v>
          </cell>
          <cell r="D9062">
            <v>0</v>
          </cell>
          <cell r="E9062">
            <v>0</v>
          </cell>
          <cell r="F9062">
            <v>0</v>
          </cell>
        </row>
        <row r="9063">
          <cell r="A9063">
            <v>88648</v>
          </cell>
          <cell r="B9063" t="str">
            <v>RODAPÉ CERÂMICO DE 7CM DE ALTURA COM PLACAS TIPO ESMALTADA EXTRA  DE DIMENSÕES 35X35CM. AF_06/2014</v>
          </cell>
          <cell r="C9063" t="str">
            <v>M</v>
          </cell>
          <cell r="D9063">
            <v>0</v>
          </cell>
          <cell r="E9063">
            <v>0</v>
          </cell>
          <cell r="F9063">
            <v>0</v>
          </cell>
        </row>
        <row r="9064">
          <cell r="A9064">
            <v>88649</v>
          </cell>
          <cell r="B9064" t="str">
            <v>RODAPÉ CERÂMICO DE 7CM DE ALTURA COM PLACAS TIPO ESMALTADA EXTRA DE DIMENSÕES 45X45CM. AF_06/2014</v>
          </cell>
          <cell r="C9064" t="str">
            <v>M</v>
          </cell>
          <cell r="D9064">
            <v>0</v>
          </cell>
          <cell r="E9064">
            <v>0</v>
          </cell>
          <cell r="F9064">
            <v>0</v>
          </cell>
        </row>
        <row r="9065">
          <cell r="A9065">
            <v>88650</v>
          </cell>
          <cell r="B9065" t="str">
            <v>RODAPÉ CERÂMICO DE 7CM DE ALTURA COM PLACAS TIPO ESMALTADA EXTRA DE DIMENSÕES 60X60CM. AF_06/2014</v>
          </cell>
          <cell r="C9065" t="str">
            <v>M</v>
          </cell>
          <cell r="D9065">
            <v>0</v>
          </cell>
          <cell r="E9065">
            <v>0</v>
          </cell>
          <cell r="F9065">
            <v>0</v>
          </cell>
        </row>
        <row r="9066">
          <cell r="A9066">
            <v>96467</v>
          </cell>
          <cell r="B9066" t="str">
            <v>RODAPÉ CERÂMICO DE 7CM DE ALTURA COM PLACAS TIPO ESMALTADA COMERCIAL DE DIMENSÕES 35X35CM (PADRAO POPULAR). AF_06/2017</v>
          </cell>
          <cell r="C9066" t="str">
            <v>M</v>
          </cell>
          <cell r="D9066">
            <v>0</v>
          </cell>
          <cell r="E9066">
            <v>0</v>
          </cell>
          <cell r="F9066">
            <v>0</v>
          </cell>
        </row>
        <row r="9067">
          <cell r="A9067" t="str">
            <v>73850/1</v>
          </cell>
          <cell r="B9067" t="str">
            <v>RODAPE EM MARMORITE, ALTURA 10CM</v>
          </cell>
          <cell r="C9067" t="str">
            <v>M</v>
          </cell>
          <cell r="D9067">
            <v>0</v>
          </cell>
          <cell r="E9067">
            <v>0</v>
          </cell>
          <cell r="F9067">
            <v>0</v>
          </cell>
        </row>
        <row r="9068">
          <cell r="A9068">
            <v>84168</v>
          </cell>
          <cell r="B9068" t="str">
            <v>RODAPE EM ARDOSIA ASSENTADO COM ARGAMASSA TRACO 1:4 (CIMENTO E AREIA) ALTURA 10CM</v>
          </cell>
          <cell r="C9068" t="str">
            <v>M</v>
          </cell>
          <cell r="D9068">
            <v>0</v>
          </cell>
          <cell r="E9068">
            <v>0</v>
          </cell>
          <cell r="F9068">
            <v>0</v>
          </cell>
        </row>
        <row r="9069">
          <cell r="A9069">
            <v>68325</v>
          </cell>
          <cell r="B9069" t="str">
            <v>PISO EM CONCRETO 20 MPA PREPARO MECANICO, ESPESSURA 7CM, INCLUSO SELANTE ELASTICO A BASE DE POLIURETANO</v>
          </cell>
          <cell r="C9069" t="str">
            <v>M2</v>
          </cell>
          <cell r="D9069">
            <v>0</v>
          </cell>
          <cell r="E9069">
            <v>0</v>
          </cell>
          <cell r="F9069">
            <v>0</v>
          </cell>
        </row>
        <row r="9070">
          <cell r="A9070">
            <v>68333</v>
          </cell>
          <cell r="B9070" t="str">
            <v>PISO EM CONCRETO 20 MPA PREPARO MECANICO, ESPESSURA 7CM, INCLUSO JUNTAS DE DILATACAO EM MADEIRA</v>
          </cell>
          <cell r="C9070" t="str">
            <v>M2</v>
          </cell>
          <cell r="D9070">
            <v>0</v>
          </cell>
          <cell r="E9070">
            <v>0</v>
          </cell>
          <cell r="F9070">
            <v>0</v>
          </cell>
        </row>
        <row r="9071">
          <cell r="A9071">
            <v>72183</v>
          </cell>
          <cell r="B9071" t="str">
            <v>PISO EM CONCRETO 20MPA PREPARO MECANICO, ESPESSURA 7 CM, COM ARMACAO EM TELA SOLDADA</v>
          </cell>
          <cell r="C9071" t="str">
            <v>M2</v>
          </cell>
          <cell r="D9071">
            <v>0</v>
          </cell>
          <cell r="E9071">
            <v>0</v>
          </cell>
          <cell r="F9071">
            <v>0</v>
          </cell>
        </row>
        <row r="9072">
          <cell r="A9072">
            <v>94990</v>
          </cell>
          <cell r="B9072" t="str">
            <v>EXECUÇÃO DE PASSEIO (CALÇADA) OU PISO DE CONCRETO COM CONCRETO MOLDADO IN LOCO, FEITO EM OBRA, ACABAMENTO CONVENCIONAL, NÃO ARMADO. AF_07/2016</v>
          </cell>
          <cell r="C9072" t="str">
            <v>M3</v>
          </cell>
          <cell r="D9072">
            <v>0</v>
          </cell>
          <cell r="E9072">
            <v>0</v>
          </cell>
          <cell r="F9072">
            <v>0</v>
          </cell>
        </row>
        <row r="9073">
          <cell r="A9073">
            <v>94991</v>
          </cell>
          <cell r="B9073" t="str">
            <v>EXECUÇÃO DE PASSEIO (CALÇADA) OU PISO DE CONCRETO COM CONCRETO MOLDADO IN LOCO, USINADO, ACABAMENTO CONVENCIONAL, NÃO ARMADO. AF_07/2016</v>
          </cell>
          <cell r="C9073" t="str">
            <v>M3</v>
          </cell>
          <cell r="D9073">
            <v>0</v>
          </cell>
          <cell r="E9073">
            <v>0</v>
          </cell>
          <cell r="F9073">
            <v>0</v>
          </cell>
        </row>
        <row r="9074">
          <cell r="A9074">
            <v>94992</v>
          </cell>
          <cell r="B9074" t="str">
            <v>EXECUÇÃO DE PASSEIO (CALÇADA) OU PISO DE CONCRETO COM CONCRETO MOLDADO IN LOCO, FEITO EM OBRA, ACABAMENTO CONVENCIONAL, ESPESSURA 6 CM, ARMADO. AF_07/2016</v>
          </cell>
          <cell r="C9074" t="str">
            <v>M2</v>
          </cell>
          <cell r="D9074">
            <v>0</v>
          </cell>
          <cell r="E9074">
            <v>0</v>
          </cell>
          <cell r="F9074">
            <v>0</v>
          </cell>
        </row>
        <row r="9075">
          <cell r="A9075">
            <v>94993</v>
          </cell>
          <cell r="B9075" t="str">
            <v>EXECUÇÃO DE PASSEIO (CALÇADA) OU PISO DE CONCRETO COM CONCRETO MOLDADO IN LOCO, USINADO, ACABAMENTO CONVENCIONAL, ESPESSURA 6 CM, ARMADO. AF_07/2016</v>
          </cell>
          <cell r="C9075" t="str">
            <v>M2</v>
          </cell>
          <cell r="D9075">
            <v>0</v>
          </cell>
          <cell r="E9075">
            <v>0</v>
          </cell>
          <cell r="F9075">
            <v>0</v>
          </cell>
        </row>
        <row r="9076">
          <cell r="A9076">
            <v>94994</v>
          </cell>
          <cell r="B9076" t="str">
            <v>EXECUÇÃO DE PASSEIO (CALÇADA) OU PISO DE CONCRETO COM CONCRETO MOLDADO IN LOCO, FEITO EM OBRA, ACABAMENTO CONVENCIONAL, ESPESSURA 8 CM, ARMADO. AF_07/2016</v>
          </cell>
          <cell r="C9076" t="str">
            <v>M2</v>
          </cell>
          <cell r="D9076">
            <v>0</v>
          </cell>
          <cell r="E9076">
            <v>0</v>
          </cell>
          <cell r="F9076">
            <v>0</v>
          </cell>
        </row>
        <row r="9077">
          <cell r="A9077">
            <v>94995</v>
          </cell>
          <cell r="B9077" t="str">
            <v>EXECUÇÃO DE PASSEIO (CALÇADA) OU PISO DE CONCRETO COM CONCRETO MOLDADO IN LOCO, USINADO, ACABAMENTO CONVENCIONAL, ESPESSURA 8 CM, ARMADO. AF_07/2016</v>
          </cell>
          <cell r="C9077" t="str">
            <v>M2</v>
          </cell>
          <cell r="D9077">
            <v>0</v>
          </cell>
          <cell r="E9077">
            <v>0</v>
          </cell>
          <cell r="F9077">
            <v>0</v>
          </cell>
        </row>
        <row r="9078">
          <cell r="A9078">
            <v>94996</v>
          </cell>
          <cell r="B9078" t="str">
            <v>EXECUÇÃO DE PASSEIO (CALÇADA) OU PISO DE CONCRETO COM CONCRETO MOLDADO IN LOCO, FEITO EM OBRA, ACABAMENTO CONVENCIONAL, ESPESSURA 10 CM, ARMADO. AF_07/2016</v>
          </cell>
          <cell r="C9078" t="str">
            <v>M2</v>
          </cell>
          <cell r="D9078">
            <v>0</v>
          </cell>
          <cell r="E9078">
            <v>0</v>
          </cell>
          <cell r="F9078">
            <v>0</v>
          </cell>
        </row>
        <row r="9079">
          <cell r="A9079">
            <v>94997</v>
          </cell>
          <cell r="B9079" t="str">
            <v>EXECUÇÃO DE PASSEIO (CALÇADA) OU PISO DE CONCRETO COM CONCRETO MOLDADO IN LOCO, USINADO, ACABAMENTO CONVENCIONAL, ESPESSURA 10 CM, ARMADO. AF_07/2016</v>
          </cell>
          <cell r="C9079" t="str">
            <v>M2</v>
          </cell>
          <cell r="D9079">
            <v>0</v>
          </cell>
          <cell r="E9079">
            <v>0</v>
          </cell>
          <cell r="F9079">
            <v>0</v>
          </cell>
        </row>
        <row r="9080">
          <cell r="A9080">
            <v>94998</v>
          </cell>
          <cell r="B9080" t="str">
            <v>EXECUÇÃO DE PASSEIO (CALÇADA) OU PISO DE CONCRETO COM CONCRETO MOLDADO IN LOCO, FEITO EM OBRA, ACABAMENTO CONVENCIONAL, ESPESSURA 12 CM, ARMADO. AF_07/2016</v>
          </cell>
          <cell r="C9080" t="str">
            <v>M2</v>
          </cell>
          <cell r="D9080">
            <v>0</v>
          </cell>
          <cell r="E9080">
            <v>0</v>
          </cell>
          <cell r="F9080">
            <v>0</v>
          </cell>
        </row>
        <row r="9081">
          <cell r="A9081">
            <v>94999</v>
          </cell>
          <cell r="B9081" t="str">
            <v>EXECUÇÃO DE PASSEIO (CALÇADA) OU PISO DE CONCRETO COM CONCRETO MOLDADO IN LOCO, USINADO, ACABAMENTO CONVENCIONAL, ESPESSURA 12 CM, ARMADO. AF_07/2016</v>
          </cell>
          <cell r="C9081" t="str">
            <v>M2</v>
          </cell>
          <cell r="D9081">
            <v>0</v>
          </cell>
          <cell r="E9081">
            <v>0</v>
          </cell>
          <cell r="F9081">
            <v>0</v>
          </cell>
        </row>
        <row r="9082">
          <cell r="A9082">
            <v>87620</v>
          </cell>
          <cell r="B9082" t="str">
            <v>CONTRAPISO EM ARGAMASSA TRAÇO 1:4 (CIMENTO E AREIA), PREPARO MECÂNICO COM BETONEIRA 400 L, APLICADO EM ÁREAS SECAS SOBRE LAJE, ADERIDO, ESPESSURA 2CM. AF_06/2014</v>
          </cell>
          <cell r="C9082" t="str">
            <v>M2</v>
          </cell>
          <cell r="D9082">
            <v>0</v>
          </cell>
          <cell r="E9082">
            <v>0</v>
          </cell>
          <cell r="F9082">
            <v>0</v>
          </cell>
        </row>
        <row r="9083">
          <cell r="A9083">
            <v>87622</v>
          </cell>
          <cell r="B9083" t="str">
            <v>CONTRAPISO EM ARGAMASSA TRAÇO 1:4 (CIMENTO E AREIA), PREPARO MANUAL, APLICADO EM ÁREAS SECAS SOBRE LAJE, ADERIDO, ESPESSURA 2CM. AF_06/2014</v>
          </cell>
          <cell r="C9083" t="str">
            <v>M2</v>
          </cell>
          <cell r="D9083">
            <v>0</v>
          </cell>
          <cell r="E9083">
            <v>0</v>
          </cell>
          <cell r="F9083">
            <v>0</v>
          </cell>
        </row>
        <row r="9084">
          <cell r="A9084">
            <v>87623</v>
          </cell>
          <cell r="B9084" t="str">
            <v>CONTRAPISO EM ARGAMASSA PRONTA, PREPARO MECÂNICO COM MISTURADOR 300 KG, APLICADO EM ÁREAS SECAS SOBRE LAJE, ADERIDO, ESPESSURA 2CM. AF_06/2014</v>
          </cell>
          <cell r="C9084" t="str">
            <v>M2</v>
          </cell>
          <cell r="D9084">
            <v>0</v>
          </cell>
          <cell r="E9084">
            <v>0</v>
          </cell>
          <cell r="F9084">
            <v>0</v>
          </cell>
        </row>
        <row r="9085">
          <cell r="A9085">
            <v>87624</v>
          </cell>
          <cell r="B9085" t="str">
            <v>CONTRAPISO EM ARGAMASSA PRONTA, PREPARO MANUAL, APLICADO EM ÁREAS SECAS SOBRE LAJE, ADERIDO, ESPESSURA 2CM. AF_06/2014</v>
          </cell>
          <cell r="C9085" t="str">
            <v>M2</v>
          </cell>
          <cell r="D9085">
            <v>0</v>
          </cell>
          <cell r="E9085">
            <v>0</v>
          </cell>
          <cell r="F9085">
            <v>0</v>
          </cell>
        </row>
        <row r="9086">
          <cell r="A9086">
            <v>87630</v>
          </cell>
          <cell r="B9086" t="str">
            <v>CONTRAPISO EM ARGAMASSA TRAÇO 1:4 (CIMENTO E AREIA), PREPARO MECÂNICO COM BETONEIRA 400 L, APLICADO EM ÁREAS SECAS SOBRE LAJE, ADERIDO, ESPESSURA 3CM. AF_06/2014</v>
          </cell>
          <cell r="C9086" t="str">
            <v>M2</v>
          </cell>
          <cell r="D9086">
            <v>0</v>
          </cell>
          <cell r="E9086">
            <v>0</v>
          </cell>
          <cell r="F9086">
            <v>0</v>
          </cell>
        </row>
        <row r="9087">
          <cell r="A9087">
            <v>87632</v>
          </cell>
          <cell r="B9087" t="str">
            <v>CONTRAPISO EM ARGAMASSA TRAÇO 1:4 (CIMENTO E AREIA), PREPARO MANUAL, APLICADO EM ÁREAS SECAS SOBRE LAJE, ADERIDO, ESPESSURA 3CM. AF_06/2014</v>
          </cell>
          <cell r="C9087" t="str">
            <v>M2</v>
          </cell>
          <cell r="D9087">
            <v>0</v>
          </cell>
          <cell r="E9087">
            <v>0</v>
          </cell>
          <cell r="F9087">
            <v>0</v>
          </cell>
        </row>
        <row r="9088">
          <cell r="A9088">
            <v>87633</v>
          </cell>
          <cell r="B9088" t="str">
            <v>CONTRAPISO EM ARGAMASSA PRONTA, PREPARO MECÂNICO COM MISTURADOR 300 KG, APLICADO EM ÁREAS SECAS SOBRE LAJE, ADERIDO, ESPESSURA 3CM. AF_06/2014</v>
          </cell>
          <cell r="C9088" t="str">
            <v>M2</v>
          </cell>
          <cell r="D9088">
            <v>0</v>
          </cell>
          <cell r="E9088">
            <v>0</v>
          </cell>
          <cell r="F9088">
            <v>0</v>
          </cell>
        </row>
        <row r="9089">
          <cell r="A9089">
            <v>87634</v>
          </cell>
          <cell r="B9089" t="str">
            <v>CONTRAPISO EM ARGAMASSA PRONTA, PREPARO MANUAL, APLICADO EM ÁREAS SECAS SOBRE LAJE, ADERIDO, ESPESSURA 3CM. AF_06/2014</v>
          </cell>
          <cell r="C9089" t="str">
            <v>M2</v>
          </cell>
          <cell r="D9089">
            <v>0</v>
          </cell>
          <cell r="E9089">
            <v>0</v>
          </cell>
          <cell r="F9089">
            <v>0</v>
          </cell>
        </row>
        <row r="9090">
          <cell r="A9090">
            <v>87640</v>
          </cell>
          <cell r="B9090" t="str">
            <v>CONTRAPISO EM ARGAMASSA TRAÇO 1:4 (CIMENTO E AREIA), PREPARO MECÂNICO COM BETONEIRA 400 L, APLICADO EM ÁREAS SECAS SOBRE LAJE, ADERIDO, ESPESSURA 4CM. AF_06/2014</v>
          </cell>
          <cell r="C9090" t="str">
            <v>M2</v>
          </cell>
          <cell r="D9090">
            <v>0</v>
          </cell>
          <cell r="E9090">
            <v>0</v>
          </cell>
          <cell r="F9090">
            <v>0</v>
          </cell>
        </row>
        <row r="9091">
          <cell r="A9091">
            <v>87642</v>
          </cell>
          <cell r="B9091" t="str">
            <v>CONTRAPISO EM ARGAMASSA TRAÇO 1:4 (CIMENTO E AREIA), PREPARO MANUAL, APLICADO EM ÁREAS SECAS SOBRE LAJE, ADERIDO, ESPESSURA 4CM. AF_06/2014</v>
          </cell>
          <cell r="C9091" t="str">
            <v>M2</v>
          </cell>
          <cell r="D9091">
            <v>0</v>
          </cell>
          <cell r="E9091">
            <v>0</v>
          </cell>
          <cell r="F9091">
            <v>0</v>
          </cell>
        </row>
        <row r="9092">
          <cell r="A9092">
            <v>87643</v>
          </cell>
          <cell r="B9092" t="str">
            <v>CONTRAPISO EM ARGAMASSA PRONTA, PREPARO MECÂNICO COM MISTURADOR 300 KG, APLICADO EM ÁREAS SECAS SOBRE LAJE, ADERIDO, ESPESSURA 4CM. AF_06/2014</v>
          </cell>
          <cell r="C9092" t="str">
            <v>M2</v>
          </cell>
          <cell r="D9092">
            <v>0</v>
          </cell>
          <cell r="E9092">
            <v>0</v>
          </cell>
          <cell r="F9092">
            <v>0</v>
          </cell>
        </row>
        <row r="9093">
          <cell r="A9093">
            <v>87644</v>
          </cell>
          <cell r="B9093" t="str">
            <v>CONTRAPISO EM ARGAMASSA PRONTA, PREPARO MANUAL, APLICADO EM ÁREAS SECAS SOBRE LAJE, ADERIDO, ESPESSURA 4CM. AF_06/2014</v>
          </cell>
          <cell r="C9093" t="str">
            <v>M2</v>
          </cell>
          <cell r="D9093">
            <v>0</v>
          </cell>
          <cell r="E9093">
            <v>0</v>
          </cell>
          <cell r="F9093">
            <v>0</v>
          </cell>
        </row>
        <row r="9094">
          <cell r="A9094">
            <v>87680</v>
          </cell>
          <cell r="B9094" t="str">
            <v>CONTRAPISO EM ARGAMASSA TRAÇO 1:4 (CIMENTO E AREIA), PREPARO MECÂNICO COM BETONEIRA 400 L, APLICADO EM ÁREAS SECAS SOBRE LAJE, NÃO ADERIDO, ESPESSURA 4CM. AF_06/2014</v>
          </cell>
          <cell r="C9094" t="str">
            <v>M2</v>
          </cell>
          <cell r="D9094">
            <v>0</v>
          </cell>
          <cell r="E9094">
            <v>0</v>
          </cell>
          <cell r="F9094">
            <v>0</v>
          </cell>
        </row>
        <row r="9095">
          <cell r="A9095">
            <v>87682</v>
          </cell>
          <cell r="B9095" t="str">
            <v>CONTRAPISO EM ARGAMASSA TRAÇO 1:4 (CIMENTO E AREIA), PREPARO MANUAL, APLICADO EM ÁREAS SECAS SOBRE LAJE, NÃO ADERIDO, ESPESSURA 4CM. AF_06/2014</v>
          </cell>
          <cell r="C9095" t="str">
            <v>M2</v>
          </cell>
          <cell r="D9095">
            <v>0</v>
          </cell>
          <cell r="E9095">
            <v>0</v>
          </cell>
          <cell r="F9095">
            <v>0</v>
          </cell>
        </row>
        <row r="9096">
          <cell r="A9096">
            <v>87683</v>
          </cell>
          <cell r="B9096" t="str">
            <v>CONTRAPISO EM ARGAMASSA PRONTA, PREPARO MECÂNICO COM MISTURADOR 300 KG, APLICADO EM ÁREAS SECAS SOBRE LAJE, NÃO ADERIDO, ESPESSURA 4CM. AF_06/2014</v>
          </cell>
          <cell r="C9096" t="str">
            <v>M2</v>
          </cell>
          <cell r="D9096">
            <v>0</v>
          </cell>
          <cell r="E9096">
            <v>0</v>
          </cell>
          <cell r="F9096">
            <v>0</v>
          </cell>
        </row>
        <row r="9097">
          <cell r="A9097">
            <v>87684</v>
          </cell>
          <cell r="B9097" t="str">
            <v>CONTRAPISO EM ARGAMASSA PRONTA, PREPARO MANUAL, APLICADO EM ÁREAS SECAS SOBRE LAJE, NÃO ADERIDO, ESPESSURA 4CM. AF_06/2014</v>
          </cell>
          <cell r="C9097" t="str">
            <v>M2</v>
          </cell>
          <cell r="D9097">
            <v>0</v>
          </cell>
          <cell r="E9097">
            <v>0</v>
          </cell>
          <cell r="F9097">
            <v>0</v>
          </cell>
        </row>
        <row r="9098">
          <cell r="A9098">
            <v>87690</v>
          </cell>
          <cell r="B9098" t="str">
            <v>CONTRAPISO EM ARGAMASSA TRAÇO 1:4 (CIMENTO E AREIA), PREPARO MECÂNICO COM BETONEIRA 400 L, APLICADO EM ÁREAS SECAS SOBRE LAJE, NÃO ADERIDO, ESPESSURA 5CM. AF_06/2014</v>
          </cell>
          <cell r="C9098" t="str">
            <v>M2</v>
          </cell>
          <cell r="D9098">
            <v>0</v>
          </cell>
          <cell r="E9098">
            <v>0</v>
          </cell>
          <cell r="F9098">
            <v>0</v>
          </cell>
        </row>
        <row r="9099">
          <cell r="A9099">
            <v>87692</v>
          </cell>
          <cell r="B9099" t="str">
            <v>CONTRAPISO EM ARGAMASSA TRAÇO 1:4 (CIMENTO E AREIA), PREPARO MANUAL, APLICADO EM ÁREAS SECAS SOBRE LAJE, NÃO ADERIDO, ESPESSURA 5CM. AF_06/2014</v>
          </cell>
          <cell r="C9099" t="str">
            <v>M2</v>
          </cell>
          <cell r="D9099">
            <v>0</v>
          </cell>
          <cell r="E9099">
            <v>0</v>
          </cell>
          <cell r="F9099">
            <v>0</v>
          </cell>
        </row>
        <row r="9100">
          <cell r="A9100">
            <v>87693</v>
          </cell>
          <cell r="B9100" t="str">
            <v>CONTRAPISO EM ARGAMASSA PRONTA, PREPARO MECÂNICO COM MISTURADOR 300 KG, APLICADO EM ÁREAS SECAS SOBRE LAJE, NÃO ADERIDO, ESPESSURA 5CM. AF_06/2014</v>
          </cell>
          <cell r="C9100" t="str">
            <v>M2</v>
          </cell>
          <cell r="D9100">
            <v>0</v>
          </cell>
          <cell r="E9100">
            <v>0</v>
          </cell>
          <cell r="F9100">
            <v>0</v>
          </cell>
        </row>
        <row r="9101">
          <cell r="A9101">
            <v>87694</v>
          </cell>
          <cell r="B9101" t="str">
            <v>CONTRAPISO EM ARGAMASSA PRONTA, PREPARO MANUAL, APLICADO EM ÁREAS SECAS SOBRE LAJE, NÃO ADERIDO, ESPESSURA 5CM. AF_06/2014</v>
          </cell>
          <cell r="C9101" t="str">
            <v>M2</v>
          </cell>
          <cell r="D9101">
            <v>0</v>
          </cell>
          <cell r="E9101">
            <v>0</v>
          </cell>
          <cell r="F9101">
            <v>0</v>
          </cell>
        </row>
        <row r="9102">
          <cell r="A9102">
            <v>87700</v>
          </cell>
          <cell r="B9102" t="str">
            <v>CONTRAPISO EM ARGAMASSA TRAÇO 1:4 (CIMENTO E AREIA), PREPARO MECÂNICO COM BETONEIRA 400 L, APLICADO EM ÁREAS SECAS SOBRE LAJE, NÃO ADERIDO, ESPESSURA 6CM. AF_06/2014</v>
          </cell>
          <cell r="C9102" t="str">
            <v>M2</v>
          </cell>
          <cell r="D9102">
            <v>0</v>
          </cell>
          <cell r="E9102">
            <v>0</v>
          </cell>
          <cell r="F9102">
            <v>0</v>
          </cell>
        </row>
        <row r="9103">
          <cell r="A9103">
            <v>87702</v>
          </cell>
          <cell r="B9103" t="str">
            <v>CONTRAPISO EM ARGAMASSA TRAÇO 1:4 (CIMENTO E AREIA), PREPARO MANUAL, APLICADO EM ÁREAS SECAS SOBRE LAJE, NÃO ADERIDO, ESPESSURA 6CM. AF_06/2014</v>
          </cell>
          <cell r="C9103" t="str">
            <v>M2</v>
          </cell>
          <cell r="D9103">
            <v>0</v>
          </cell>
          <cell r="E9103">
            <v>0</v>
          </cell>
          <cell r="F9103">
            <v>0</v>
          </cell>
        </row>
        <row r="9104">
          <cell r="A9104">
            <v>87703</v>
          </cell>
          <cell r="B9104" t="str">
            <v>CONTRAPISO EM ARGAMASSA PRONTA, PREPARO MECÂNICO COM MISTURADOR 300 KG, APLICADO EM ÁREAS SECAS SOBRE LAJE, NÃO ADERIDO, ESPESSURA 6CM. AF_06/2014</v>
          </cell>
          <cell r="C9104" t="str">
            <v>M2</v>
          </cell>
          <cell r="D9104">
            <v>0</v>
          </cell>
          <cell r="E9104">
            <v>0</v>
          </cell>
          <cell r="F9104">
            <v>0</v>
          </cell>
        </row>
        <row r="9105">
          <cell r="A9105">
            <v>87704</v>
          </cell>
          <cell r="B9105" t="str">
            <v>CONTRAPISO EM ARGAMASSA PRONTA, PREPARO MANUAL, APLICADO EM ÁREAS SECAS SOBRE LAJE, NÃO ADERIDO, ESPESSURA 6CM. AF_06/2014</v>
          </cell>
          <cell r="C9105" t="str">
            <v>M2</v>
          </cell>
          <cell r="D9105">
            <v>0</v>
          </cell>
          <cell r="E9105">
            <v>0</v>
          </cell>
          <cell r="F9105">
            <v>0</v>
          </cell>
        </row>
        <row r="9106">
          <cell r="A9106">
            <v>87735</v>
          </cell>
          <cell r="B9106" t="str">
            <v>CONTRAPISO EM ARGAMASSA TRAÇO 1:4 (CIMENTO E AREIA), PREPARO MECÂNICO COM BETONEIRA 400 L, APLICADO EM ÁREAS MOLHADAS SOBRE LAJE, ADERIDO, ESPESSURA 2CM. AF_06/2014</v>
          </cell>
          <cell r="C9106" t="str">
            <v>M2</v>
          </cell>
          <cell r="D9106">
            <v>0</v>
          </cell>
          <cell r="E9106">
            <v>0</v>
          </cell>
          <cell r="F9106">
            <v>0</v>
          </cell>
        </row>
        <row r="9107">
          <cell r="A9107">
            <v>87737</v>
          </cell>
          <cell r="B9107" t="str">
            <v>CONTRAPISO EM ARGAMASSA TRAÇO 1:4 (CIMENTO E AREIA), PREPARO MANUAL, APLICADO EM ÁREAS MOLHADAS SOBRE LAJE, ADERIDO, ESPESSURA 2CM. AF_06/2014</v>
          </cell>
          <cell r="C9107" t="str">
            <v>M2</v>
          </cell>
          <cell r="D9107">
            <v>0</v>
          </cell>
          <cell r="E9107">
            <v>0</v>
          </cell>
          <cell r="F9107">
            <v>0</v>
          </cell>
        </row>
        <row r="9108">
          <cell r="A9108">
            <v>87738</v>
          </cell>
          <cell r="B9108" t="str">
            <v>CONTRAPISO EM ARGAMASSA PRONTA, PREPARO MECÂNICO COM MISTURADOR 300 KG, APLICADO EM ÁREAS MOLHADAS SOBRE LAJE, ADERIDO, ESPESSURA 2CM. AF_06/2014</v>
          </cell>
          <cell r="C9108" t="str">
            <v>M2</v>
          </cell>
          <cell r="D9108">
            <v>0</v>
          </cell>
          <cell r="E9108">
            <v>0</v>
          </cell>
          <cell r="F9108">
            <v>0</v>
          </cell>
        </row>
        <row r="9109">
          <cell r="A9109">
            <v>87739</v>
          </cell>
          <cell r="B9109" t="str">
            <v>CONTRAPISO EM ARGAMASSA PRONTA, PREPARO MANUAL, APLICADO EM ÁREAS MOLHADAS SOBRE LAJE, ADERIDO, ESPESSURA 2CM. AF_06/2014</v>
          </cell>
          <cell r="C9109" t="str">
            <v>M2</v>
          </cell>
          <cell r="D9109">
            <v>0</v>
          </cell>
          <cell r="E9109">
            <v>0</v>
          </cell>
          <cell r="F9109">
            <v>0</v>
          </cell>
        </row>
        <row r="9110">
          <cell r="A9110">
            <v>87745</v>
          </cell>
          <cell r="B9110" t="str">
            <v>CONTRAPISO EM ARGAMASSA TRAÇO 1:4 (CIMENTO E AREIA), PREPARO MECÂNICO COM BETONEIRA 400 L, APLICADO EM ÁREAS MOLHADAS SOBRE LAJE, ADERIDO, ESPESSURA 3CM. AF_06/2014</v>
          </cell>
          <cell r="C9110" t="str">
            <v>M2</v>
          </cell>
          <cell r="D9110">
            <v>0</v>
          </cell>
          <cell r="E9110">
            <v>0</v>
          </cell>
          <cell r="F9110">
            <v>0</v>
          </cell>
        </row>
        <row r="9111">
          <cell r="A9111">
            <v>87747</v>
          </cell>
          <cell r="B9111" t="str">
            <v>CONTRAPISO EM ARGAMASSA TRAÇO 1:4 (CIMENTO E AREIA), PREPARO MANUAL, APLICADO EM ÁREAS MOLHADAS SOBRE LAJE, ADERIDO, ESPESSURA 3CM. AF_06/2014</v>
          </cell>
          <cell r="C9111" t="str">
            <v>M2</v>
          </cell>
          <cell r="D9111">
            <v>0</v>
          </cell>
          <cell r="E9111">
            <v>0</v>
          </cell>
          <cell r="F9111">
            <v>0</v>
          </cell>
        </row>
        <row r="9112">
          <cell r="A9112">
            <v>87748</v>
          </cell>
          <cell r="B9112" t="str">
            <v>CONTRAPISO EM ARGAMASSA PRONTA, PREPARO MECÂNICO COM MISTURADOR 300 KG, APLICADO EM ÁREAS MOLHADAS SOBRE LAJE, ADERIDO, ESPESSURA 3CM. AF_06/2014</v>
          </cell>
          <cell r="C9112" t="str">
            <v>M2</v>
          </cell>
          <cell r="D9112">
            <v>0</v>
          </cell>
          <cell r="E9112">
            <v>0</v>
          </cell>
          <cell r="F9112">
            <v>0</v>
          </cell>
        </row>
        <row r="9113">
          <cell r="A9113">
            <v>87749</v>
          </cell>
          <cell r="B9113" t="str">
            <v>CONTRAPISO EM ARGAMASSA PRONTA, PREPARO MANUAL, APLICADO EM ÁREAS MOLHADAS SOBRE LAJE, ADERIDO, ESPESSURA 3CM. AF_06/2014</v>
          </cell>
          <cell r="C9113" t="str">
            <v>M2</v>
          </cell>
          <cell r="D9113">
            <v>0</v>
          </cell>
          <cell r="E9113">
            <v>0</v>
          </cell>
          <cell r="F9113">
            <v>0</v>
          </cell>
        </row>
        <row r="9114">
          <cell r="A9114">
            <v>87755</v>
          </cell>
          <cell r="B9114" t="str">
            <v>CONTRAPISO EM ARGAMASSA TRAÇO 1:4 (CIMENTO E AREIA), PREPARO MECÂNICO COM BETONEIRA 400 L, APLICADO EM ÁREAS MOLHADAS SOBRE IMPERMEABILIZAÇÃO, ESPESSURA 3CM. AF_06/2014</v>
          </cell>
          <cell r="C9114" t="str">
            <v>M2</v>
          </cell>
          <cell r="D9114">
            <v>0</v>
          </cell>
          <cell r="E9114">
            <v>0</v>
          </cell>
          <cell r="F9114">
            <v>0</v>
          </cell>
        </row>
        <row r="9115">
          <cell r="A9115">
            <v>87757</v>
          </cell>
          <cell r="B9115" t="str">
            <v>CONTRAPISO EM ARGAMASSA TRAÇO 1:4 (CIMENTO E AREIA), PREPARO MANUAL, APLICADO EM ÁREAS MOLHADAS SOBRE IMPERMEABILIZAÇÃO, ESPESSURA 3CM. AF_06/2014</v>
          </cell>
          <cell r="C9115" t="str">
            <v>M2</v>
          </cell>
          <cell r="D9115">
            <v>0</v>
          </cell>
          <cell r="E9115">
            <v>0</v>
          </cell>
          <cell r="F9115">
            <v>0</v>
          </cell>
        </row>
        <row r="9116">
          <cell r="A9116">
            <v>87758</v>
          </cell>
          <cell r="B9116" t="str">
            <v>CONTRAPISO EM ARGAMASSA PRONTA, PREPARO MECÂNICO COM MISTURADOR 300 KG, APLICADO EM ÁREAS MOLHADAS SOBRE IMPERMEABILIZAÇÃO, ESPESSURA 3CM. AF_06/2014</v>
          </cell>
          <cell r="C9116" t="str">
            <v>M2</v>
          </cell>
          <cell r="D9116">
            <v>0</v>
          </cell>
          <cell r="E9116">
            <v>0</v>
          </cell>
          <cell r="F9116">
            <v>0</v>
          </cell>
        </row>
        <row r="9117">
          <cell r="A9117">
            <v>87759</v>
          </cell>
          <cell r="B9117" t="str">
            <v>CONTRAPISO EM ARGAMASSA PRONTA, PREPARO MANUAL, APLICADO EM ÁREAS MOLHADAS SOBRE IMPERMEABILIZAÇÃO, ESPESSURA 3CM. AF_06/2014</v>
          </cell>
          <cell r="C9117" t="str">
            <v>M2</v>
          </cell>
          <cell r="D9117">
            <v>0</v>
          </cell>
          <cell r="E9117">
            <v>0</v>
          </cell>
          <cell r="F9117">
            <v>0</v>
          </cell>
        </row>
        <row r="9118">
          <cell r="A9118">
            <v>87765</v>
          </cell>
          <cell r="B9118" t="str">
            <v>CONTRAPISO EM ARGAMASSA TRAÇO 1:4 (CIMENTO E AREIA), PREPARO MECÂNICO COM BETONEIRA 400 L, APLICADO EM ÁREAS MOLHADAS SOBRE IMPERMEABILIZAÇÃO, ESPESSURA 4CM. AF_06/2014</v>
          </cell>
          <cell r="C9118" t="str">
            <v>M2</v>
          </cell>
          <cell r="D9118">
            <v>0</v>
          </cell>
          <cell r="E9118">
            <v>0</v>
          </cell>
          <cell r="F9118">
            <v>0</v>
          </cell>
        </row>
        <row r="9119">
          <cell r="A9119">
            <v>87767</v>
          </cell>
          <cell r="B9119" t="str">
            <v>CONTRAPISO EM ARGAMASSA TRAÇO 1:4 (CIMENTO E AREIA), PREPARO MANUAL, APLICADO EM ÁREAS MOLHADAS SOBRE IMPERMEABILIZAÇÃO, ESPESSURA 4CM. AF_06/2014</v>
          </cell>
          <cell r="C9119" t="str">
            <v>M2</v>
          </cell>
          <cell r="D9119">
            <v>0</v>
          </cell>
          <cell r="E9119">
            <v>0</v>
          </cell>
          <cell r="F9119">
            <v>0</v>
          </cell>
        </row>
        <row r="9120">
          <cell r="A9120">
            <v>87768</v>
          </cell>
          <cell r="B9120" t="str">
            <v>CONTRAPISO EM ARGAMASSA PRONTA, PREPARO MECÂNICO COM MISTURADOR 300 KG, APLICADO EM ÁREAS MOLHADAS SOBRE IMPERMEABILIZAÇÃO, ESPESSURA 4CM. AF_06/2014</v>
          </cell>
          <cell r="C9120" t="str">
            <v>M2</v>
          </cell>
          <cell r="D9120">
            <v>0</v>
          </cell>
          <cell r="E9120">
            <v>0</v>
          </cell>
          <cell r="F9120">
            <v>0</v>
          </cell>
        </row>
        <row r="9121">
          <cell r="A9121">
            <v>87769</v>
          </cell>
          <cell r="B9121" t="str">
            <v>CONTRAPISO EM ARGAMASSA PRONTA, PREPARO MANUAL, APLICADO EM ÁREAS MOLHADAS SOBRE IMPERMEABILIZAÇÃO, ESPESSURA 4CM. AF_06/2014</v>
          </cell>
          <cell r="C9121" t="str">
            <v>M2</v>
          </cell>
          <cell r="D9121">
            <v>0</v>
          </cell>
          <cell r="E9121">
            <v>0</v>
          </cell>
          <cell r="F9121">
            <v>0</v>
          </cell>
        </row>
        <row r="9122">
          <cell r="A9122">
            <v>88470</v>
          </cell>
          <cell r="B9122" t="str">
            <v>CONTRAPISO AUTONIVELANTE, APLICADO SOBRE LAJE, NÃO ADERIDO, ESPESSURA 3CM. AF_06/2014</v>
          </cell>
          <cell r="C9122" t="str">
            <v>M2</v>
          </cell>
          <cell r="D9122">
            <v>0</v>
          </cell>
          <cell r="E9122">
            <v>0</v>
          </cell>
          <cell r="F9122">
            <v>0</v>
          </cell>
        </row>
        <row r="9123">
          <cell r="A9123">
            <v>88471</v>
          </cell>
          <cell r="B9123" t="str">
            <v>CONTRAPISO AUTONIVELANTE, APLICADO SOBRE LAJE, NÃO ADERIDO, ESPESSURA 4CM. AF_06/2014</v>
          </cell>
          <cell r="C9123" t="str">
            <v>M2</v>
          </cell>
          <cell r="D9123">
            <v>0</v>
          </cell>
          <cell r="E9123">
            <v>0</v>
          </cell>
          <cell r="F9123">
            <v>0</v>
          </cell>
        </row>
        <row r="9124">
          <cell r="A9124">
            <v>88472</v>
          </cell>
          <cell r="B9124" t="str">
            <v>CONTRAPISO AUTONIVELANTE, APLICADO SOBRE LAJE, NÃO ADERIDO, ESPESSURA 5CM. AF_06/2014</v>
          </cell>
          <cell r="C9124" t="str">
            <v>M2</v>
          </cell>
          <cell r="D9124">
            <v>0</v>
          </cell>
          <cell r="E9124">
            <v>0</v>
          </cell>
          <cell r="F9124">
            <v>0</v>
          </cell>
        </row>
        <row r="9125">
          <cell r="A9125">
            <v>88476</v>
          </cell>
          <cell r="B9125" t="str">
            <v>CONTRAPISO AUTONIVELANTE, APLICADO SOBRE LAJE, ADERIDO, ESPESSURA 2CM. AF_06/2014</v>
          </cell>
          <cell r="C9125" t="str">
            <v>M2</v>
          </cell>
          <cell r="D9125">
            <v>2.77</v>
          </cell>
          <cell r="E9125">
            <v>3.1100000000000003</v>
          </cell>
          <cell r="F9125">
            <v>0</v>
          </cell>
        </row>
        <row r="9126">
          <cell r="A9126">
            <v>88477</v>
          </cell>
          <cell r="B9126" t="str">
            <v>CONTRAPISO AUTONIVELANTE, APLICADO SOBRE LAJE, ADERIDO, ESPESSURA 3CM. AF_06/2014</v>
          </cell>
          <cell r="C9126" t="str">
            <v>M2</v>
          </cell>
          <cell r="D9126">
            <v>0</v>
          </cell>
          <cell r="E9126">
            <v>0</v>
          </cell>
          <cell r="F9126">
            <v>0</v>
          </cell>
        </row>
        <row r="9127">
          <cell r="A9127">
            <v>88478</v>
          </cell>
          <cell r="B9127" t="str">
            <v>CONTRAPISO AUTONIVELANTE, APLICADO SOBRE LAJE, ADERIDO, ESPESSURA 4CM. AF_06/2014</v>
          </cell>
          <cell r="C9127" t="str">
            <v>M2</v>
          </cell>
          <cell r="D9127">
            <v>0</v>
          </cell>
          <cell r="E9127">
            <v>0</v>
          </cell>
          <cell r="F9127">
            <v>0</v>
          </cell>
        </row>
        <row r="9128">
          <cell r="A9128">
            <v>90900</v>
          </cell>
          <cell r="B9128" t="str">
            <v>CONTRAPISO ACÚSTICO EM ARGAMASSA TRAÇO 1:4 (CIMENTO E AREIA), PREPARO MECÂNICO COM BETONEIRA 400L, APLICADO EM ÁREAS SECAS MENORES QUE 15M2, ESPESSURA 5CM. AF_10/2014</v>
          </cell>
          <cell r="C9128" t="str">
            <v>M2</v>
          </cell>
          <cell r="D9128">
            <v>0</v>
          </cell>
          <cell r="E9128">
            <v>0</v>
          </cell>
          <cell r="F9128">
            <v>0</v>
          </cell>
        </row>
        <row r="9129">
          <cell r="A9129">
            <v>90902</v>
          </cell>
          <cell r="B9129" t="str">
            <v>CONTRAPISO ACÚSTICO EM ARGAMASSA TRAÇO 1:4 (CIMENTO E AREIA), PREPARO MANUAL, APLICADO EM ÁREAS SECAS MENORES QUE 15M2, ESPESSURA 5CM. AF_10/2014</v>
          </cell>
          <cell r="C9129" t="str">
            <v>M2</v>
          </cell>
          <cell r="D9129">
            <v>0</v>
          </cell>
          <cell r="E9129">
            <v>0</v>
          </cell>
          <cell r="F9129">
            <v>0</v>
          </cell>
        </row>
        <row r="9130">
          <cell r="A9130">
            <v>90903</v>
          </cell>
          <cell r="B9130" t="str">
            <v>CONTRAPISO ACÚSTICO EM ARGAMASSA PRONTA, PREPARO MECÂNICO COM MISTURADOR 300 KG, APLICADO EM ÁREAS SECAS MENORES QUE 15M2, ESPESSURA 5CM. AF_10/2014</v>
          </cell>
          <cell r="C9130" t="str">
            <v>M2</v>
          </cell>
          <cell r="D9130">
            <v>0</v>
          </cell>
          <cell r="E9130">
            <v>0</v>
          </cell>
          <cell r="F9130">
            <v>0</v>
          </cell>
        </row>
        <row r="9131">
          <cell r="A9131">
            <v>90904</v>
          </cell>
          <cell r="B9131" t="str">
            <v>CONTRAPISO ACÚSTICO EM ARGAMASSA PRONTA, PREPARO MANUAL, APLICADO EM ÁREAS SECAS MENORES QUE 15M2, ESPESSURA 5CM. AF_10/2014</v>
          </cell>
          <cell r="C9131" t="str">
            <v>M2</v>
          </cell>
          <cell r="D9131">
            <v>0</v>
          </cell>
          <cell r="E9131">
            <v>0</v>
          </cell>
          <cell r="F9131">
            <v>0</v>
          </cell>
        </row>
        <row r="9132">
          <cell r="A9132">
            <v>90910</v>
          </cell>
          <cell r="B9132" t="str">
            <v>CONTRAPISO ACÚSTICO EM ARGAMASSA TRAÇO 1:4 (CIMENTO E AREIA), PREPARO MECÂNICO COM BETONEIRA 400L, APLICADO EM ÁREAS SECAS MENORES QUE 15M2, ESPESSURA 6CM. AF_10/2014</v>
          </cell>
          <cell r="C9132" t="str">
            <v>M2</v>
          </cell>
          <cell r="D9132">
            <v>0</v>
          </cell>
          <cell r="E9132">
            <v>0</v>
          </cell>
          <cell r="F9132">
            <v>0</v>
          </cell>
        </row>
        <row r="9133">
          <cell r="A9133">
            <v>90912</v>
          </cell>
          <cell r="B9133" t="str">
            <v>CONTRAPISO ACÚSTICO EM ARGAMASSA TRAÇO 1:4 (CIMENTO E AREIA), PREPARO MANUAL, APLICADO EM ÁREAS SECAS MENORES QUE 15M2, ESPESSURA 6CM. AF_10/2014</v>
          </cell>
          <cell r="C9133" t="str">
            <v>M2</v>
          </cell>
          <cell r="D9133">
            <v>0</v>
          </cell>
          <cell r="E9133">
            <v>0</v>
          </cell>
          <cell r="F9133">
            <v>0</v>
          </cell>
        </row>
        <row r="9134">
          <cell r="A9134">
            <v>90913</v>
          </cell>
          <cell r="B9134" t="str">
            <v>CONTRAPISO ACÚSTICO EM ARGAMASSA PRONTA, PREPARO MECÂNICO COM MISTURADOR 300 KG, APLICADO EM ÁREAS SECAS MENORES QUE 15M2, ESPESSURA 6CM. AF_10/2014</v>
          </cell>
          <cell r="C9134" t="str">
            <v>M2</v>
          </cell>
          <cell r="D9134">
            <v>0</v>
          </cell>
          <cell r="E9134">
            <v>0</v>
          </cell>
          <cell r="F9134">
            <v>0</v>
          </cell>
        </row>
        <row r="9135">
          <cell r="A9135">
            <v>90914</v>
          </cell>
          <cell r="B9135" t="str">
            <v>CONTRAPISO ACÚSTICO EM ARGAMASSA PRONTA, PREPARO MANUAL, APLICADO EM ÁREAS SECAS MENORES QUE 15M2, ESPESSURA 6CM. AF_10/2014</v>
          </cell>
          <cell r="C9135" t="str">
            <v>M2</v>
          </cell>
          <cell r="D9135">
            <v>0</v>
          </cell>
          <cell r="E9135">
            <v>0</v>
          </cell>
          <cell r="F9135">
            <v>0</v>
          </cell>
        </row>
        <row r="9136">
          <cell r="A9136">
            <v>90920</v>
          </cell>
          <cell r="B9136" t="str">
            <v>CONTRAPISO ACÚSTICO EM ARGAMASSA TRAÇO 1:4 (CIMENTO E AREIA), PREPARO MECÂNICO COM BETONEIRA 400L, APLICADO EM ÁREAS SECAS MENORES QUE 15M2, ESPESSURA 7CM. AF_10/2014</v>
          </cell>
          <cell r="C9136" t="str">
            <v>M2</v>
          </cell>
          <cell r="D9136">
            <v>0</v>
          </cell>
          <cell r="E9136">
            <v>0</v>
          </cell>
          <cell r="F9136">
            <v>0</v>
          </cell>
        </row>
        <row r="9137">
          <cell r="A9137">
            <v>90922</v>
          </cell>
          <cell r="B9137" t="str">
            <v>CONTRAPISO ACÚSTICO EM ARGAMASSA TRAÇO 1:4 (CIMENTO E AREIA), PREPARO MANUAL, APLICADO EM ÁREAS SECAS MENORES QUE 15M2, ESPESSURA 7CM. AF_10/2014</v>
          </cell>
          <cell r="C9137" t="str">
            <v>M2</v>
          </cell>
          <cell r="D9137">
            <v>0</v>
          </cell>
          <cell r="E9137">
            <v>0</v>
          </cell>
          <cell r="F9137">
            <v>0</v>
          </cell>
        </row>
        <row r="9138">
          <cell r="A9138">
            <v>90923</v>
          </cell>
          <cell r="B9138" t="str">
            <v>CONTRAPISO ACÚSTICO EM ARGAMASSA PRONTA, PREPARO MECÂNICO COM MISTURADOR 300 KG, APLICADO EM ÁREAS SECAS MENORES QUE 15M2, ESPESSURA 7CM. AF_10/2014</v>
          </cell>
          <cell r="C9138" t="str">
            <v>M2</v>
          </cell>
          <cell r="D9138">
            <v>0</v>
          </cell>
          <cell r="E9138">
            <v>0</v>
          </cell>
          <cell r="F9138">
            <v>0</v>
          </cell>
        </row>
        <row r="9139">
          <cell r="A9139">
            <v>90924</v>
          </cell>
          <cell r="B9139" t="str">
            <v>CONTRAPISO ACÚSTICO EM ARGAMASSA PRONTA, PREPARO MANUAL, APLICADO EM ÁREAS SECAS MENORES QUE 15M2, ESPESSURA 7CM. AF_10/2014</v>
          </cell>
          <cell r="C9139" t="str">
            <v>M2</v>
          </cell>
          <cell r="D9139">
            <v>0</v>
          </cell>
          <cell r="E9139">
            <v>0</v>
          </cell>
          <cell r="F9139">
            <v>0</v>
          </cell>
        </row>
        <row r="9140">
          <cell r="A9140">
            <v>90930</v>
          </cell>
          <cell r="B9140" t="str">
            <v>CONTRAPISO ACÚSTICO EM ARGAMASSA TRAÇO 1:4 (CIMENTO E AREIA), PREPARO MECÂNICO COM BETONEIRA 400L, APLICADO EM ÁREAS SECAS MAIORES QUE 15M2, ESPESSURA 5CM. AF_10/2014</v>
          </cell>
          <cell r="C9140" t="str">
            <v>M2</v>
          </cell>
          <cell r="D9140">
            <v>0</v>
          </cell>
          <cell r="E9140">
            <v>0</v>
          </cell>
          <cell r="F9140">
            <v>0</v>
          </cell>
        </row>
        <row r="9141">
          <cell r="A9141">
            <v>90932</v>
          </cell>
          <cell r="B9141" t="str">
            <v>CONTRAPISO ACÚSTICO EM ARGAMASSA TRAÇO 1:4 (CIMENTO E AREIA), PREPARO MANUAL, APLICADO EM ÁREAS SECAS MAIORES QUE 15M2, ESPESSURA 5CM. AF_10/2014</v>
          </cell>
          <cell r="C9141" t="str">
            <v>M2</v>
          </cell>
          <cell r="D9141">
            <v>0</v>
          </cell>
          <cell r="E9141">
            <v>0</v>
          </cell>
          <cell r="F9141">
            <v>0</v>
          </cell>
        </row>
        <row r="9142">
          <cell r="A9142">
            <v>90933</v>
          </cell>
          <cell r="B9142" t="str">
            <v>CONTRAPISO ACÚSTICO EM ARGAMASSA PRONTA, PREPARO MECÂNICO COM MISTURADOR 300 KG, APLICADO EM ÁREAS SECAS MAIORES QUE 15M2, ESPESSURA 5CM. AF_10/2014</v>
          </cell>
          <cell r="C9142" t="str">
            <v>M2</v>
          </cell>
          <cell r="D9142">
            <v>0</v>
          </cell>
          <cell r="E9142">
            <v>0</v>
          </cell>
          <cell r="F9142">
            <v>0</v>
          </cell>
        </row>
        <row r="9143">
          <cell r="A9143">
            <v>90934</v>
          </cell>
          <cell r="B9143" t="str">
            <v>CONTRAPISO ACÚSTICO EM ARGAMASSA PRONTA, PREPARO MANUAL, APLICADO EM ÁREAS SECAS MAIORES QUE 15M2, ESPESSURA 5CM. AF_10/2014</v>
          </cell>
          <cell r="C9143" t="str">
            <v>M2</v>
          </cell>
          <cell r="D9143">
            <v>0</v>
          </cell>
          <cell r="E9143">
            <v>0</v>
          </cell>
          <cell r="F9143">
            <v>0</v>
          </cell>
        </row>
        <row r="9144">
          <cell r="A9144">
            <v>90940</v>
          </cell>
          <cell r="B9144" t="str">
            <v>CONTRAPISO ACÚSTICO EM ARGAMASSA TRAÇO 1:4 (CIMENTO E AREIA), PREPARO MECÂNICO COM BETONEIRA 400L, APLICADO EM ÁREAS SECAS MAIORES QUE 15M2, ESPESSURA 6CM. AF_10/2014</v>
          </cell>
          <cell r="C9144" t="str">
            <v>M2</v>
          </cell>
          <cell r="D9144">
            <v>0</v>
          </cell>
          <cell r="E9144">
            <v>0</v>
          </cell>
          <cell r="F9144">
            <v>0</v>
          </cell>
        </row>
        <row r="9145">
          <cell r="A9145">
            <v>90942</v>
          </cell>
          <cell r="B9145" t="str">
            <v>CONTRAPISO ACÚSTICO EM ARGAMASSA TRAÇO 1:4 (CIMENTO E AREIA), PREPARO MANUAL, APLICADO EM ÁREAS SECAS MAIORES QUE 15M2, ESPESSURA 6CM. AF_10/2014</v>
          </cell>
          <cell r="C9145" t="str">
            <v>M2</v>
          </cell>
          <cell r="D9145">
            <v>0</v>
          </cell>
          <cell r="E9145">
            <v>0</v>
          </cell>
          <cell r="F9145">
            <v>0</v>
          </cell>
        </row>
        <row r="9146">
          <cell r="A9146">
            <v>90943</v>
          </cell>
          <cell r="B9146" t="str">
            <v>CONTRAPISO ACÚSTICO EM ARGAMASSA PRONTA, PREPARO MECÂNICO COM MISTURADOR 300 KG, APLICADO EM ÁREAS SECAS MAIORES QUE 15M2, ESPESSURA 6CM. AF_10/2014</v>
          </cell>
          <cell r="C9146" t="str">
            <v>M2</v>
          </cell>
          <cell r="D9146">
            <v>0</v>
          </cell>
          <cell r="E9146">
            <v>0</v>
          </cell>
          <cell r="F9146">
            <v>0</v>
          </cell>
        </row>
        <row r="9147">
          <cell r="A9147">
            <v>90944</v>
          </cell>
          <cell r="B9147" t="str">
            <v>CONTRAPISO ACÚSTICO EM ARGAMASSA PRONTA, PREPARO MANUAL, APLICADO EM ÁREAS SECAS MAIORES QUE 15M2, ESPESSURA 6CM. AF_10/2014</v>
          </cell>
          <cell r="C9147" t="str">
            <v>M2</v>
          </cell>
          <cell r="D9147">
            <v>0</v>
          </cell>
          <cell r="E9147">
            <v>0</v>
          </cell>
          <cell r="F9147">
            <v>0</v>
          </cell>
        </row>
        <row r="9148">
          <cell r="A9148">
            <v>90950</v>
          </cell>
          <cell r="B9148" t="str">
            <v>CONTRAPISO ACÚSTICO EM ARGAMASSA TRAÇO 1:4 (CIMENTO E AREIA), PREPARO MECÂNICO COM BETONEIRA 400L, APLICADO EM ÁREAS SECAS MAIORES QUE 15M2, ESPESSURA 7CM. AF_10/2014</v>
          </cell>
          <cell r="C9148" t="str">
            <v>M2</v>
          </cell>
          <cell r="D9148">
            <v>0</v>
          </cell>
          <cell r="E9148">
            <v>0</v>
          </cell>
          <cell r="F9148">
            <v>0</v>
          </cell>
        </row>
        <row r="9149">
          <cell r="A9149">
            <v>90952</v>
          </cell>
          <cell r="B9149" t="str">
            <v>CONTRAPISO ACÚSTICO EM ARGAMASSA TRAÇO 1:4 (CIMENTO E AREIA), PREPARO MANUAL, APLICADO EM ÁREAS SECAS MAIORES QUE 15M2, ESPESSURA 7CM. AF_10/2014</v>
          </cell>
          <cell r="C9149" t="str">
            <v>M2</v>
          </cell>
          <cell r="D9149">
            <v>0</v>
          </cell>
          <cell r="E9149">
            <v>0</v>
          </cell>
          <cell r="F9149">
            <v>0</v>
          </cell>
        </row>
        <row r="9150">
          <cell r="A9150">
            <v>90953</v>
          </cell>
          <cell r="B9150" t="str">
            <v>CONTRAPISO ACÚSTICO EM ARGAMASSA PRONTA, PREPARO MECÂNICO COM MISTURADOR 300 KG, APLICADO EM ÁREAS SECAS MAIORES QUE 15M2, ESPESSURA 7CM. AF_10/2014</v>
          </cell>
          <cell r="C9150" t="str">
            <v>M2</v>
          </cell>
          <cell r="D9150">
            <v>0</v>
          </cell>
          <cell r="E9150">
            <v>0</v>
          </cell>
          <cell r="F9150">
            <v>0</v>
          </cell>
        </row>
        <row r="9151">
          <cell r="A9151">
            <v>90954</v>
          </cell>
          <cell r="B9151" t="str">
            <v>CONTRAPISO ACÚSTICO EM ARGAMASSA PRONTA, PREPARO MANUAL, APLICADO EM ÁREAS SECAS MAIORES QUE 15M2, ESPESSURA 7CM. AF_10/2014</v>
          </cell>
          <cell r="C9151" t="str">
            <v>M2</v>
          </cell>
          <cell r="D9151">
            <v>0</v>
          </cell>
          <cell r="E9151">
            <v>0</v>
          </cell>
          <cell r="F9151">
            <v>0</v>
          </cell>
        </row>
        <row r="9152">
          <cell r="A9152">
            <v>94438</v>
          </cell>
          <cell r="B9152" t="str">
            <v>(COMPOSIÇÃO REPRESENTATIVA) DO SERVIÇO DE CONTRAPISO EM ARGAMASSA TRAÇO 1:4 (CIM E AREIA), EM BETONEIRA 400 L, ESPESSURA 3 CM ÁREAS SECAS E 3 CM ÁREAS MOLHADAS, PARA EDIFICAÇÃO HABITACIONAL UNIFAMILIAR (CASA) E EDIFICAÇÃO PÚBLICA PADRÃO. AF_11/2014</v>
          </cell>
          <cell r="C9152" t="str">
            <v>M2</v>
          </cell>
          <cell r="D9152">
            <v>0</v>
          </cell>
          <cell r="E9152">
            <v>0</v>
          </cell>
          <cell r="F9152">
            <v>0</v>
          </cell>
        </row>
        <row r="9153">
          <cell r="A9153">
            <v>94439</v>
          </cell>
          <cell r="B9153"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153" t="str">
            <v>M2</v>
          </cell>
          <cell r="D9153">
            <v>0</v>
          </cell>
          <cell r="E9153">
            <v>0</v>
          </cell>
          <cell r="F9153">
            <v>0</v>
          </cell>
        </row>
        <row r="9154">
          <cell r="A9154">
            <v>94779</v>
          </cell>
          <cell r="B9154" t="str">
            <v>(COMPOSIÇÃO REPRESENTATIVA) DO SERVIÇO DE CONTRAPISO EM ARGAMASSA TRAÇO 1:4 (CIM E AREIA), EM BETONEIRA 400 L, ESPESSURA 3 CM ÁREAS SECAS E 3 CM ÁREAS MOLHADAS, PARA EDIFICAÇÃO HABITACIONAL MULTIFAMILIAR (PRÉDIO). AF_11/2014</v>
          </cell>
          <cell r="C9154" t="str">
            <v>M2</v>
          </cell>
          <cell r="D9154">
            <v>0</v>
          </cell>
          <cell r="E9154">
            <v>0</v>
          </cell>
          <cell r="F9154">
            <v>0</v>
          </cell>
        </row>
        <row r="9155">
          <cell r="A9155">
            <v>94782</v>
          </cell>
          <cell r="B915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155" t="str">
            <v>M2</v>
          </cell>
          <cell r="D9155">
            <v>0</v>
          </cell>
          <cell r="E9155">
            <v>0</v>
          </cell>
          <cell r="F9155">
            <v>0</v>
          </cell>
        </row>
        <row r="9156">
          <cell r="A9156">
            <v>72190</v>
          </cell>
          <cell r="B9156" t="str">
            <v>RODAPE BORRACHA LISO, ALTURA = 7CM, ESPESSURA = 2 MM, PARA ARGAMASSA</v>
          </cell>
          <cell r="C9156" t="str">
            <v>M</v>
          </cell>
          <cell r="D9156">
            <v>0</v>
          </cell>
          <cell r="E9156">
            <v>0</v>
          </cell>
          <cell r="F9156">
            <v>0</v>
          </cell>
        </row>
        <row r="9157">
          <cell r="A9157">
            <v>87871</v>
          </cell>
          <cell r="B9157" t="str">
            <v>CHAPISCO APLICADO SOMENTE EM ESTRUTURAS DE CONCRETO EM ALVENARIAS INTERNAS, COM DESEMPENADEIRA DENTADA. ARGAMASSA INDUSTRIALIZADA COM PREPARO MANUAL. AF_06/2014</v>
          </cell>
          <cell r="C9157" t="str">
            <v>M2</v>
          </cell>
          <cell r="D9157">
            <v>0</v>
          </cell>
          <cell r="E9157">
            <v>0</v>
          </cell>
          <cell r="F9157">
            <v>0</v>
          </cell>
        </row>
        <row r="9158">
          <cell r="A9158">
            <v>87872</v>
          </cell>
          <cell r="B9158" t="str">
            <v>CHAPISCO APLICADO SOMENTE EM ESTRUTURAS DE CONCRETO EM ALVENARIAS INTERNAS, COM DESEMPENADEIRA DENTADA.  ARGAMASSA INDUSTRIALIZADA COM PREPARO EM MISTURADOR 300 KG. AF_06/2014</v>
          </cell>
          <cell r="C9158" t="str">
            <v>M2</v>
          </cell>
          <cell r="D9158">
            <v>0</v>
          </cell>
          <cell r="E9158">
            <v>0</v>
          </cell>
          <cell r="F9158">
            <v>0</v>
          </cell>
        </row>
        <row r="9159">
          <cell r="A9159">
            <v>87873</v>
          </cell>
          <cell r="B9159" t="str">
            <v>CHAPISCO APLICADO EM ALVENARIAS E ESTRUTURAS DE CONCRETO INTERNAS, COM ROLO PARA TEXTURA ACRÍLICA.  ARGAMASSA TRAÇO 1:4 E EMULSÃO POLIMÉRICA (ADESIVO) COM PREPARO MANUAL. AF_06/2014</v>
          </cell>
          <cell r="C9159" t="str">
            <v>M2</v>
          </cell>
          <cell r="D9159">
            <v>0</v>
          </cell>
          <cell r="E9159">
            <v>0</v>
          </cell>
          <cell r="F9159">
            <v>0</v>
          </cell>
        </row>
        <row r="9160">
          <cell r="A9160">
            <v>87874</v>
          </cell>
          <cell r="B9160" t="str">
            <v>CHAPISCO APLICADO EM ALVENARIAS E ESTRUTURAS DE CONCRETO INTERNAS, COM ROLO PARA TEXTURA ACRÍLICA.  ARGAMASSA TRAÇO 1:4 E EMULSÃO POLIMÉRICA (ADESIVO) COM PREPARO EM BETONEIRA 400L. AF_06/2014</v>
          </cell>
          <cell r="C9160" t="str">
            <v>M2</v>
          </cell>
          <cell r="D9160">
            <v>0</v>
          </cell>
          <cell r="E9160">
            <v>0</v>
          </cell>
          <cell r="F9160">
            <v>0</v>
          </cell>
        </row>
        <row r="9161">
          <cell r="A9161">
            <v>87876</v>
          </cell>
          <cell r="B9161" t="str">
            <v>CHAPISCO APLICADO EM ALVENARIAS E ESTRUTURAS DE CONCRETO INTERNAS, COM ROLO PARA TEXTURA ACRÍLICA.  ARGAMASSA INDUSTRIALIZADA COM PREPARO MANUAL. AF_06/2014</v>
          </cell>
          <cell r="C9161" t="str">
            <v>M2</v>
          </cell>
          <cell r="D9161">
            <v>0</v>
          </cell>
          <cell r="E9161">
            <v>0</v>
          </cell>
          <cell r="F9161">
            <v>0</v>
          </cell>
        </row>
        <row r="9162">
          <cell r="A9162">
            <v>87877</v>
          </cell>
          <cell r="B9162" t="str">
            <v>CHAPISCO APLICADO EM ALVENARIAS E ESTRUTURAS DE CONCRETO INTERNAS, COM ROLO PARA TEXTURA ACRÍLICA.  ARGAMASSA INDUSTRIALIZADA COM PREPARO EM MISTURADOR 300 KG. AF_06/2014</v>
          </cell>
          <cell r="C9162" t="str">
            <v>M2</v>
          </cell>
          <cell r="D9162">
            <v>0</v>
          </cell>
          <cell r="E9162">
            <v>0</v>
          </cell>
          <cell r="F9162">
            <v>0</v>
          </cell>
        </row>
        <row r="9163">
          <cell r="A9163">
            <v>87878</v>
          </cell>
          <cell r="B9163" t="str">
            <v>CHAPISCO APLICADO EM ALVENARIAS E ESTRUTURAS DE CONCRETO INTERNAS, COM COLHER DE PEDREIRO.  ARGAMASSA TRAÇO 1:3 COM PREPARO MANUAL. AF_06/2014</v>
          </cell>
          <cell r="C9163" t="str">
            <v>M2</v>
          </cell>
          <cell r="D9163">
            <v>0</v>
          </cell>
          <cell r="E9163">
            <v>0</v>
          </cell>
          <cell r="F9163">
            <v>0</v>
          </cell>
        </row>
        <row r="9164">
          <cell r="A9164">
            <v>87879</v>
          </cell>
          <cell r="B9164" t="str">
            <v>CHAPISCO APLICADO EM ALVENARIAS E ESTRUTURAS DE CONCRETO INTERNAS, COM COLHER DE PEDREIRO.  ARGAMASSA TRAÇO 1:3 COM PREPARO EM BETONEIRA 400L. AF_06/2014</v>
          </cell>
          <cell r="C9164" t="str">
            <v>M2</v>
          </cell>
          <cell r="D9164">
            <v>0</v>
          </cell>
          <cell r="E9164">
            <v>0</v>
          </cell>
          <cell r="F9164">
            <v>0</v>
          </cell>
        </row>
        <row r="9165">
          <cell r="A9165">
            <v>87881</v>
          </cell>
          <cell r="B9165" t="str">
            <v>CHAPISCO APLICADO NO TETO, COM ROLO PARA TEXTURA ACRÍLICA. ARGAMASSA TRAÇO 1:4 E EMULSÃO POLIMÉRICA (ADESIVO) COM PREPARO MANUAL. AF_06/2014</v>
          </cell>
          <cell r="C9165" t="str">
            <v>M2</v>
          </cell>
          <cell r="D9165">
            <v>0</v>
          </cell>
          <cell r="E9165">
            <v>0</v>
          </cell>
          <cell r="F9165">
            <v>0</v>
          </cell>
        </row>
        <row r="9166">
          <cell r="A9166">
            <v>87882</v>
          </cell>
          <cell r="B9166" t="str">
            <v>CHAPISCO APLICADO NO TETO, COM ROLO PARA TEXTURA ACRÍLICA. ARGAMASSA TRAÇO 1:4 E EMULSÃO POLIMÉRICA (ADESIVO) COM PREPARO EM BETONEIRA 400L. AF_06/2014</v>
          </cell>
          <cell r="C9166" t="str">
            <v>M2</v>
          </cell>
          <cell r="D9166">
            <v>0</v>
          </cell>
          <cell r="E9166">
            <v>0</v>
          </cell>
          <cell r="F9166">
            <v>0</v>
          </cell>
        </row>
        <row r="9167">
          <cell r="A9167">
            <v>87884</v>
          </cell>
          <cell r="B9167" t="str">
            <v>CHAPISCO APLICADO NO TETO, COM ROLO PARA TEXTURA ACRÍLICA. ARGAMASSA INDUSTRIALIZADA COM PREPARO MANUAL. AF_06/2014</v>
          </cell>
          <cell r="C9167" t="str">
            <v>M2</v>
          </cell>
          <cell r="D9167">
            <v>0</v>
          </cell>
          <cell r="E9167">
            <v>0</v>
          </cell>
          <cell r="F9167">
            <v>0</v>
          </cell>
        </row>
        <row r="9168">
          <cell r="A9168">
            <v>87885</v>
          </cell>
          <cell r="B9168" t="str">
            <v>CHAPISCO APLICADO NO TETO, COM ROLO PARA TEXTURA ACRÍLICA. ARGAMASSA INDUSTRIALIZADA COM PREPARO EM MISTURADOR 300 KG. AF_06/2014</v>
          </cell>
          <cell r="C9168" t="str">
            <v>M2</v>
          </cell>
          <cell r="D9168">
            <v>0</v>
          </cell>
          <cell r="E9168">
            <v>0</v>
          </cell>
          <cell r="F9168">
            <v>0</v>
          </cell>
        </row>
        <row r="9169">
          <cell r="A9169">
            <v>87886</v>
          </cell>
          <cell r="B9169" t="str">
            <v>CHAPISCO APLICADO NO TETO, COM DESEMPENADEIRA DENTADA. ARGAMASSA INDUSTRIALIZADA COM PREPARO MANUAL. AF_06/2014</v>
          </cell>
          <cell r="C9169" t="str">
            <v>M2</v>
          </cell>
          <cell r="D9169">
            <v>0</v>
          </cell>
          <cell r="E9169">
            <v>0</v>
          </cell>
          <cell r="F9169">
            <v>0</v>
          </cell>
        </row>
        <row r="9170">
          <cell r="A9170">
            <v>87887</v>
          </cell>
          <cell r="B9170" t="str">
            <v>CHAPISCO APLICADO NO TETO, COM DESEMPENADEIRA DENTADA. ARGAMASSA INDUSTRIALIZADA COM PREPARO EM MISTURADOR 300 KG. AF_06/2014</v>
          </cell>
          <cell r="C9170" t="str">
            <v>M2</v>
          </cell>
          <cell r="D9170">
            <v>0</v>
          </cell>
          <cell r="E9170">
            <v>0</v>
          </cell>
          <cell r="F9170">
            <v>0</v>
          </cell>
        </row>
        <row r="9171">
          <cell r="A9171">
            <v>87888</v>
          </cell>
          <cell r="B9171" t="str">
            <v>CHAPISCO APLICADO EM ALVENARIA (SEM PRESENÇA DE VÃOS) E ESTRUTURAS DE CONCRETO DE FACHADA, COM ROLO PARA TEXTURA ACRÍLICA.  ARGAMASSA TRAÇO 1:4 E EMULSÃO POLIMÉRICA (ADESIVO) COM PREPARO MANUAL. AF_06/2014</v>
          </cell>
          <cell r="C9171" t="str">
            <v>M2</v>
          </cell>
          <cell r="D9171">
            <v>0</v>
          </cell>
          <cell r="E9171">
            <v>0</v>
          </cell>
          <cell r="F9171">
            <v>0</v>
          </cell>
        </row>
        <row r="9172">
          <cell r="A9172">
            <v>87889</v>
          </cell>
          <cell r="B9172" t="str">
            <v>CHAPISCO APLICADO EM ALVENARIA (SEM PRESENÇA DE VÃOS) E ESTRUTURAS DE CONCRETO DE FACHADA, COM ROLO PARA TEXTURA ACRÍLICA.  ARGAMASSA TRAÇO 1:4 E EMULSÃO POLIMÉRICA (ADESIVO) COM PREPARO EM BETONEIRA 400L. AF_06/2014</v>
          </cell>
          <cell r="C9172" t="str">
            <v>M2</v>
          </cell>
          <cell r="D9172">
            <v>0</v>
          </cell>
          <cell r="E9172">
            <v>0</v>
          </cell>
          <cell r="F9172">
            <v>0</v>
          </cell>
        </row>
        <row r="9173">
          <cell r="A9173">
            <v>87891</v>
          </cell>
          <cell r="B9173" t="str">
            <v>CHAPISCO APLICADO EM ALVENARIA (SEM PRESENÇA DE VÃOS) E ESTRUTURAS DE CONCRETO DE FACHADA, COM ROLO PARA TEXTURA ACRÍLICA.  ARGAMASSA INDUSTRIALIZADA COM PREPARO MANUAL. AF_06/2014</v>
          </cell>
          <cell r="C9173" t="str">
            <v>M2</v>
          </cell>
          <cell r="D9173">
            <v>0</v>
          </cell>
          <cell r="E9173">
            <v>0</v>
          </cell>
          <cell r="F9173">
            <v>0</v>
          </cell>
        </row>
        <row r="9174">
          <cell r="A9174">
            <v>87892</v>
          </cell>
          <cell r="B9174" t="str">
            <v>CHAPISCO APLICADO EM ALVENARIA (SEM PRESENÇA DE VÃOS) E ESTRUTURAS DE CONCRETO DE FACHADA, COM ROLO PARA TEXTURA ACRÍLICA.  ARGAMASSA INDUSTRIALIZADA COM PREPARO EM MISTURADOR 300 KG. AF_06/2014</v>
          </cell>
          <cell r="C9174" t="str">
            <v>M2</v>
          </cell>
          <cell r="D9174">
            <v>0</v>
          </cell>
          <cell r="E9174">
            <v>0</v>
          </cell>
          <cell r="F9174">
            <v>0</v>
          </cell>
        </row>
        <row r="9175">
          <cell r="A9175">
            <v>87893</v>
          </cell>
          <cell r="B9175" t="str">
            <v>CHAPISCO APLICADO EM ALVENARIA (SEM PRESENÇA DE VÃOS) E ESTRUTURAS DE CONCRETO DE FACHADA, COM COLHER DE PEDREIRO.  ARGAMASSA TRAÇO 1:3 COM PREPARO MANUAL. AF_06/2014</v>
          </cell>
          <cell r="C9175" t="str">
            <v>M2</v>
          </cell>
          <cell r="D9175">
            <v>0</v>
          </cell>
          <cell r="E9175">
            <v>0</v>
          </cell>
          <cell r="F9175">
            <v>0</v>
          </cell>
        </row>
        <row r="9176">
          <cell r="A9176">
            <v>87894</v>
          </cell>
          <cell r="B9176" t="str">
            <v>CHAPISCO APLICADO EM ALVENARIA (SEM PRESENÇA DE VÃOS) E ESTRUTURAS DE CONCRETO DE FACHADA, COM COLHER DE PEDREIRO.  ARGAMASSA TRAÇO 1:3 COM PREPARO EM BETONEIRA 400L. AF_06/2014</v>
          </cell>
          <cell r="C9176" t="str">
            <v>M2</v>
          </cell>
          <cell r="D9176">
            <v>0</v>
          </cell>
          <cell r="E9176">
            <v>0</v>
          </cell>
          <cell r="F9176">
            <v>0</v>
          </cell>
        </row>
        <row r="9177">
          <cell r="A9177">
            <v>87896</v>
          </cell>
          <cell r="B9177" t="str">
            <v>CHAPISCO APLICADO EM ALVENARIA (SEM PRESENÇA DE VÃOS) E ESTRUTURAS DE CONCRETO DE FACHADA, COM EQUIPAMENTO DE PROJEÇÃO.  ARGAMASSA TRAÇO 1:3 COM PREPARO MANUAL. AF_06/2014</v>
          </cell>
          <cell r="C9177" t="str">
            <v>M2</v>
          </cell>
          <cell r="D9177">
            <v>0</v>
          </cell>
          <cell r="E9177">
            <v>0</v>
          </cell>
          <cell r="F9177">
            <v>0</v>
          </cell>
        </row>
        <row r="9178">
          <cell r="A9178">
            <v>87897</v>
          </cell>
          <cell r="B9178" t="str">
            <v>CHAPISCO APLICADO EM ALVENARIA (SEM PRESENÇA DE VÃOS) E ESTRUTURAS DE CONCRETO DE FACHADA, COM EQUIPAMENTO DE PROJEÇÃO.  ARGAMASSA TRAÇO 1:3 COM PREPARO EM BETONEIRA 400 L. AF_06/2014</v>
          </cell>
          <cell r="C9178" t="str">
            <v>M2</v>
          </cell>
          <cell r="D9178">
            <v>0</v>
          </cell>
          <cell r="E9178">
            <v>0</v>
          </cell>
          <cell r="F9178">
            <v>0</v>
          </cell>
        </row>
        <row r="9179">
          <cell r="A9179">
            <v>87899</v>
          </cell>
          <cell r="B9179" t="str">
            <v>CHAPISCO APLICADO EM ALVENARIA (COM PRESENÇA DE VÃOS) E ESTRUTURAS DE CONCRETO DE FACHADA, COM ROLO PARA TEXTURA ACRÍLICA.  ARGAMASSA TRAÇO 1:4 E EMULSÃO POLIMÉRICA (ADESIVO) COM PREPARO MANUAL. AF_06/2014</v>
          </cell>
          <cell r="C9179" t="str">
            <v>M2</v>
          </cell>
          <cell r="D9179">
            <v>0</v>
          </cell>
          <cell r="E9179">
            <v>0</v>
          </cell>
          <cell r="F9179">
            <v>0</v>
          </cell>
        </row>
        <row r="9180">
          <cell r="A9180">
            <v>87900</v>
          </cell>
          <cell r="B9180" t="str">
            <v>CHAPISCO APLICADO EM ALVENARIA (COM PRESENÇA DE VÃOS) E ESTRUTURAS DE CONCRETO DE FACHADA, COM ROLO PARA TEXTURA ACRÍLICA.  ARGAMASSA TRAÇO 1:4 E EMULSÃO POLIMÉRICA (ADESIVO) COM PREPARO EM BETONEIRA 400L. AF_06/2014</v>
          </cell>
          <cell r="C9180" t="str">
            <v>M2</v>
          </cell>
          <cell r="D9180">
            <v>0</v>
          </cell>
          <cell r="E9180">
            <v>0</v>
          </cell>
          <cell r="F9180">
            <v>0</v>
          </cell>
        </row>
        <row r="9181">
          <cell r="A9181">
            <v>87902</v>
          </cell>
          <cell r="B9181" t="str">
            <v>CHAPISCO APLICADO EM ALVENARIA (COM PRESENÇA DE VÃOS) E ESTRUTURAS DE CONCRETO DE FACHADA, COM ROLO PARA TEXTURA ACRÍLICA.  ARGAMASSA INDUSTRIALIZADA COM PREPARO MANUAL. AF_06/2014</v>
          </cell>
          <cell r="C9181" t="str">
            <v>M2</v>
          </cell>
          <cell r="D9181">
            <v>0</v>
          </cell>
          <cell r="E9181">
            <v>0</v>
          </cell>
          <cell r="F9181">
            <v>0</v>
          </cell>
        </row>
        <row r="9182">
          <cell r="A9182">
            <v>87903</v>
          </cell>
          <cell r="B9182" t="str">
            <v>CHAPISCO APLICADO EM ALVENARIA (COM PRESENÇA DE VÃOS) E ESTRUTURAS DE CONCRETO DE FACHADA, COM ROLO PARA TEXTURA ACRÍLICA.  ARGAMASSA INDUSTRIALIZADA COM PREPARO EM MISTURADOR 300 KG. AF_06/2014</v>
          </cell>
          <cell r="C9182" t="str">
            <v>M2</v>
          </cell>
          <cell r="D9182">
            <v>0</v>
          </cell>
          <cell r="E9182">
            <v>0</v>
          </cell>
          <cell r="F9182">
            <v>0</v>
          </cell>
        </row>
        <row r="9183">
          <cell r="A9183">
            <v>87904</v>
          </cell>
          <cell r="B9183" t="str">
            <v>CHAPISCO APLICADO EM ALVENARIA (COM PRESENÇA DE VÃOS) E ESTRUTURAS DE CONCRETO DE FACHADA, COM COLHER DE PEDREIRO.  ARGAMASSA TRAÇO 1:3 COM PREPARO MANUAL. AF_06/2014</v>
          </cell>
          <cell r="C9183" t="str">
            <v>M2</v>
          </cell>
          <cell r="D9183">
            <v>0</v>
          </cell>
          <cell r="E9183">
            <v>0</v>
          </cell>
          <cell r="F9183">
            <v>0</v>
          </cell>
        </row>
        <row r="9184">
          <cell r="A9184">
            <v>87905</v>
          </cell>
          <cell r="B9184" t="str">
            <v>CHAPISCO APLICADO EM ALVENARIA (COM PRESENÇA DE VÃOS) E ESTRUTURAS DE CONCRETO DE FACHADA, COM COLHER DE PEDREIRO.  ARGAMASSA TRAÇO 1:3 COM PREPARO EM BETONEIRA 400L. AF_06/2014</v>
          </cell>
          <cell r="C9184" t="str">
            <v>M2</v>
          </cell>
          <cell r="D9184">
            <v>0</v>
          </cell>
          <cell r="E9184">
            <v>0</v>
          </cell>
          <cell r="F9184">
            <v>0</v>
          </cell>
        </row>
        <row r="9185">
          <cell r="A9185">
            <v>87907</v>
          </cell>
          <cell r="B9185" t="str">
            <v>CHAPISCO APLICADO EM ALVENARIA (COM PRESENÇA DE VÃOS) E ESTRUTURAS DE CONCRETO DE FACHADA, COM EQUIPAMENTO DE PROJEÇÃO.  ARGAMASSA TRAÇO 1:3 COM PREPARO MANUAL. AF_06/2014</v>
          </cell>
          <cell r="C9185" t="str">
            <v>M2</v>
          </cell>
          <cell r="D9185">
            <v>0</v>
          </cell>
          <cell r="E9185">
            <v>0</v>
          </cell>
          <cell r="F9185">
            <v>0</v>
          </cell>
        </row>
        <row r="9186">
          <cell r="A9186">
            <v>87908</v>
          </cell>
          <cell r="B9186" t="str">
            <v>CHAPISCO APLICADO EM ALVENARIA (COM PRESENÇA DE VÃOS) E ESTRUTURAS DE CONCRETO DE FACHADA, COM EQUIPAMENTO DE PROJEÇÃO.  ARGAMASSA TRAÇO 1:3 COM PREPARO EM BETONEIRA 400 L. AF_06/2014</v>
          </cell>
          <cell r="C9186" t="str">
            <v>M2</v>
          </cell>
          <cell r="D9186">
            <v>0</v>
          </cell>
          <cell r="E9186">
            <v>0</v>
          </cell>
          <cell r="F9186">
            <v>0</v>
          </cell>
        </row>
        <row r="9187">
          <cell r="A9187">
            <v>87910</v>
          </cell>
          <cell r="B9187" t="str">
            <v>CHAPISCO APLICADO SOMENTE NA ESTRUTURA DE CONCRETO DA FACHADA, COM DESEMPENADEIRA DENTADA. ARGAMASSA INDUSTRIALIZADA COM PREPARO MANUAL. AF_06/2014</v>
          </cell>
          <cell r="C9187" t="str">
            <v>M2</v>
          </cell>
          <cell r="D9187">
            <v>0</v>
          </cell>
          <cell r="E9187">
            <v>0</v>
          </cell>
          <cell r="F9187">
            <v>0</v>
          </cell>
        </row>
        <row r="9188">
          <cell r="A9188">
            <v>87911</v>
          </cell>
          <cell r="B9188" t="str">
            <v>CHAPISCO APLICADO SOMENTE NA ESTRUTURA DE CONCRETO DA FACHADA, COM DESEMPENADEIRA DENTADA. ARGAMASSA INDUSTRIALIZADA COM PREPARO EM MISTURADOR 300 KG. AF_06/2014</v>
          </cell>
          <cell r="C9188" t="str">
            <v>M2</v>
          </cell>
          <cell r="D9188">
            <v>0</v>
          </cell>
          <cell r="E9188">
            <v>0</v>
          </cell>
          <cell r="F9188">
            <v>0</v>
          </cell>
        </row>
        <row r="9189">
          <cell r="A9189">
            <v>87411</v>
          </cell>
          <cell r="B9189" t="str">
            <v>APLICAÇÃO MANUAL DE GESSO DESEMPENADO (SEM TALISCAS) EM TETO DE AMBIENTES DE ÁREA MAIOR QUE 10M², ESPESSURA DE 0,5CM. AF_06/2014</v>
          </cell>
          <cell r="C9189" t="str">
            <v>M2</v>
          </cell>
          <cell r="D9189">
            <v>0</v>
          </cell>
          <cell r="E9189">
            <v>0</v>
          </cell>
          <cell r="F9189">
            <v>0</v>
          </cell>
        </row>
        <row r="9190">
          <cell r="A9190">
            <v>87412</v>
          </cell>
          <cell r="B9190" t="str">
            <v>APLICAÇÃO MANUAL DE GESSO DESEMPENADO (SEM TALISCAS) EM TETO DE AMBIENTES DE ÁREA ENTRE 5M² E 10M², ESPESSURA DE 0,5CM. AF_06/2014</v>
          </cell>
          <cell r="C9190" t="str">
            <v>M2</v>
          </cell>
          <cell r="D9190">
            <v>0</v>
          </cell>
          <cell r="E9190">
            <v>0</v>
          </cell>
          <cell r="F9190">
            <v>0</v>
          </cell>
        </row>
        <row r="9191">
          <cell r="A9191">
            <v>87413</v>
          </cell>
          <cell r="B9191" t="str">
            <v>APLICAÇÃO MANUAL DE GESSO DESEMPENADO (SEM TALISCAS) EM TETO DE AMBIENTES DE ÁREA MENOR QUE 5M², ESPESSURA DE 0,5CM. AF_06/2014</v>
          </cell>
          <cell r="C9191" t="str">
            <v>M2</v>
          </cell>
          <cell r="D9191">
            <v>0</v>
          </cell>
          <cell r="E9191">
            <v>0</v>
          </cell>
          <cell r="F9191">
            <v>0</v>
          </cell>
        </row>
        <row r="9192">
          <cell r="A9192">
            <v>87414</v>
          </cell>
          <cell r="B9192" t="str">
            <v>APLICAÇÃO MANUAL DE GESSO DESEMPENADO (SEM TALISCAS) EM TETO DE AMBIENTES DE ÁREA MAIOR QUE 10M², ESPESSURA DE 1,0CM. AF_06/2014</v>
          </cell>
          <cell r="C9192" t="str">
            <v>M2</v>
          </cell>
          <cell r="D9192">
            <v>0</v>
          </cell>
          <cell r="E9192">
            <v>0</v>
          </cell>
          <cell r="F9192">
            <v>0</v>
          </cell>
        </row>
        <row r="9193">
          <cell r="A9193">
            <v>87415</v>
          </cell>
          <cell r="B9193" t="str">
            <v>APLICAÇÃO MANUAL DE GESSO DESEMPENADO (SEM TALISCAS) EM TETO DE AMBIENTES DE ÁREA ENTRE 5M² E 10M², ESPESSURA DE 1,0CM. AF_06/2014</v>
          </cell>
          <cell r="C9193" t="str">
            <v>M2</v>
          </cell>
          <cell r="D9193">
            <v>0</v>
          </cell>
          <cell r="E9193">
            <v>0</v>
          </cell>
          <cell r="F9193">
            <v>0</v>
          </cell>
        </row>
        <row r="9194">
          <cell r="A9194">
            <v>87416</v>
          </cell>
          <cell r="B9194" t="str">
            <v>APLICAÇÃO MANUAL DE GESSO DESEMPENADO (SEM TALISCAS) EM TETO DE AMBIENTES DE ÁREA MENOR QUE 5M², ESPESSURA DE 1,0CM. AF_06/2014</v>
          </cell>
          <cell r="C9194" t="str">
            <v>M2</v>
          </cell>
          <cell r="D9194">
            <v>0</v>
          </cell>
          <cell r="E9194">
            <v>0</v>
          </cell>
          <cell r="F9194">
            <v>0</v>
          </cell>
        </row>
        <row r="9195">
          <cell r="A9195">
            <v>87417</v>
          </cell>
          <cell r="B9195" t="str">
            <v>APLICAÇÃO MANUAL DE GESSO DESEMPENADO (SEM TALISCAS) EM PAREDES DE AMBIENTES DE ÁREA MAIOR QUE 10M², ESPESSURA DE 0,5CM. AF_06/2014</v>
          </cell>
          <cell r="C9195" t="str">
            <v>M2</v>
          </cell>
          <cell r="D9195">
            <v>0</v>
          </cell>
          <cell r="E9195">
            <v>0</v>
          </cell>
          <cell r="F9195">
            <v>0</v>
          </cell>
        </row>
        <row r="9196">
          <cell r="A9196">
            <v>87418</v>
          </cell>
          <cell r="B9196" t="str">
            <v>APLICAÇÃO MANUAL DE GESSO DESEMPENADO (SEM TALISCAS) EM PAREDES DE AMBIENTES DE ÁREA ENTRE 5M² E 10M², ESPESSURA DE 0,5CM. AF_06/2014</v>
          </cell>
          <cell r="C9196" t="str">
            <v>M2</v>
          </cell>
          <cell r="D9196">
            <v>0</v>
          </cell>
          <cell r="E9196">
            <v>0</v>
          </cell>
          <cell r="F9196">
            <v>0</v>
          </cell>
        </row>
        <row r="9197">
          <cell r="A9197">
            <v>87419</v>
          </cell>
          <cell r="B9197" t="str">
            <v>APLICAÇÃO MANUAL DE GESSO DESEMPENADO (SEM TALISCAS) EM PAREDES DE AMBIENTES DE ÁREA MENOR QUE 5M², ESPESSURA DE 0,5CM. AF_06/2014</v>
          </cell>
          <cell r="C9197" t="str">
            <v>M2</v>
          </cell>
          <cell r="D9197">
            <v>0</v>
          </cell>
          <cell r="E9197">
            <v>0</v>
          </cell>
          <cell r="F9197">
            <v>0</v>
          </cell>
        </row>
        <row r="9198">
          <cell r="A9198">
            <v>87420</v>
          </cell>
          <cell r="B9198" t="str">
            <v>APLICAÇÃO MANUAL DE GESSO DESEMPENADO (SEM TALISCAS) EM PAREDES DE AMBIENTES DE ÁREA MAIOR QUE 10M², ESPESSURA DE 1,0CM. AF_06/2014</v>
          </cell>
          <cell r="C9198" t="str">
            <v>M2</v>
          </cell>
          <cell r="D9198">
            <v>0</v>
          </cell>
          <cell r="E9198">
            <v>0</v>
          </cell>
          <cell r="F9198">
            <v>0</v>
          </cell>
        </row>
        <row r="9199">
          <cell r="A9199">
            <v>87421</v>
          </cell>
          <cell r="B9199" t="str">
            <v>APLICAÇÃO MANUAL DE GESSO DESEMPENADO (SEM TALISCAS) EM PAREDES DE AMBIENTES DE ÁREA ENTRE 5M² E 10M², ESPESSURA DE 1,0CM. AF_06/2014</v>
          </cell>
          <cell r="C9199" t="str">
            <v>M2</v>
          </cell>
          <cell r="D9199">
            <v>0</v>
          </cell>
          <cell r="E9199">
            <v>0</v>
          </cell>
          <cell r="F9199">
            <v>0</v>
          </cell>
        </row>
        <row r="9200">
          <cell r="A9200">
            <v>87422</v>
          </cell>
          <cell r="B9200" t="str">
            <v>APLICAÇÃO MANUAL DE GESSO DESEMPENADO (SEM TALISCAS) EM PAREDES DE AMBIENTES DE ÁREA MENOR QUE 5M², ESPESSURA DE 1,0CM. AF_06/2014</v>
          </cell>
          <cell r="C9200" t="str">
            <v>M2</v>
          </cell>
          <cell r="D9200">
            <v>0</v>
          </cell>
          <cell r="E9200">
            <v>0</v>
          </cell>
          <cell r="F9200">
            <v>0</v>
          </cell>
        </row>
        <row r="9201">
          <cell r="A9201">
            <v>87423</v>
          </cell>
          <cell r="B9201" t="str">
            <v>APLICAÇÃO MANUAL DE GESSO SARRAFEADO (COM TALISCAS) EM PAREDES DE AMBIENTES DE ÁREA MAIOR QUE 10M², ESPESSURA DE 1,0CM. AF_06/2014</v>
          </cell>
          <cell r="C9201" t="str">
            <v>M2</v>
          </cell>
          <cell r="D9201">
            <v>0</v>
          </cell>
          <cell r="E9201">
            <v>0</v>
          </cell>
          <cell r="F9201">
            <v>0</v>
          </cell>
        </row>
        <row r="9202">
          <cell r="A9202">
            <v>87424</v>
          </cell>
          <cell r="B9202" t="str">
            <v>APLICAÇÃO MANUAL DE GESSO SARRAFEADO (COM TALISCAS) EM PAREDES DE AMBIENTES DE ÁREA ENTRE 5M² E 10M², ESPESSURA DE 1,0CM. AF_06/2014</v>
          </cell>
          <cell r="C9202" t="str">
            <v>M2</v>
          </cell>
          <cell r="D9202">
            <v>0</v>
          </cell>
          <cell r="E9202">
            <v>0</v>
          </cell>
          <cell r="F9202">
            <v>0</v>
          </cell>
        </row>
        <row r="9203">
          <cell r="A9203">
            <v>87425</v>
          </cell>
          <cell r="B9203" t="str">
            <v>APLICAÇÃO MANUAL DE GESSO SARRAFEADO (COM TALISCAS) EM PAREDES DE AMBIENTES DE ÁREA MENOR QUE 5M², ESPESSURA DE 1,0CM. AF_06/2014</v>
          </cell>
          <cell r="C9203" t="str">
            <v>M2</v>
          </cell>
          <cell r="D9203">
            <v>0</v>
          </cell>
          <cell r="E9203">
            <v>0</v>
          </cell>
          <cell r="F9203">
            <v>0</v>
          </cell>
        </row>
        <row r="9204">
          <cell r="A9204">
            <v>87426</v>
          </cell>
          <cell r="B9204" t="str">
            <v>APLICAÇÃO MANUAL DE GESSO SARRAFEADO (COM TALISCAS) EM PAREDES DE AMBIENTES DE ÁREA MAIOR QUE 10M², ESPESSURA DE 1,5CM. AF_06/2014</v>
          </cell>
          <cell r="C9204" t="str">
            <v>M2</v>
          </cell>
          <cell r="D9204">
            <v>0</v>
          </cell>
          <cell r="E9204">
            <v>0</v>
          </cell>
          <cell r="F9204">
            <v>0</v>
          </cell>
        </row>
        <row r="9205">
          <cell r="A9205">
            <v>87427</v>
          </cell>
          <cell r="B9205" t="str">
            <v>APLICAÇÃO MANUAL DE GESSO SARRAFEADO (COM TALISCAS) EM PAREDES DE AMBIENTES DE ÁREA ENTRE 5M² E 10M², ESPESSURA DE 1,5CM. AF_06/2014</v>
          </cell>
          <cell r="C9205" t="str">
            <v>M2</v>
          </cell>
          <cell r="D9205">
            <v>0</v>
          </cell>
          <cell r="E9205">
            <v>0</v>
          </cell>
          <cell r="F9205">
            <v>0</v>
          </cell>
        </row>
        <row r="9206">
          <cell r="A9206">
            <v>87428</v>
          </cell>
          <cell r="B9206" t="str">
            <v>APLICAÇÃO MANUAL DE GESSO SARRAFEADO (COM TALISCAS) EM PAREDES DE AMBIENTES DE ÁREA MENOR QUE 5M², ESPESSURA DE 1,5CM. AF_06/2014</v>
          </cell>
          <cell r="C9206" t="str">
            <v>M2</v>
          </cell>
          <cell r="D9206">
            <v>0</v>
          </cell>
          <cell r="E9206">
            <v>0</v>
          </cell>
          <cell r="F9206">
            <v>0</v>
          </cell>
        </row>
        <row r="9207">
          <cell r="A9207">
            <v>87429</v>
          </cell>
          <cell r="B9207" t="str">
            <v>APLICAÇÃO DE GESSO PROJETADO COM EQUIPAMENTO DE PROJEÇÃO EM PAREDES DE AMBIENTES DE ÁREA MAIOR QUE 10M², DESEMPENADO (SEM TALISCAS), ESPESSURA DE 0,5CM. AF_06/2014</v>
          </cell>
          <cell r="C9207" t="str">
            <v>M2</v>
          </cell>
          <cell r="D9207">
            <v>0</v>
          </cell>
          <cell r="E9207">
            <v>0</v>
          </cell>
          <cell r="F9207">
            <v>0</v>
          </cell>
        </row>
        <row r="9208">
          <cell r="A9208">
            <v>87430</v>
          </cell>
          <cell r="B9208" t="str">
            <v>APLICAÇÃO DE GESSO PROJETADO COM EQUIPAMENTO DE PROJEÇÃO EM PAREDES DE AMBIENTES DE ÁREA ENTRE 5M² E 10M², DESEMPENADO (SEM TALISCAS), ESPESSURA DE 0,5CM. AF_06/2014</v>
          </cell>
          <cell r="C9208" t="str">
            <v>M2</v>
          </cell>
          <cell r="D9208">
            <v>0</v>
          </cell>
          <cell r="E9208">
            <v>0</v>
          </cell>
          <cell r="F9208">
            <v>0</v>
          </cell>
        </row>
        <row r="9209">
          <cell r="A9209">
            <v>87431</v>
          </cell>
          <cell r="B9209" t="str">
            <v>APLICAÇÃO DE GESSO PROJETADO COM EQUIPAMENTO DE PROJEÇÃO EM PAREDES DE AMBIENTES DE ÁREA MENOR QUE 5M², DESEMPENADO (SEM TALISCAS), ESPESSURA DE 0,5CM. AF_06/2014</v>
          </cell>
          <cell r="C9209" t="str">
            <v>M2</v>
          </cell>
          <cell r="D9209">
            <v>0</v>
          </cell>
          <cell r="E9209">
            <v>0</v>
          </cell>
          <cell r="F9209">
            <v>0</v>
          </cell>
        </row>
        <row r="9210">
          <cell r="A9210">
            <v>87432</v>
          </cell>
          <cell r="B9210" t="str">
            <v>APLICAÇÃO DE GESSO PROJETADO COM EQUIPAMENTO DE PROJEÇÃO EM PAREDES DE AMBIENTES DE ÁREA MAIOR QUE 10M², DESEMPENADO (SEM TALISCAS), ESPESSURA DE 1,0CM. AF_06/2014</v>
          </cell>
          <cell r="C9210" t="str">
            <v>M2</v>
          </cell>
          <cell r="D9210">
            <v>0</v>
          </cell>
          <cell r="E9210">
            <v>0</v>
          </cell>
          <cell r="F9210">
            <v>0</v>
          </cell>
        </row>
        <row r="9211">
          <cell r="A9211">
            <v>87433</v>
          </cell>
          <cell r="B9211" t="str">
            <v>APLICAÇÃO DE GESSO PROJETADO COM EQUIPAMENTO DE PROJEÇÃO EM PAREDES DE AMBIENTES DE ÁREA ENTRE 5M² E 10M², DESEMPENADO (SEM TALISCAS), ESPESSURA DE 1,0CM. AF_06/2014</v>
          </cell>
          <cell r="C9211" t="str">
            <v>M2</v>
          </cell>
          <cell r="D9211">
            <v>0</v>
          </cell>
          <cell r="E9211">
            <v>0</v>
          </cell>
          <cell r="F9211">
            <v>0</v>
          </cell>
        </row>
        <row r="9212">
          <cell r="A9212">
            <v>87434</v>
          </cell>
          <cell r="B9212" t="str">
            <v>APLICAÇÃO DE GESSO PROJETADO COM EQUIPAMENTO DE PROJEÇÃO EM PAREDES DE AMBIENTES DE ÁREA MENOR QUE 5M², DESEMPENADO (SEM TALISCAS), ESPESSURA DE 1,0CM. AF_06/2014</v>
          </cell>
          <cell r="C9212" t="str">
            <v>M2</v>
          </cell>
          <cell r="D9212">
            <v>0</v>
          </cell>
          <cell r="E9212">
            <v>0</v>
          </cell>
          <cell r="F9212">
            <v>0</v>
          </cell>
        </row>
        <row r="9213">
          <cell r="A9213">
            <v>87435</v>
          </cell>
          <cell r="B9213" t="str">
            <v>APLICAÇÃO DE GESSO PROJETADO COM EQUIPAMENTO DE PROJEÇÃO EM PAREDES DE AMBIENTES DE ÁREA MAIOR QUE 10M², SARRAFEADO (COM TALISCAS), ESPESSURA DE 1,0CM. AF_06/2014</v>
          </cell>
          <cell r="C9213" t="str">
            <v>M2</v>
          </cell>
          <cell r="D9213">
            <v>0</v>
          </cell>
          <cell r="E9213">
            <v>0</v>
          </cell>
          <cell r="F9213">
            <v>0</v>
          </cell>
        </row>
        <row r="9214">
          <cell r="A9214">
            <v>87436</v>
          </cell>
          <cell r="B9214" t="str">
            <v>APLICAÇÃO DE GESSO PROJETADO COM EQUIPAMENTO DE PROJEÇÃO EM PAREDES DE AMBIENTES DE ÁREA ENTRE 5M² E 10M², SARRAFEADO (COM TALISCAS), ESPESSURA DE 1,0CM. AF_06/2014</v>
          </cell>
          <cell r="C9214" t="str">
            <v>M2</v>
          </cell>
          <cell r="D9214">
            <v>0</v>
          </cell>
          <cell r="E9214">
            <v>0</v>
          </cell>
          <cell r="F9214">
            <v>0</v>
          </cell>
        </row>
        <row r="9215">
          <cell r="A9215">
            <v>87437</v>
          </cell>
          <cell r="B9215" t="str">
            <v>APLICAÇÃO DE GESSO PROJETADO COM EQUIPAMENTO DE PROJEÇÃO EM PAREDES DE AMBIENTES DE ÁREA MENOR QUE 5M², SARRAFEADO (COM TALISCAS), ESPESSURA DE 1,0CM. AF_06/2014</v>
          </cell>
          <cell r="C9215" t="str">
            <v>M2</v>
          </cell>
          <cell r="D9215">
            <v>0</v>
          </cell>
          <cell r="E9215">
            <v>0</v>
          </cell>
          <cell r="F9215">
            <v>0</v>
          </cell>
        </row>
        <row r="9216">
          <cell r="A9216">
            <v>87438</v>
          </cell>
          <cell r="B9216" t="str">
            <v>APLICAÇÃO DE GESSO PROJETADO COM EQUIPAMENTO DE PROJEÇÃO EM PAREDES DE AMBIENTES DE ÁREA MAIOR QUE 10M², SARRAFEADO (COM TALISCAS), ESPESSURA DE 1,5CM. AF_06/2014</v>
          </cell>
          <cell r="C9216" t="str">
            <v>M2</v>
          </cell>
          <cell r="D9216">
            <v>0</v>
          </cell>
          <cell r="E9216">
            <v>0</v>
          </cell>
          <cell r="F9216">
            <v>0</v>
          </cell>
        </row>
        <row r="9217">
          <cell r="A9217">
            <v>87439</v>
          </cell>
          <cell r="B9217" t="str">
            <v>APLICAÇÃO DE GESSO PROJETADO COM EQUIPAMENTO DE PROJEÇÃO EM PAREDES DE AMBIENTES DE ÁREA ENTRE 5M² E 10M², SARRAFEADO (COM TALISCAS), ESPESSURA DE 1,5CM. AF_06/2014</v>
          </cell>
          <cell r="C9217" t="str">
            <v>M2</v>
          </cell>
          <cell r="D9217">
            <v>0</v>
          </cell>
          <cell r="E9217">
            <v>0</v>
          </cell>
          <cell r="F9217">
            <v>0</v>
          </cell>
        </row>
        <row r="9218">
          <cell r="A9218">
            <v>87440</v>
          </cell>
          <cell r="B9218" t="str">
            <v>APLICAÇÃO DE GESSO PROJETADO COM EQUIPAMENTO DE PROJEÇÃO EM PAREDES DE AMBIENTES DE ÁREA MENOR QUE 5M², SARRAFEADO (COM TALISCAS), ESPESSURA DE 1,5CM. AF_06/2014</v>
          </cell>
          <cell r="C9218" t="str">
            <v>M2</v>
          </cell>
          <cell r="D9218">
            <v>0</v>
          </cell>
          <cell r="E9218">
            <v>0</v>
          </cell>
          <cell r="F9218">
            <v>0</v>
          </cell>
        </row>
        <row r="9219">
          <cell r="A9219">
            <v>87527</v>
          </cell>
          <cell r="B9219" t="str">
            <v>EMBOÇO, PARA RECEBIMENTO DE CERÂMICA, EM ARGAMASSA TRAÇO 1:2:8, PREPARO MECÂNICO COM BETONEIRA 400L, APLICADO MANUALMENTE EM FACES INTERNAS DE PAREDES, PARA AMBIENTE COM ÁREA MENOR QUE 5M2, ESPESSURA DE 20MM, COM EXECUÇÃO DE TALISCAS. AF_06/2014</v>
          </cell>
          <cell r="C9219" t="str">
            <v>M2</v>
          </cell>
          <cell r="D9219">
            <v>0</v>
          </cell>
          <cell r="E9219">
            <v>0</v>
          </cell>
          <cell r="F9219">
            <v>0</v>
          </cell>
        </row>
        <row r="9220">
          <cell r="A9220">
            <v>87528</v>
          </cell>
          <cell r="B9220" t="str">
            <v>EMBOÇO, PARA RECEBIMENTO DE CERÂMICA, EM ARGAMASSA TRAÇO 1:2:8, PREPARO MANUAL, APLICADO MANUALMENTE EM FACES INTERNAS DE PAREDES, PARA AMBIENTE COM ÁREA MENOR QUE 5M2, ESPESSURA DE 20MM, COM EXECUÇÃO DE TALISCAS. AF_06/2014</v>
          </cell>
          <cell r="C9220" t="str">
            <v>M2</v>
          </cell>
          <cell r="D9220">
            <v>0</v>
          </cell>
          <cell r="E9220">
            <v>0</v>
          </cell>
          <cell r="F9220">
            <v>0</v>
          </cell>
        </row>
        <row r="9221">
          <cell r="A9221">
            <v>87529</v>
          </cell>
          <cell r="B9221" t="str">
            <v>MASSA ÚNICA, PARA RECEBIMENTO DE PINTURA, EM ARGAMASSA TRAÇO 1:2:8, PREPARO MECÂNICO COM BETONEIRA 400L, APLICADA MANUALMENTE EM FACES INTERNAS DE PAREDES, ESPESSURA DE 20MM, COM EXECUÇÃO DE TALISCAS. AF_06/2014</v>
          </cell>
          <cell r="C9221" t="str">
            <v>M2</v>
          </cell>
          <cell r="D9221">
            <v>0</v>
          </cell>
          <cell r="E9221">
            <v>0</v>
          </cell>
          <cell r="F9221">
            <v>0</v>
          </cell>
        </row>
        <row r="9222">
          <cell r="A9222">
            <v>87530</v>
          </cell>
          <cell r="B9222" t="str">
            <v>MASSA ÚNICA, PARA RECEBIMENTO DE PINTURA, EM ARGAMASSA TRAÇO 1:2:8, PREPARO MANUAL, APLICADA MANUALMENTE EM FACES INTERNAS DE PAREDES, ESPESSURA DE 20MM, COM EXECUÇÃO DE TALISCAS. AF_06/2014</v>
          </cell>
          <cell r="C9222" t="str">
            <v>M2</v>
          </cell>
          <cell r="D9222">
            <v>0</v>
          </cell>
          <cell r="E9222">
            <v>0</v>
          </cell>
          <cell r="F9222">
            <v>0</v>
          </cell>
        </row>
        <row r="9223">
          <cell r="A9223">
            <v>87531</v>
          </cell>
          <cell r="B9223" t="str">
            <v>EMBOÇO, PARA RECEBIMENTO DE CERÂMICA, EM ARGAMASSA TRAÇO 1:2:8, PREPARO MECÂNICO COM BETONEIRA 400L, APLICADO MANUALMENTE EM FACES INTERNAS DE PAREDES, PARA AMBIENTE COM ÁREA ENTRE 5M2 E 10M2, ESPESSURA DE 20MM, COM EXECUÇÃO DE TALISCAS. AF_06/2014</v>
          </cell>
          <cell r="C9223" t="str">
            <v>M2</v>
          </cell>
          <cell r="D9223">
            <v>0</v>
          </cell>
          <cell r="E9223">
            <v>0</v>
          </cell>
          <cell r="F9223">
            <v>0</v>
          </cell>
        </row>
        <row r="9224">
          <cell r="A9224">
            <v>87532</v>
          </cell>
          <cell r="B9224" t="str">
            <v>EMBOÇO, PARA RECEBIMENTO DE CERÂMICA, EM ARGAMASSA TRAÇO 1:2:8, PREPARO MANUAL, APLICADO MANUALMENTE EM FACES INTERNAS DE PAREDES, PARA AMBIENTE COM ÁREA  ENTRE 5M2 E 10M2, ESPESSURA DE 20MM, COM EXECUÇÃO DE TALISCAS. AF_06/2014</v>
          </cell>
          <cell r="C9224" t="str">
            <v>M2</v>
          </cell>
          <cell r="D9224">
            <v>0</v>
          </cell>
          <cell r="E9224">
            <v>0</v>
          </cell>
          <cell r="F9224">
            <v>0</v>
          </cell>
        </row>
        <row r="9225">
          <cell r="A9225">
            <v>87535</v>
          </cell>
          <cell r="B9225" t="str">
            <v>EMBOÇO, PARA RECEBIMENTO DE CERÂMICA, EM ARGAMASSA TRAÇO 1:2:8, PREPARO MECÂNICO COM BETONEIRA 400L, APLICADO MANUALMENTE EM FACES INTERNAS DE PAREDES, PARA AMBIENTE COM ÁREA  MAIOR QUE 10M2, ESPESSURA DE 20MM, COM EXECUÇÃO DE TALISCAS. AF_06/2014</v>
          </cell>
          <cell r="C9225" t="str">
            <v>M2</v>
          </cell>
          <cell r="D9225">
            <v>0</v>
          </cell>
          <cell r="E9225">
            <v>0</v>
          </cell>
          <cell r="F9225">
            <v>0</v>
          </cell>
        </row>
        <row r="9226">
          <cell r="A9226">
            <v>87536</v>
          </cell>
          <cell r="B9226" t="str">
            <v>EMBOÇO, PARA RECEBIMENTO DE CERÂMICA, EM ARGAMASSA TRAÇO 1:2:8, PREPARO MANUAL, APLICADO MANUALMENTE EM FACES INTERNAS DE PAREDES, PARA AMBIENTE COM ÁREA  MAIOR QUE 10M2, ESPESSURA DE 20MM, COM EXECUÇÃO DE TALISCAS. AF_06/2014</v>
          </cell>
          <cell r="C9226" t="str">
            <v>M2</v>
          </cell>
          <cell r="D9226">
            <v>0</v>
          </cell>
          <cell r="E9226">
            <v>0</v>
          </cell>
          <cell r="F9226">
            <v>0</v>
          </cell>
        </row>
        <row r="9227">
          <cell r="A9227">
            <v>87537</v>
          </cell>
          <cell r="B922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9227" t="str">
            <v>M2</v>
          </cell>
          <cell r="D9227">
            <v>0</v>
          </cell>
          <cell r="E9227">
            <v>0</v>
          </cell>
          <cell r="F9227">
            <v>0</v>
          </cell>
        </row>
        <row r="9228">
          <cell r="A9228">
            <v>87538</v>
          </cell>
          <cell r="B9228" t="str">
            <v>MASSA ÚNICA, PARA RECEBIMENTO DE PINTURA, EM ARGAMASSA INDUSTRIALIZADA, PREPARO MECÂNICO, APLICADO COM EQUIPAMENTO DE MISTURA E PROJEÇÃO DE 1,5 M3/H DE ARGAMASSA EM FACES INTERNAS DE PAREDES, ESPESSURA DE 20MM, COM EXECUÇÃO DE TALISCAS. AF_06/2014</v>
          </cell>
          <cell r="C9228" t="str">
            <v>M2</v>
          </cell>
          <cell r="D9228">
            <v>0</v>
          </cell>
          <cell r="E9228">
            <v>0</v>
          </cell>
          <cell r="F9228">
            <v>0</v>
          </cell>
        </row>
        <row r="9229">
          <cell r="A9229">
            <v>87539</v>
          </cell>
          <cell r="B922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9229" t="str">
            <v>M2</v>
          </cell>
          <cell r="D9229">
            <v>0</v>
          </cell>
          <cell r="E9229">
            <v>0</v>
          </cell>
          <cell r="F9229">
            <v>0</v>
          </cell>
        </row>
        <row r="9230">
          <cell r="A9230">
            <v>87541</v>
          </cell>
          <cell r="B923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9230" t="str">
            <v>M2</v>
          </cell>
          <cell r="D9230">
            <v>0</v>
          </cell>
          <cell r="E9230">
            <v>0</v>
          </cell>
          <cell r="F9230">
            <v>0</v>
          </cell>
        </row>
        <row r="9231">
          <cell r="A9231">
            <v>87543</v>
          </cell>
          <cell r="B9231" t="str">
            <v>MASSA ÚNICA, PARA RECEBIMENTO DE PINTURA OU CERÂMICA, ARGAMASSA INDUSTRIALIZADA, PREPARO MECÂNICO, APLICADO COM EQUIPAMENTO DE MISTURA E PROJEÇÃO DE 1,5 M3/H EM FACES INTERNAS DE PAREDES, ESPESSURA DE 5MM, SEM EXECUÇÃO DE TALISCAS. AF_06/2014</v>
          </cell>
          <cell r="C9231" t="str">
            <v>M2</v>
          </cell>
          <cell r="D9231">
            <v>0</v>
          </cell>
          <cell r="E9231">
            <v>0</v>
          </cell>
          <cell r="F9231">
            <v>0</v>
          </cell>
        </row>
        <row r="9232">
          <cell r="A9232">
            <v>87545</v>
          </cell>
          <cell r="B9232" t="str">
            <v>EMBOÇO, PARA RECEBIMENTO DE CERÂMICA, EM ARGAMASSA TRAÇO 1:2:8, PREPARO MECÂNICO COM BETONEIRA 400L, APLICADO MANUALMENTE EM FACES INTERNAS DE PAREDES, PARA AMBIENTE COM ÁREA MENOR QUE 5M2, ESPESSURA DE 10MM, COM EXECUÇÃO DE TALISCAS. AF_06/2014</v>
          </cell>
          <cell r="C9232" t="str">
            <v>M2</v>
          </cell>
          <cell r="D9232">
            <v>0</v>
          </cell>
          <cell r="E9232">
            <v>0</v>
          </cell>
          <cell r="F9232">
            <v>0</v>
          </cell>
        </row>
        <row r="9233">
          <cell r="A9233">
            <v>87546</v>
          </cell>
          <cell r="B9233" t="str">
            <v>EMBOÇO, PARA RECEBIMENTO DE CERÂMICA, EM ARGAMASSA TRAÇO 1:2:8, PREPARO MANUAL, APLICADO MANUALMENTE EM FACES INTERNAS DE PAREDES, PARA AMBIENTE COM ÁREA MENOR QUE 5M2, ESPESSURA DE 10MM, COM EXECUÇÃO DE TALISCAS. AF_06/2014</v>
          </cell>
          <cell r="C9233" t="str">
            <v>M2</v>
          </cell>
          <cell r="D9233">
            <v>0</v>
          </cell>
          <cell r="E9233">
            <v>0</v>
          </cell>
          <cell r="F9233">
            <v>0</v>
          </cell>
        </row>
        <row r="9234">
          <cell r="A9234">
            <v>87547</v>
          </cell>
          <cell r="B9234" t="str">
            <v>MASSA ÚNICA, PARA RECEBIMENTO DE PINTURA, EM ARGAMASSA TRAÇO 1:2:8, PREPARO MECÂNICO COM BETONEIRA 400L, APLICADA MANUALMENTE EM FACES INTERNAS DE PAREDES, ESPESSURA DE 10MM, COM EXECUÇÃO DE TALISCAS. AF_06/2014</v>
          </cell>
          <cell r="C9234" t="str">
            <v>M2</v>
          </cell>
          <cell r="D9234">
            <v>0</v>
          </cell>
          <cell r="E9234">
            <v>0</v>
          </cell>
          <cell r="F9234">
            <v>0</v>
          </cell>
        </row>
        <row r="9235">
          <cell r="A9235">
            <v>87548</v>
          </cell>
          <cell r="B9235" t="str">
            <v>MASSA ÚNICA, PARA RECEBIMENTO DE PINTURA, EM ARGAMASSA TRAÇO 1:2:8, PREPARO MANUAL, APLICADA MANUALMENTE EM FACES INTERNAS DE PAREDES, ESPESSURA DE 10MM, COM EXECUÇÃO DE TALISCAS. AF_06/2014</v>
          </cell>
          <cell r="C9235" t="str">
            <v>M2</v>
          </cell>
          <cell r="D9235">
            <v>0</v>
          </cell>
          <cell r="E9235">
            <v>0</v>
          </cell>
          <cell r="F9235">
            <v>0</v>
          </cell>
        </row>
        <row r="9236">
          <cell r="A9236">
            <v>87549</v>
          </cell>
          <cell r="B9236" t="str">
            <v>EMBOÇO, PARA RECEBIMENTO DE CERÂMICA, EM ARGAMASSA TRAÇO 1:2:8, PREPARO MECÂNICO COM BETONEIRA 400L, APLICADO MANUALMENTE EM FACES INTERNAS DE PAREDES, PARA AMBIENTE COM ÁREA ENTRE 5M2 E 10M2, ESPESSURA DE 10MM, COM EXECUÇÃO DE TALISCAS. AF_06/2014</v>
          </cell>
          <cell r="C9236" t="str">
            <v>M2</v>
          </cell>
          <cell r="D9236">
            <v>0</v>
          </cell>
          <cell r="E9236">
            <v>0</v>
          </cell>
          <cell r="F9236">
            <v>0</v>
          </cell>
        </row>
        <row r="9237">
          <cell r="A9237">
            <v>87550</v>
          </cell>
          <cell r="B9237" t="str">
            <v>EMBOÇO, PARA RECEBIMENTO DE CERÂMICA, EM ARGAMASSA TRAÇO 1:2:8, PREPARO MANUAL, APLICADO MANUALMENTE EM FACES INTERNAS DE PAREDES, PARA AMBIENTE COM ÁREA ENTRE 5M2 E 10M2, ESPESSURA DE 10MM, COM EXECUÇÃO DE TALISCAS. AF_06/2014</v>
          </cell>
          <cell r="C9237" t="str">
            <v>M2</v>
          </cell>
          <cell r="D9237">
            <v>0</v>
          </cell>
          <cell r="E9237">
            <v>0</v>
          </cell>
          <cell r="F9237">
            <v>0</v>
          </cell>
        </row>
        <row r="9238">
          <cell r="A9238">
            <v>87553</v>
          </cell>
          <cell r="B9238" t="str">
            <v>EMBOÇO, PARA RECEBIMENTO DE CERÂMICA, EM ARGAMASSA TRAÇO 1:2:8, PREPARO MECÂNICO COM BETONEIRA 400L, APLICADO MANUALMENTE EM FACES INTERNAS DE PAREDES, PARA AMBIENTE COM ÁREA MAIOR QUE 10M2, ESPESSURA DE 10MM, COM EXECUÇÃO DE TALISCAS. AF_06/2014</v>
          </cell>
          <cell r="C9238" t="str">
            <v>M2</v>
          </cell>
          <cell r="D9238">
            <v>0</v>
          </cell>
          <cell r="E9238">
            <v>0</v>
          </cell>
          <cell r="F9238">
            <v>0</v>
          </cell>
        </row>
        <row r="9239">
          <cell r="A9239">
            <v>87554</v>
          </cell>
          <cell r="B9239" t="str">
            <v>EMBOÇO, PARA RECEBIMENTO DE CERÂMICA, EM ARGAMASSA TRAÇO 1:2:8, PREPARO MANUAL, APLICADO MANUALMENTE EM FACES INTERNAS DE PAREDES, PARA AMBIENTE COM ÁREA MAIOR QUE 10M2, ESPESSURA DE 10MM, COM EXECUÇÃO DE TALISCAS. AF_06/2014</v>
          </cell>
          <cell r="C9239" t="str">
            <v>M2</v>
          </cell>
          <cell r="D9239">
            <v>0</v>
          </cell>
          <cell r="E9239">
            <v>0</v>
          </cell>
          <cell r="F9239">
            <v>0</v>
          </cell>
        </row>
        <row r="9240">
          <cell r="A9240">
            <v>87555</v>
          </cell>
          <cell r="B924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9240" t="str">
            <v>M2</v>
          </cell>
          <cell r="D9240">
            <v>0</v>
          </cell>
          <cell r="E9240">
            <v>0</v>
          </cell>
          <cell r="F9240">
            <v>0</v>
          </cell>
        </row>
        <row r="9241">
          <cell r="A9241">
            <v>87556</v>
          </cell>
          <cell r="B9241" t="str">
            <v>MASSA ÚNICA, PARA RECEBIMENTO DE PINTURA, EM ARGAMASSA INDUSTRIALIZADA, PREPARO MECÂNICO, APLICADO COM EQUIPAMENTO DE MISTURA E PROJEÇÃO DE 1,5 M3/H DE ARGAMASSA EM FACES INTERNAS DE PAREDES, ESPESSURA DE 10MM, COM EXECUÇÃO DE TALISCAS. AF_06/2014</v>
          </cell>
          <cell r="C9241" t="str">
            <v>M2</v>
          </cell>
          <cell r="D9241">
            <v>0</v>
          </cell>
          <cell r="E9241">
            <v>0</v>
          </cell>
          <cell r="F9241">
            <v>0</v>
          </cell>
        </row>
        <row r="9242">
          <cell r="A9242">
            <v>87557</v>
          </cell>
          <cell r="B924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9242" t="str">
            <v>M2</v>
          </cell>
          <cell r="D9242">
            <v>0</v>
          </cell>
          <cell r="E9242">
            <v>0</v>
          </cell>
          <cell r="F9242">
            <v>0</v>
          </cell>
        </row>
        <row r="9243">
          <cell r="A9243">
            <v>87559</v>
          </cell>
          <cell r="B924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9243" t="str">
            <v>M2</v>
          </cell>
          <cell r="D9243">
            <v>0</v>
          </cell>
          <cell r="E9243">
            <v>0</v>
          </cell>
          <cell r="F9243">
            <v>0</v>
          </cell>
        </row>
        <row r="9244">
          <cell r="A9244">
            <v>87561</v>
          </cell>
          <cell r="B9244" t="str">
            <v>MASSA ÚNICA, PARA RECEBIMENTO DE PINTURA OU CERÂMICA, EM ARGAMASSA INDUSTRIALIZADA, PREPARO MECÂNICO, APLICADO COM EQUIPAMENTO DE MISTURA E PROJEÇÃO DE 1,5 M3/H DE ARGAMASSA EM FACES INTERNAS DE PAREDES, ESPESSURA DE 10MM, SEM EXECUÇÃO DE TALISCAS. AF_06/2014</v>
          </cell>
          <cell r="C9244" t="str">
            <v>M2</v>
          </cell>
          <cell r="D9244">
            <v>0</v>
          </cell>
          <cell r="E9244">
            <v>0</v>
          </cell>
          <cell r="F9244">
            <v>0</v>
          </cell>
        </row>
        <row r="9245">
          <cell r="A9245">
            <v>87775</v>
          </cell>
          <cell r="B9245" t="str">
            <v>EMBOÇO OU MASSA ÚNICA EM ARGAMASSA TRAÇO 1:2:8, PREPARO MECÂNICO COM BETONEIRA 400 L, APLICADA MANUALMENTE EM PANOS DE FACHADA COM PRESENÇA DE VÃOS, ESPESSURA DE 25 MM. AF_06/2014</v>
          </cell>
          <cell r="C9245" t="str">
            <v>M2</v>
          </cell>
          <cell r="D9245">
            <v>0</v>
          </cell>
          <cell r="E9245">
            <v>0</v>
          </cell>
          <cell r="F9245">
            <v>0</v>
          </cell>
        </row>
        <row r="9246">
          <cell r="A9246">
            <v>87777</v>
          </cell>
          <cell r="B9246" t="str">
            <v>EMBOÇO OU MASSA ÚNICA EM ARGAMASSA TRAÇO 1:2:8, PREPARO MANUAL, APLICADA MANUALMENTE EM PANOS DE FACHADA COM PRESENÇA DE VÃOS, ESPESSURA DE 25 MM. AF_06/2014</v>
          </cell>
          <cell r="C9246" t="str">
            <v>M2</v>
          </cell>
          <cell r="D9246">
            <v>0</v>
          </cell>
          <cell r="E9246">
            <v>0</v>
          </cell>
          <cell r="F9246">
            <v>0</v>
          </cell>
        </row>
        <row r="9247">
          <cell r="A9247">
            <v>87778</v>
          </cell>
          <cell r="B9247" t="str">
            <v>EMBOÇO OU MASSA ÚNICA EM ARGAMASSA INDUSTRIALIZADA, PREPARO MECÂNICO E APLICAÇÃO COM EQUIPAMENTO DE MISTURA E PROJEÇÃO DE 1,5 M3/H DE ARGAMASSA EM PANOS DE FACHADA COM PRESENÇA DE VÃOS, ESPESSURA DE 25 MM. AF_06/2014</v>
          </cell>
          <cell r="C9247" t="str">
            <v>M2</v>
          </cell>
          <cell r="D9247">
            <v>0</v>
          </cell>
          <cell r="E9247">
            <v>0</v>
          </cell>
          <cell r="F9247">
            <v>0</v>
          </cell>
        </row>
        <row r="9248">
          <cell r="A9248">
            <v>87779</v>
          </cell>
          <cell r="B9248" t="str">
            <v>EMBOÇO OU MASSA ÚNICA EM ARGAMASSA TRAÇO 1:2:8, PREPARO MECÂNICO COM BETONEIRA 400 L, APLICADA MANUALMENTE EM PANOS DE FACHADA COM PRESENÇA DE VÃOS, ESPESSURA DE 35 MM. AF_06/2014</v>
          </cell>
          <cell r="C9248" t="str">
            <v>M2</v>
          </cell>
          <cell r="D9248">
            <v>0</v>
          </cell>
          <cell r="E9248">
            <v>0</v>
          </cell>
          <cell r="F9248">
            <v>0</v>
          </cell>
        </row>
        <row r="9249">
          <cell r="A9249">
            <v>87781</v>
          </cell>
          <cell r="B9249" t="str">
            <v>EMBOÇO OU MASSA ÚNICA EM ARGAMASSA TRAÇO 1:2:8, PREPARO MANUAL, APLICADA MANUALMENTE EM PANOS DE FACHADA COM PRESENÇA DE VÃOS, ESPESSURA DE 35 MM. AF_06/2014</v>
          </cell>
          <cell r="C9249" t="str">
            <v>M2</v>
          </cell>
          <cell r="D9249">
            <v>0</v>
          </cell>
          <cell r="E9249">
            <v>0</v>
          </cell>
          <cell r="F9249">
            <v>0</v>
          </cell>
        </row>
        <row r="9250">
          <cell r="A9250">
            <v>87783</v>
          </cell>
          <cell r="B9250" t="str">
            <v>EMBOÇO OU MASSA ÚNICA EM ARGAMASSA INDUSTRIALIZADA, PREPARO MECÂNICO E APLICAÇÃO COM EQUIPAMENTO DE MISTURA E PROJEÇÃO DE 1,5 M3/H DE ARGAMASSA EM PANOS DE FACHADA COM PRESENÇA DE VÃOS, ESPESSURA DE 35 MM. AF_06/2014</v>
          </cell>
          <cell r="C9250" t="str">
            <v>M2</v>
          </cell>
          <cell r="D9250">
            <v>0</v>
          </cell>
          <cell r="E9250">
            <v>0</v>
          </cell>
          <cell r="F9250">
            <v>0</v>
          </cell>
        </row>
        <row r="9251">
          <cell r="A9251">
            <v>87784</v>
          </cell>
          <cell r="B9251" t="str">
            <v>EMBOÇO OU MASSA ÚNICA EM ARGAMASSA TRAÇO 1:2:8, PREPARO MECÂNICO COM BETONEIRA 400 L, APLICADA MANUALMENTE EM PANOS DE FACHADA COM PRESENÇA DE VÃOS, ESPESSURA DE 45 MM. AF_06/2014</v>
          </cell>
          <cell r="C9251" t="str">
            <v>M2</v>
          </cell>
          <cell r="D9251">
            <v>0</v>
          </cell>
          <cell r="E9251">
            <v>0</v>
          </cell>
          <cell r="F9251">
            <v>0</v>
          </cell>
        </row>
        <row r="9252">
          <cell r="A9252">
            <v>87786</v>
          </cell>
          <cell r="B9252" t="str">
            <v>EMBOÇO OU MASSA ÚNICA EM ARGAMASSA TRAÇO 1:2:8, PREPARO MANUAL, APLICADA MANUALMENTE EM PANOS DE FACHADA COM PRESENÇA DE VÃOS, ESPESSURA DE 45 MM. AF_06/2014</v>
          </cell>
          <cell r="C9252" t="str">
            <v>M2</v>
          </cell>
          <cell r="D9252">
            <v>0</v>
          </cell>
          <cell r="E9252">
            <v>0</v>
          </cell>
          <cell r="F9252">
            <v>0</v>
          </cell>
        </row>
        <row r="9253">
          <cell r="A9253">
            <v>87787</v>
          </cell>
          <cell r="B9253" t="str">
            <v>EMBOÇO OU MASSA ÚNICA EM ARGAMASSA INDUSTRIALIZADA, PREPARO MECÂNICO E APLICAÇÃO COM EQUIPAMENTO DE MISTURA E PROJEÇÃO DE 1,5 M3/H DE ARGAMASSA EM PANOS DE FACHADA COM PRESENÇA DE VÃOS, ESPESSURA DE 45 MM. AF_06/2014</v>
          </cell>
          <cell r="C9253" t="str">
            <v>M2</v>
          </cell>
          <cell r="D9253">
            <v>0</v>
          </cell>
          <cell r="E9253">
            <v>0</v>
          </cell>
          <cell r="F9253">
            <v>0</v>
          </cell>
        </row>
        <row r="9254">
          <cell r="A9254">
            <v>87788</v>
          </cell>
          <cell r="B9254" t="str">
            <v>EMBOÇO OU MASSA ÚNICA EM ARGAMASSA TRAÇO 1:2:8, PREPARO MECÂNICO COM BETONEIRA 400 L, APLICADA MANUALMENTE EM PANOS DE FACHADA COM PRESENÇA DE VÃOS, ESPESSURA MAIOR OU IGUAL A 50 MM. AF_06/2014</v>
          </cell>
          <cell r="C9254" t="str">
            <v>M2</v>
          </cell>
          <cell r="D9254">
            <v>0</v>
          </cell>
          <cell r="E9254">
            <v>0</v>
          </cell>
          <cell r="F9254">
            <v>0</v>
          </cell>
        </row>
        <row r="9255">
          <cell r="A9255">
            <v>87790</v>
          </cell>
          <cell r="B9255" t="str">
            <v>EMBOÇO OU MASSA ÚNICA EM ARGAMASSA TRAÇO 1:2:8, PREPARO MANUAL, APLICADA MANUALMENTE EM PANOS DE FACHADA COM PRESENÇA DE VÃOS, ESPESSURA MAIOR OU IGUAL A 50 MM. AF_06/2014</v>
          </cell>
          <cell r="C9255" t="str">
            <v>M2</v>
          </cell>
          <cell r="D9255">
            <v>0</v>
          </cell>
          <cell r="E9255">
            <v>0</v>
          </cell>
          <cell r="F9255">
            <v>0</v>
          </cell>
        </row>
        <row r="9256">
          <cell r="A9256">
            <v>87791</v>
          </cell>
          <cell r="B9256" t="str">
            <v>EMBOÇO OU MASSA ÚNICA EM ARGAMASSA INDUSTRIALIZADA, PREPARO MECÂNICO E APLICAÇÃO COM EQUIPAMENTO DE MISTURA E PROJEÇÃO DE 1,5 M3/H DE ARGAMASSA EM PANOS DE FACHADA COM PRESENÇA DE VÃOS, ESPESSURA MAIOR OU IGUAL A 50 MM. AF_06/2014</v>
          </cell>
          <cell r="C9256" t="str">
            <v>M2</v>
          </cell>
          <cell r="D9256">
            <v>0</v>
          </cell>
          <cell r="E9256">
            <v>0</v>
          </cell>
          <cell r="F9256">
            <v>0</v>
          </cell>
        </row>
        <row r="9257">
          <cell r="A9257">
            <v>87792</v>
          </cell>
          <cell r="B9257" t="str">
            <v>EMBOÇO OU MASSA ÚNICA EM ARGAMASSA TRAÇO 1:2:8, PREPARO MECÂNICO COM BETONEIRA 400 L, APLICADA MANUALMENTE EM PANOS CEGOS DE FACHADA (SEM PRESENÇA DE VÃOS), ESPESSURA DE 25 MM. AF_06/2014</v>
          </cell>
          <cell r="C9257" t="str">
            <v>M2</v>
          </cell>
          <cell r="D9257">
            <v>0</v>
          </cell>
          <cell r="E9257">
            <v>0</v>
          </cell>
          <cell r="F9257">
            <v>0</v>
          </cell>
        </row>
        <row r="9258">
          <cell r="A9258">
            <v>87794</v>
          </cell>
          <cell r="B9258" t="str">
            <v>EMBOÇO OU MASSA ÚNICA EM ARGAMASSA TRAÇO 1:2:8, PREPARO MANUAL, APLICADA MANUALMENTE EM PANOS CEGOS DE FACHADA (SEM PRESENÇA DE VÃOS), ESPESSURA DE 25 MM. AF_06/2014</v>
          </cell>
          <cell r="C9258" t="str">
            <v>M2</v>
          </cell>
          <cell r="D9258">
            <v>0</v>
          </cell>
          <cell r="E9258">
            <v>0</v>
          </cell>
          <cell r="F9258">
            <v>0</v>
          </cell>
        </row>
        <row r="9259">
          <cell r="A9259">
            <v>87795</v>
          </cell>
          <cell r="B9259" t="str">
            <v>EMBOÇO OU MASSA ÚNICA EM ARGAMASSA INDUSTRIALIZADA, PREPARO MECÂNICO E APLICAÇÃO COM EQUIPAMENTO DE MISTURA E PROJEÇÃO DE 1,5 M3/H DE ARGAMASSA EM PANOS CEGOS DE FACHADA (SEM PRESENÇA DE VÃOS), ESPESSURA DE 25 MM. AF_06/2014</v>
          </cell>
          <cell r="C9259" t="str">
            <v>M2</v>
          </cell>
          <cell r="D9259">
            <v>0</v>
          </cell>
          <cell r="E9259">
            <v>0</v>
          </cell>
          <cell r="F9259">
            <v>0</v>
          </cell>
        </row>
        <row r="9260">
          <cell r="A9260">
            <v>87797</v>
          </cell>
          <cell r="B9260" t="str">
            <v>EMBOÇO OU MASSA ÚNICA EM ARGAMASSA TRAÇO 1:2:8, PREPARO MECÂNICO COM BETONEIRA 400 L, APLICADA MANUALMENTE EM PANOS CEGOS DE FACHADA (SEM PRESENÇA DE VÃOS), ESPESSURA DE 35 MM. AF_06/2014</v>
          </cell>
          <cell r="C9260" t="str">
            <v>M2</v>
          </cell>
          <cell r="D9260">
            <v>0</v>
          </cell>
          <cell r="E9260">
            <v>0</v>
          </cell>
          <cell r="F9260">
            <v>0</v>
          </cell>
        </row>
        <row r="9261">
          <cell r="A9261">
            <v>87799</v>
          </cell>
          <cell r="B9261" t="str">
            <v>EMBOÇO OU MASSA ÚNICA EM ARGAMASSA TRAÇO 1:2:8, PREPARO MANUAL, APLICADA MANUALMENTE EM PANOS CEGOS DE FACHADA (SEM PRESENÇA DE VÃOS), ESPESSURA DE 35 MM. AF_06/2014</v>
          </cell>
          <cell r="C9261" t="str">
            <v>M2</v>
          </cell>
          <cell r="D9261">
            <v>0</v>
          </cell>
          <cell r="E9261">
            <v>0</v>
          </cell>
          <cell r="F9261">
            <v>0</v>
          </cell>
        </row>
        <row r="9262">
          <cell r="A9262">
            <v>87800</v>
          </cell>
          <cell r="B9262" t="str">
            <v>EMBOÇO OU MASSA ÚNICA EM ARGAMASSA INDUSTRIALIZADA, PREPARO MECÂNICO E APLICAÇÃO COM EQUIPAMENTO DE MISTURA E PROJEÇÃO DE 1,5 M3/H DE ARGAMASSA EM PANOS CEGOS DE FACHADA (SEM PRESENÇA DE VÃOS), ESPESSURA DE 35 MM. AF_06/2014</v>
          </cell>
          <cell r="C9262" t="str">
            <v>M2</v>
          </cell>
          <cell r="D9262">
            <v>0</v>
          </cell>
          <cell r="E9262">
            <v>0</v>
          </cell>
          <cell r="F9262">
            <v>0</v>
          </cell>
        </row>
        <row r="9263">
          <cell r="A9263">
            <v>87801</v>
          </cell>
          <cell r="B9263" t="str">
            <v>EMBOÇO OU MASSA ÚNICA EM ARGAMASSA TRAÇO 1:2:8, PREPARO MECÂNICO COM BETONEIRA 400 L, APLICADA MANUALMENTE EM PANOS CEGOS DE FACHADA (SEM PRESENÇA DE VÃOS), ESPESSURA DE 45 MM. AF_06/2014</v>
          </cell>
          <cell r="C9263" t="str">
            <v>M2</v>
          </cell>
          <cell r="D9263">
            <v>0</v>
          </cell>
          <cell r="E9263">
            <v>0</v>
          </cell>
          <cell r="F9263">
            <v>0</v>
          </cell>
        </row>
        <row r="9264">
          <cell r="A9264">
            <v>87803</v>
          </cell>
          <cell r="B9264" t="str">
            <v>EMBOÇO OU MASSA ÚNICA EM ARGAMASSA TRAÇO 1:2:8, PREPARO MANUAL, APLICADA MANUALMENTE EM PANOS CEGOS DE FACHADA (SEM PRESENÇA DE VÃOS), ESPESSURA DE 45 MM. AF_06/2014</v>
          </cell>
          <cell r="C9264" t="str">
            <v>M2</v>
          </cell>
          <cell r="D9264">
            <v>0</v>
          </cell>
          <cell r="E9264">
            <v>0</v>
          </cell>
          <cell r="F9264">
            <v>0</v>
          </cell>
        </row>
        <row r="9265">
          <cell r="A9265">
            <v>87804</v>
          </cell>
          <cell r="B9265" t="str">
            <v>EMBOÇO OU MASSA ÚNICA EM ARGAMASSA INDUSTRIALIZADA, PREPARO MECÂNICO E APLICAÇÃO COM EQUIPAMENTO DE MISTURA E PROJEÇÃO DE 1,5 M3/H DE ARGAMASSA EM PANOS CEGOS DE FACHADA (SEM PRESENÇA DE VÃOS), ESPESSURA DE 45 MM. AF_06/2014</v>
          </cell>
          <cell r="C9265" t="str">
            <v>M2</v>
          </cell>
          <cell r="D9265">
            <v>0</v>
          </cell>
          <cell r="E9265">
            <v>0</v>
          </cell>
          <cell r="F9265">
            <v>0</v>
          </cell>
        </row>
        <row r="9266">
          <cell r="A9266">
            <v>87805</v>
          </cell>
          <cell r="B9266" t="str">
            <v>EMBOÇO OU MASSA ÚNICA EM ARGAMASSA TRAÇO 1:2:8, PREPARO MECÂNICO COM BETONEIRA 400 L, APLICADA MANUALMENTE EM PANOS CEGOS DE FACHADA (SEM PRESENÇA DE VÃOS), ESPESSURA MAIOR OU IGUAL A 50 MM. AF_06/2014</v>
          </cell>
          <cell r="C9266" t="str">
            <v>M2</v>
          </cell>
          <cell r="D9266">
            <v>0</v>
          </cell>
          <cell r="E9266">
            <v>0</v>
          </cell>
          <cell r="F9266">
            <v>0</v>
          </cell>
        </row>
        <row r="9267">
          <cell r="A9267">
            <v>87807</v>
          </cell>
          <cell r="B9267" t="str">
            <v>EMBOÇO OU MASSA ÚNICA EM ARGAMASSA TRAÇO 1:2:8, PREPARO MANUAL, APLICADA MANUALMENTE EM PANOS CEGOS DE FACHADA (SEM PRESENÇA DE VÃOS), ESPESSURA MAIOR OU IGUAL A 50 MM. AF_06/2014</v>
          </cell>
          <cell r="C9267" t="str">
            <v>M2</v>
          </cell>
          <cell r="D9267">
            <v>0</v>
          </cell>
          <cell r="E9267">
            <v>0</v>
          </cell>
          <cell r="F9267">
            <v>0</v>
          </cell>
        </row>
        <row r="9268">
          <cell r="A9268">
            <v>87808</v>
          </cell>
          <cell r="B9268" t="str">
            <v>EMBOÇO OU MASSA ÚNICA EM ARGAMASSA INDUSTRIALIZADA, PREPARO MECÂNICO E APLICAÇÃO COM EQUIPAMENTO DE MISTURA E PROJEÇÃO DE 1,5 M3/H DE ARGAMASSA EM PANOS CEGOS DE FACHADA (SEM PRESENÇA DE VÃOS), ESPESSURA MAIOR OU IGUAL A 50 MM. AF_06/2014</v>
          </cell>
          <cell r="C9268" t="str">
            <v>M2</v>
          </cell>
          <cell r="D9268">
            <v>0</v>
          </cell>
          <cell r="E9268">
            <v>0</v>
          </cell>
          <cell r="F9268">
            <v>0</v>
          </cell>
        </row>
        <row r="9269">
          <cell r="A9269">
            <v>87809</v>
          </cell>
          <cell r="B9269" t="str">
            <v>EMBOÇO OU MASSA ÚNICA EM ARGAMASSA TRAÇO 1:2:8, PREPARO MECÂNICO COM BETONEIRA 400 L, APLICADA MANUALMENTE EM SUPERFÍCIES EXTERNAS DA SACADA, ESPESSURA DE 25 MM, SEM USO DE TELA METÁLICA DE REFORÇO CONTRA FISSURAÇÃO. AF_06/2014</v>
          </cell>
          <cell r="C9269" t="str">
            <v>M2</v>
          </cell>
          <cell r="D9269">
            <v>0</v>
          </cell>
          <cell r="E9269">
            <v>0</v>
          </cell>
          <cell r="F9269">
            <v>0</v>
          </cell>
        </row>
        <row r="9270">
          <cell r="A9270">
            <v>87811</v>
          </cell>
          <cell r="B9270" t="str">
            <v>EMBOÇO OU MASSA ÚNICA EM ARGAMASSA TRAÇO 1:2:8, PREPARO MANUAL, APLICADA MANUALMENTE EM SUPERFÍCIES EXTERNAS DA SACADA, ESPESSURA DE 25 MM, SEM USO DE TELA METÁLICA DE REFORÇO CONTRA FISSURAÇÃO. AF_06/2014</v>
          </cell>
          <cell r="C9270" t="str">
            <v>M2</v>
          </cell>
          <cell r="D9270">
            <v>0</v>
          </cell>
          <cell r="E9270">
            <v>0</v>
          </cell>
          <cell r="F9270">
            <v>0</v>
          </cell>
        </row>
        <row r="9271">
          <cell r="A9271">
            <v>87812</v>
          </cell>
          <cell r="B9271" t="str">
            <v>EMBOÇO OU MASSA ÚNICA EM ARGAMASSA INDUSTRIALIZADA, PREPARO MECÂNICO E APLICAÇÃO COM EQUIPAMENTO DE MISTURA E PROJEÇÃO DE 1,5 M3/H EM SUPERFÍCIES EXTERNAS DA SACADA, ESPESSURA 25 MM, SEM USO DE TELA METÁLICA. AF_06/2014</v>
          </cell>
          <cell r="C9271" t="str">
            <v>M2</v>
          </cell>
          <cell r="D9271">
            <v>0</v>
          </cell>
          <cell r="E9271">
            <v>0</v>
          </cell>
          <cell r="F9271">
            <v>0</v>
          </cell>
        </row>
        <row r="9272">
          <cell r="A9272">
            <v>87813</v>
          </cell>
          <cell r="B9272" t="str">
            <v>EMBOÇO OU MASSA ÚNICA EM ARGAMASSA TRAÇO 1:2:8, PREPARO MECÂNICO COM BETONEIRA 400 L, APLICADA MANUALMENTE EM SUPERFÍCIES EXTERNAS DA SACADA, ESPESSURA DE 35 MM, SEM USO DE TELA METÁLICA DE REFORÇO CONTRA FISSURAÇÃO. AF_06/2014</v>
          </cell>
          <cell r="C9272" t="str">
            <v>M2</v>
          </cell>
          <cell r="D9272">
            <v>0</v>
          </cell>
          <cell r="E9272">
            <v>0</v>
          </cell>
          <cell r="F9272">
            <v>0</v>
          </cell>
        </row>
        <row r="9273">
          <cell r="A9273">
            <v>87815</v>
          </cell>
          <cell r="B9273" t="str">
            <v>EMBOÇO OU MASSA ÚNICA EM ARGAMASSA TRAÇO 1:2:8, PREPARO MANUAL, APLICADA MANUALMENTE EM SUPERFÍCIES EXTERNAS DA SACADA, ESPESSURA DE 35 MM, SEM USO DE TELA METÁLICA DE REFORÇO CONTRA FISSURAÇÃO. AF_06/2014</v>
          </cell>
          <cell r="C9273" t="str">
            <v>M2</v>
          </cell>
          <cell r="D9273">
            <v>0</v>
          </cell>
          <cell r="E9273">
            <v>0</v>
          </cell>
          <cell r="F9273">
            <v>0</v>
          </cell>
        </row>
        <row r="9274">
          <cell r="A9274">
            <v>87816</v>
          </cell>
          <cell r="B9274" t="str">
            <v>EMBOÇO OU MASSA ÚNICA EM ARGAMASSA INDUSTRIALIZADA, PREPARO MECÂNICO E APLICAÇÃO COM EQUIPAMENTO DE MISTURA E PROJEÇÃO DE 1,5 M3/H EM SUPERFÍCIES EXTERNAS DA SACADA, ESPESSURA 35 MM, SEM USO DE TELA METÁLICA. AF_06/2014</v>
          </cell>
          <cell r="C9274" t="str">
            <v>M2</v>
          </cell>
          <cell r="D9274">
            <v>0</v>
          </cell>
          <cell r="E9274">
            <v>0</v>
          </cell>
          <cell r="F9274">
            <v>0</v>
          </cell>
        </row>
        <row r="9275">
          <cell r="A9275">
            <v>87817</v>
          </cell>
          <cell r="B9275" t="str">
            <v>EMBOÇO OU MASSA ÚNICA EM ARGAMASSA TRAÇO 1:2:8, PREPARO MECÂNICO COM BETONEIRA 400 L, APLICADA MANUALMENTE EM SUPERFÍCIES EXTERNAS DA SACADA, ESPESSURA DE 45 MM, SEM USO DE TELA METÁLICA DE REFORÇO CONTRA FISSURAÇÃO. AF_06/2014</v>
          </cell>
          <cell r="C9275" t="str">
            <v>M2</v>
          </cell>
          <cell r="D9275">
            <v>0</v>
          </cell>
          <cell r="E9275">
            <v>0</v>
          </cell>
          <cell r="F9275">
            <v>0</v>
          </cell>
        </row>
        <row r="9276">
          <cell r="A9276">
            <v>87819</v>
          </cell>
          <cell r="B9276" t="str">
            <v>EMBOÇO OU MASSA ÚNICA EM ARGAMASSA TRAÇO 1:2:8, PREPARO MANUAL, APLICADA MANUALMENTE EM SUPERFÍCIES EXTERNAS DA SACADA, ESPESSURA DE 45 MM, SEM USO DE TELA METÁLICA DE REFORÇO CONTRA FISSURAÇÃO. AF_06/2014</v>
          </cell>
          <cell r="C9276" t="str">
            <v>M2</v>
          </cell>
          <cell r="D9276">
            <v>0</v>
          </cell>
          <cell r="E9276">
            <v>0</v>
          </cell>
          <cell r="F9276">
            <v>0</v>
          </cell>
        </row>
        <row r="9277">
          <cell r="A9277">
            <v>87820</v>
          </cell>
          <cell r="B9277" t="str">
            <v>EMBOÇO OU MASSA ÚNICA EM ARGAMASSA INDUSTRIALIZADA, PREPARO MECÂNICO E APLICAÇÃO COM EQUIPAMENTO DE MISTURA E PROJEÇÃO DE 1,5 M3/H EM SUPERFÍCIES EXTERNAS DA SACADA, ESPESSURA 45 MM, SEM USO DE TELA METÁLICA. AF_06/2014</v>
          </cell>
          <cell r="C9277" t="str">
            <v>M2</v>
          </cell>
          <cell r="D9277">
            <v>0</v>
          </cell>
          <cell r="E9277">
            <v>0</v>
          </cell>
          <cell r="F9277">
            <v>0</v>
          </cell>
        </row>
        <row r="9278">
          <cell r="A9278">
            <v>87821</v>
          </cell>
          <cell r="B9278" t="str">
            <v>EMBOÇO OU MASSA ÚNICA EM ARGAMASSA TRAÇO 1:2:8, PREPARO MECÂNICO COM BETONEIRA 400 L, APLICADA MANUALMENTE EM SUPERFÍCIES EXTERNAS DA SACADA, ESPESSURA MAIOR OU IGUAL A 50 MM, SEM USO DE TELA METÁLICA DE REFORÇO CONTRA FISSURAÇÃO. AF_06/2014</v>
          </cell>
          <cell r="C9278" t="str">
            <v>M2</v>
          </cell>
          <cell r="D9278">
            <v>0</v>
          </cell>
          <cell r="E9278">
            <v>0</v>
          </cell>
          <cell r="F9278">
            <v>0</v>
          </cell>
        </row>
        <row r="9279">
          <cell r="A9279">
            <v>87823</v>
          </cell>
          <cell r="B9279" t="str">
            <v>EMBOÇO OU MASSA ÚNICA EM ARGAMASSA TRAÇO 1:2:8, PREPARO MANUAL, APLICADA MANUALMENTE EM SUPERFÍCIES EXTERNAS DA SACADA, ESPESSURA MAIOR OU IGUAL A 50 MM, SEM USO DE TELA METÁLICA DE REFORÇO CONTRA FISSURAÇÃO. AF_06/2014</v>
          </cell>
          <cell r="C9279" t="str">
            <v>M2</v>
          </cell>
          <cell r="D9279">
            <v>0</v>
          </cell>
          <cell r="E9279">
            <v>0</v>
          </cell>
          <cell r="F9279">
            <v>0</v>
          </cell>
        </row>
        <row r="9280">
          <cell r="A9280">
            <v>87824</v>
          </cell>
          <cell r="B9280" t="str">
            <v>EMBOÇO OU MASSA ÚNICA EM ARGAMASSA INDUSTRIALIZADA, PREPARO MECÂNICO E APLICAÇÃO COM EQUIPAMENTO DE MISTURA E PROJEÇÃO DE 1,5 M3/H EM SUPERFÍCIES EXTERNAS DA SACADA, ESPESSURA MAIOR OU IGUAL A 50 MM, SEM USO DE TELA METÁLICA. AF_06/2014</v>
          </cell>
          <cell r="C9280" t="str">
            <v>M2</v>
          </cell>
          <cell r="D9280">
            <v>0</v>
          </cell>
          <cell r="E9280">
            <v>0</v>
          </cell>
          <cell r="F9280">
            <v>0</v>
          </cell>
        </row>
        <row r="9281">
          <cell r="A9281">
            <v>87825</v>
          </cell>
          <cell r="B9281" t="str">
            <v>EMBOÇO OU MASSA ÚNICA EM ARGAMASSA TRAÇO 1:2:8, PREPARO MECÂNICO COM BETONEIRA 400 L, APLICADA MANUALMENTE NAS PAREDES INTERNAS DA SACADA, ESPESSURA DE 25 MM, SEM USO DE TELA METÁLICA DE REFORÇO CONTRA FISSURAÇÃO. AF_06/2014</v>
          </cell>
          <cell r="C9281" t="str">
            <v>M2</v>
          </cell>
          <cell r="D9281">
            <v>0</v>
          </cell>
          <cell r="E9281">
            <v>0</v>
          </cell>
          <cell r="F9281">
            <v>0</v>
          </cell>
        </row>
        <row r="9282">
          <cell r="A9282">
            <v>87827</v>
          </cell>
          <cell r="B9282" t="str">
            <v>EMBOÇO OU MASSA ÚNICA EM ARGAMASSA TRAÇO 1:2:8, PREPARO MANUAL, APLICADA MANUALMENTE NAS PAREDES INTERNAS DA SACADA, ESPESSURA DE 25 MM, SEM USO DE TELA METÁLICA DE REFORÇO CONTRA FISSURAÇÃO. AF_06/2014</v>
          </cell>
          <cell r="C9282" t="str">
            <v>M2</v>
          </cell>
          <cell r="D9282">
            <v>0</v>
          </cell>
          <cell r="E9282">
            <v>0</v>
          </cell>
          <cell r="F9282">
            <v>0</v>
          </cell>
        </row>
        <row r="9283">
          <cell r="A9283">
            <v>87828</v>
          </cell>
          <cell r="B9283" t="str">
            <v>EMBOÇO OU MASSA ÚNICA EM ARGAMASSA INDUSTRIALIZADA, PREPARO MECÂNICO E APLICAÇÃO COM EQUIPAMENTO DE MISTURA E PROJEÇÃO DE 1,5 M3/H NAS PAREDES INTERNAS DA SACADA, ESPESSURA 25 MM, SEM USO DE TELA METÁLICA. AF_06/2014</v>
          </cell>
          <cell r="C9283" t="str">
            <v>M2</v>
          </cell>
          <cell r="D9283">
            <v>0</v>
          </cell>
          <cell r="E9283">
            <v>0</v>
          </cell>
          <cell r="F9283">
            <v>0</v>
          </cell>
        </row>
        <row r="9284">
          <cell r="A9284">
            <v>87829</v>
          </cell>
          <cell r="B9284" t="str">
            <v>EMBOÇO OU MASSA ÚNICA EM ARGAMASSA TRAÇO 1:2:8, PREPARO MECÂNICO COM BETONEIRA 400 L, APLICADA MANUALMENTE NAS PAREDES INTERNAS DA SACADA, ESPESSURA DE 35 MM, SEM USO DE TELA METÁLICA DE REFORÇO CONTRA FISSURAÇÃO. AF_06/2014</v>
          </cell>
          <cell r="C9284" t="str">
            <v>M2</v>
          </cell>
          <cell r="D9284">
            <v>0</v>
          </cell>
          <cell r="E9284">
            <v>0</v>
          </cell>
          <cell r="F9284">
            <v>0</v>
          </cell>
        </row>
        <row r="9285">
          <cell r="A9285">
            <v>87831</v>
          </cell>
          <cell r="B9285" t="str">
            <v>EMBOÇO OU MASSA ÚNICA EM ARGAMASSA TRAÇO 1:2:8, PREPARO MANUAL, APLICADA MANUALMENTE NAS PAREDES INTERNAS DA SACADA, ESPESSURA DE 35 MM, SEM USO DE TELA METÁLICA DE REFORÇO CONTRA FISSURAÇÃO. AF_06/2014</v>
          </cell>
          <cell r="C9285" t="str">
            <v>M2</v>
          </cell>
          <cell r="D9285">
            <v>0</v>
          </cell>
          <cell r="E9285">
            <v>0</v>
          </cell>
          <cell r="F9285">
            <v>0</v>
          </cell>
        </row>
        <row r="9286">
          <cell r="A9286">
            <v>87832</v>
          </cell>
          <cell r="B9286" t="str">
            <v>EMBOÇO OU MASSA ÚNICA EM ARGAMASSA INDUSTRIALIZADA, PREPARO MECÂNICO E APLICAÇÃO COM EQUIPAMENTO DE MISTURA E PROJEÇÃO DE 1,5 M3/H DE ARGAMASSA NAS PAREDES INTERNAS DA SACADA, ESPESSURA 35 MM, SEM USO DE TELA METÁLICA. AF_06/2014</v>
          </cell>
          <cell r="C9286" t="str">
            <v>M2</v>
          </cell>
          <cell r="D9286">
            <v>0</v>
          </cell>
          <cell r="E9286">
            <v>0</v>
          </cell>
          <cell r="F9286">
            <v>0</v>
          </cell>
        </row>
        <row r="9287">
          <cell r="A9287">
            <v>87834</v>
          </cell>
          <cell r="B9287" t="str">
            <v>REVESTIMENTO DECORATIVO MONOCAMADA APLICADO MANUALMENTE EM PANOS CEGOS DA FACHADA DE UM EDIFÍCIO DE ESTRUTURA CONVENCIONAL, COM ACABAMENTO RASPADO. AF_06/2014</v>
          </cell>
          <cell r="C9287" t="str">
            <v>M2</v>
          </cell>
          <cell r="D9287">
            <v>0</v>
          </cell>
          <cell r="E9287">
            <v>0</v>
          </cell>
          <cell r="F9287">
            <v>0</v>
          </cell>
        </row>
        <row r="9288">
          <cell r="A9288">
            <v>87835</v>
          </cell>
          <cell r="B9288" t="str">
            <v>REVESTIMENTO DECORATIVO MONOCAMADA APLICADO MANUALMENTE EM PANOS CEGOS DA FACHADA DE UM EDIFÍCIO DE ALVENARIA ESTRUTURAL, COM ACABAMENTO RASPADO. AF_06/2014</v>
          </cell>
          <cell r="C9288" t="str">
            <v>M2</v>
          </cell>
          <cell r="D9288">
            <v>0</v>
          </cell>
          <cell r="E9288">
            <v>0</v>
          </cell>
          <cell r="F9288">
            <v>0</v>
          </cell>
        </row>
        <row r="9289">
          <cell r="A9289">
            <v>87836</v>
          </cell>
          <cell r="B9289" t="str">
            <v>REVESTIMENTO DECORATIVO MONOCAMADA APLICADO COM EQUIPAMENTO DE PROJEÇÃO EM PANOS CEGOS DA FACHADA DE UM EDIFÍCIO DE ESTRUTURA CONVENCIONAL, COM ACABAMENTO RASPADO. AF_06/2014</v>
          </cell>
          <cell r="C9289" t="str">
            <v>M2</v>
          </cell>
          <cell r="D9289">
            <v>0</v>
          </cell>
          <cell r="E9289">
            <v>0</v>
          </cell>
          <cell r="F9289">
            <v>0</v>
          </cell>
        </row>
        <row r="9290">
          <cell r="A9290">
            <v>87837</v>
          </cell>
          <cell r="B9290" t="str">
            <v>REVESTIMENTO DECORATIVO MONOCAMADA APLICADO COM EQUIPAMENTO DE PROJEÇÃO EM PANOS CEGOS DA FACHADA DE UM EDIFÍCIO DE ALVENARIA ESTRUTURAL, COM ACABAMENTO RASPADO. AF_06/2014</v>
          </cell>
          <cell r="C9290" t="str">
            <v>M2</v>
          </cell>
          <cell r="D9290">
            <v>0</v>
          </cell>
          <cell r="E9290">
            <v>0</v>
          </cell>
          <cell r="F9290">
            <v>0</v>
          </cell>
        </row>
        <row r="9291">
          <cell r="A9291">
            <v>87838</v>
          </cell>
          <cell r="B9291" t="str">
            <v>REVESTIMENTO DECORATIVO MONOCAMADA APLICADO MANUALMENTE EM PANOS DA FACHADA COM PRESENÇA DE VÃOS, DE UM EDIFÍCIO DE ESTRUTURA CONVENCIONAL E ACABAMENTO RASPADO. AF_06/2014</v>
          </cell>
          <cell r="C9291" t="str">
            <v>M2</v>
          </cell>
          <cell r="D9291">
            <v>0</v>
          </cell>
          <cell r="E9291">
            <v>0</v>
          </cell>
          <cell r="F9291">
            <v>0</v>
          </cell>
        </row>
        <row r="9292">
          <cell r="A9292">
            <v>87839</v>
          </cell>
          <cell r="B9292" t="str">
            <v>REVESTIMENTO DECORATIVO MONOCAMADA APLICADO MANUALMENTE EM PANOS DA FACHADA COM PRESENÇA DE VÃOS, DE UM EDIFÍCIO DE ALVENARIA ESTRUTURAL E ACABAMENTO RASPADO. AF_06/2014</v>
          </cell>
          <cell r="C9292" t="str">
            <v>M2</v>
          </cell>
          <cell r="D9292">
            <v>0</v>
          </cell>
          <cell r="E9292">
            <v>0</v>
          </cell>
          <cell r="F9292">
            <v>0</v>
          </cell>
        </row>
        <row r="9293">
          <cell r="A9293">
            <v>87840</v>
          </cell>
          <cell r="B9293" t="str">
            <v>REVESTIMENTO DECORATIVO MONOCAMADA APLICADO COM EQUIPAMENTO DE PROJEÇÃO EM PANOS DA FACHADA COM PRESENÇA DE VÃOS, DE UM EDIFÍCIO DE ESTRUTURA CONVENCIONAL E ACABAMENTO RASPADO. AF_06/2014</v>
          </cell>
          <cell r="C9293" t="str">
            <v>M2</v>
          </cell>
          <cell r="D9293">
            <v>0</v>
          </cell>
          <cell r="E9293">
            <v>0</v>
          </cell>
          <cell r="F9293">
            <v>0</v>
          </cell>
        </row>
        <row r="9294">
          <cell r="A9294">
            <v>87841</v>
          </cell>
          <cell r="B9294" t="str">
            <v>REVESTIMENTO DECORATIVO MONOCAMADA APLICADO COM EQUIPAMENTO DE PROJEÇÃO EM PANOS DA FACHADA COM PRESENÇA DE VÃOS, DE UM EDIFÍCIO DE ALVENARIA ESTRUTURAL E ACABAMENTO RASPADO. AF_06/2014</v>
          </cell>
          <cell r="C9294" t="str">
            <v>M2</v>
          </cell>
          <cell r="D9294">
            <v>0</v>
          </cell>
          <cell r="E9294">
            <v>0</v>
          </cell>
          <cell r="F9294">
            <v>0</v>
          </cell>
        </row>
        <row r="9295">
          <cell r="A9295">
            <v>87842</v>
          </cell>
          <cell r="B9295" t="str">
            <v>REVESTIMENTO DECORATIVO MONOCAMADA APLICADO MANUALMENTE EM SUPERFÍCIES EXTERNAS DA SACADA DE UM EDIFÍCIO DE ESTRUTURA CONVENCIONAL E ACABAMENTO RASPADO. AF_06/2014</v>
          </cell>
          <cell r="C9295" t="str">
            <v>M2</v>
          </cell>
          <cell r="D9295">
            <v>0</v>
          </cell>
          <cell r="E9295">
            <v>0</v>
          </cell>
          <cell r="F9295">
            <v>0</v>
          </cell>
        </row>
        <row r="9296">
          <cell r="A9296">
            <v>87843</v>
          </cell>
          <cell r="B9296" t="str">
            <v>REVESTIMENTO DECORATIVO MONOCAMADA APLICADO MANUALMENTE EM SUPERFÍCIES EXTERNAS DA SACADA DE UM EDIFÍCIO DE ALVENARIA ESTRUTURAL E ACABAMENTO RASPADO. AF_06/2014</v>
          </cell>
          <cell r="C9296" t="str">
            <v>M2</v>
          </cell>
          <cell r="D9296">
            <v>0</v>
          </cell>
          <cell r="E9296">
            <v>0</v>
          </cell>
          <cell r="F9296">
            <v>0</v>
          </cell>
        </row>
        <row r="9297">
          <cell r="A9297">
            <v>87844</v>
          </cell>
          <cell r="B9297" t="str">
            <v>REVESTIMENTO DECORATIVO MONOCAMADA APLICADO COM EQUIPAMENTO DE PROJEÇÃO EM SUPERFÍCIES EXTERNAS DA SACADA DE UM EDIFÍCIO DE ESTRUTURA CONVENCIONAL E ACABAMENTO RASPADO. AF_06/2014</v>
          </cell>
          <cell r="C9297" t="str">
            <v>M2</v>
          </cell>
          <cell r="D9297">
            <v>0</v>
          </cell>
          <cell r="E9297">
            <v>0</v>
          </cell>
          <cell r="F9297">
            <v>0</v>
          </cell>
        </row>
        <row r="9298">
          <cell r="A9298">
            <v>87845</v>
          </cell>
          <cell r="B9298" t="str">
            <v>REVESTIMENTO DECORATIVO MONOCAMADA APLICADO COM EQUIPAMENTO DE PROJEÇÃO EM SUPERFÍCIES EXTERNAS DA SACADA DE UM EDIFÍCIO DE ALVENARIA ESTRUTURAL E ACABAMENTO RASPADO. AF_06/2014</v>
          </cell>
          <cell r="C9298" t="str">
            <v>M2</v>
          </cell>
          <cell r="D9298">
            <v>0</v>
          </cell>
          <cell r="E9298">
            <v>0</v>
          </cell>
          <cell r="F9298">
            <v>0</v>
          </cell>
        </row>
        <row r="9299">
          <cell r="A9299">
            <v>87846</v>
          </cell>
          <cell r="B9299" t="str">
            <v>REVESTIMENTO DECORATIVO MONOCAMADA APLICADO MANUALMENTE EM PANOS CEGOS DA FACHADA DE UM EDIFÍCIO DE ESTRUTURA CONVENCIONAL, COM ACABAMENTO TRAVERTINO. AF_06/2014</v>
          </cell>
          <cell r="C9299" t="str">
            <v>M2</v>
          </cell>
          <cell r="D9299">
            <v>0</v>
          </cell>
          <cell r="E9299">
            <v>0</v>
          </cell>
          <cell r="F9299">
            <v>0</v>
          </cell>
        </row>
        <row r="9300">
          <cell r="A9300">
            <v>87847</v>
          </cell>
          <cell r="B9300" t="str">
            <v>REVESTIMENTO DECORATIVO MONOCAMADA APLICADO MANUALMENTE EM PANOS CEGOS DA FACHADA DE UM EDIFÍCIO DE ALVENARIA ESTRUTURAL, COM ACABAMENTO TRAVERTINO. AF_06/2014</v>
          </cell>
          <cell r="C9300" t="str">
            <v>M2</v>
          </cell>
          <cell r="D9300">
            <v>0</v>
          </cell>
          <cell r="E9300">
            <v>0</v>
          </cell>
          <cell r="F9300">
            <v>0</v>
          </cell>
        </row>
        <row r="9301">
          <cell r="A9301">
            <v>87848</v>
          </cell>
          <cell r="B9301" t="str">
            <v>REVESTIMENTO DECORATIVO MONOCAMADA APLICADO COM EQUIPAMENTO DE PROJEÇÃO EM PANOS CEGOS DA FACHADA DE UM EDIFÍCIO DE ESTRUTURA CONVENCIONAL, COM ACABAMENTO TRAVERTINO. AF_06/2014</v>
          </cell>
          <cell r="C9301" t="str">
            <v>M2</v>
          </cell>
          <cell r="D9301">
            <v>0</v>
          </cell>
          <cell r="E9301">
            <v>0</v>
          </cell>
          <cell r="F9301">
            <v>0</v>
          </cell>
        </row>
        <row r="9302">
          <cell r="A9302">
            <v>87849</v>
          </cell>
          <cell r="B9302" t="str">
            <v>REVESTIMENTO DECORATIVO MONOCAMADA APLICADO COM EQUIPAMENTO DE PROJEÇÃO EM PANOS CEGOS DA FACHADA DE UM EDIFÍCIO DE ALVENARIA ESTRUTURAL, COM ACABAMENTO TRAVERTINO. AF_06/2014</v>
          </cell>
          <cell r="C9302" t="str">
            <v>M2</v>
          </cell>
          <cell r="D9302">
            <v>0</v>
          </cell>
          <cell r="E9302">
            <v>0</v>
          </cell>
          <cell r="F9302">
            <v>0</v>
          </cell>
        </row>
        <row r="9303">
          <cell r="A9303">
            <v>87850</v>
          </cell>
          <cell r="B9303" t="str">
            <v>REVESTIMENTO DECORATIVO MONOCAMADA APLICADO MANUALMENTE EM PANOS DA FACHADA COM PRESENÇA DE VÃOS, DE UM EDIFÍCIO DE ESTRUTURA CONVENCIONAL E ACABAMENTO TRAVERTINO. AF_06/2014</v>
          </cell>
          <cell r="C9303" t="str">
            <v>M2</v>
          </cell>
          <cell r="D9303">
            <v>0</v>
          </cell>
          <cell r="E9303">
            <v>0</v>
          </cell>
          <cell r="F9303">
            <v>0</v>
          </cell>
        </row>
        <row r="9304">
          <cell r="A9304">
            <v>87851</v>
          </cell>
          <cell r="B9304" t="str">
            <v>REVESTIMENTO DECORATIVO MONOCAMADA APLICADO MANUALMENTE EM PANOS DA FACHADA COM PRESENÇA DE VÃOS, DE UM EDIFÍCIO DE ALVENARIA ESTRUTURAL E ACABAMENTO TRAVERTINO. AF_06/2014</v>
          </cell>
          <cell r="C9304" t="str">
            <v>M2</v>
          </cell>
          <cell r="D9304">
            <v>0</v>
          </cell>
          <cell r="E9304">
            <v>0</v>
          </cell>
          <cell r="F9304">
            <v>0</v>
          </cell>
        </row>
        <row r="9305">
          <cell r="A9305">
            <v>87852</v>
          </cell>
          <cell r="B9305" t="str">
            <v>REVESTIMENTO DECORATIVO MONOCAMADA APLICADO COM EQUIPAMENTO DE PROJEÇÃO EM PANOS DA FACHADA COM PRESENÇA DE VÃOS, DE UM EDIFÍCIO DE ESTRUTURA CONVENCIONAL E ACABAMENTO TRAVERTINO. AF_06/2014</v>
          </cell>
          <cell r="C9305" t="str">
            <v>M2</v>
          </cell>
          <cell r="D9305">
            <v>0</v>
          </cell>
          <cell r="E9305">
            <v>0</v>
          </cell>
          <cell r="F9305">
            <v>0</v>
          </cell>
        </row>
        <row r="9306">
          <cell r="A9306">
            <v>87853</v>
          </cell>
          <cell r="B9306" t="str">
            <v>REVESTIMENTO DECORATIVO MONOCAMADA APLICADO COM EQUIPAMENTO DE PROJEÇÃO EM PANOS DA FACHADA COM PRESENÇA DE VÃOS, DE UM EDIFÍCIO DE ALVENARIA ESTRUTURAL E ACABAMENTO TRAVERTINO. AF_06/2014</v>
          </cell>
          <cell r="C9306" t="str">
            <v>M2</v>
          </cell>
          <cell r="D9306">
            <v>0</v>
          </cell>
          <cell r="E9306">
            <v>0</v>
          </cell>
          <cell r="F9306">
            <v>0</v>
          </cell>
        </row>
        <row r="9307">
          <cell r="A9307">
            <v>87854</v>
          </cell>
          <cell r="B9307" t="str">
            <v>REVESTIMENTO DECORATIVO MONOCAMADA APLICADO MANUALMENTE EM SUPERFÍCIES EXTERNAS DA SACADA DE UM EDIFÍCIO DE ESTRUTURA CONVENCIONAL E ACABAMENTO TRAVERTINO. AF_06/2014</v>
          </cell>
          <cell r="C9307" t="str">
            <v>M2</v>
          </cell>
          <cell r="D9307">
            <v>0</v>
          </cell>
          <cell r="E9307">
            <v>0</v>
          </cell>
          <cell r="F9307">
            <v>0</v>
          </cell>
        </row>
        <row r="9308">
          <cell r="A9308">
            <v>87855</v>
          </cell>
          <cell r="B9308" t="str">
            <v>REVESTIMENTO DECORATIVO MONOCAMADA APLICADO MANUALMENTE EM SUPERFÍCIES EXTERNAS DA SACADA DE UM EDIFÍCIO DE ALVENARIA ESTRUTURAL E ACABAMENTO TRAVERTINO. AF_06/2014</v>
          </cell>
          <cell r="C9308" t="str">
            <v>M2</v>
          </cell>
          <cell r="D9308">
            <v>0</v>
          </cell>
          <cell r="E9308">
            <v>0</v>
          </cell>
          <cell r="F9308">
            <v>0</v>
          </cell>
        </row>
        <row r="9309">
          <cell r="A9309">
            <v>87856</v>
          </cell>
          <cell r="B9309" t="str">
            <v>REVESTIMENTO DECORATIVO MONOCAMADA APLICADO COM EQUIPAMENTO DE PROJEÇÃO EM SUPERFÍCIES EXTERNAS DA SACADA DE UM EDIFÍCIO DE ESTRUTURA CONVENCIONAL E ACABAMENTO TRAVERTINO. AF_06/2014</v>
          </cell>
          <cell r="C9309" t="str">
            <v>M2</v>
          </cell>
          <cell r="D9309">
            <v>0</v>
          </cell>
          <cell r="E9309">
            <v>0</v>
          </cell>
          <cell r="F9309">
            <v>0</v>
          </cell>
        </row>
        <row r="9310">
          <cell r="A9310">
            <v>87857</v>
          </cell>
          <cell r="B9310" t="str">
            <v>REVESTIMENTO DECORATIVO MONOCAMADA APLICADO COM EQUIPAMENTO DE PROJEÇÃO EM SUPERFÍCIES EXTERNAS DA SACADA DE UM EDIFÍCIO DE ALVENARIA ESTRUTURAL E ACABAMENTO TRAVERTINO. AF_06/2014</v>
          </cell>
          <cell r="C9310" t="str">
            <v>M2</v>
          </cell>
          <cell r="D9310">
            <v>0</v>
          </cell>
          <cell r="E9310">
            <v>0</v>
          </cell>
          <cell r="F9310">
            <v>0</v>
          </cell>
        </row>
        <row r="9311">
          <cell r="A9311">
            <v>87858</v>
          </cell>
          <cell r="B9311" t="str">
            <v>REVESTIMENTO DECORATIVO MONOCAMADA APLICADO MANUALMENTE NAS PAREDES INTERNAS DA SACADA COM ACABAMENTO RASPADO. AF_06/2014</v>
          </cell>
          <cell r="C9311" t="str">
            <v>M2</v>
          </cell>
          <cell r="D9311">
            <v>0</v>
          </cell>
          <cell r="E9311">
            <v>0</v>
          </cell>
          <cell r="F9311">
            <v>0</v>
          </cell>
        </row>
        <row r="9312">
          <cell r="A9312">
            <v>87859</v>
          </cell>
          <cell r="B9312" t="str">
            <v>REVESTIMENTO DECORATIVO MONOCAMADA APLICADO MANUALMENTE NAS PAREDES INTERNAS DA SACADA COM ACABAMENTO TRAVERTINO. AF_06/2014</v>
          </cell>
          <cell r="C9312" t="str">
            <v>M2</v>
          </cell>
          <cell r="D9312">
            <v>0</v>
          </cell>
          <cell r="E9312">
            <v>0</v>
          </cell>
          <cell r="F9312">
            <v>0</v>
          </cell>
        </row>
        <row r="9313">
          <cell r="A9313">
            <v>89048</v>
          </cell>
          <cell r="B9313" t="str">
            <v>(COMPOSIÇÃO REPRESENTATIVA) DO SERVIÇO DE EMBOÇO/MASSA ÚNICA, TRAÇO 1:2:8, PREPARO MECÂNICO, COM BETONEIRA DE 400L, EM PAREDES DE AMBIENTES INTERNOS, COM EXECUÇÃO DE TALISCAS, PARA EDIFICAÇÃO HABITACIONAL MULTIFAMILIAR (PRÉDIO). AF_11/2014</v>
          </cell>
          <cell r="C9313" t="str">
            <v>M2</v>
          </cell>
          <cell r="D9313">
            <v>0</v>
          </cell>
          <cell r="E9313">
            <v>0</v>
          </cell>
          <cell r="F9313">
            <v>0</v>
          </cell>
        </row>
        <row r="9314">
          <cell r="A9314">
            <v>89049</v>
          </cell>
          <cell r="B9314" t="str">
            <v>(COMPOSIÇÃO REPRESENTATIVA) DO SERVIÇO DE APLICAÇÃO MANUAL DE GESSO DESEMPENADO (SEM TALISCAS) EM TETO, ESPESSURA 0,5 CM, PARA EDIFICAÇÃO HABITACIONAL MULTIFAMILIAR (PRÉDIO). AF_11/2014</v>
          </cell>
          <cell r="C9314" t="str">
            <v>M2</v>
          </cell>
          <cell r="D9314">
            <v>0</v>
          </cell>
          <cell r="E9314">
            <v>0</v>
          </cell>
          <cell r="F9314">
            <v>0</v>
          </cell>
        </row>
        <row r="9315">
          <cell r="A9315">
            <v>89173</v>
          </cell>
          <cell r="B9315" t="str">
            <v>(COMPOSIÇÃO REPRESENTATIVA) DO SERVIÇO DE EMBOÇO/MASSA ÚNICA, APLICADO MANUALMENTE, TRAÇO 1:2:8, EM BETONEIRA DE 400L, PAREDES INTERNAS, COM EXECUÇÃO DE TALISCAS, EDIFICAÇÃO HABITACIONAL UNIFAMILIAR (CASAS) E EDIFICAÇÃO PÚBLICA PADRÃO. AF_12/2014</v>
          </cell>
          <cell r="C9315" t="str">
            <v>M2</v>
          </cell>
          <cell r="D9315">
            <v>0</v>
          </cell>
          <cell r="E9315">
            <v>0</v>
          </cell>
          <cell r="F9315">
            <v>0</v>
          </cell>
        </row>
        <row r="9316">
          <cell r="A9316">
            <v>90406</v>
          </cell>
          <cell r="B9316" t="str">
            <v>MASSA ÚNICA, PARA RECEBIMENTO DE PINTURA, EM ARGAMASSA TRAÇO 1:2:8, PREPARO MECÂNICO COM BETONEIRA 400L, APLICADA MANUALMENTE EM TETO, ESPESSURA DE 20MM, COM EXECUÇÃO DE TALISCAS. AF_03/2015</v>
          </cell>
          <cell r="C9316" t="str">
            <v>M2</v>
          </cell>
          <cell r="D9316">
            <v>0</v>
          </cell>
          <cell r="E9316">
            <v>0</v>
          </cell>
          <cell r="F9316">
            <v>0</v>
          </cell>
        </row>
        <row r="9317">
          <cell r="A9317">
            <v>90407</v>
          </cell>
          <cell r="B9317" t="str">
            <v>MASSA ÚNICA, PARA RECEBIMENTO DE PINTURA, EM ARGAMASSA TRAÇO 1:2:8, PREPARO MANUAL, APLICADA MANUALMENTE EM TETO, ESPESSURA DE 20MM, COM EXECUÇÃO DE TALISCAS. AF_03/2015</v>
          </cell>
          <cell r="C9317" t="str">
            <v>M2</v>
          </cell>
          <cell r="D9317">
            <v>0</v>
          </cell>
          <cell r="E9317">
            <v>0</v>
          </cell>
          <cell r="F9317">
            <v>0</v>
          </cell>
        </row>
        <row r="9318">
          <cell r="A9318">
            <v>90408</v>
          </cell>
          <cell r="B9318" t="str">
            <v>MASSA ÚNICA, PARA RECEBIMENTO DE PINTURA, EM ARGAMASSA TRAÇO 1:2:8, PREPARO MECÂNICO COM BETONEIRA 400L, APLICADA MANUALMENTE EM TETO, ESPESSURA DE 10MM, COM EXECUÇÃO DE TALISCAS. AF_03/2015</v>
          </cell>
          <cell r="C9318" t="str">
            <v>M2</v>
          </cell>
          <cell r="D9318">
            <v>0</v>
          </cell>
          <cell r="E9318">
            <v>0</v>
          </cell>
          <cell r="F9318">
            <v>0</v>
          </cell>
        </row>
        <row r="9319">
          <cell r="A9319">
            <v>90409</v>
          </cell>
          <cell r="B9319" t="str">
            <v>MASSA ÚNICA, PARA RECEBIMENTO DE PINTURA, EM ARGAMASSA TRAÇO 1:2:8, PREPARO MANUAL, APLICADA MANUALMENTE EM TETO, ESPESSURA DE 10MM, COM EXECUÇÃO DE TALISCAS. AF_03/2015</v>
          </cell>
          <cell r="C9319" t="str">
            <v>M2</v>
          </cell>
          <cell r="D9319">
            <v>0</v>
          </cell>
          <cell r="E9319">
            <v>0</v>
          </cell>
          <cell r="F9319">
            <v>0</v>
          </cell>
        </row>
        <row r="9320">
          <cell r="A9320">
            <v>87242</v>
          </cell>
          <cell r="B9320" t="str">
            <v>REVESTIMENTO CERÂMICO PARA PAREDES EXTERNAS EM PASTILHAS DE PORCELANA 5 X 5 CM (PLACAS DE 30 X 30 CM), ALINHADAS A PRUMO, APLICADO EM PANOS COM VÃOS. AF_06/2014</v>
          </cell>
          <cell r="C9320" t="str">
            <v>M2</v>
          </cell>
          <cell r="D9320">
            <v>0</v>
          </cell>
          <cell r="E9320">
            <v>0</v>
          </cell>
          <cell r="F9320">
            <v>0</v>
          </cell>
        </row>
        <row r="9321">
          <cell r="A9321">
            <v>87243</v>
          </cell>
          <cell r="B9321" t="str">
            <v>REVESTIMENTO CERÂMICO PARA PAREDES EXTERNAS EM PASTILHAS DE PORCELANA 5 X 5 CM (PLACAS DE 30 X 30 CM), ALINHADAS A PRUMO, APLICADO EM PANOS SEM VÃOS. AF_06/2014</v>
          </cell>
          <cell r="C9321" t="str">
            <v>M2</v>
          </cell>
          <cell r="D9321">
            <v>0</v>
          </cell>
          <cell r="E9321">
            <v>0</v>
          </cell>
          <cell r="F9321">
            <v>0</v>
          </cell>
        </row>
        <row r="9322">
          <cell r="A9322">
            <v>87244</v>
          </cell>
          <cell r="B9322" t="str">
            <v>REVESTIMENTO CERÂMICO PARA PAREDES EXTERNAS EM PASTILHAS DE PORCELANA 5 X 5 CM (PLACAS DE 30 X 30 CM), ALINHADAS A PRUMO, APLICADO EM SUPERFÍCIES EXTERNAS DA SACADA. AF_06/2014</v>
          </cell>
          <cell r="C9322" t="str">
            <v>M2</v>
          </cell>
          <cell r="D9322">
            <v>0</v>
          </cell>
          <cell r="E9322">
            <v>0</v>
          </cell>
          <cell r="F9322">
            <v>0</v>
          </cell>
        </row>
        <row r="9323">
          <cell r="A9323">
            <v>87245</v>
          </cell>
          <cell r="B9323" t="str">
            <v>REVESTIMENTO CERÂMICO PARA PAREDES EXTERNAS EM PASTILHAS DE PORCELANA 5 X 5 CM (PLACAS DE 30 X 30 CM), ALINHADAS A PRUMO, APLICADO EM SUPERFÍCIES INTERNAS DA SACADA. AF_06/2014</v>
          </cell>
          <cell r="C9323" t="str">
            <v>M2</v>
          </cell>
          <cell r="D9323">
            <v>0</v>
          </cell>
          <cell r="E9323">
            <v>0</v>
          </cell>
          <cell r="F9323">
            <v>0</v>
          </cell>
        </row>
        <row r="9324">
          <cell r="A9324">
            <v>87264</v>
          </cell>
          <cell r="B9324" t="str">
            <v>REVESTIMENTO CERÂMICO PARA PAREDES INTERNAS COM PLACAS TIPO ESMALTADA EXTRA DE DIMENSÕES 20X20 CM APLICADAS EM AMBIENTES DE ÁREA MENOR QUE 5 M² NA ALTURA INTEIRA DAS PAREDES. AF_06/2014</v>
          </cell>
          <cell r="C9324" t="str">
            <v>M2</v>
          </cell>
          <cell r="D9324">
            <v>0</v>
          </cell>
          <cell r="E9324">
            <v>0</v>
          </cell>
          <cell r="F9324">
            <v>0</v>
          </cell>
        </row>
        <row r="9325">
          <cell r="A9325">
            <v>87265</v>
          </cell>
          <cell r="B9325" t="str">
            <v>REVESTIMENTO CERÂMICO PARA PAREDES INTERNAS COM PLACAS TIPO ESMALTADA EXTRA DE DIMENSÕES 20X20 CM APLICADAS EM AMBIENTES DE ÁREA MAIOR QUE 5 M² NA ALTURA INTEIRA DAS PAREDES. AF_06/2014</v>
          </cell>
          <cell r="C9325" t="str">
            <v>M2</v>
          </cell>
          <cell r="D9325">
            <v>0</v>
          </cell>
          <cell r="E9325">
            <v>0</v>
          </cell>
          <cell r="F9325">
            <v>0</v>
          </cell>
        </row>
        <row r="9326">
          <cell r="A9326">
            <v>87266</v>
          </cell>
          <cell r="B9326" t="str">
            <v>REVESTIMENTO CERÂMICO PARA PAREDES INTERNAS COM PLACAS TIPO ESMALTADA EXTRA DE DIMENSÕES 20X20 CM APLICADAS EM AMBIENTES DE ÁREA MENOR QUE 5 M² A MEIA ALTURA DAS PAREDES. AF_06/2014</v>
          </cell>
          <cell r="C9326" t="str">
            <v>M2</v>
          </cell>
          <cell r="D9326">
            <v>0</v>
          </cell>
          <cell r="E9326">
            <v>0</v>
          </cell>
          <cell r="F9326">
            <v>0</v>
          </cell>
        </row>
        <row r="9327">
          <cell r="A9327">
            <v>87267</v>
          </cell>
          <cell r="B9327" t="str">
            <v>REVESTIMENTO CERÂMICO PARA PAREDES INTERNAS COM PLACAS TIPO ESMALTADA EXTRA DE DIMENSÕES 20X20 CM APLICADAS EM AMBIENTES DE ÁREA MAIOR QUE 5 M² A MEIA ALTURA DAS PAREDES. AF_06/2014</v>
          </cell>
          <cell r="C9327" t="str">
            <v>M2</v>
          </cell>
          <cell r="D9327">
            <v>0</v>
          </cell>
          <cell r="E9327">
            <v>0</v>
          </cell>
          <cell r="F9327">
            <v>0</v>
          </cell>
        </row>
        <row r="9328">
          <cell r="A9328">
            <v>87268</v>
          </cell>
          <cell r="B9328" t="str">
            <v>REVESTIMENTO CERÂMICO PARA PAREDES INTERNAS COM PLACAS TIPO ESMALTADA EXTRA DE DIMENSÕES 25X35 CM APLICADAS EM AMBIENTES DE ÁREA MENOR QUE 5 M² NA ALTURA INTEIRA DAS PAREDES. AF_06/2014</v>
          </cell>
          <cell r="C9328" t="str">
            <v>M2</v>
          </cell>
          <cell r="D9328">
            <v>0</v>
          </cell>
          <cell r="E9328">
            <v>0</v>
          </cell>
          <cell r="F9328">
            <v>0</v>
          </cell>
        </row>
        <row r="9329">
          <cell r="A9329">
            <v>87269</v>
          </cell>
          <cell r="B9329" t="str">
            <v>REVESTIMENTO CERÂMICO PARA PAREDES INTERNAS COM PLACAS TIPO ESMALTADA EXTRA DE DIMENSÕES 25X35 CM APLICADAS EM AMBIENTES DE ÁREA MAIOR QUE 5 M² NA ALTURA INTEIRA DAS PAREDES. AF_06/2014</v>
          </cell>
          <cell r="C9329" t="str">
            <v>M2</v>
          </cell>
          <cell r="D9329">
            <v>0</v>
          </cell>
          <cell r="E9329">
            <v>0</v>
          </cell>
          <cell r="F9329">
            <v>0</v>
          </cell>
        </row>
        <row r="9330">
          <cell r="A9330">
            <v>87270</v>
          </cell>
          <cell r="B9330" t="str">
            <v>REVESTIMENTO CERÂMICO PARA PAREDES INTERNAS COM PLACAS TIPO ESMALTADA EXTRA DE DIMENSÕES 25X35 CM APLICADAS EM AMBIENTES DE ÁREA MENOR QUE 5 M² A MEIA ALTURA DAS PAREDES. AF_06/2014</v>
          </cell>
          <cell r="C9330" t="str">
            <v>M2</v>
          </cell>
          <cell r="D9330">
            <v>0</v>
          </cell>
          <cell r="E9330">
            <v>0</v>
          </cell>
          <cell r="F9330">
            <v>0</v>
          </cell>
        </row>
        <row r="9331">
          <cell r="A9331">
            <v>87271</v>
          </cell>
          <cell r="B9331" t="str">
            <v>REVESTIMENTO CERÂMICO PARA PAREDES INTERNAS COM PLACAS TIPO ESMALTADA EXTRA DE DIMENSÕES 25X35 CM APLICADAS EM AMBIENTES DE ÁREA MAIOR QUE 5 M² A MEIA ALTURA DAS PAREDES. AF_06/2014</v>
          </cell>
          <cell r="C9331" t="str">
            <v>M2</v>
          </cell>
          <cell r="D9331">
            <v>0</v>
          </cell>
          <cell r="E9331">
            <v>0</v>
          </cell>
          <cell r="F9331">
            <v>0</v>
          </cell>
        </row>
        <row r="9332">
          <cell r="A9332">
            <v>87272</v>
          </cell>
          <cell r="B9332" t="str">
            <v>REVESTIMENTO CERÂMICO PARA PAREDES INTERNAS COM PLACAS TIPO ESMALTADA EXTRA  DE DIMENSÕES 33X45 CM APLICADAS EM AMBIENTES DE ÁREA MENOR QUE 5 M² NA ALTURA INTEIRA DAS PAREDES. AF_06/2014</v>
          </cell>
          <cell r="C9332" t="str">
            <v>M2</v>
          </cell>
          <cell r="D9332">
            <v>0</v>
          </cell>
          <cell r="E9332">
            <v>0</v>
          </cell>
          <cell r="F9332">
            <v>0</v>
          </cell>
        </row>
        <row r="9333">
          <cell r="A9333">
            <v>87273</v>
          </cell>
          <cell r="B9333" t="str">
            <v>REVESTIMENTO CERÂMICO PARA PAREDES INTERNAS COM PLACAS TIPO ESMALTADA EXTRA DE DIMENSÕES 33X45 CM APLICADAS EM AMBIENTES DE ÁREA MAIOR QUE 5 M² NA ALTURA INTEIRA DAS PAREDES. AF_06/2014</v>
          </cell>
          <cell r="C9333" t="str">
            <v>M2</v>
          </cell>
          <cell r="D9333">
            <v>0</v>
          </cell>
          <cell r="E9333">
            <v>0</v>
          </cell>
          <cell r="F9333">
            <v>0</v>
          </cell>
        </row>
        <row r="9334">
          <cell r="A9334">
            <v>87274</v>
          </cell>
          <cell r="B9334" t="str">
            <v>REVESTIMENTO CERÂMICO PARA PAREDES INTERNAS COM PLACAS TIPO ESMALTADA EXTRA DE DIMENSÕES 33X45 CM APLICADAS EM AMBIENTES DE ÁREA MENOR QUE 5 M² A MEIA ALTURA DAS PAREDES. AF_06/2014</v>
          </cell>
          <cell r="C9334" t="str">
            <v>M2</v>
          </cell>
          <cell r="D9334">
            <v>0</v>
          </cell>
          <cell r="E9334">
            <v>0</v>
          </cell>
          <cell r="F9334">
            <v>0</v>
          </cell>
        </row>
        <row r="9335">
          <cell r="A9335">
            <v>87275</v>
          </cell>
          <cell r="B9335" t="str">
            <v>REVESTIMENTO CERÂMICO PARA PAREDES INTERNAS COM PLACAS TIPO ESMALTADA EXTRA  DE DIMENSÕES 33X45 CM APLICADAS EM AMBIENTES DE ÁREA MAIOR QUE 5 M² A MEIA ALTURA DAS PAREDES. AF_06/2014</v>
          </cell>
          <cell r="C9335" t="str">
            <v>M2</v>
          </cell>
          <cell r="D9335">
            <v>0</v>
          </cell>
          <cell r="E9335">
            <v>0</v>
          </cell>
          <cell r="F9335">
            <v>0</v>
          </cell>
        </row>
        <row r="9336">
          <cell r="A9336">
            <v>88786</v>
          </cell>
          <cell r="B9336" t="str">
            <v>REVESTIMENTO CERÂMICO PARA PAREDES EXTERNAS EM PASTILHAS DE PORCELANA 2,5 X 2,5 CM (PLACAS DE 30 X 30 CM), ALINHADAS A PRUMO, APLICADO EM PANOS COM VÃOS. AF_10/2014</v>
          </cell>
          <cell r="C9336" t="str">
            <v>M2</v>
          </cell>
          <cell r="D9336">
            <v>0</v>
          </cell>
          <cell r="E9336">
            <v>0</v>
          </cell>
          <cell r="F9336">
            <v>0</v>
          </cell>
        </row>
        <row r="9337">
          <cell r="A9337">
            <v>88787</v>
          </cell>
          <cell r="B9337" t="str">
            <v>REVESTIMENTO CERÂMICO PARA PAREDES EXTERNAS EM PASTILHAS DE PORCELANA 2,5 X 2,5 CM (PLACAS DE 30 X 30 CM), ALINHADAS A PRUMO, APLICADO EM PANOS SEM VÃOS. AF_10/2014</v>
          </cell>
          <cell r="C9337" t="str">
            <v>M2</v>
          </cell>
          <cell r="D9337">
            <v>0</v>
          </cell>
          <cell r="E9337">
            <v>0</v>
          </cell>
          <cell r="F9337">
            <v>0</v>
          </cell>
        </row>
        <row r="9338">
          <cell r="A9338">
            <v>88788</v>
          </cell>
          <cell r="B9338" t="str">
            <v>REVESTIMENTO CERÂMICO PARA PAREDES EXTERNAS EM PASTILHAS DE PORCELANA 2,5 X 2,5 CM (PLACAS DE 30 X 30 CM), ALINHADAS A PRUMO, APLICADO EM SUPERFÍCIES EXTERNAS DA SACADA. AF_10/2014</v>
          </cell>
          <cell r="C9338" t="str">
            <v>M2</v>
          </cell>
          <cell r="D9338">
            <v>0</v>
          </cell>
          <cell r="E9338">
            <v>0</v>
          </cell>
          <cell r="F9338">
            <v>0</v>
          </cell>
        </row>
        <row r="9339">
          <cell r="A9339">
            <v>88789</v>
          </cell>
          <cell r="B9339" t="str">
            <v>REVESTIMENTO CERÂMICO PARA PAREDES EXTERNAS EM PASTILHAS DE PORCELANA 2,5 X 2,5 CM (PLACAS DE 30 X 30 CM), ALINHADAS A PRUMO, APLICADO EM SUPERFÍCIES INTERNAS DA SACADA. AF_10/2014</v>
          </cell>
          <cell r="C9339" t="str">
            <v>M2</v>
          </cell>
          <cell r="D9339">
            <v>0</v>
          </cell>
          <cell r="E9339">
            <v>0</v>
          </cell>
          <cell r="F9339">
            <v>0</v>
          </cell>
        </row>
        <row r="9340">
          <cell r="A9340">
            <v>89045</v>
          </cell>
          <cell r="B9340" t="str">
            <v>(COMPOSIÇÃO REPRESENTATIVA) DO SERVIÇO DE REVESTIMENTO CERÂMICO PARA AMBIENTES DE ÁREAS MOLHADAS, MEIA PAREDE OU PAREDE INTEIRA, COM PLACAS TIPO GRÊS OU SEMI-GRÊS, DIMENSÕES 20X20 CM, PARA EDIFICAÇÃO HABITACIONAL MULTIFAMILIAR (PRÉDIO). AF_11/2014</v>
          </cell>
          <cell r="C9340" t="str">
            <v>M2</v>
          </cell>
          <cell r="D9340">
            <v>0</v>
          </cell>
          <cell r="E9340">
            <v>0</v>
          </cell>
          <cell r="F9340">
            <v>0</v>
          </cell>
        </row>
        <row r="9341">
          <cell r="A9341">
            <v>89170</v>
          </cell>
          <cell r="B9341" t="str">
            <v>(COMPOSIÇÃO REPRESENTATIVA) DO SERVIÇO DE REVESTIMENTO CERÂMICO PARA PAREDES INTERNAS, MEIA PAREDE, OU PAREDE INTEIRA, PLACAS GRÊS OU SEMI-GRÊS DE 20X20 CM, PARA EDIFICAÇÕES HABITACIONAIS UNIFAMILIAR (CASAS) E EDIFICAÇÕES PÚBLICAS PADRÃO. AF_11/2014</v>
          </cell>
          <cell r="C9341" t="str">
            <v>M2</v>
          </cell>
          <cell r="D9341">
            <v>0</v>
          </cell>
          <cell r="E9341">
            <v>0</v>
          </cell>
          <cell r="F9341">
            <v>0</v>
          </cell>
        </row>
        <row r="9342">
          <cell r="A9342">
            <v>93392</v>
          </cell>
          <cell r="B9342" t="str">
            <v>REVESTIMENTO CERÂMICO PARA PAREDES INTERNAS COM PLACAS TIPO ESMALTADA PADRÃO POPULAR DE DIMENSÕES 20X20 CM, ARGAMASSA TIPO AC I, APLICADAS EM AMBIENTES DE ÁREA MENOR QUE 5 M2 NA ALTURA INTEIRA DAS PAREDES. AF_06/2014</v>
          </cell>
          <cell r="C9342" t="str">
            <v>M2</v>
          </cell>
          <cell r="D9342">
            <v>0</v>
          </cell>
          <cell r="E9342">
            <v>0</v>
          </cell>
          <cell r="F9342">
            <v>0</v>
          </cell>
        </row>
        <row r="9343">
          <cell r="A9343">
            <v>93393</v>
          </cell>
          <cell r="B9343" t="str">
            <v>REVESTIMENTO CERÂMICO PARA PAREDES INTERNAS COM PLACAS TIPO ESMALTADA PADRÃO POPULAR DE DIMENSÕES 20X20 CM, ARGAMASSA TIPO AC I, APLICADAS EM AMBIENTES DE ÁREA MAIOR QUE 5 M2 NA ALTURA INTEIRA DAS PAREDES. AF_06/2014</v>
          </cell>
          <cell r="C9343" t="str">
            <v>M2</v>
          </cell>
          <cell r="D9343">
            <v>0</v>
          </cell>
          <cell r="E9343">
            <v>0</v>
          </cell>
          <cell r="F9343">
            <v>0</v>
          </cell>
        </row>
        <row r="9344">
          <cell r="A9344">
            <v>93394</v>
          </cell>
          <cell r="B9344" t="str">
            <v>REVESTIMENTO CERÂMICO PARA PAREDES INTERNAS COM PLACAS TIPO ESMALTADA PADRÃO POPULAR DE DIMENSÕES 20X20 CM, ARGAMASSA TIPO AC I, APLICADAS EM AMBIENTES DE ÁREA MENOR QUE 5 M2 A MEIA ALTURA DAS PAREDES. AF_06/2014</v>
          </cell>
          <cell r="C9344" t="str">
            <v>M2</v>
          </cell>
          <cell r="D9344">
            <v>0</v>
          </cell>
          <cell r="E9344">
            <v>0</v>
          </cell>
          <cell r="F9344">
            <v>0</v>
          </cell>
        </row>
        <row r="9345">
          <cell r="A9345">
            <v>93395</v>
          </cell>
          <cell r="B9345" t="str">
            <v>REVESTIMENTO CERÂMICO PARA PAREDES INTERNAS COM PLACAS TIPO ESMALTADA PADRÃO POPULAR DE DIMENSÕES 20X20 CM, ARGAMASSA TIPO AC I, APLICADAS EM AMBIENTES DE ÁREA MAIOR QUE 5 M2 A MEIA ALTURA DAS PAREDES. AF_06/2014</v>
          </cell>
          <cell r="C9345" t="str">
            <v>M2</v>
          </cell>
          <cell r="D9345">
            <v>0</v>
          </cell>
          <cell r="E9345">
            <v>0</v>
          </cell>
          <cell r="F9345">
            <v>0</v>
          </cell>
        </row>
        <row r="9346">
          <cell r="A9346">
            <v>99194</v>
          </cell>
          <cell r="B9346" t="str">
            <v>REVESTIMENTO CERÂMICO PARA PAREDES INTERNAS COM PLACAS TIPO ESMALTADA PADRÃO POPULAR DE DIMENSÕES 20X20 CM, ARGAMASSA TIPO AC III, APLICADAS EM AMBIENTES DE ÁREA MENOR QUE 5 M2 NA ALTURA INTEIRA DAS PAREDES. AF_06/2014</v>
          </cell>
          <cell r="C9346" t="str">
            <v>M2</v>
          </cell>
          <cell r="D9346">
            <v>0</v>
          </cell>
          <cell r="E9346">
            <v>0</v>
          </cell>
          <cell r="F9346">
            <v>0</v>
          </cell>
        </row>
        <row r="9347">
          <cell r="A9347">
            <v>99195</v>
          </cell>
          <cell r="B9347" t="str">
            <v>REVESTIMENTO CERÂMICO PARA PAREDES INTERNAS COM PLACAS TIPO ESMALTADA PADRÃO POPULAR DE DIMENSÕES 20X20 CM, ARGAMASSA TIPO AC III, APLICADAS EM AMBIENTES DE ÁREA MAIOR QUE 5 M2 NA ALTURA INTEIRA DAS PAREDES. AF_06/2014</v>
          </cell>
          <cell r="C9347" t="str">
            <v>M2</v>
          </cell>
          <cell r="D9347">
            <v>0</v>
          </cell>
          <cell r="E9347">
            <v>0</v>
          </cell>
          <cell r="F9347">
            <v>0</v>
          </cell>
        </row>
        <row r="9348">
          <cell r="A9348">
            <v>99196</v>
          </cell>
          <cell r="B9348" t="str">
            <v>REVESTIMENTO CERÂMICO PARA PAREDES INTERNAS COM PLACAS TIPO ESMALTADA PADRÃO POPULAR DE DIMENSÕES 20X20 CM, ARGAMASSA TIPO AC III, APLICADAS EM AMBIENTES DE ÁREA MENOR QUE 5 M2 A MEIA ALTURA DAS PAREDES. AF_06/2014</v>
          </cell>
          <cell r="C9348" t="str">
            <v>M2</v>
          </cell>
          <cell r="D9348">
            <v>0</v>
          </cell>
          <cell r="E9348">
            <v>0</v>
          </cell>
          <cell r="F9348">
            <v>0</v>
          </cell>
        </row>
        <row r="9349">
          <cell r="A9349">
            <v>99198</v>
          </cell>
          <cell r="B9349" t="str">
            <v>REVESTIMENTO CERÂMICO PARA PAREDES INTERNAS COM PLACAS TIPO ESMALTADA PADRÃO POPULAR DE DIMENSÕES 20X20 CM, ARGAMASSA TIPO AC III, APLICADAS EM AMBIENTES DE ÁREA MAIOR QUE 5 M2 A MEIA ALTURA DAS PAREDES. AF_06/2014</v>
          </cell>
          <cell r="C9349" t="str">
            <v>M2</v>
          </cell>
          <cell r="D9349">
            <v>0</v>
          </cell>
          <cell r="E9349">
            <v>0</v>
          </cell>
          <cell r="F9349">
            <v>0</v>
          </cell>
        </row>
        <row r="9350">
          <cell r="A9350">
            <v>84088</v>
          </cell>
          <cell r="B9350" t="str">
            <v>PEITORIL EM MARMORE BRANCO, LARGURA DE 15CM, ASSENTADO COM ARGAMASSA TRACO 1:4 (CIMENTO E AREIA MEDIA), PREPARO MANUAL DA ARGAMASSA</v>
          </cell>
          <cell r="C9350" t="str">
            <v>M</v>
          </cell>
          <cell r="D9350">
            <v>0</v>
          </cell>
          <cell r="E9350">
            <v>0</v>
          </cell>
          <cell r="F9350">
            <v>0</v>
          </cell>
        </row>
        <row r="9351">
          <cell r="A9351">
            <v>84089</v>
          </cell>
          <cell r="B9351" t="str">
            <v>PEITORIL EM MARMORE BRANCO, LARGURA DE 25CM, ASSENTADO COM ARGAMASSA TRACO 1:3 (CIMENTO E AREIA MEDIA), PREPARO MANUAL DA ARGAMASSA</v>
          </cell>
          <cell r="C9351" t="str">
            <v>M</v>
          </cell>
          <cell r="D9351">
            <v>0</v>
          </cell>
          <cell r="E9351">
            <v>0</v>
          </cell>
          <cell r="F9351">
            <v>0</v>
          </cell>
        </row>
        <row r="9352">
          <cell r="A9352">
            <v>40675</v>
          </cell>
          <cell r="B9352" t="str">
            <v>ASSENTAMENTO DE PEITORIL COM ARGAMASSA DE CIMENTO COLANTE</v>
          </cell>
          <cell r="C9352" t="str">
            <v>M</v>
          </cell>
          <cell r="D9352">
            <v>0</v>
          </cell>
          <cell r="E9352">
            <v>0</v>
          </cell>
          <cell r="F9352">
            <v>0</v>
          </cell>
        </row>
        <row r="9353">
          <cell r="A9353">
            <v>96112</v>
          </cell>
          <cell r="B9353" t="str">
            <v>FORRO EM MADEIRA PINUS, PARA AMBIENTES RESIDENCIAIS, INCLUSIVE ESTRUTURA DE FIXAÇÃO. AF_05/2017</v>
          </cell>
          <cell r="C9353" t="str">
            <v>M2</v>
          </cell>
          <cell r="D9353">
            <v>0</v>
          </cell>
          <cell r="E9353">
            <v>0</v>
          </cell>
          <cell r="F9353">
            <v>0</v>
          </cell>
        </row>
        <row r="9354">
          <cell r="A9354">
            <v>96117</v>
          </cell>
          <cell r="B9354" t="str">
            <v>FORRO EM MADEIRA PINUS, PARA AMBIENTES COMERCIAIS, INCLUSIVE ESTRUTURA DE FIXAÇÃO. AF_05/2017</v>
          </cell>
          <cell r="C9354" t="str">
            <v>M2</v>
          </cell>
          <cell r="D9354">
            <v>0</v>
          </cell>
          <cell r="E9354">
            <v>0</v>
          </cell>
          <cell r="F9354">
            <v>0</v>
          </cell>
        </row>
        <row r="9355">
          <cell r="A9355">
            <v>96122</v>
          </cell>
          <cell r="B9355" t="str">
            <v>ACABAMENTOS PARA FORRO (RODA-FORRO EM MADEIRA PINUS). AF_05/2017</v>
          </cell>
          <cell r="C9355" t="str">
            <v>M</v>
          </cell>
          <cell r="D9355">
            <v>0</v>
          </cell>
          <cell r="E9355">
            <v>0</v>
          </cell>
          <cell r="F9355">
            <v>0</v>
          </cell>
        </row>
        <row r="9356">
          <cell r="A9356">
            <v>96109</v>
          </cell>
          <cell r="B9356" t="str">
            <v>FORRO EM PLACAS DE GESSO, PARA AMBIENTES RESIDENCIAIS. AF_05/2017_P</v>
          </cell>
          <cell r="C9356" t="str">
            <v>M2</v>
          </cell>
          <cell r="D9356">
            <v>0</v>
          </cell>
          <cell r="E9356">
            <v>0</v>
          </cell>
          <cell r="F9356">
            <v>0</v>
          </cell>
        </row>
        <row r="9357">
          <cell r="A9357">
            <v>96110</v>
          </cell>
          <cell r="B9357" t="str">
            <v>FORRO EM DRYWALL, PARA AMBIENTES RESIDENCIAIS, INCLUSIVE ESTRUTURA DE FIXAÇÃO. AF_05/2017_P</v>
          </cell>
          <cell r="C9357" t="str">
            <v>M2</v>
          </cell>
          <cell r="D9357">
            <v>0</v>
          </cell>
          <cell r="E9357">
            <v>0</v>
          </cell>
          <cell r="F9357">
            <v>0</v>
          </cell>
        </row>
        <row r="9358">
          <cell r="A9358">
            <v>96113</v>
          </cell>
          <cell r="B9358" t="str">
            <v>FORRO EM PLACAS DE GESSO, PARA AMBIENTES COMERCIAIS. AF_05/2017_P</v>
          </cell>
          <cell r="C9358" t="str">
            <v>M2</v>
          </cell>
          <cell r="D9358">
            <v>0</v>
          </cell>
          <cell r="E9358">
            <v>0</v>
          </cell>
          <cell r="F9358">
            <v>0</v>
          </cell>
        </row>
        <row r="9359">
          <cell r="A9359">
            <v>96114</v>
          </cell>
          <cell r="B9359" t="str">
            <v>FORRO EM DRYWALL, PARA AMBIENTES COMERCIAIS, INCLUSIVE ESTRUTURA DE FIXAÇÃO. AF_05/2017_P</v>
          </cell>
          <cell r="C9359" t="str">
            <v>M2</v>
          </cell>
          <cell r="D9359">
            <v>0</v>
          </cell>
          <cell r="E9359">
            <v>0</v>
          </cell>
          <cell r="F9359">
            <v>0</v>
          </cell>
        </row>
        <row r="9360">
          <cell r="A9360">
            <v>96120</v>
          </cell>
          <cell r="B9360" t="str">
            <v>ACABAMENTOS PARA FORRO (MOLDURA DE GESSO). AF_05/2017</v>
          </cell>
          <cell r="C9360" t="str">
            <v>M</v>
          </cell>
          <cell r="D9360">
            <v>0</v>
          </cell>
          <cell r="E9360">
            <v>0</v>
          </cell>
          <cell r="F9360">
            <v>0</v>
          </cell>
        </row>
        <row r="9361">
          <cell r="A9361">
            <v>96123</v>
          </cell>
          <cell r="B9361" t="str">
            <v>ACABAMENTOS PARA FORRO (MOLDURA EM DRYWALL, COM LARGURA DE 15 CM). AF_05/2017_P</v>
          </cell>
          <cell r="C9361" t="str">
            <v>M</v>
          </cell>
          <cell r="D9361">
            <v>0</v>
          </cell>
          <cell r="E9361">
            <v>0</v>
          </cell>
          <cell r="F9361">
            <v>0</v>
          </cell>
        </row>
        <row r="9362">
          <cell r="A9362">
            <v>99054</v>
          </cell>
          <cell r="B9362" t="str">
            <v>ACABAMENTOS PARA FORRO (SANCA DE GESSO MONTADA NA OBRA). AF_05/2017_P</v>
          </cell>
          <cell r="C9362" t="str">
            <v>M2</v>
          </cell>
          <cell r="D9362">
            <v>0</v>
          </cell>
          <cell r="E9362">
            <v>0</v>
          </cell>
          <cell r="F9362">
            <v>0</v>
          </cell>
        </row>
        <row r="9363">
          <cell r="A9363" t="str">
            <v>73807/1</v>
          </cell>
          <cell r="B9363" t="str">
            <v>CORRIMAO EM MARMORITE, LARGURA 15CM</v>
          </cell>
          <cell r="C9363" t="str">
            <v>M</v>
          </cell>
          <cell r="D9363">
            <v>0</v>
          </cell>
          <cell r="E9363">
            <v>0</v>
          </cell>
          <cell r="F9363">
            <v>0</v>
          </cell>
        </row>
        <row r="9364">
          <cell r="A9364">
            <v>96111</v>
          </cell>
          <cell r="B9364" t="str">
            <v>FORRO EM RÉGUAS DE PVC, FRISADO, PARA AMBIENTES RESIDENCIAIS, INCLUSIVE ESTRUTURA DE FIXAÇÃO. AF_05/2017_P</v>
          </cell>
          <cell r="C9364" t="str">
            <v>M2</v>
          </cell>
          <cell r="D9364">
            <v>0</v>
          </cell>
          <cell r="E9364">
            <v>0</v>
          </cell>
          <cell r="F9364">
            <v>0</v>
          </cell>
        </row>
        <row r="9365">
          <cell r="A9365">
            <v>96116</v>
          </cell>
          <cell r="B9365" t="str">
            <v>FORRO EM RÉGUAS DE PVC, FRISADO, PARA AMBIENTES COMERCIAIS, INCLUSIVE ESTRUTURA DE FIXAÇÃO. AF_05/2017_P</v>
          </cell>
          <cell r="C9365" t="str">
            <v>M2</v>
          </cell>
          <cell r="D9365">
            <v>0</v>
          </cell>
          <cell r="E9365">
            <v>0</v>
          </cell>
          <cell r="F9365">
            <v>0</v>
          </cell>
        </row>
        <row r="9366">
          <cell r="A9366">
            <v>96121</v>
          </cell>
          <cell r="B9366" t="str">
            <v>ACABAMENTOS PARA FORRO (RODA-FORRO EM PERFIL METÁLICO E PLÁSTICO). AF_05/2017</v>
          </cell>
          <cell r="C9366" t="str">
            <v>M</v>
          </cell>
          <cell r="D9366">
            <v>0</v>
          </cell>
          <cell r="E9366">
            <v>0</v>
          </cell>
          <cell r="F9366">
            <v>0</v>
          </cell>
        </row>
        <row r="9367">
          <cell r="A9367">
            <v>96485</v>
          </cell>
          <cell r="B9367" t="str">
            <v>FORRO EM RÉGUAS DE PVC, LISO, PARA AMBIENTES RESIDENCIAIS, INCLUSIVE ESTRUTURA DE FIXAÇÃO. AF_05/2017_P</v>
          </cell>
          <cell r="C9367" t="str">
            <v>M2</v>
          </cell>
          <cell r="D9367">
            <v>0</v>
          </cell>
          <cell r="E9367">
            <v>0</v>
          </cell>
          <cell r="F9367">
            <v>0</v>
          </cell>
        </row>
        <row r="9368">
          <cell r="A9368">
            <v>96486</v>
          </cell>
          <cell r="B9368" t="str">
            <v>FORRO DE PVC, LISO, PARA AMBIENTES COMERCIAIS, INCLUSIVE ESTRUTURA DE FIXAÇÃO. AF_05/2017_P</v>
          </cell>
          <cell r="C9368" t="str">
            <v>M2</v>
          </cell>
          <cell r="D9368">
            <v>0</v>
          </cell>
          <cell r="E9368">
            <v>0</v>
          </cell>
          <cell r="F9368">
            <v>0</v>
          </cell>
        </row>
        <row r="9369">
          <cell r="A9369">
            <v>91514</v>
          </cell>
          <cell r="B9369" t="str">
            <v>ESTUCAMENTO DE PANOS DE FACHADA SEM VÃOS DO SISTEMA DE PAREDES DE CONCRETO EM EDIFICAÇÕES DE MÚLTIPLOS PAVIMENTOS. AF_06/2015</v>
          </cell>
          <cell r="C9369" t="str">
            <v>M2</v>
          </cell>
          <cell r="D9369">
            <v>0</v>
          </cell>
          <cell r="E9369">
            <v>0</v>
          </cell>
          <cell r="F9369">
            <v>0</v>
          </cell>
        </row>
        <row r="9370">
          <cell r="A9370">
            <v>91515</v>
          </cell>
          <cell r="B9370" t="str">
            <v>ESTUCAMENTO DE PANOS DE FACHADA COM VÃOS DO SISTEMA DE PAREDES DE CONCRETO EM EDIFICAÇÕES DE MÚLTIPLOS PAVIMENTOS. AF_06/2015</v>
          </cell>
          <cell r="C9370" t="str">
            <v>M2</v>
          </cell>
          <cell r="D9370">
            <v>0</v>
          </cell>
          <cell r="E9370">
            <v>0</v>
          </cell>
          <cell r="F9370">
            <v>0</v>
          </cell>
        </row>
        <row r="9371">
          <cell r="A9371">
            <v>91516</v>
          </cell>
          <cell r="B9371" t="str">
            <v>ESTUCAMENTO DE SUPERFÍCIE EXTERNA DA SACADA DO SISTEMA DE PAREDES DE CONCRETO EM EDIFICAÇÕES DE MÚLTIPLOS PAVIMENTOS. AF_06/2015</v>
          </cell>
          <cell r="C9371" t="str">
            <v>M2</v>
          </cell>
          <cell r="D9371">
            <v>0</v>
          </cell>
          <cell r="E9371">
            <v>0</v>
          </cell>
          <cell r="F9371">
            <v>0</v>
          </cell>
        </row>
        <row r="9372">
          <cell r="A9372">
            <v>91517</v>
          </cell>
          <cell r="B9372" t="str">
            <v>ESTUCAMENTO DE PANOS DE FACHADA SEM VÃOS DO SISTEMA DE PAREDES DE CONCRETO EM EDIFICAÇÕES DE PAVIMENTO ÚNICO. AF_06/2015</v>
          </cell>
          <cell r="C9372" t="str">
            <v>M2</v>
          </cell>
          <cell r="D9372">
            <v>0</v>
          </cell>
          <cell r="E9372">
            <v>0</v>
          </cell>
          <cell r="F9372">
            <v>0</v>
          </cell>
        </row>
        <row r="9373">
          <cell r="A9373">
            <v>91519</v>
          </cell>
          <cell r="B9373" t="str">
            <v>ESTUCAMENTO DE PANOS DE FACHADA COM VÃOS DO SISTEMA DE PAREDES DE CONCRETO EM EDIFICAÇÕES DE PAVIMENTO ÚNICO. AF_06/2015</v>
          </cell>
          <cell r="C9373" t="str">
            <v>M2</v>
          </cell>
          <cell r="D9373">
            <v>0</v>
          </cell>
          <cell r="E9373">
            <v>0</v>
          </cell>
          <cell r="F9373">
            <v>0</v>
          </cell>
        </row>
        <row r="9374">
          <cell r="A9374">
            <v>91520</v>
          </cell>
          <cell r="B9374" t="str">
            <v>ESTUCAMENTO DE DENSIDADE BAIXA NAS FACES INTERNAS DE PAREDES DO SISTEMA DE PAREDES DE CONCRETO. AF_06/2015</v>
          </cell>
          <cell r="C9374" t="str">
            <v>M2</v>
          </cell>
          <cell r="D9374">
            <v>0</v>
          </cell>
          <cell r="E9374">
            <v>0</v>
          </cell>
          <cell r="F9374">
            <v>0</v>
          </cell>
        </row>
        <row r="9375">
          <cell r="A9375">
            <v>91522</v>
          </cell>
          <cell r="B9375" t="str">
            <v>ESTUCAMENTO, PARA QUALQUER REVESTIMENTO, EM TETO DO SISTEMA DE PAREDES DE CONCRETO. AF_06/2015</v>
          </cell>
          <cell r="C9375" t="str">
            <v>M2</v>
          </cell>
          <cell r="D9375">
            <v>0</v>
          </cell>
          <cell r="E9375">
            <v>0</v>
          </cell>
          <cell r="F9375">
            <v>0</v>
          </cell>
        </row>
        <row r="9376">
          <cell r="A9376">
            <v>91525</v>
          </cell>
          <cell r="B9376" t="str">
            <v>ESTUCAMENTO DE DENSIDADE ALTA, NAS FACES INTERNAS DE PAREDES DO SISTEMA DE PAREDES DE CONCRETO. AF_06/2015</v>
          </cell>
          <cell r="C9376" t="str">
            <v>M2</v>
          </cell>
          <cell r="D9376">
            <v>0</v>
          </cell>
          <cell r="E9376">
            <v>0</v>
          </cell>
          <cell r="F9376">
            <v>0</v>
          </cell>
        </row>
        <row r="9377">
          <cell r="A9377">
            <v>87280</v>
          </cell>
          <cell r="B9377" t="str">
            <v>ARGAMASSA TRAÇO 1:7 (EM VOLUME DE CIMENTO E AREIA MÉDIA ÚMIDA) COM ADIÇÃO DE PLASTIFICANTE PARA EMBOÇO/MASSA ÚNICA/ASSENTAMENTO DE ALVENARIA DE VEDAÇÃO, PREPARO MECÂNICO COM BETONEIRA 400 L. AF_08/2019</v>
          </cell>
          <cell r="C9377" t="str">
            <v>M3</v>
          </cell>
          <cell r="D9377">
            <v>0</v>
          </cell>
          <cell r="E9377">
            <v>0</v>
          </cell>
          <cell r="F9377">
            <v>0</v>
          </cell>
        </row>
        <row r="9378">
          <cell r="A9378">
            <v>87281</v>
          </cell>
          <cell r="B9378" t="str">
            <v>ARGAMASSA TRAÇO 1:7 (EM VOLUME DE CIMENTO E AREIA MÉDIA ÚMIDA) COM ADIÇÃO DE PLASTIFICANTE PARA EMBOÇO/MASSA ÚNICA/ASSENTAMENTO DE ALVENARIA DE VEDAÇÃO, PREPARO MECÂNICO COM BETONEIRA 600 L. AF_08/2019</v>
          </cell>
          <cell r="C9378" t="str">
            <v>M3</v>
          </cell>
          <cell r="D9378">
            <v>0</v>
          </cell>
          <cell r="E9378">
            <v>0</v>
          </cell>
          <cell r="F9378">
            <v>0</v>
          </cell>
        </row>
        <row r="9379">
          <cell r="A9379">
            <v>87283</v>
          </cell>
          <cell r="B9379" t="str">
            <v>ARGAMASSA TRAÇO 1:6 (EM VOLUME DE CIMENTO E AREIA MÉDIA ÚMIDA) COM ADIÇÃO DE PLASTIFICANTE PARA EMBOÇO/MASSA ÚNICA/ASSENTAMENTO DE ALVENARIA DE VEDAÇÃO, PREPARO MECÂNICO COM BETONEIRA 400 L. AF_08/2019</v>
          </cell>
          <cell r="C9379" t="str">
            <v>M3</v>
          </cell>
          <cell r="D9379">
            <v>0</v>
          </cell>
          <cell r="E9379">
            <v>0</v>
          </cell>
          <cell r="F9379">
            <v>0</v>
          </cell>
        </row>
        <row r="9380">
          <cell r="A9380">
            <v>87284</v>
          </cell>
          <cell r="B9380" t="str">
            <v>ARGAMASSA TRAÇO 1:6 (EM VOLUME DE CIMENTO E AREIA MÉDIA ÚMIDA) COM ADIÇÃO DE PLASTIFICANTE PARA EMBOÇO/MASSA ÚNICA/ASSENTAMENTO DE ALVENARIA DE VEDAÇÃO, PREPARO MECÂNICO COM BETONEIRA 600 L. AF_08/2019</v>
          </cell>
          <cell r="C9380" t="str">
            <v>M3</v>
          </cell>
          <cell r="D9380">
            <v>0</v>
          </cell>
          <cell r="E9380">
            <v>0</v>
          </cell>
          <cell r="F9380">
            <v>0</v>
          </cell>
        </row>
        <row r="9381">
          <cell r="A9381">
            <v>87286</v>
          </cell>
          <cell r="B9381" t="str">
            <v>ARGAMASSA TRAÇO 1:1:6 (EM VOLUME DE CIMENTO, CAL E AREIA MÉDIA ÚMIDA) PARA EMBOÇO/MASSA ÚNICA/ASSENTAMENTO DE ALVENARIA DE VEDAÇÃO, PREPARO MECÂNICO COM BETONEIRA 400 L. AF_08/2019</v>
          </cell>
          <cell r="C9381" t="str">
            <v>M3</v>
          </cell>
          <cell r="D9381">
            <v>0</v>
          </cell>
          <cell r="E9381">
            <v>0</v>
          </cell>
          <cell r="F9381">
            <v>0</v>
          </cell>
        </row>
        <row r="9382">
          <cell r="A9382">
            <v>87287</v>
          </cell>
          <cell r="B9382" t="str">
            <v>ARGAMASSA TRAÇO 1:1:6 (EM VOLUME DE CIMENTO, CAL E AREIA MÉDIA ÚMIDA) PARA EMBOÇO/MASSA ÚNICA/ASSENTAMENTO DE ALVENARIA DE VEDAÇÃO, PREPARO MECÂNICO COM BETONEIRA 600 L. AF_08/2019</v>
          </cell>
          <cell r="C9382" t="str">
            <v>M3</v>
          </cell>
          <cell r="D9382">
            <v>0</v>
          </cell>
          <cell r="E9382">
            <v>0</v>
          </cell>
          <cell r="F9382">
            <v>0</v>
          </cell>
        </row>
        <row r="9383">
          <cell r="A9383">
            <v>87289</v>
          </cell>
          <cell r="B9383" t="str">
            <v>ARGAMASSA TRAÇO 1:1,5:7,5 (EM VOLUME DE CIMENTO, CAL E AREIA MÉDIA ÚMIDA) PARA EMBOÇO/MASSA ÚNICA/ASSENTAMENTO DE ALVENARIA DE VEDAÇÃO, PREPARO MECÂNICO COM BETONEIRA 400 L. AF_08/2019</v>
          </cell>
          <cell r="C9383" t="str">
            <v>M3</v>
          </cell>
          <cell r="D9383">
            <v>0</v>
          </cell>
          <cell r="E9383">
            <v>0</v>
          </cell>
          <cell r="F9383">
            <v>0</v>
          </cell>
        </row>
        <row r="9384">
          <cell r="A9384">
            <v>87290</v>
          </cell>
          <cell r="B9384" t="str">
            <v>ARGAMASSA TRAÇO 1:1,5:7,5 (EM VOLUME DE CIMENTO, CAL E AREIA MÉDIA ÚMIDA) PARA EMBOÇO/MASSA ÚNICA/ASSENTAMENTO DE ALVENARIA DE VEDAÇÃO, PREPARO MECÂNICO COM BETONEIRA 600 L. AF_08/2019</v>
          </cell>
          <cell r="C9384" t="str">
            <v>M3</v>
          </cell>
          <cell r="D9384">
            <v>0</v>
          </cell>
          <cell r="E9384">
            <v>0</v>
          </cell>
          <cell r="F9384">
            <v>0</v>
          </cell>
        </row>
        <row r="9385">
          <cell r="A9385">
            <v>87292</v>
          </cell>
          <cell r="B9385" t="str">
            <v>ARGAMASSA TRAÇO 1:2:8 (EM VOLUME DE CIMENTO, CAL E AREIA MÉDIA ÚMIDA) PARA EMBOÇO/MASSA ÚNICA/ASSENTAMENTO DE ALVENARIA DE VEDAÇÃO, PREPARO MECÂNICO COM BETONEIRA 400 L. AF_08/2019</v>
          </cell>
          <cell r="C9385" t="str">
            <v>M3</v>
          </cell>
          <cell r="D9385">
            <v>0</v>
          </cell>
          <cell r="E9385">
            <v>0</v>
          </cell>
          <cell r="F9385">
            <v>0</v>
          </cell>
        </row>
        <row r="9386">
          <cell r="A9386">
            <v>87294</v>
          </cell>
          <cell r="B9386" t="str">
            <v>ARGAMASSA TRAÇO 1:2:9 (EM VOLUME DE CIMENTO, CAL E AREIA MÉDIA ÚMIDA) PARA EMBOÇO/MASSA ÚNICA/ASSENTAMENTO DE ALVENARIA DE VEDAÇÃO, PREPARO MECÂNICO COM BETONEIRA 600 L. AF_08/2019</v>
          </cell>
          <cell r="C9386" t="str">
            <v>M3</v>
          </cell>
          <cell r="D9386">
            <v>0</v>
          </cell>
          <cell r="E9386">
            <v>0</v>
          </cell>
          <cell r="F9386">
            <v>0</v>
          </cell>
        </row>
        <row r="9387">
          <cell r="A9387">
            <v>87295</v>
          </cell>
          <cell r="B9387" t="str">
            <v>ARGAMASSA TRAÇO 1:3:12 (EM VOLUME DE CIMENTO, CAL E AREIA MÉDIA ÚMIDA) PARA EMBOÇO/MASSA ÚNICA/ASSENTAMENTO DE ALVENARIA DE VEDAÇÃO, PREPARO MECÂNICO COM BETONEIRA 400 L. AF_08/2019</v>
          </cell>
          <cell r="C9387" t="str">
            <v>M3</v>
          </cell>
          <cell r="D9387">
            <v>0</v>
          </cell>
          <cell r="E9387">
            <v>0</v>
          </cell>
          <cell r="F9387">
            <v>0</v>
          </cell>
        </row>
        <row r="9388">
          <cell r="A9388">
            <v>87296</v>
          </cell>
          <cell r="B9388" t="str">
            <v>ARGAMASSA TRAÇO 1:3:12 (EM VOLUME DE CIMENTO, CAL E AREIA MÉDIA ÚMIDA) PARA EMBOÇO/MASSA ÚNICA/ASSENTAMENTO DE ALVENARIA DE VEDAÇÃO, PREPARO MECÂNICO COM BETONEIRA 600 L. AF_08/2019</v>
          </cell>
          <cell r="C9388" t="str">
            <v>M3</v>
          </cell>
          <cell r="D9388">
            <v>0</v>
          </cell>
          <cell r="E9388">
            <v>0</v>
          </cell>
          <cell r="F9388">
            <v>0</v>
          </cell>
        </row>
        <row r="9389">
          <cell r="A9389">
            <v>87298</v>
          </cell>
          <cell r="B9389" t="str">
            <v>ARGAMASSA TRAÇO 1:3 (EM VOLUME DE CIMENTO E AREIA MÉDIA ÚMIDA) PARA CONTRAPISO, PREPARO MECÂNICO COM BETONEIRA 400 L. AF_08/2019</v>
          </cell>
          <cell r="C9389" t="str">
            <v>M3</v>
          </cell>
          <cell r="D9389">
            <v>0</v>
          </cell>
          <cell r="E9389">
            <v>0</v>
          </cell>
          <cell r="F9389">
            <v>0</v>
          </cell>
        </row>
        <row r="9390">
          <cell r="A9390">
            <v>87299</v>
          </cell>
          <cell r="B9390" t="str">
            <v>ARGAMASSA TRAÇO 1:3 (EM VOLUME DE CIMENTO E AREIA MÉDIA ÚMIDA) PARA CONTRAPISO, PREPARO MECÂNICO COM BETONEIRA 600 L. AF_08/2019</v>
          </cell>
          <cell r="C9390" t="str">
            <v>M3</v>
          </cell>
          <cell r="D9390">
            <v>0</v>
          </cell>
          <cell r="E9390">
            <v>0</v>
          </cell>
          <cell r="F9390">
            <v>0</v>
          </cell>
        </row>
        <row r="9391">
          <cell r="A9391">
            <v>87301</v>
          </cell>
          <cell r="B9391" t="str">
            <v>ARGAMASSA TRAÇO 1:4 (EM VOLUME DE CIMENTO E AREIA MÉDIA ÚMIDA) PARA CONTRAPISO, PREPARO MECÂNICO COM BETONEIRA 400 L. AF_08/2019</v>
          </cell>
          <cell r="C9391" t="str">
            <v>M3</v>
          </cell>
          <cell r="D9391">
            <v>0</v>
          </cell>
          <cell r="E9391">
            <v>0</v>
          </cell>
          <cell r="F9391">
            <v>0</v>
          </cell>
        </row>
        <row r="9392">
          <cell r="A9392">
            <v>87302</v>
          </cell>
          <cell r="B9392" t="str">
            <v>ARGAMASSA TRAÇO 1:4 (EM VOLUME DE CIMENTO E AREIA MÉDIA ÚMIDA) PARA CONTRAPISO, PREPARO MECÂNICO COM BETONEIRA 600 L. AF_08/2019</v>
          </cell>
          <cell r="C9392" t="str">
            <v>M3</v>
          </cell>
          <cell r="D9392">
            <v>0</v>
          </cell>
          <cell r="E9392">
            <v>0</v>
          </cell>
          <cell r="F9392">
            <v>0</v>
          </cell>
        </row>
        <row r="9393">
          <cell r="A9393">
            <v>87304</v>
          </cell>
          <cell r="B9393" t="str">
            <v>ARGAMASSA TRAÇO 1:5 (EM VOLUME DE CIMENTO E AREIA MÉDIA ÚMIDA) PARA CONTRAPISO, PREPARO MECÂNICO COM BETONEIRA 400 L. AF_08/2019</v>
          </cell>
          <cell r="C9393" t="str">
            <v>M3</v>
          </cell>
          <cell r="D9393">
            <v>0</v>
          </cell>
          <cell r="E9393">
            <v>0</v>
          </cell>
          <cell r="F9393">
            <v>0</v>
          </cell>
        </row>
        <row r="9394">
          <cell r="A9394">
            <v>87305</v>
          </cell>
          <cell r="B9394" t="str">
            <v>ARGAMASSA TRAÇO 1:5 (EM VOLUME DE CIMENTO E AREIA MÉDIA ÚMIDA) PARA CONTRAPISO, PREPARO MECÂNICO COM BETONEIRA 600 L. AF_08/2019</v>
          </cell>
          <cell r="C9394" t="str">
            <v>M3</v>
          </cell>
          <cell r="D9394">
            <v>0</v>
          </cell>
          <cell r="E9394">
            <v>0</v>
          </cell>
          <cell r="F9394">
            <v>0</v>
          </cell>
        </row>
        <row r="9395">
          <cell r="A9395">
            <v>87307</v>
          </cell>
          <cell r="B9395" t="str">
            <v>ARGAMASSA TRAÇO 1:6 (EM VOLUME DE CIMENTO E AREIA MÉDIA ÚMIDA) PARA CONTRAPISO, PREPARO MECÂNICO COM BETONEIRA 400 L. AF_08/2019</v>
          </cell>
          <cell r="C9395" t="str">
            <v>M3</v>
          </cell>
          <cell r="D9395">
            <v>0</v>
          </cell>
          <cell r="E9395">
            <v>0</v>
          </cell>
          <cell r="F9395">
            <v>0</v>
          </cell>
        </row>
        <row r="9396">
          <cell r="A9396">
            <v>87308</v>
          </cell>
          <cell r="B9396" t="str">
            <v>ARGAMASSA TRAÇO 1:6 (EM VOLUME DE CIMENTO E AREIA MÉDIA ÚMIDA) PARA CONTRAPISO, PREPARO MECÂNICO COM BETONEIRA 600 L. AF_08/2019</v>
          </cell>
          <cell r="C9396" t="str">
            <v>M3</v>
          </cell>
          <cell r="D9396">
            <v>0</v>
          </cell>
          <cell r="E9396">
            <v>0</v>
          </cell>
          <cell r="F9396">
            <v>0</v>
          </cell>
        </row>
        <row r="9397">
          <cell r="A9397">
            <v>87310</v>
          </cell>
          <cell r="B9397" t="str">
            <v>ARGAMASSA TRAÇO 1:5 (EM VOLUME DE CIMENTO E AREIA GROSSA ÚMIDA) PARA CHAPISCO CONVENCIONAL, PREPARO MECÂNICO COM BETONEIRA 400 L. AF_08/2019</v>
          </cell>
          <cell r="C9397" t="str">
            <v>M3</v>
          </cell>
          <cell r="D9397">
            <v>0</v>
          </cell>
          <cell r="E9397">
            <v>0</v>
          </cell>
          <cell r="F9397">
            <v>0</v>
          </cell>
        </row>
        <row r="9398">
          <cell r="A9398">
            <v>87311</v>
          </cell>
          <cell r="B9398" t="str">
            <v>ARGAMASSA TRAÇO 1:5 (EM VOLUME DE CIMENTO E AREIA GROSSA ÚMIDA) PARA CHAPISCO CONVENCIONAL, PREPARO MECÂNICO COM BETONEIRA 600 L. AF_08/2019</v>
          </cell>
          <cell r="C9398" t="str">
            <v>M3</v>
          </cell>
          <cell r="D9398">
            <v>0</v>
          </cell>
          <cell r="E9398">
            <v>0</v>
          </cell>
          <cell r="F9398">
            <v>0</v>
          </cell>
        </row>
        <row r="9399">
          <cell r="A9399">
            <v>87313</v>
          </cell>
          <cell r="B9399" t="str">
            <v>ARGAMASSA TRAÇO 1:3 (EM VOLUME DE CIMENTO E AREIA GROSSA ÚMIDA) PARA CHAPISCO CONVENCIONAL, PREPARO MECÂNICO COM BETONEIRA 400 L. AF_08/2019</v>
          </cell>
          <cell r="C9399" t="str">
            <v>M3</v>
          </cell>
          <cell r="D9399">
            <v>0</v>
          </cell>
          <cell r="E9399">
            <v>0</v>
          </cell>
          <cell r="F9399">
            <v>0</v>
          </cell>
        </row>
        <row r="9400">
          <cell r="A9400">
            <v>87314</v>
          </cell>
          <cell r="B9400" t="str">
            <v>ARGAMASSA TRAÇO 1:3 (EM VOLUME DE CIMENTO E AREIA GROSSA ÚMIDA) PARA CHAPISCO CONVENCIONAL, PREPARO MECÂNICO COM BETONEIRA 600 L. AF_08/2019</v>
          </cell>
          <cell r="C9400" t="str">
            <v>M3</v>
          </cell>
          <cell r="D9400">
            <v>0</v>
          </cell>
          <cell r="E9400">
            <v>0</v>
          </cell>
          <cell r="F9400">
            <v>0</v>
          </cell>
        </row>
        <row r="9401">
          <cell r="A9401">
            <v>87316</v>
          </cell>
          <cell r="B9401" t="str">
            <v>ARGAMASSA TRAÇO 1:4 (EM VOLUME DE CIMENTO E AREIA GROSSA ÚMIDA) PARA CHAPISCO CONVENCIONAL, PREPARO MECÂNICO COM BETONEIRA 400 L. AF_08/2019</v>
          </cell>
          <cell r="C9401" t="str">
            <v>M3</v>
          </cell>
          <cell r="D9401">
            <v>0</v>
          </cell>
          <cell r="E9401">
            <v>0</v>
          </cell>
          <cell r="F9401">
            <v>0</v>
          </cell>
        </row>
        <row r="9402">
          <cell r="A9402">
            <v>87317</v>
          </cell>
          <cell r="B9402" t="str">
            <v>ARGAMASSA TRAÇO 1:4 (EM VOLUME DE CIMENTO E AREIA GROSSA ÚMIDA) PARA CHAPISCO CONVENCIONAL, PREPARO MECÂNICO COM BETONEIRA 600 L. AF_08/2019</v>
          </cell>
          <cell r="C9402" t="str">
            <v>M3</v>
          </cell>
          <cell r="D9402">
            <v>0</v>
          </cell>
          <cell r="E9402">
            <v>0</v>
          </cell>
          <cell r="F9402">
            <v>0</v>
          </cell>
        </row>
        <row r="9403">
          <cell r="A9403">
            <v>87319</v>
          </cell>
          <cell r="B9403" t="str">
            <v>ARGAMASSA TRAÇO 1:5 (EM VOLUME DE CIMENTO E AREIA GROSSA ÚMIDA) COM ADIÇÃO DE EMULSÃO POLIMÉRICA PARA CHAPISCO ROLADO, PREPARO MECÂNICO COM BETONEIRA 400 L. AF_08/2019</v>
          </cell>
          <cell r="C9403" t="str">
            <v>M3</v>
          </cell>
          <cell r="D9403">
            <v>0</v>
          </cell>
          <cell r="E9403">
            <v>0</v>
          </cell>
          <cell r="F9403">
            <v>0</v>
          </cell>
        </row>
        <row r="9404">
          <cell r="A9404">
            <v>87320</v>
          </cell>
          <cell r="B9404" t="str">
            <v>ARGAMASSA TRAÇO 1:5 (EM VOLUME DE CIMENTO E AREIA GROSSA ÚMIDA) COM ADIÇÃO DE EMULSÃO POLIMÉRICA PARA CHAPISCO ROLADO, PREPARO MECÂNICO COM BETONEIRA 600 L. AF_08/2019</v>
          </cell>
          <cell r="C9404" t="str">
            <v>M3</v>
          </cell>
          <cell r="D9404">
            <v>0</v>
          </cell>
          <cell r="E9404">
            <v>0</v>
          </cell>
          <cell r="F9404">
            <v>0</v>
          </cell>
        </row>
        <row r="9405">
          <cell r="A9405">
            <v>87322</v>
          </cell>
          <cell r="B9405" t="str">
            <v>ARGAMASSA TRAÇO 1:3 (EM VOLUME DE CIMENTO E AREIA GROSSA ÚMIDA) COM ADIÇÃO DE EMULSÃO POLIMÉRICA PARA CHAPISCO ROLADO, PREPARO MECÂNICO COM BETONEIRA 400 L. AF_08/2019</v>
          </cell>
          <cell r="C9405" t="str">
            <v>M3</v>
          </cell>
          <cell r="D9405">
            <v>0</v>
          </cell>
          <cell r="E9405">
            <v>0</v>
          </cell>
          <cell r="F9405">
            <v>0</v>
          </cell>
        </row>
        <row r="9406">
          <cell r="A9406">
            <v>87323</v>
          </cell>
          <cell r="B9406" t="str">
            <v>ARGAMASSA TRAÇO 1:3 (EM VOLUME DE CIMENTO E AREIA GROSSA ÚMIDA) COM ADIÇÃO DE EMULSÃO POLIMÉRICA PARA CHAPISCO ROLADO, PREPARO MECÂNICO COM BETONEIRA 600 L. AF_08/2019</v>
          </cell>
          <cell r="C9406" t="str">
            <v>M3</v>
          </cell>
          <cell r="D9406">
            <v>0</v>
          </cell>
          <cell r="E9406">
            <v>0</v>
          </cell>
          <cell r="F9406">
            <v>0</v>
          </cell>
        </row>
        <row r="9407">
          <cell r="A9407">
            <v>87325</v>
          </cell>
          <cell r="B9407" t="str">
            <v>ARGAMASSA TRAÇO 1:4 (EM VOLUME DE CIMENTO E AREIA GROSSA ÚMIDA) COM ADIÇÃO DE EMULSÃO POLIMÉRICA PARA CHAPISCO ROLADO, PREPARO MECÂNICO COM BETONEIRA 400 L. AF_08/2019</v>
          </cell>
          <cell r="C9407" t="str">
            <v>M3</v>
          </cell>
          <cell r="D9407">
            <v>0</v>
          </cell>
          <cell r="E9407">
            <v>0</v>
          </cell>
          <cell r="F9407">
            <v>0</v>
          </cell>
        </row>
        <row r="9408">
          <cell r="A9408">
            <v>87326</v>
          </cell>
          <cell r="B9408" t="str">
            <v>ARGAMASSA TRAÇO 1:4 (EM VOLUME DE CIMENTO E AREIA GROSSA ÚMIDA) COM ADIÇÃO DE EMULSÃO POLIMÉRICA PARA CHAPISCO ROLADO, PREPARO MECÂNICO COM BETONEIRA 600 L. AF_08/2019</v>
          </cell>
          <cell r="C9408" t="str">
            <v>M3</v>
          </cell>
          <cell r="D9408">
            <v>0</v>
          </cell>
          <cell r="E9408">
            <v>0</v>
          </cell>
          <cell r="F9408">
            <v>0</v>
          </cell>
        </row>
        <row r="9409">
          <cell r="A9409">
            <v>87327</v>
          </cell>
          <cell r="B9409" t="str">
            <v>ARGAMASSA TRAÇO 1:7 (EM VOLUME DE CIMENTO E AREIA MÉDIA ÚMIDA) COM ADIÇÃO DE PLASTIFICANTE PARA EMBOÇO/MASSA ÚNICA/ASSENTAMENTO DE ALVENARIA DE VEDAÇÃO, PREPARO MECÂNICO COM MISTURADOR DE EIXO HORIZONTAL DE 300 KG. AF_08/2019</v>
          </cell>
          <cell r="C9409" t="str">
            <v>M3</v>
          </cell>
          <cell r="D9409">
            <v>0</v>
          </cell>
          <cell r="E9409">
            <v>0</v>
          </cell>
          <cell r="F9409">
            <v>0</v>
          </cell>
        </row>
        <row r="9410">
          <cell r="A9410">
            <v>87328</v>
          </cell>
          <cell r="B9410" t="str">
            <v>ARGAMASSA TRAÇO 1:7 (EM VOLUME DE CIMENTO E AREIA MÉDIA ÚMIDA) COM ADIÇÃO DE PLASTIFICANTE PARA EMBOÇO/MASSA ÚNICA/ASSENTAMENTO DE ALVENARIA DE VEDAÇÃO, PREPARO MECÂNICO COM MISTURADOR DE EIXO HORIZONTAL DE 600 KG. AF_08/2019</v>
          </cell>
          <cell r="C9410" t="str">
            <v>M3</v>
          </cell>
          <cell r="D9410">
            <v>0</v>
          </cell>
          <cell r="E9410">
            <v>0</v>
          </cell>
          <cell r="F9410">
            <v>0</v>
          </cell>
        </row>
        <row r="9411">
          <cell r="A9411">
            <v>87329</v>
          </cell>
          <cell r="B9411" t="str">
            <v>ARGAMASSA TRAÇO 1:6 (EM VOLUME DE CIMENTO E AREIA MÉDIA ÚMIDA) COM ADIÇÃO DE PLASTIFICANTE PARA EMBOÇO/MASSA ÚNICA/ASSENTAMENTO DE ALVENARIA DE VEDAÇÃO, PREPARO MECÂNICO COM MISTURADOR DE EIXO HORIZONTAL DE 300 KG. AF_08/2019</v>
          </cell>
          <cell r="C9411" t="str">
            <v>M3</v>
          </cell>
          <cell r="D9411">
            <v>0</v>
          </cell>
          <cell r="E9411">
            <v>0</v>
          </cell>
          <cell r="F9411">
            <v>0</v>
          </cell>
        </row>
        <row r="9412">
          <cell r="A9412">
            <v>87330</v>
          </cell>
          <cell r="B9412" t="str">
            <v>ARGAMASSA TRAÇO 1:6 (EM VOLUME DE CIMENTO E AREIA MÉDIA ÚMIDA) COM ADIÇÃO DE PLASTIFICANTE PARA EMBOÇO/MASSA ÚNICA/ASSENTAMENTO DE ALVENARIA DE VEDAÇÃO, PREPARO MECÂNICO COM MISTURADOR DE EIXO HORIZONTAL DE 600 KG. AF_08/2019</v>
          </cell>
          <cell r="C9412" t="str">
            <v>M3</v>
          </cell>
          <cell r="D9412">
            <v>0</v>
          </cell>
          <cell r="E9412">
            <v>0</v>
          </cell>
          <cell r="F9412">
            <v>0</v>
          </cell>
        </row>
        <row r="9413">
          <cell r="A9413">
            <v>87331</v>
          </cell>
          <cell r="B9413" t="str">
            <v>ARGAMASSA TRAÇO 1:1:6 (EM VOLUME DE CIMENTO, CAL E AREIA MÉDIA ÚMIDA) PARA EMBOÇO/MASSA ÚNICA/ASSENTAMENTO DE ALVENARIA DE VEDAÇÃO, PREPARO MECÂNICO COM MISTURADOR DE EIXO HORIZONTAL DE 300 KG. AF_08/2019</v>
          </cell>
          <cell r="C9413" t="str">
            <v>M3</v>
          </cell>
          <cell r="D9413">
            <v>0</v>
          </cell>
          <cell r="E9413">
            <v>0</v>
          </cell>
          <cell r="F9413">
            <v>0</v>
          </cell>
        </row>
        <row r="9414">
          <cell r="A9414">
            <v>87332</v>
          </cell>
          <cell r="B9414" t="str">
            <v>ARGAMASSA TRAÇO 1:1:6 (EM VOLUME DE CIMENTO, CAL E AREIA MÉDIA ÚMIDA) PARA EMBOÇO/MASSA ÚNICA/ASSENTAMENTO DE ALVENARIA DE VEDAÇÃO, PREPARO MECÂNICO COM MISTURADOR DE EIXO HORIZONTAL DE 600 KG. AF_08/2019</v>
          </cell>
          <cell r="C9414" t="str">
            <v>M3</v>
          </cell>
          <cell r="D9414">
            <v>0</v>
          </cell>
          <cell r="E9414">
            <v>0</v>
          </cell>
          <cell r="F9414">
            <v>0</v>
          </cell>
        </row>
        <row r="9415">
          <cell r="A9415">
            <v>87333</v>
          </cell>
          <cell r="B9415" t="str">
            <v>ARGAMASSA TRAÇO 1:1,5:7,5 (EM VOLUME DE CIMENTO, CAL E AREIA MÉDIA ÚMIDA) PARA EMBOÇO/MASSA ÚNICA/ASSENTAMENTO DE ALVENARIA DE VEDAÇÃO, PREPARO MECÂNICO COM MISTURADOR DE EIXO HORIZONTAL DE 300 KG. AF_08/2019</v>
          </cell>
          <cell r="C9415" t="str">
            <v>M3</v>
          </cell>
          <cell r="D9415">
            <v>0</v>
          </cell>
          <cell r="E9415">
            <v>0</v>
          </cell>
          <cell r="F9415">
            <v>0</v>
          </cell>
        </row>
        <row r="9416">
          <cell r="A9416">
            <v>87334</v>
          </cell>
          <cell r="B9416" t="str">
            <v>ARGAMASSA TRAÇO 1:1,5:7,5 (EM VOLUME DE CIMENTO, CAL E AREIA MÉDIA ÚMIDA) PARA EMBOÇO/MASSA ÚNICA/ASSENTAMENTO DE ALVENARIA DE VEDAÇÃO, PREPARO MECÂNICO COM MISTURADOR DE EIXO HORIZONTAL DE 600 KG. AF_08/2019</v>
          </cell>
          <cell r="C9416" t="str">
            <v>M3</v>
          </cell>
          <cell r="D9416">
            <v>0</v>
          </cell>
          <cell r="E9416">
            <v>0</v>
          </cell>
          <cell r="F9416">
            <v>0</v>
          </cell>
        </row>
        <row r="9417">
          <cell r="A9417">
            <v>87335</v>
          </cell>
          <cell r="B9417" t="str">
            <v>ARGAMASSA TRAÇO 1:2:8 (EM VOLUME DE CIMENTO, CAL E AREIA MÉDIA ÚMIDA) PARA EMBOÇO/MASSA ÚNICA/ASSENTAMENTO DE ALVENARIA DE VEDAÇÃO, PREPARO MECÂNICO COM MISTURADOR DE EIXO HORIZONTAL DE 300 KG. AF_08/2019</v>
          </cell>
          <cell r="C9417" t="str">
            <v>M3</v>
          </cell>
          <cell r="D9417">
            <v>0</v>
          </cell>
          <cell r="E9417">
            <v>0</v>
          </cell>
          <cell r="F9417">
            <v>0</v>
          </cell>
        </row>
        <row r="9418">
          <cell r="A9418">
            <v>87336</v>
          </cell>
          <cell r="B9418" t="str">
            <v>ARGAMASSA TRAÇO 1:2:8 (EM VOLUME DE CIMENTO, CAL E AREIA MÉDIA ÚMIDA) PARA EMBOÇO/MASSA ÚNICA/ASSENTAMENTO DE ALVENARIA DE VEDAÇÃO, PREPARO MECÂNICO COM MISTURADOR DE EIXO HORIZONTAL DE 600 KG. AF_08/2019</v>
          </cell>
          <cell r="C9418" t="str">
            <v>M3</v>
          </cell>
          <cell r="D9418">
            <v>0</v>
          </cell>
          <cell r="E9418">
            <v>0</v>
          </cell>
          <cell r="F9418">
            <v>0</v>
          </cell>
        </row>
        <row r="9419">
          <cell r="A9419">
            <v>87337</v>
          </cell>
          <cell r="B9419" t="str">
            <v>ARGAMASSA TRAÇO 1:2:9 (EM VOLUME DE CIMENTO, CAL E AREIA MÉDIA ÚMIDA) PARA EMBOÇO/MASSA ÚNICA/ASSENTAMENTO DE ALVENARIA DE VEDAÇÃO, PREPARO MECÂNICO COM MISTURADOR DE EIXO HORIZONTAL DE 300 KG. AF_08/2019</v>
          </cell>
          <cell r="C9419" t="str">
            <v>M3</v>
          </cell>
          <cell r="D9419">
            <v>0</v>
          </cell>
          <cell r="E9419">
            <v>0</v>
          </cell>
          <cell r="F9419">
            <v>0</v>
          </cell>
        </row>
        <row r="9420">
          <cell r="A9420">
            <v>87338</v>
          </cell>
          <cell r="B9420" t="str">
            <v>ARGAMASSA TRAÇO 1:3:12 (EM VOLUME DE CIMENTO, CAL E AREIA MÉDIA ÚMIDA) PARA EMBOÇO/MASSA ÚNICA/ASSENTAMENTO DE ALVENARIA DE VEDAÇÃO, PREPARO MECÂNICO COM MISTURADOR DE EIXO HORIZONTAL DE 600 KG. AF_08/2019</v>
          </cell>
          <cell r="C9420" t="str">
            <v>M3</v>
          </cell>
          <cell r="D9420">
            <v>0</v>
          </cell>
          <cell r="E9420">
            <v>0</v>
          </cell>
          <cell r="F9420">
            <v>0</v>
          </cell>
        </row>
        <row r="9421">
          <cell r="A9421">
            <v>87339</v>
          </cell>
          <cell r="B9421" t="str">
            <v>ARGAMASSA TRAÇO 1:3 (EM VOLUME DE CIMENTO E AREIA MÉDIA ÚMIDA) PARA CONTRAPISO, PREPARO MECÂNICO COM MISTURADOR DE EIXO HORIZONTAL DE 160 KG. AF_08/2019</v>
          </cell>
          <cell r="C9421" t="str">
            <v>M3</v>
          </cell>
          <cell r="D9421">
            <v>0</v>
          </cell>
          <cell r="E9421">
            <v>0</v>
          </cell>
          <cell r="F9421">
            <v>0</v>
          </cell>
        </row>
        <row r="9422">
          <cell r="A9422">
            <v>87340</v>
          </cell>
          <cell r="B9422" t="str">
            <v>ARGAMASSA TRAÇO 1:3 (EM VOLUME DE CIMENTO E AREIA MÉDIA ÚMIDA) PARA CONTRAPISO, PREPARO MECÂNICO COM MISTURADOR DE EIXO HORIZONTAL DE 300 KG. AF_08/2019</v>
          </cell>
          <cell r="C9422" t="str">
            <v>M3</v>
          </cell>
          <cell r="D9422">
            <v>0</v>
          </cell>
          <cell r="E9422">
            <v>0</v>
          </cell>
          <cell r="F9422">
            <v>0</v>
          </cell>
        </row>
        <row r="9423">
          <cell r="A9423">
            <v>87341</v>
          </cell>
          <cell r="B9423" t="str">
            <v>ARGAMASSA TRAÇO 1:3 (EM VOLUME DE CIMENTO E AREIA MÉDIA ÚMIDA) PARA CONTRAPISO, PREPARO MECÂNICO COM MISTURADOR DE EIXO HORIZONTAL DE 600 KG. AF_08/2019</v>
          </cell>
          <cell r="C9423" t="str">
            <v>M3</v>
          </cell>
          <cell r="D9423">
            <v>0</v>
          </cell>
          <cell r="E9423">
            <v>0</v>
          </cell>
          <cell r="F9423">
            <v>0</v>
          </cell>
        </row>
        <row r="9424">
          <cell r="A9424">
            <v>87342</v>
          </cell>
          <cell r="B9424" t="str">
            <v>ARGAMASSA TRAÇO 1:4 (EM VOLUME DE CIMENTO E AREIA MÉDIA ÚMIDA) PARA CONTRAPISO, PREPARO MECÂNICO COM MISTURADOR DE EIXO HORIZONTAL DE 160 KG. AF_08/2019</v>
          </cell>
          <cell r="C9424" t="str">
            <v>M3</v>
          </cell>
          <cell r="D9424">
            <v>0</v>
          </cell>
          <cell r="E9424">
            <v>0</v>
          </cell>
          <cell r="F9424">
            <v>0</v>
          </cell>
        </row>
        <row r="9425">
          <cell r="A9425">
            <v>87343</v>
          </cell>
          <cell r="B9425" t="str">
            <v>ARGAMASSA TRAÇO 1:4 (EM VOLUME DE CIMENTO E AREIA MÉDIA ÚMIDA) PARA CONTRAPISO, PREPARO MECÂNICO COM MISTURADOR DE EIXO HORIZONTAL DE 300 KG. AF_08/2019</v>
          </cell>
          <cell r="C9425" t="str">
            <v>M3</v>
          </cell>
          <cell r="D9425">
            <v>0</v>
          </cell>
          <cell r="E9425">
            <v>0</v>
          </cell>
          <cell r="F9425">
            <v>0</v>
          </cell>
        </row>
        <row r="9426">
          <cell r="A9426">
            <v>87344</v>
          </cell>
          <cell r="B9426" t="str">
            <v>ARGAMASSA TRAÇO 1:4 (EM VOLUME DE CIMENTO E AREIA MÉDIA ÚMIDA) PARA CONTRAPISO, PREPARO MECÂNICO COM MISTURADOR DE EIXO HORIZONTAL DE 600 KG. AF_08/2019</v>
          </cell>
          <cell r="C9426" t="str">
            <v>M3</v>
          </cell>
          <cell r="D9426">
            <v>0</v>
          </cell>
          <cell r="E9426">
            <v>0</v>
          </cell>
          <cell r="F9426">
            <v>0</v>
          </cell>
        </row>
        <row r="9427">
          <cell r="A9427">
            <v>87345</v>
          </cell>
          <cell r="B9427" t="str">
            <v>ARGAMASSA TRAÇO 1:5 (EM VOLUME DE CIMENTO E AREIA MÉDIA ÚMIDA) PARA CONTRAPISO, PREPARO MECÂNICO COM MISTURADOR DE EIXO HORIZONTAL DE 160 KG. AF_08/2019</v>
          </cell>
          <cell r="C9427" t="str">
            <v>M3</v>
          </cell>
          <cell r="D9427">
            <v>0</v>
          </cell>
          <cell r="E9427">
            <v>0</v>
          </cell>
          <cell r="F9427">
            <v>0</v>
          </cell>
        </row>
        <row r="9428">
          <cell r="A9428">
            <v>87346</v>
          </cell>
          <cell r="B9428" t="str">
            <v>ARGAMASSA TRAÇO 1:5 (EM VOLUME DE CIMENTO E AREIA MÉDIA ÚMIDA) PARA CONTRAPISO, PREPARO MECÂNICO COM MISTURADOR DE EIXO HORIZONTAL DE 300 KG. AF_08/2019</v>
          </cell>
          <cell r="C9428" t="str">
            <v>M3</v>
          </cell>
          <cell r="D9428">
            <v>0</v>
          </cell>
          <cell r="E9428">
            <v>0</v>
          </cell>
          <cell r="F9428">
            <v>0</v>
          </cell>
        </row>
        <row r="9429">
          <cell r="A9429">
            <v>87347</v>
          </cell>
          <cell r="B9429" t="str">
            <v>ARGAMASSA TRAÇO 1:5 (EM VOLUME DE CIMENTO E AREIA MÉDIA ÚMIDA) PARA CONTRAPISO, PREPARO MECÂNICO COM MISTURADOR DE EIXO HORIZONTAL DE 600 KG. AF_08/2019</v>
          </cell>
          <cell r="C9429" t="str">
            <v>M3</v>
          </cell>
          <cell r="D9429">
            <v>0</v>
          </cell>
          <cell r="E9429">
            <v>0</v>
          </cell>
          <cell r="F9429">
            <v>0</v>
          </cell>
        </row>
        <row r="9430">
          <cell r="A9430">
            <v>87348</v>
          </cell>
          <cell r="B9430" t="str">
            <v>ARGAMASSA TRAÇO 1:6 (EM VOLUME DE CIMENTO E AREIA MÉDIA ÚMIDA) PARA CONTRAPISO, PREPARO MECÂNICO COM MISTURADOR DE EIXO HORIZONTAL DE 160 KG. AF_08/2019</v>
          </cell>
          <cell r="C9430" t="str">
            <v>M3</v>
          </cell>
          <cell r="D9430">
            <v>0</v>
          </cell>
          <cell r="E9430">
            <v>0</v>
          </cell>
          <cell r="F9430">
            <v>0</v>
          </cell>
        </row>
        <row r="9431">
          <cell r="A9431">
            <v>87349</v>
          </cell>
          <cell r="B9431" t="str">
            <v>ARGAMASSA TRAÇO 1:6 (EM VOLUME DE CIMENTO E AREIA MÉDIA ÚMIDA) PARA CONTRAPISO, PREPARO MECÂNICO COM MISTURADOR DE EIXO HORIZONTAL DE 600 KG. AF_08/2019</v>
          </cell>
          <cell r="C9431" t="str">
            <v>M3</v>
          </cell>
          <cell r="D9431">
            <v>0</v>
          </cell>
          <cell r="E9431">
            <v>0</v>
          </cell>
          <cell r="F9431">
            <v>0</v>
          </cell>
        </row>
        <row r="9432">
          <cell r="A9432">
            <v>87350</v>
          </cell>
          <cell r="B9432" t="str">
            <v>ARGAMASSA TRAÇO 1:5 (EM VOLUME DE CIMENTO E AREIA GROSSA ÚMIDA) PARA CHAPISCO CONVENCIONAL, PREPARO MECÂNICO COM MISTURADOR DE EIXO HORIZONTAL DE 300 KG. AF_08/2019</v>
          </cell>
          <cell r="C9432" t="str">
            <v>M3</v>
          </cell>
          <cell r="D9432">
            <v>0</v>
          </cell>
          <cell r="E9432">
            <v>0</v>
          </cell>
          <cell r="F9432">
            <v>0</v>
          </cell>
        </row>
        <row r="9433">
          <cell r="A9433">
            <v>87351</v>
          </cell>
          <cell r="B9433" t="str">
            <v>ARGAMASSA TRAÇO 1:5 (EM VOLUME DE CIMENTO E AREIA GROSSA ÚMIDA) PARA CHAPISCO CONVENCIONAL, PREPARO MECÂNICO COM MISTURADOR DE EIXO HORIZONTAL DE 600 KG. AF_08/2019</v>
          </cell>
          <cell r="C9433" t="str">
            <v>M3</v>
          </cell>
          <cell r="D9433">
            <v>0</v>
          </cell>
          <cell r="E9433">
            <v>0</v>
          </cell>
          <cell r="F9433">
            <v>0</v>
          </cell>
        </row>
        <row r="9434">
          <cell r="A9434">
            <v>87352</v>
          </cell>
          <cell r="B9434" t="str">
            <v>ARGAMASSA TRAÇO 1:3 (EM VOLUME DE CIMENTO E AREIA GROSSA ÚMIDA) PARA CHAPISCO CONVENCIONAL, PREPARO MECÂNICO COM MISTURADOR DE EIXO HORIZONTAL DE 160 KG. AF_08/2019</v>
          </cell>
          <cell r="C9434" t="str">
            <v>M3</v>
          </cell>
          <cell r="D9434">
            <v>0</v>
          </cell>
          <cell r="E9434">
            <v>0</v>
          </cell>
          <cell r="F9434">
            <v>0</v>
          </cell>
        </row>
        <row r="9435">
          <cell r="A9435">
            <v>87353</v>
          </cell>
          <cell r="B9435" t="str">
            <v>ARGAMASSA TRAÇO 1:3 (EM VOLUME DE CIMENTO E AREIA GROSSA ÚMIDA) PARA CHAPISCO CONVENCIONAL, PREPARO MECÂNICO COM MISTURADOR DE EIXO HORIZONTAL DE 300 KG. AF_08/2019</v>
          </cell>
          <cell r="C9435" t="str">
            <v>M3</v>
          </cell>
          <cell r="D9435">
            <v>0</v>
          </cell>
          <cell r="E9435">
            <v>0</v>
          </cell>
          <cell r="F9435">
            <v>0</v>
          </cell>
        </row>
        <row r="9436">
          <cell r="A9436">
            <v>87354</v>
          </cell>
          <cell r="B9436" t="str">
            <v>ARGAMASSA TRAÇO 1:3 (EM VOLUME DE CIMENTO E AREIA GROSSA ÚMIDA) PARA CHAPISCO CONVENCIONAL, PREPARO MECÂNICO COM MISTURADOR DE EIXO HORIZONTAL DE 600 KG. AF_08/2019</v>
          </cell>
          <cell r="C9436" t="str">
            <v>M3</v>
          </cell>
          <cell r="D9436">
            <v>0</v>
          </cell>
          <cell r="E9436">
            <v>0</v>
          </cell>
          <cell r="F9436">
            <v>0</v>
          </cell>
        </row>
        <row r="9437">
          <cell r="A9437">
            <v>87355</v>
          </cell>
          <cell r="B9437" t="str">
            <v>ARGAMASSA TRAÇO 1:4 (EM VOLUME DE CIMENTO E AREIA GROSSA ÚMIDA) PARA CHAPISCO CONVENCIONAL, PREPARO MECÂNICO COM MISTURADOR DE EIXO HORIZONTAL DE 160 KG. AF_08/2019</v>
          </cell>
          <cell r="C9437" t="str">
            <v>M3</v>
          </cell>
          <cell r="D9437">
            <v>0</v>
          </cell>
          <cell r="E9437">
            <v>0</v>
          </cell>
          <cell r="F9437">
            <v>0</v>
          </cell>
        </row>
        <row r="9438">
          <cell r="A9438">
            <v>87356</v>
          </cell>
          <cell r="B9438" t="str">
            <v>ARGAMASSA TRAÇO 1:4 (EM VOLUME DE CIMENTO E AREIA GROSSA ÚMIDA) PARA CHAPISCO CONVENCIONAL, PREPARO MECÂNICO COM MISTURADOR DE EIXO HORIZONTAL DE 300 KG. AF_08/2019</v>
          </cell>
          <cell r="C9438" t="str">
            <v>M3</v>
          </cell>
          <cell r="D9438">
            <v>0</v>
          </cell>
          <cell r="E9438">
            <v>0</v>
          </cell>
          <cell r="F9438">
            <v>0</v>
          </cell>
        </row>
        <row r="9439">
          <cell r="A9439">
            <v>87357</v>
          </cell>
          <cell r="B9439" t="str">
            <v>ARGAMASSA TRAÇO 1:4 (EM VOLUME DE CIMENTO E AREIA GROSSA ÚMIDA) PARA CHAPISCO CONVENCIONAL, PREPARO MECÂNICO COM MISTURADOR DE EIXO HORIZONTAL DE 600 KG. AF_08/2019</v>
          </cell>
          <cell r="C9439" t="str">
            <v>M3</v>
          </cell>
          <cell r="D9439">
            <v>0</v>
          </cell>
          <cell r="E9439">
            <v>0</v>
          </cell>
          <cell r="F9439">
            <v>0</v>
          </cell>
        </row>
        <row r="9440">
          <cell r="A9440">
            <v>87358</v>
          </cell>
          <cell r="B9440" t="str">
            <v>ARGAMASSA TRAÇO 1:5 (EM VOLUME DE CIMENTO E AREIA GROSSA ÚMIDA) COM ADIÇÃO DE EMULSÃO POLIMÉRICA PARA CHAPISCO ROLADO, PREPARO MECÂNICO COM MISTURADOR DE EIXO HORIZONTAL DE 300 KG. AF_08/2019</v>
          </cell>
          <cell r="C9440" t="str">
            <v>M3</v>
          </cell>
          <cell r="D9440">
            <v>0</v>
          </cell>
          <cell r="E9440">
            <v>0</v>
          </cell>
          <cell r="F9440">
            <v>0</v>
          </cell>
        </row>
        <row r="9441">
          <cell r="A9441">
            <v>87359</v>
          </cell>
          <cell r="B9441" t="str">
            <v>ARGAMASSA TRAÇO 1:5 (EM VOLUME DE CIMENTO E AREIA GROSSA ÚMIDA) COM ADIÇÃO DE EMULSÃO POLIMÉRICA PARA CHAPISCO ROLADO, PREPARO MECÂNICO COM MISTURADOR DE EIXO HORIZONTAL DE 600 KG. AF_08/2019</v>
          </cell>
          <cell r="C9441" t="str">
            <v>M3</v>
          </cell>
          <cell r="D9441">
            <v>0</v>
          </cell>
          <cell r="E9441">
            <v>0</v>
          </cell>
          <cell r="F9441">
            <v>0</v>
          </cell>
        </row>
        <row r="9442">
          <cell r="A9442">
            <v>87360</v>
          </cell>
          <cell r="B9442" t="str">
            <v>ARGAMASSA TRAÇO 1:3 (EM VOLUME DE CIMENTO E AREIA GROSSA ÚMIDA) COM ADIÇÃO DE EMULSÃO POLIMÉRICA PARA CHAPISCO ROLADO, PREPARO MECÂNICO COM MISTURADOR DE EIXO HORIZONTAL DE 160 KG. AF_08/2019</v>
          </cell>
          <cell r="C9442" t="str">
            <v>M3</v>
          </cell>
          <cell r="D9442">
            <v>0</v>
          </cell>
          <cell r="E9442">
            <v>0</v>
          </cell>
          <cell r="F9442">
            <v>0</v>
          </cell>
        </row>
        <row r="9443">
          <cell r="A9443">
            <v>87361</v>
          </cell>
          <cell r="B9443" t="str">
            <v>ARGAMASSA TRAÇO 1:3 (EM VOLUME DE CIMENTO E AREIA GROSSA ÚMIDA) COM ADIÇÃO DE EMULSÃO POLIMÉRICA PARA CHAPISCO ROLADO, PREPARO MECÂNICO COM MISTURADOR DE EIXO HORIZONTAL DE 300 KG. AF_08/2019</v>
          </cell>
          <cell r="C9443" t="str">
            <v>M3</v>
          </cell>
          <cell r="D9443">
            <v>0</v>
          </cell>
          <cell r="E9443">
            <v>0</v>
          </cell>
          <cell r="F9443">
            <v>0</v>
          </cell>
        </row>
        <row r="9444">
          <cell r="A9444">
            <v>87362</v>
          </cell>
          <cell r="B9444" t="str">
            <v>ARGAMASSA TRAÇO 1:3 (EM VOLUME DE CIMENTO E AREIA GROSSA ÚMIDA) COM ADIÇÃO DE EMULSÃO POLIMÉRICA PARA CHAPISCO ROLADO, PREPARO MECÂNICO COM MISTURADOR DE EIXO HORIZONTAL DE 600 KG. AF_08/2019</v>
          </cell>
          <cell r="C9444" t="str">
            <v>M3</v>
          </cell>
          <cell r="D9444">
            <v>0</v>
          </cell>
          <cell r="E9444">
            <v>0</v>
          </cell>
          <cell r="F9444">
            <v>0</v>
          </cell>
        </row>
        <row r="9445">
          <cell r="A9445">
            <v>87363</v>
          </cell>
          <cell r="B9445" t="str">
            <v>ARGAMASSA TRAÇO 1:4 (EM VOLUME DE CIMENTO E AREIA GROSSA ÚMIDA) COM ADIÇÃO DE EMULSÃO POLIMÉRICA PARA CHAPISCO ROLADO, PREPARO MECÂNICO COM MISTURADOR DE EIXO HORIZONTAL DE 300 KG. AF_08/2019</v>
          </cell>
          <cell r="C9445" t="str">
            <v>M3</v>
          </cell>
          <cell r="D9445">
            <v>0</v>
          </cell>
          <cell r="E9445">
            <v>0</v>
          </cell>
          <cell r="F9445">
            <v>0</v>
          </cell>
        </row>
        <row r="9446">
          <cell r="A9446">
            <v>87364</v>
          </cell>
          <cell r="B9446" t="str">
            <v>ARGAMASSA TRAÇO 1:4 (EM VOLUME DE CIMENTO E AREIA GROSSA ÚMIDA) COM ADIÇÃO DE EMULSÃO POLIMÉRICA PARA CHAPISCO ROLADO, PREPARO MECÂNICO COM MISTURADOR DE EIXO HORIZONTAL DE 600 KG. AF_08/2019</v>
          </cell>
          <cell r="C9446" t="str">
            <v>M3</v>
          </cell>
          <cell r="D9446">
            <v>0</v>
          </cell>
          <cell r="E9446">
            <v>0</v>
          </cell>
          <cell r="F9446">
            <v>0</v>
          </cell>
        </row>
        <row r="9447">
          <cell r="A9447">
            <v>87365</v>
          </cell>
          <cell r="B9447" t="str">
            <v>ARGAMASSA TRAÇO 1:7 (EM VOLUME DE CIMENTO E AREIA MÉDIA ÚMIDA) COM ADIÇÃO DE PLASTIFICANTE PARA EMBOÇO/MASSA ÚNICA/ASSENTAMENTO DE ALVENARIA DE VEDAÇÃO, PREPARO MANUAL. AF_08/2019</v>
          </cell>
          <cell r="C9447" t="str">
            <v>M3</v>
          </cell>
          <cell r="D9447">
            <v>0</v>
          </cell>
          <cell r="E9447">
            <v>0</v>
          </cell>
          <cell r="F9447">
            <v>0</v>
          </cell>
        </row>
        <row r="9448">
          <cell r="A9448">
            <v>87366</v>
          </cell>
          <cell r="B9448" t="str">
            <v>ARGAMASSA TRAÇO 1:6 (EM VOLUME DE CIMENTO E AREIA MÉDIA ÚMIDA) COM ADIÇÃO DE PLASTIFICANTE PARA EMBOÇO/MASSA ÚNICA/ASSENTAMENTO DE ALVENARIA DE VEDAÇÃO, PREPARO MANUAL. AF_08/2019</v>
          </cell>
          <cell r="C9448" t="str">
            <v>M3</v>
          </cell>
          <cell r="D9448">
            <v>0</v>
          </cell>
          <cell r="E9448">
            <v>0</v>
          </cell>
          <cell r="F9448">
            <v>0</v>
          </cell>
        </row>
        <row r="9449">
          <cell r="A9449">
            <v>87367</v>
          </cell>
          <cell r="B9449" t="str">
            <v>ARGAMASSA TRAÇO 1:1:6 (EM VOLUME DE CIMENTO, CAL E AREIA MÉDIA ÚMIDA) PARA EMBOÇO/MASSA ÚNICA/ASSENTAMENTO DE ALVENARIA DE VEDAÇÃO, PREPARO MANUAL. AF_08/2019</v>
          </cell>
          <cell r="C9449" t="str">
            <v>M3</v>
          </cell>
          <cell r="D9449">
            <v>0</v>
          </cell>
          <cell r="E9449">
            <v>0</v>
          </cell>
          <cell r="F9449">
            <v>0</v>
          </cell>
        </row>
        <row r="9450">
          <cell r="A9450">
            <v>87368</v>
          </cell>
          <cell r="B9450" t="str">
            <v>ARGAMASSA TRAÇO 1:1,5:7,5 (EM VOLUME DE CIMENTO, CAL E AREIA MÉDIA ÚMIDA) PARA EMBOÇO/MASSA ÚNICA/ASSENTAMENTO DE ALVENARIA DE VEDAÇÃO, PREPARO MANUAL. AF_08/2019</v>
          </cell>
          <cell r="C9450" t="str">
            <v>M3</v>
          </cell>
          <cell r="D9450">
            <v>0</v>
          </cell>
          <cell r="E9450">
            <v>0</v>
          </cell>
          <cell r="F9450">
            <v>0</v>
          </cell>
        </row>
        <row r="9451">
          <cell r="A9451">
            <v>87369</v>
          </cell>
          <cell r="B9451" t="str">
            <v>ARGAMASSA TRAÇO 1:2:8 (EM VOLUME DE CIMENTO, CAL E AREIA MÉDIA ÚMIDA) PARA EMBOÇO/MASSA ÚNICA/ASSENTAMENTO DE ALVENARIA DE VEDAÇÃO, PREPARO MANUAL. AF_08/2019</v>
          </cell>
          <cell r="C9451" t="str">
            <v>M3</v>
          </cell>
          <cell r="D9451">
            <v>0</v>
          </cell>
          <cell r="E9451">
            <v>0</v>
          </cell>
          <cell r="F9451">
            <v>0</v>
          </cell>
        </row>
        <row r="9452">
          <cell r="A9452">
            <v>87370</v>
          </cell>
          <cell r="B9452" t="str">
            <v>ARGAMASSA TRAÇO 1:2:9 (EM VOLUME DE CIMENTO, CAL E AREIA MÉDIA ÚMIDA) PARA EMBOÇO/MASSA ÚNICA/ASSENTAMENTO DE ALVENARIA DE VEDAÇÃO, PREPARO MANUAL. AF_08/2019</v>
          </cell>
          <cell r="C9452" t="str">
            <v>M3</v>
          </cell>
          <cell r="D9452">
            <v>0</v>
          </cell>
          <cell r="E9452">
            <v>0</v>
          </cell>
          <cell r="F9452">
            <v>0</v>
          </cell>
        </row>
        <row r="9453">
          <cell r="A9453">
            <v>87371</v>
          </cell>
          <cell r="B9453" t="str">
            <v>ARGAMASSA TRAÇO 1:3:12 (EM VOLUME DE CIMENTO, CAL E AREIA MÉDIA ÚMIDA) PARA EMBOÇO/MASSA ÚNICA/ASSENTAMENTO DE ALVENARIA DE VEDAÇÃO, PREPARO MANUAL. AF_08/2019</v>
          </cell>
          <cell r="C9453" t="str">
            <v>M3</v>
          </cell>
          <cell r="D9453">
            <v>0</v>
          </cell>
          <cell r="E9453">
            <v>0</v>
          </cell>
          <cell r="F9453">
            <v>0</v>
          </cell>
        </row>
        <row r="9454">
          <cell r="A9454">
            <v>87372</v>
          </cell>
          <cell r="B9454" t="str">
            <v>ARGAMASSA TRAÇO 1:3 (EM VOLUME DE CIMENTO E AREIA MÉDIA ÚMIDA) PARA CONTRAPISO, PREPARO MANUAL. AF_08/2019</v>
          </cell>
          <cell r="C9454" t="str">
            <v>M3</v>
          </cell>
          <cell r="D9454">
            <v>0</v>
          </cell>
          <cell r="E9454">
            <v>0</v>
          </cell>
          <cell r="F9454">
            <v>0</v>
          </cell>
        </row>
        <row r="9455">
          <cell r="A9455">
            <v>87373</v>
          </cell>
          <cell r="B9455" t="str">
            <v>ARGAMASSA TRAÇO 1:4 (EM VOLUME DE CIMENTO E AREIA MÉDIA ÚMIDA) PARA CONTRAPISO, PREPARO MANUAL. AF_08/2019</v>
          </cell>
          <cell r="C9455" t="str">
            <v>M3</v>
          </cell>
          <cell r="D9455">
            <v>0</v>
          </cell>
          <cell r="E9455">
            <v>0</v>
          </cell>
          <cell r="F9455">
            <v>0</v>
          </cell>
        </row>
        <row r="9456">
          <cell r="A9456">
            <v>87374</v>
          </cell>
          <cell r="B9456" t="str">
            <v>ARGAMASSA TRAÇO 1:5 (EM VOLUME DE CIMENTO E AREIA MÉDIA ÚMIDA) PARA CONTRAPISO, PREPARO MANUAL. AF_08/2019</v>
          </cell>
          <cell r="C9456" t="str">
            <v>M3</v>
          </cell>
          <cell r="D9456">
            <v>0</v>
          </cell>
          <cell r="E9456">
            <v>0</v>
          </cell>
          <cell r="F9456">
            <v>0</v>
          </cell>
        </row>
        <row r="9457">
          <cell r="A9457">
            <v>87375</v>
          </cell>
          <cell r="B9457" t="str">
            <v>ARGAMASSA TRAÇO 1:6 (EM VOLUME DE CIMENTO E AREIA MÉDIA ÚMIDA) PARA CONTRAPISO, PREPARO MANUAL. AF_08/2019</v>
          </cell>
          <cell r="C9457" t="str">
            <v>M3</v>
          </cell>
          <cell r="D9457">
            <v>0</v>
          </cell>
          <cell r="E9457">
            <v>0</v>
          </cell>
          <cell r="F9457">
            <v>0</v>
          </cell>
        </row>
        <row r="9458">
          <cell r="A9458">
            <v>87376</v>
          </cell>
          <cell r="B9458" t="str">
            <v>ARGAMASSA TRAÇO 1:5 (EM VOLUME DE CIMENTO E AREIA GROSSA ÚMIDA) PARA CHAPISCO CONVENCIONAL, PREPARO MANUAL. AF_08/2019</v>
          </cell>
          <cell r="C9458" t="str">
            <v>M3</v>
          </cell>
          <cell r="D9458">
            <v>0</v>
          </cell>
          <cell r="E9458">
            <v>0</v>
          </cell>
          <cell r="F9458">
            <v>0</v>
          </cell>
        </row>
        <row r="9459">
          <cell r="A9459">
            <v>87377</v>
          </cell>
          <cell r="B9459" t="str">
            <v>ARGAMASSA TRAÇO 1:3 (EM VOLUME DE CIMENTO E AREIA GROSSA ÚMIDA) PARA CHAPISCO CONVENCIONAL, PREPARO MANUAL. AF_08/2019</v>
          </cell>
          <cell r="C9459" t="str">
            <v>M3</v>
          </cell>
          <cell r="D9459">
            <v>0</v>
          </cell>
          <cell r="E9459">
            <v>0</v>
          </cell>
          <cell r="F9459">
            <v>0</v>
          </cell>
        </row>
        <row r="9460">
          <cell r="A9460">
            <v>87378</v>
          </cell>
          <cell r="B9460" t="str">
            <v>ARGAMASSA TRAÇO 1:4 (EM VOLUME DE CIMENTO E AREIA GROSSA ÚMIDA) PARA CHAPISCO CONVENCIONAL, PREPARO MANUAL. AF_08/2019</v>
          </cell>
          <cell r="C9460" t="str">
            <v>M3</v>
          </cell>
          <cell r="D9460">
            <v>0</v>
          </cell>
          <cell r="E9460">
            <v>0</v>
          </cell>
          <cell r="F9460">
            <v>0</v>
          </cell>
        </row>
        <row r="9461">
          <cell r="A9461">
            <v>87379</v>
          </cell>
          <cell r="B9461" t="str">
            <v>ARGAMASSA TRAÇO 1:5 (EM VOLUME DE CIMENTO E AREIA GROSSA ÚMIDA) COM ADIÇÃO DE EMULSÃO POLIMÉRICA PARA CHAPISCO ROLADO, PREPARO MANUAL. AF_08/2019</v>
          </cell>
          <cell r="C9461" t="str">
            <v>M3</v>
          </cell>
          <cell r="D9461">
            <v>0</v>
          </cell>
          <cell r="E9461">
            <v>0</v>
          </cell>
          <cell r="F9461">
            <v>0</v>
          </cell>
        </row>
        <row r="9462">
          <cell r="A9462">
            <v>87380</v>
          </cell>
          <cell r="B9462" t="str">
            <v>ARGAMASSA TRAÇO 1:3 (EM VOLUME DE CIMENTO E AREIA GROSSA ÚMIDA) COM ADIÇÃO DE EMULSÃO POLIMÉRICA PARA CHAPISCO ROLADO, PREPARO MANUAL. AF_08/2019</v>
          </cell>
          <cell r="C9462" t="str">
            <v>M3</v>
          </cell>
          <cell r="D9462">
            <v>0</v>
          </cell>
          <cell r="E9462">
            <v>0</v>
          </cell>
          <cell r="F9462">
            <v>0</v>
          </cell>
        </row>
        <row r="9463">
          <cell r="A9463">
            <v>87381</v>
          </cell>
          <cell r="B9463" t="str">
            <v>ARGAMASSA TRAÇO 1:4 (EM VOLUME DE CIMENTO E AREIA GROSSA ÚMIDA) COM ADIÇÃO DE EMULSÃO POLIMÉRICA PARA CHAPISCO ROLADO, PREPARO MANUAL. AF_08/2019</v>
          </cell>
          <cell r="C9463" t="str">
            <v>M3</v>
          </cell>
          <cell r="D9463">
            <v>0</v>
          </cell>
          <cell r="E9463">
            <v>0</v>
          </cell>
          <cell r="F9463">
            <v>0</v>
          </cell>
        </row>
        <row r="9464">
          <cell r="A9464">
            <v>87382</v>
          </cell>
          <cell r="B9464" t="str">
            <v>ARGAMASSA INDUSTRIALIZADA MULTIUSO PARA REVESTIMENTOS E ASSENTAMENTO DA ALVENARIA, PREPARO COM MISTURADOR DE EIXO HORIZONTAL DE 160 KG. AF_08/2019</v>
          </cell>
          <cell r="C9464" t="str">
            <v>M3</v>
          </cell>
          <cell r="D9464">
            <v>0</v>
          </cell>
          <cell r="E9464">
            <v>0</v>
          </cell>
          <cell r="F9464">
            <v>0</v>
          </cell>
        </row>
        <row r="9465">
          <cell r="A9465">
            <v>87383</v>
          </cell>
          <cell r="B9465" t="str">
            <v>ARGAMASSA INDUSTRIALIZADA MULTIUSO PARA REVESTIMENTOS E ASSENTAMENTO DA ALVENARIA, PREPARO COM MISTURADOR DE EIXO HORIZONTAL DE 300 KG. AF_08/2019</v>
          </cell>
          <cell r="C9465" t="str">
            <v>M3</v>
          </cell>
          <cell r="D9465">
            <v>0</v>
          </cell>
          <cell r="E9465">
            <v>0</v>
          </cell>
          <cell r="F9465">
            <v>0</v>
          </cell>
        </row>
        <row r="9466">
          <cell r="A9466">
            <v>87384</v>
          </cell>
          <cell r="B9466" t="str">
            <v>ARGAMASSA INDUSTRIALIZADA MULTIUSO PARA REVESTIMENTOS E ASSENTAMENTO DA ALVENARIA, PREPARO COM MISTURADOR DE EIXO HORIZONTAL DE 600 KG. AF_08/2019</v>
          </cell>
          <cell r="C9466" t="str">
            <v>M3</v>
          </cell>
          <cell r="D9466">
            <v>0</v>
          </cell>
          <cell r="E9466">
            <v>0</v>
          </cell>
          <cell r="F9466">
            <v>0</v>
          </cell>
        </row>
        <row r="9467">
          <cell r="A9467">
            <v>87385</v>
          </cell>
          <cell r="B9467" t="str">
            <v>ARGAMASSA PRONTA PARA CONTRAPISO, PREPARO COM MISTURADOR DE EIXO HORIZONTAL DE 160 KG. AF_08/2019</v>
          </cell>
          <cell r="C9467" t="str">
            <v>M3</v>
          </cell>
          <cell r="D9467">
            <v>0</v>
          </cell>
          <cell r="E9467">
            <v>0</v>
          </cell>
          <cell r="F9467">
            <v>0</v>
          </cell>
        </row>
        <row r="9468">
          <cell r="A9468">
            <v>87386</v>
          </cell>
          <cell r="B9468" t="str">
            <v>ARGAMASSA PRONTA PARA CONTRAPISO, PREPARO COM MISTURADOR DE EIXO HORIZONTAL DE 300 KG. AF_08/2019</v>
          </cell>
          <cell r="C9468" t="str">
            <v>M3</v>
          </cell>
          <cell r="D9468">
            <v>0</v>
          </cell>
          <cell r="E9468">
            <v>0</v>
          </cell>
          <cell r="F9468">
            <v>0</v>
          </cell>
        </row>
        <row r="9469">
          <cell r="A9469">
            <v>87387</v>
          </cell>
          <cell r="B9469" t="str">
            <v>ARGAMASSA PRONTA PARA CONTRAPISO, PREPARO COM MISTURADOR DE EIXO HORIZONTAL DE 600 KG. AF_08/2019</v>
          </cell>
          <cell r="C9469" t="str">
            <v>M3</v>
          </cell>
          <cell r="D9469">
            <v>0</v>
          </cell>
          <cell r="E9469">
            <v>0</v>
          </cell>
          <cell r="F9469">
            <v>0</v>
          </cell>
        </row>
        <row r="9470">
          <cell r="A9470">
            <v>87388</v>
          </cell>
          <cell r="B9470" t="str">
            <v>ARGAMASSA PARA REVESTIMENTO DECORATIVO MONOCAMADA (MONOCAPA), PREPARO COM MISTURADOR DE EIXO HORIZONTAL DE 160 KG. AF_08/2019</v>
          </cell>
          <cell r="C9470" t="str">
            <v>M3</v>
          </cell>
          <cell r="D9470">
            <v>0</v>
          </cell>
          <cell r="E9470">
            <v>0</v>
          </cell>
          <cell r="F9470">
            <v>0</v>
          </cell>
        </row>
        <row r="9471">
          <cell r="A9471">
            <v>87389</v>
          </cell>
          <cell r="B9471" t="str">
            <v>ARGAMASSA PARA REVESTIMENTO DECORATIVO MONOCAMADA (MONOCAPA), PREPARO COM MISTURADOR DE EIXO HORIZONTAL DE 300 KG. AF_08/2019</v>
          </cell>
          <cell r="C9471" t="str">
            <v>M3</v>
          </cell>
          <cell r="D9471">
            <v>0</v>
          </cell>
          <cell r="E9471">
            <v>0</v>
          </cell>
          <cell r="F9471">
            <v>0</v>
          </cell>
        </row>
        <row r="9472">
          <cell r="A9472">
            <v>87390</v>
          </cell>
          <cell r="B9472" t="str">
            <v>ARGAMASSA PARA REVESTIMENTO DECORATIVO MONOCAMADA (MONOCAPA), PREPARO COM MISTURADOR DE EIXO HORIZONTAL DE 600 KG. AF_08/2019</v>
          </cell>
          <cell r="C9472" t="str">
            <v>M3</v>
          </cell>
          <cell r="D9472">
            <v>0</v>
          </cell>
          <cell r="E9472">
            <v>0</v>
          </cell>
          <cell r="F9472">
            <v>0</v>
          </cell>
        </row>
        <row r="9473">
          <cell r="A9473">
            <v>87391</v>
          </cell>
          <cell r="B9473" t="str">
            <v>ARGAMASSA INDUSTRIALIZADA PARA CHAPISCO ROLADO, PREPARO COM MISTURADOR DE EIXO HORIZONTAL DE 160 KG. AF_08/2019</v>
          </cell>
          <cell r="C9473" t="str">
            <v>M3</v>
          </cell>
          <cell r="D9473">
            <v>0</v>
          </cell>
          <cell r="E9473">
            <v>0</v>
          </cell>
          <cell r="F9473">
            <v>0</v>
          </cell>
        </row>
        <row r="9474">
          <cell r="A9474">
            <v>87393</v>
          </cell>
          <cell r="B9474" t="str">
            <v>ARGAMASSA INDUSTRIALIZADA PARA CHAPISCO ROLADO, PREPARO COM MISTURADOR DE EIXO HORIZONTAL DE 300 KG. AF_08/2019</v>
          </cell>
          <cell r="C9474" t="str">
            <v>M3</v>
          </cell>
          <cell r="D9474">
            <v>0</v>
          </cell>
          <cell r="E9474">
            <v>0</v>
          </cell>
          <cell r="F9474">
            <v>0</v>
          </cell>
        </row>
        <row r="9475">
          <cell r="A9475">
            <v>87394</v>
          </cell>
          <cell r="B9475" t="str">
            <v>ARGAMASSA INDUSTRIALIZADA PARA CHAPISCO ROLADO, PREPARO COM MISTURADOR DE EIXO HORIZONTAL DE 600 KG. AF_08/2019</v>
          </cell>
          <cell r="C9475" t="str">
            <v>M3</v>
          </cell>
          <cell r="D9475">
            <v>0</v>
          </cell>
          <cell r="E9475">
            <v>0</v>
          </cell>
          <cell r="F9475">
            <v>0</v>
          </cell>
        </row>
        <row r="9476">
          <cell r="A9476">
            <v>87395</v>
          </cell>
          <cell r="B9476" t="str">
            <v>ARGAMASSA INDUSTRIALIZADA PARA CHAPISCO COLANTE, PREPARO COM MISTURADOR DE EIXO HORIZONTAL DE 160 KG. AF_08/2019</v>
          </cell>
          <cell r="C9476" t="str">
            <v>M3</v>
          </cell>
          <cell r="D9476">
            <v>0</v>
          </cell>
          <cell r="E9476">
            <v>0</v>
          </cell>
          <cell r="F9476">
            <v>0</v>
          </cell>
        </row>
        <row r="9477">
          <cell r="A9477">
            <v>87396</v>
          </cell>
          <cell r="B9477" t="str">
            <v>ARGAMASSA INDUSTRIALIZADA PARA CHAPISCO COLANTE, PREPARO COM MISTURADOR DE EIXO HORIZONTAL DE 300 KG. AF_08/2019</v>
          </cell>
          <cell r="C9477" t="str">
            <v>M3</v>
          </cell>
          <cell r="D9477">
            <v>0</v>
          </cell>
          <cell r="E9477">
            <v>0</v>
          </cell>
          <cell r="F9477">
            <v>0</v>
          </cell>
        </row>
        <row r="9478">
          <cell r="A9478">
            <v>87397</v>
          </cell>
          <cell r="B9478" t="str">
            <v>ARGAMASSA INDUSTRIALIZADA PARA CHAPISCO COLANTE, PREPARO COM MISTURADOR DE EIXO HORIZONTAL DE 600 KG. AF_08/2019</v>
          </cell>
          <cell r="C9478" t="str">
            <v>M3</v>
          </cell>
          <cell r="D9478">
            <v>0</v>
          </cell>
          <cell r="E9478">
            <v>0</v>
          </cell>
          <cell r="F9478">
            <v>0</v>
          </cell>
        </row>
        <row r="9479">
          <cell r="A9479">
            <v>87398</v>
          </cell>
          <cell r="B9479" t="str">
            <v>ARGAMASSA INDUSTRIALIZADA MULTIUSO PARA REVESTIMENTOS E ASSENTAMENTO DA ALVENARIA, PREPARO MANUAL. AF_08/2019</v>
          </cell>
          <cell r="C9479" t="str">
            <v>M3</v>
          </cell>
          <cell r="D9479">
            <v>0</v>
          </cell>
          <cell r="E9479">
            <v>0</v>
          </cell>
          <cell r="F9479">
            <v>0</v>
          </cell>
        </row>
        <row r="9480">
          <cell r="A9480">
            <v>87399</v>
          </cell>
          <cell r="B9480" t="str">
            <v>ARGAMASSA PRONTA PARA CONTRAPISO, PREPARO MANUAL. AF_08/2019</v>
          </cell>
          <cell r="C9480" t="str">
            <v>M3</v>
          </cell>
          <cell r="D9480">
            <v>0</v>
          </cell>
          <cell r="E9480">
            <v>0</v>
          </cell>
          <cell r="F9480">
            <v>0</v>
          </cell>
        </row>
        <row r="9481">
          <cell r="A9481">
            <v>87401</v>
          </cell>
          <cell r="B9481" t="str">
            <v>ARGAMASSA INDUSTRIALIZADA PARA CHAPISCO ROLADO, PREPARO MANUAL. AF_08/2019</v>
          </cell>
          <cell r="C9481" t="str">
            <v>M3</v>
          </cell>
          <cell r="D9481">
            <v>0</v>
          </cell>
          <cell r="E9481">
            <v>0</v>
          </cell>
          <cell r="F9481">
            <v>0</v>
          </cell>
        </row>
        <row r="9482">
          <cell r="A9482">
            <v>87402</v>
          </cell>
          <cell r="B9482" t="str">
            <v>ARGAMASSA INDUSTRIALIZADA PARA CHAPISCO COLANTE, PREPARO MANUAL. AF_08/2019</v>
          </cell>
          <cell r="C9482" t="str">
            <v>M3</v>
          </cell>
          <cell r="D9482">
            <v>0</v>
          </cell>
          <cell r="E9482">
            <v>0</v>
          </cell>
          <cell r="F9482">
            <v>0</v>
          </cell>
        </row>
        <row r="9483">
          <cell r="A9483">
            <v>87404</v>
          </cell>
          <cell r="B9483" t="str">
            <v>ARGAMASSA PARA REVESTIMENTO DECORATIVO MONOCAMADA (MONOCAPA), MISTURA E PROJEÇÃO DE 1,5 M3/H DE ARGAMASSA. AF_08/2019</v>
          </cell>
          <cell r="C9483" t="str">
            <v>M3</v>
          </cell>
          <cell r="D9483">
            <v>0</v>
          </cell>
          <cell r="E9483">
            <v>0</v>
          </cell>
          <cell r="F9483">
            <v>0</v>
          </cell>
        </row>
        <row r="9484">
          <cell r="A9484">
            <v>87405</v>
          </cell>
          <cell r="B9484" t="str">
            <v>ARGAMASSA PARA REVESTIMENTO DECORATIVO MONOCAMADA (MONOCAPA), MISTURA E PROJEÇÃO DE 2 M3/H DE ARGAMASSA. AF_06/2014</v>
          </cell>
          <cell r="C9484" t="str">
            <v>M3</v>
          </cell>
          <cell r="D9484">
            <v>0</v>
          </cell>
          <cell r="E9484">
            <v>0</v>
          </cell>
          <cell r="F9484">
            <v>0</v>
          </cell>
        </row>
        <row r="9485">
          <cell r="A9485">
            <v>87407</v>
          </cell>
          <cell r="B9485" t="str">
            <v>ARGAMASSA INDUSTRIALIZADA PARA REVESTIMENTOS, MISTURA E PROJEÇÃO DE 1,5 M³/H DE ARGAMASSA. AF_08/2019</v>
          </cell>
          <cell r="C9485" t="str">
            <v>M3</v>
          </cell>
          <cell r="D9485">
            <v>0</v>
          </cell>
          <cell r="E9485">
            <v>0</v>
          </cell>
          <cell r="F9485">
            <v>0</v>
          </cell>
        </row>
        <row r="9486">
          <cell r="A9486">
            <v>87408</v>
          </cell>
          <cell r="B9486" t="str">
            <v>ARGAMASSA INDUSTRIALIZADA PARA REVESTIMENTOS, MISTURA E PROJEÇÃO DE 2 M³/H DE ARGAMASSA. AF_06/2014</v>
          </cell>
          <cell r="C9486" t="str">
            <v>M3</v>
          </cell>
          <cell r="D9486">
            <v>0</v>
          </cell>
          <cell r="E9486">
            <v>0</v>
          </cell>
          <cell r="F9486">
            <v>0</v>
          </cell>
        </row>
        <row r="9487">
          <cell r="A9487">
            <v>87410</v>
          </cell>
          <cell r="B9487" t="str">
            <v>ARGAMASSA À BASE DE GESSO, MISTURA E PROJEÇÃO DE 1,5 M³/H DE ARGAMASSA. AF_08/2019</v>
          </cell>
          <cell r="C9487" t="str">
            <v>M3</v>
          </cell>
          <cell r="D9487">
            <v>0</v>
          </cell>
          <cell r="E9487">
            <v>0</v>
          </cell>
          <cell r="F9487">
            <v>0</v>
          </cell>
        </row>
        <row r="9488">
          <cell r="A9488">
            <v>88626</v>
          </cell>
          <cell r="B9488" t="str">
            <v>ARGAMASSA TRAÇO 1:0,5:4,5 (EM VOLUME DE CIMENTO, CAL E AREIA MÉDIA ÚMIDA), PREPARO MECÂNICO COM BETONEIRA 400 L. AF_08/2019</v>
          </cell>
          <cell r="C9488" t="str">
            <v>M3</v>
          </cell>
          <cell r="D9488">
            <v>0</v>
          </cell>
          <cell r="E9488">
            <v>0</v>
          </cell>
          <cell r="F9488">
            <v>0</v>
          </cell>
        </row>
        <row r="9489">
          <cell r="A9489">
            <v>88627</v>
          </cell>
          <cell r="B9489" t="str">
            <v>ARGAMASSA TRAÇO 1:0,5:4,5 (EM VOLUME DE CIMENTO, CAL E AREIA MÉDIA ÚMIDA) PARA ASSENTAMENTO DE ALVENARIA, PREPARO MANUAL. AF_08/2019</v>
          </cell>
          <cell r="C9489" t="str">
            <v>M3</v>
          </cell>
          <cell r="D9489">
            <v>0</v>
          </cell>
          <cell r="E9489">
            <v>0</v>
          </cell>
          <cell r="F9489">
            <v>0</v>
          </cell>
        </row>
        <row r="9490">
          <cell r="A9490">
            <v>88628</v>
          </cell>
          <cell r="B9490" t="str">
            <v>ARGAMASSA TRAÇO 1:3 (EM VOLUME DE CIMENTO E AREIA MÉDIA ÚMIDA), PREPARO MECÂNICO COM BETONEIRA 400 L. AF_08/2019</v>
          </cell>
          <cell r="C9490" t="str">
            <v>M3</v>
          </cell>
          <cell r="D9490">
            <v>0</v>
          </cell>
          <cell r="E9490">
            <v>0</v>
          </cell>
          <cell r="F9490">
            <v>0</v>
          </cell>
        </row>
        <row r="9491">
          <cell r="A9491">
            <v>88629</v>
          </cell>
          <cell r="B9491" t="str">
            <v>ARGAMASSA TRAÇO 1:3 (EM VOLUME DE CIMENTO E AREIA MÉDIA ÚMIDA), PREPARO MANUAL. AF_08/2019</v>
          </cell>
          <cell r="C9491" t="str">
            <v>M3</v>
          </cell>
          <cell r="D9491">
            <v>0</v>
          </cell>
          <cell r="E9491">
            <v>0</v>
          </cell>
          <cell r="F9491">
            <v>0</v>
          </cell>
        </row>
        <row r="9492">
          <cell r="A9492">
            <v>88630</v>
          </cell>
          <cell r="B9492" t="str">
            <v>ARGAMASSA TRAÇO 1:4 (CIMENTO E AREIA MÉDIA), PREPARO MECÂNICO COM BETONEIRA 400 L. AF_08/2014</v>
          </cell>
          <cell r="C9492" t="str">
            <v>M3</v>
          </cell>
          <cell r="D9492">
            <v>0</v>
          </cell>
          <cell r="E9492">
            <v>0</v>
          </cell>
          <cell r="F9492">
            <v>0</v>
          </cell>
        </row>
        <row r="9493">
          <cell r="A9493">
            <v>88631</v>
          </cell>
          <cell r="B9493" t="str">
            <v>ARGAMASSA TRAÇO 1:4 (EM VOLUME DE CIMENTO E AREIA MÉDIA ÚMIDA), PREPARO MANUAL. AF_08/2019</v>
          </cell>
          <cell r="C9493" t="str">
            <v>M3</v>
          </cell>
          <cell r="D9493">
            <v>0</v>
          </cell>
          <cell r="E9493">
            <v>0</v>
          </cell>
          <cell r="F9493">
            <v>0</v>
          </cell>
        </row>
        <row r="9494">
          <cell r="A9494">
            <v>88715</v>
          </cell>
          <cell r="B9494" t="str">
            <v>ARGAMASSA TRAÇO 1:2:9 (EM VOLUME DE CIMENTO, CAL E AREIA MÉDIA ÚMIDA) PARA EMBOÇO/MASSA ÚNICA/ASSENTAMENTO DE ALVENARIA DE VEDAÇÃO, PREPARO MECÂNICO COM BETONEIRA 400 L. AF_08/2019</v>
          </cell>
          <cell r="C9494" t="str">
            <v>M3</v>
          </cell>
          <cell r="D9494">
            <v>0</v>
          </cell>
          <cell r="E9494">
            <v>0</v>
          </cell>
          <cell r="F9494">
            <v>0</v>
          </cell>
        </row>
        <row r="9495">
          <cell r="A9495">
            <v>95563</v>
          </cell>
          <cell r="B9495" t="str">
            <v>ARGAMASSA TRAÇO 1:1,93 (EM VOLUME DE CIMENTO E AREIA MÉDIA ÚMIDA), FCK 20 MPA, PREPARO MECÂNICO COM MISTURADOR DUPLO HORIZONTAL DE ALTA TURBULÊNCIA. AF_03/2020</v>
          </cell>
          <cell r="C9495" t="str">
            <v>M3</v>
          </cell>
          <cell r="D9495">
            <v>0</v>
          </cell>
          <cell r="E9495">
            <v>0</v>
          </cell>
          <cell r="F9495">
            <v>0</v>
          </cell>
        </row>
        <row r="9496">
          <cell r="A9496">
            <v>100464</v>
          </cell>
          <cell r="B9496" t="str">
            <v>ARGAMASSA TRAÇO 1:0,5:4,5  (EM VOLUME DE CIMENTO, CAL E AREIA MÉDIA ÚMIDA), PREPARO MECÂNICO COM MISTURADOR DE EIXO HORIZONTAL DE 160 KG. AF_08/2019</v>
          </cell>
          <cell r="C9496" t="str">
            <v>M3</v>
          </cell>
          <cell r="D9496">
            <v>13.180000000000001</v>
          </cell>
          <cell r="E9496">
            <v>20.47</v>
          </cell>
          <cell r="F9496">
            <v>0</v>
          </cell>
        </row>
        <row r="9497">
          <cell r="A9497">
            <v>100465</v>
          </cell>
          <cell r="B9497" t="str">
            <v>ARGAMASSA TRAÇO 1:0,5:4,5  (EM VOLUME DE CIMENTO, CAL E AREIA MÉDIA ÚMIDA), PREPARO MECÂNICO COM MISTURADOR DE EIXO HORIZONTAL DE 300 KG. AF_08/2019</v>
          </cell>
          <cell r="C9497" t="str">
            <v>M3</v>
          </cell>
          <cell r="D9497">
            <v>13.94</v>
          </cell>
          <cell r="E9497">
            <v>24.56</v>
          </cell>
          <cell r="F9497">
            <v>0</v>
          </cell>
        </row>
        <row r="9498">
          <cell r="A9498">
            <v>100466</v>
          </cell>
          <cell r="B9498" t="str">
            <v>ARGAMASSA TRAÇO 1:0,5:4,5  (EM VOLUME DE CIMENTO, CAL E AREIA MÉDIA ÚMIDA), PREPARO MECÂNICO COM MISTURADOR DE EIXO HORIZONTAL DE 600 KG. AF_08/2019</v>
          </cell>
          <cell r="C9498" t="str">
            <v>M3</v>
          </cell>
          <cell r="D9498">
            <v>0</v>
          </cell>
          <cell r="E9498">
            <v>0</v>
          </cell>
          <cell r="F9498">
            <v>0</v>
          </cell>
        </row>
        <row r="9499">
          <cell r="A9499">
            <v>100468</v>
          </cell>
          <cell r="B9499" t="str">
            <v>ARGAMASSA TRAÇO 1:3 (EM VOLUME DE CIMENTO E AREIA MÉDIA ÚMIDA), PREPARO MECÂNICO COM MISTURADOR DE EIXO HORIZONTAL DE 160 KG. AF_08/2019</v>
          </cell>
          <cell r="C9499" t="str">
            <v>M3</v>
          </cell>
          <cell r="D9499">
            <v>0</v>
          </cell>
          <cell r="E9499">
            <v>0</v>
          </cell>
          <cell r="F9499">
            <v>0</v>
          </cell>
        </row>
        <row r="9500">
          <cell r="A9500">
            <v>100469</v>
          </cell>
          <cell r="B9500" t="str">
            <v>ARGAMASSA TRAÇO 1:3 (EM VOLUME DE CIMENTO E AREIA MÉDIA ÚMIDA), PREPARO MECÂNICO COM MISTURADOR DE EIXO HORIZONTAL DE 300 KG. AF_08/2019</v>
          </cell>
          <cell r="C9500" t="str">
            <v>M3</v>
          </cell>
          <cell r="D9500">
            <v>0</v>
          </cell>
          <cell r="E9500">
            <v>0</v>
          </cell>
          <cell r="F9500">
            <v>0</v>
          </cell>
        </row>
        <row r="9501">
          <cell r="A9501">
            <v>100470</v>
          </cell>
          <cell r="B9501" t="str">
            <v>ARGAMASSA TRAÇO 1:3 (EM VOLUME DE CIMENTO E AREIA MÉDIA ÚMIDA), PREPARO MECÂNICO COM MISTURADOR DE EIXO HORIZONTAL DE 600 KG. AF_08/2019</v>
          </cell>
          <cell r="C9501" t="str">
            <v>M3</v>
          </cell>
          <cell r="D9501">
            <v>0</v>
          </cell>
          <cell r="E9501">
            <v>0</v>
          </cell>
          <cell r="F9501">
            <v>0</v>
          </cell>
        </row>
        <row r="9502">
          <cell r="A9502">
            <v>100472</v>
          </cell>
          <cell r="B9502" t="str">
            <v>ARGAMASSA TRAÇO 1:4 (EM VOLUME DE CIMENTO E AREIA MÉDIA ÚMIDA), PREPARO MECÂNICO COM MISTURADOR DE EIXO HORIZONTAL DE 160 KG. AF_08/2019</v>
          </cell>
          <cell r="C9502" t="str">
            <v>M3</v>
          </cell>
          <cell r="D9502">
            <v>0</v>
          </cell>
          <cell r="E9502">
            <v>0</v>
          </cell>
          <cell r="F9502">
            <v>0</v>
          </cell>
        </row>
        <row r="9503">
          <cell r="A9503">
            <v>100473</v>
          </cell>
          <cell r="B9503" t="str">
            <v>ARGAMASSA TRAÇO 1:4 (EM VOLUME DE CIMENTO E AREIA MÉDIA ÚMIDA), PREPARO MECÂNICO COM MISTURADOR DE EIXO HORIZONTAL DE 300 KG. AF_08/2019</v>
          </cell>
          <cell r="C9503" t="str">
            <v>M3</v>
          </cell>
          <cell r="D9503">
            <v>0</v>
          </cell>
          <cell r="E9503">
            <v>0</v>
          </cell>
          <cell r="F9503">
            <v>0</v>
          </cell>
        </row>
        <row r="9504">
          <cell r="A9504">
            <v>100474</v>
          </cell>
          <cell r="B9504" t="str">
            <v>ARGAMASSA TRAÇO 1:4 (EM VOLUME DE CIMENTO E AREIA MÉDIA ÚMIDA), PREPARO MECÂNICO COM MISTURADOR DE EIXO HORIZONTAL DE 600 KG. AF_08/2019</v>
          </cell>
          <cell r="C9504" t="str">
            <v>M3</v>
          </cell>
          <cell r="D9504">
            <v>0</v>
          </cell>
          <cell r="E9504">
            <v>0</v>
          </cell>
          <cell r="F9504">
            <v>0</v>
          </cell>
        </row>
        <row r="9505">
          <cell r="A9505">
            <v>100475</v>
          </cell>
          <cell r="B9505" t="str">
            <v>ARGAMASSA TRAÇO 1:3 (EM VOLUME DE CIMENTO E AREIA MÉDIA ÚMIDA) COM ADIÇÃO DE IMPERMEABILIZANTE, PREPARO MECÂNICO COM BETONEIRA 400 L. AF_08/2019</v>
          </cell>
          <cell r="C9505" t="str">
            <v>M3</v>
          </cell>
          <cell r="D9505">
            <v>0</v>
          </cell>
          <cell r="E9505">
            <v>0</v>
          </cell>
          <cell r="F9505">
            <v>0</v>
          </cell>
        </row>
        <row r="9506">
          <cell r="A9506">
            <v>100477</v>
          </cell>
          <cell r="B9506" t="str">
            <v>ARGAMASSA TRAÇO 1:3 (EM VOLUME DE CIMENTO E AREIA MÉDIA ÚMIDA) COM ADIÇÃO DE IMPERMEABILIZANTE, PREPARO MECÂNICO COM MISTURADOR DE EIXO HORIZONTAL DE 160 KG. AF_08/2019</v>
          </cell>
          <cell r="C9506" t="str">
            <v>M3</v>
          </cell>
          <cell r="D9506">
            <v>0</v>
          </cell>
          <cell r="E9506">
            <v>0</v>
          </cell>
          <cell r="F9506">
            <v>0</v>
          </cell>
        </row>
        <row r="9507">
          <cell r="A9507">
            <v>100478</v>
          </cell>
          <cell r="B9507" t="str">
            <v>ARGAMASSA TRAÇO 1:3 (EM VOLUME DE CIMENTO E AREIA MÉDIA ÚMIDA) COM ADIÇÃO DE IMPERMEABILIZANTE, PREPARO MECÂNICO COM MISTURADOR DE EIXO HORIZONTAL DE 300 KG. AF_08/2019</v>
          </cell>
          <cell r="C9507" t="str">
            <v>M3</v>
          </cell>
          <cell r="D9507">
            <v>0</v>
          </cell>
          <cell r="E9507">
            <v>0</v>
          </cell>
          <cell r="F9507">
            <v>0</v>
          </cell>
        </row>
        <row r="9508">
          <cell r="A9508">
            <v>100479</v>
          </cell>
          <cell r="B9508" t="str">
            <v>ARGAMASSA TRAÇO 1:3 (EM VOLUME DE CIMENTO E AREIA MÉDIA ÚMIDA) COM ADIÇÃO DE IMPERMEABILIZANTE, PREPARO MECÂNICO COM MISTURADOR DE EIXO HORIZONTAL DE 600 KG. AF_08/2019</v>
          </cell>
          <cell r="C9508" t="str">
            <v>M3</v>
          </cell>
          <cell r="D9508">
            <v>0</v>
          </cell>
          <cell r="E9508">
            <v>0</v>
          </cell>
          <cell r="F9508">
            <v>0</v>
          </cell>
        </row>
        <row r="9509">
          <cell r="A9509">
            <v>100480</v>
          </cell>
          <cell r="B9509" t="str">
            <v>ARGAMASSA TRAÇO 1:3 (EM VOLUME DE CIMENTO E AREIA MÉDIA ÚMIDA) COM ADIÇÃO DE IMPERMEABILIZANTE, PREPARO MANUAL. AF_08/2019</v>
          </cell>
          <cell r="C9509" t="str">
            <v>M3</v>
          </cell>
          <cell r="D9509">
            <v>0</v>
          </cell>
          <cell r="E9509">
            <v>0</v>
          </cell>
          <cell r="F9509">
            <v>0</v>
          </cell>
        </row>
        <row r="9510">
          <cell r="A9510">
            <v>100481</v>
          </cell>
          <cell r="B9510" t="str">
            <v>ARGAMASSA TRAÇO 1:4 (EM VOLUME DE CIMENTO E AREIA MÉDIA ÚMIDA) COM ADIÇÃO DE IMPERMEABILIZANTE, PREPARO MECÂNICO COM BETONEIRA 400 L. AF_08/2019</v>
          </cell>
          <cell r="C9510" t="str">
            <v>M3</v>
          </cell>
          <cell r="D9510">
            <v>0</v>
          </cell>
          <cell r="E9510">
            <v>0</v>
          </cell>
          <cell r="F9510">
            <v>0</v>
          </cell>
        </row>
        <row r="9511">
          <cell r="A9511">
            <v>100483</v>
          </cell>
          <cell r="B9511" t="str">
            <v>ARGAMASSA TRAÇO 1:4 (EM VOLUME DE CIMENTO E AREIA MÉDIA ÚMIDA) COM ADIÇÃO DE IMPERMEABILIZANTE, PREPARO MECÂNICO COM MISTURADOR DE EIXO HORIZONTAL DE 160 KG. AF_08/2019</v>
          </cell>
          <cell r="C9511" t="str">
            <v>M3</v>
          </cell>
          <cell r="D9511">
            <v>0</v>
          </cell>
          <cell r="E9511">
            <v>0</v>
          </cell>
          <cell r="F9511">
            <v>0</v>
          </cell>
        </row>
        <row r="9512">
          <cell r="A9512">
            <v>100484</v>
          </cell>
          <cell r="B9512" t="str">
            <v>ARGAMASSA TRAÇO 1:4 (EM VOLUME DE CIMENTO E AREIA MÉDIA ÚMIDA) COM ADIÇÃO DE IMPERMEABILIZANTE, PREPARO MECÂNICO COM MISTURADOR DE EIXO HORIZONTAL DE 300 KG. AF_08/2019</v>
          </cell>
          <cell r="C9512" t="str">
            <v>M3</v>
          </cell>
          <cell r="D9512">
            <v>0</v>
          </cell>
          <cell r="E9512">
            <v>0</v>
          </cell>
          <cell r="F9512">
            <v>0</v>
          </cell>
        </row>
        <row r="9513">
          <cell r="A9513">
            <v>100485</v>
          </cell>
          <cell r="B9513" t="str">
            <v>ARGAMASSA TRAÇO 1:4 (EM VOLUME DE CIMENTO E AREIA MÉDIA ÚMIDA) COM ADIÇÃO DE IMPERMEABILIZANTE, PREPARO MECÂNICO COM MISTURADOR DE EIXO HORIZONTAL DE 600 KG. AF_08/2019</v>
          </cell>
          <cell r="C9513" t="str">
            <v>M3</v>
          </cell>
          <cell r="D9513">
            <v>0</v>
          </cell>
          <cell r="E9513">
            <v>0</v>
          </cell>
          <cell r="F9513">
            <v>0</v>
          </cell>
        </row>
        <row r="9514">
          <cell r="A9514">
            <v>100486</v>
          </cell>
          <cell r="B9514" t="str">
            <v>ARGAMASSA TRAÇO 1:4 (EM VOLUME DE CIMENTO E AREIA MÉDIA ÚMIDA) COM ADIÇÃO DE IMPERMEABILIZANTE, PREPARO MANUAL. AF_08/2019</v>
          </cell>
          <cell r="C9514" t="str">
            <v>M3</v>
          </cell>
          <cell r="D9514">
            <v>0</v>
          </cell>
          <cell r="E9514">
            <v>0</v>
          </cell>
          <cell r="F9514">
            <v>0</v>
          </cell>
        </row>
        <row r="9515">
          <cell r="A9515">
            <v>100487</v>
          </cell>
          <cell r="B9515" t="str">
            <v>ARGAMASSA TRAÇO 1:2:9 (EM VOLUME DE CIMENTO, CAL E AREIA MÉDIA ÚMIDA) PARA EMBOÇO/MASSA ÚNICA/ASSENTAMENTO DE ALVENARIA DE VEDAÇÃO, PREPARO MECÂNICO COM MISTURADOR DE EIXO HORIZONTAL DE 600 KG. AF_08/2019</v>
          </cell>
          <cell r="C9515" t="str">
            <v>M3</v>
          </cell>
          <cell r="D9515">
            <v>0</v>
          </cell>
          <cell r="E9515">
            <v>0</v>
          </cell>
          <cell r="F9515">
            <v>0</v>
          </cell>
        </row>
        <row r="9516">
          <cell r="A9516">
            <v>100488</v>
          </cell>
          <cell r="B9516" t="str">
            <v>ARGAMASSA TRAÇO 1:0,5:4,5 (EM VOLUME DE CIMENTO, CAL E AREIA MÉDIA ÚMIDA), PREPARO MECÂNICO COM BETONEIRA 600 L. AF_08/2019</v>
          </cell>
          <cell r="C9516" t="str">
            <v>M3</v>
          </cell>
          <cell r="D9516">
            <v>0</v>
          </cell>
          <cell r="E9516">
            <v>0</v>
          </cell>
          <cell r="F9516">
            <v>0</v>
          </cell>
        </row>
        <row r="9517">
          <cell r="A9517">
            <v>100489</v>
          </cell>
          <cell r="B9517" t="str">
            <v>ARGAMASSA TRAÇO 1:3 (EM VOLUME DE CIMENTO E AREIA MÉDIA ÚMIDA), PREPARO MECÂNICO COM BETONEIRA 600 L. AF_08/2019</v>
          </cell>
          <cell r="C9517" t="str">
            <v>M3</v>
          </cell>
          <cell r="D9517">
            <v>0</v>
          </cell>
          <cell r="E9517">
            <v>0</v>
          </cell>
          <cell r="F9517">
            <v>0</v>
          </cell>
        </row>
        <row r="9518">
          <cell r="A9518">
            <v>100490</v>
          </cell>
          <cell r="B9518" t="str">
            <v>ARGAMASSA TRAÇO 1:4 (EM VOLUME DE CIMENTO E AREIA MÉDIA ÚMIDA), PREPARO MECÂNICO COM BETONEIRA 600 L. AF_08/2019</v>
          </cell>
          <cell r="C9518" t="str">
            <v>M3</v>
          </cell>
          <cell r="D9518">
            <v>0</v>
          </cell>
          <cell r="E9518">
            <v>0</v>
          </cell>
          <cell r="F9518">
            <v>0</v>
          </cell>
        </row>
        <row r="9519">
          <cell r="A9519">
            <v>100491</v>
          </cell>
          <cell r="B9519" t="str">
            <v>ARGAMASSA TRAÇO 1:3 (EM VOLUME DE CIMENTO E AREIA MÉDIA ÚMIDA) COM ADIÇÃO DE IMPERMEABILIZANTE, PREPARO MECÂNICO COM BETONEIRA 600 L. AF_08/2019</v>
          </cell>
          <cell r="C9519" t="str">
            <v>M3</v>
          </cell>
          <cell r="D9519">
            <v>0</v>
          </cell>
          <cell r="E9519">
            <v>0</v>
          </cell>
          <cell r="F9519">
            <v>0</v>
          </cell>
        </row>
        <row r="9520">
          <cell r="A9520">
            <v>100492</v>
          </cell>
          <cell r="B9520" t="str">
            <v>ARGAMASSA TRAÇO 1:4 (EM VOLUME DE CIMENTO E AREIA MÉDIA ÚMIDA) COM ADIÇÃO DE IMPERMEABILIZANTE, PREPARO MECÂNICO COM BETONEIRA 600 L. AF_08/2019</v>
          </cell>
          <cell r="C9520" t="str">
            <v>M3</v>
          </cell>
          <cell r="D9520">
            <v>0</v>
          </cell>
          <cell r="E9520">
            <v>0</v>
          </cell>
          <cell r="F9520">
            <v>0</v>
          </cell>
        </row>
        <row r="9521">
          <cell r="A9521">
            <v>92121</v>
          </cell>
          <cell r="B9521" t="str">
            <v>PENEIRAMENTO DE AREIA COM PENEIRA ELÉTRICA. AF_11/2015</v>
          </cell>
          <cell r="C9521" t="str">
            <v>M3</v>
          </cell>
          <cell r="D9521">
            <v>0</v>
          </cell>
          <cell r="E9521">
            <v>0</v>
          </cell>
          <cell r="F9521">
            <v>0</v>
          </cell>
        </row>
        <row r="9522">
          <cell r="A9522">
            <v>92122</v>
          </cell>
          <cell r="B9522" t="str">
            <v>PENEIRAMENTO DE AREIA COM PENEIRA MANUAL. AF_11/2015</v>
          </cell>
          <cell r="C9522" t="str">
            <v>M3</v>
          </cell>
          <cell r="D9522">
            <v>0</v>
          </cell>
          <cell r="E9522">
            <v>0</v>
          </cell>
          <cell r="F9522">
            <v>0</v>
          </cell>
        </row>
        <row r="9523">
          <cell r="A9523">
            <v>92123</v>
          </cell>
          <cell r="B9523" t="str">
            <v>ENSACAMENTO DE AREIA. AF_11/2015</v>
          </cell>
          <cell r="C9523" t="str">
            <v>M3</v>
          </cell>
          <cell r="D9523">
            <v>0</v>
          </cell>
          <cell r="E9523">
            <v>0</v>
          </cell>
          <cell r="F9523">
            <v>0</v>
          </cell>
        </row>
        <row r="9524">
          <cell r="A9524">
            <v>100195</v>
          </cell>
          <cell r="B9524" t="str">
            <v>TRANSPORTE HORIZONTAL MANUAL, DE SACOS DE 50 KG (UNIDADE: KGXKM). AF_07/2019</v>
          </cell>
          <cell r="C9524" t="str">
            <v>KGXKM</v>
          </cell>
          <cell r="D9524">
            <v>0</v>
          </cell>
          <cell r="E9524">
            <v>0</v>
          </cell>
          <cell r="F9524">
            <v>0</v>
          </cell>
        </row>
        <row r="9525">
          <cell r="A9525">
            <v>100196</v>
          </cell>
          <cell r="B9525" t="str">
            <v>TRANSPORTE HORIZONTAL MANUAL, DE SACOS DE 30 KG (UNIDADE: KGXKM). AF_07/2019</v>
          </cell>
          <cell r="C9525" t="str">
            <v>KGXKM</v>
          </cell>
          <cell r="D9525">
            <v>0</v>
          </cell>
          <cell r="E9525">
            <v>0</v>
          </cell>
          <cell r="F9525">
            <v>0</v>
          </cell>
        </row>
        <row r="9526">
          <cell r="A9526">
            <v>100197</v>
          </cell>
          <cell r="B9526" t="str">
            <v>TRANSPORTE HORIZONTAL MANUAL, DE SACOS DE 20 KG (UNIDADE: KGXKM). AF_07/2019</v>
          </cell>
          <cell r="C9526" t="str">
            <v>KGXKM</v>
          </cell>
          <cell r="D9526">
            <v>0</v>
          </cell>
          <cell r="E9526">
            <v>0</v>
          </cell>
          <cell r="F9526">
            <v>0</v>
          </cell>
        </row>
        <row r="9527">
          <cell r="A9527">
            <v>100198</v>
          </cell>
          <cell r="B9527" t="str">
            <v>TRANSPORTE HORIZONTAL COM CARRINHO PLATAFORMA, DE SACOS DE 50 KG (UNIDADE: KGXKM). AF_07/2019</v>
          </cell>
          <cell r="C9527" t="str">
            <v>KGXKM</v>
          </cell>
          <cell r="D9527">
            <v>0</v>
          </cell>
          <cell r="E9527">
            <v>0</v>
          </cell>
          <cell r="F9527">
            <v>0</v>
          </cell>
        </row>
        <row r="9528">
          <cell r="A9528">
            <v>100199</v>
          </cell>
          <cell r="B9528" t="str">
            <v>TRANSPORTE HORIZONTAL COM CARRINHO PLATAFORMA, DE SACOS DE 30 KG (UNIDADE: KGXKM). AF_07/2019</v>
          </cell>
          <cell r="C9528" t="str">
            <v>KGXKM</v>
          </cell>
          <cell r="D9528">
            <v>0</v>
          </cell>
          <cell r="E9528">
            <v>0</v>
          </cell>
          <cell r="F9528">
            <v>0</v>
          </cell>
        </row>
        <row r="9529">
          <cell r="A9529">
            <v>100200</v>
          </cell>
          <cell r="B9529" t="str">
            <v>TRANSPORTE HORIZONTAL COM CARRINHO PLATAFORMA, DE SACOS DE 20 KG (UNIDADE: KGXKM). AF_07/2019</v>
          </cell>
          <cell r="C9529" t="str">
            <v>KGXKM</v>
          </cell>
          <cell r="D9529">
            <v>0</v>
          </cell>
          <cell r="E9529">
            <v>0</v>
          </cell>
          <cell r="F9529">
            <v>0</v>
          </cell>
        </row>
        <row r="9530">
          <cell r="A9530">
            <v>100201</v>
          </cell>
          <cell r="B9530" t="str">
            <v>TRANSPORTE HORIZONTAL COM CARRINHO DE MÃO, DE SACOS DE 50 KG (UNIDADE: KGXKM). AF_07/2019</v>
          </cell>
          <cell r="C9530" t="str">
            <v>KGXKM</v>
          </cell>
          <cell r="D9530">
            <v>0</v>
          </cell>
          <cell r="E9530">
            <v>0</v>
          </cell>
          <cell r="F9530">
            <v>0</v>
          </cell>
        </row>
        <row r="9531">
          <cell r="A9531">
            <v>100202</v>
          </cell>
          <cell r="B9531" t="str">
            <v>TRANSPORTE HORIZONTAL COM CARRINHO DE MÃO, DE SACOS DE 30 KG (UNIDADE: KGXKM). AF_07/2019</v>
          </cell>
          <cell r="C9531" t="str">
            <v>KGXKM</v>
          </cell>
          <cell r="D9531">
            <v>0</v>
          </cell>
          <cell r="E9531">
            <v>0</v>
          </cell>
          <cell r="F9531">
            <v>0</v>
          </cell>
        </row>
        <row r="9532">
          <cell r="A9532">
            <v>100203</v>
          </cell>
          <cell r="B9532" t="str">
            <v>TRANSPORTE HORIZONTAL COM CARRINHO DE MÃO, DE SACOS DE 20 KG (UNIDADE: KGXKM). AF_07/2019</v>
          </cell>
          <cell r="C9532" t="str">
            <v>KGXKM</v>
          </cell>
          <cell r="D9532">
            <v>0</v>
          </cell>
          <cell r="E9532">
            <v>0</v>
          </cell>
          <cell r="F9532">
            <v>0</v>
          </cell>
        </row>
        <row r="9533">
          <cell r="A9533">
            <v>100204</v>
          </cell>
          <cell r="B9533" t="str">
            <v>TRANSPORTE HORIZONTAL COM MANIPULADOR TELESCÓPICO, DE PÁLETE DE SACOS (UNIDADE: KGXKM). AF_07/2019</v>
          </cell>
          <cell r="C9533" t="str">
            <v>KGXKM</v>
          </cell>
          <cell r="D9533">
            <v>0</v>
          </cell>
          <cell r="E9533">
            <v>0</v>
          </cell>
          <cell r="F9533">
            <v>0</v>
          </cell>
        </row>
        <row r="9534">
          <cell r="A9534">
            <v>100205</v>
          </cell>
          <cell r="B9534" t="str">
            <v>TRANSPORTE HORIZONTAL COM JERICA DE 60 L, DE MASSA/ GRANEL (UNIDADE: M3XKM). AF_07/2019</v>
          </cell>
          <cell r="C9534" t="str">
            <v>M3XKM</v>
          </cell>
          <cell r="D9534">
            <v>0</v>
          </cell>
          <cell r="E9534">
            <v>0</v>
          </cell>
          <cell r="F9534">
            <v>0</v>
          </cell>
        </row>
        <row r="9535">
          <cell r="A9535">
            <v>100206</v>
          </cell>
          <cell r="B9535" t="str">
            <v>TRANSPORTE HORIZONTAL COM JERICA DE 90 L, DE MASSA/ GRANEL (UNIDADE: M3XKM). AF_07/2019</v>
          </cell>
          <cell r="C9535" t="str">
            <v>M3XKM</v>
          </cell>
          <cell r="D9535">
            <v>0</v>
          </cell>
          <cell r="E9535">
            <v>0</v>
          </cell>
          <cell r="F9535">
            <v>0</v>
          </cell>
        </row>
        <row r="9536">
          <cell r="A9536">
            <v>100207</v>
          </cell>
          <cell r="B9536" t="str">
            <v>TRANSPORTE HORIZONTAL COM CARREGADEIRA, DE MASSA/ GRANEL (UNIDADE: M3XKM). AF_07/2019</v>
          </cell>
          <cell r="C9536" t="str">
            <v>M3XKM</v>
          </cell>
          <cell r="D9536">
            <v>0</v>
          </cell>
          <cell r="E9536">
            <v>0</v>
          </cell>
          <cell r="F9536">
            <v>0</v>
          </cell>
        </row>
        <row r="9537">
          <cell r="A9537">
            <v>100208</v>
          </cell>
          <cell r="B9537" t="str">
            <v>TRANSPORTE HORIZONTAL MANUAL, DE BLOCOS VAZADOS DE CONCRETO OU CERÂMICO DE 19X19X39CM (UNIDADE: BLOCOXKM). AF_07/2019</v>
          </cell>
          <cell r="C9537" t="str">
            <v>UNXKM</v>
          </cell>
          <cell r="D9537">
            <v>0</v>
          </cell>
          <cell r="E9537">
            <v>0</v>
          </cell>
          <cell r="F9537">
            <v>0</v>
          </cell>
        </row>
        <row r="9538">
          <cell r="A9538">
            <v>100209</v>
          </cell>
          <cell r="B9538" t="str">
            <v>TRANSPORTE HORIZONTAL MANUAL, DE BLOCOS CERÂMICOS FURADOS NA HORIZONTAL DE 9X19X19CM (UNIDADE: BLOCOXKM). AF_07/2019</v>
          </cell>
          <cell r="C9538" t="str">
            <v>UNXKM</v>
          </cell>
          <cell r="D9538">
            <v>0</v>
          </cell>
          <cell r="E9538">
            <v>0</v>
          </cell>
          <cell r="F9538">
            <v>0</v>
          </cell>
        </row>
        <row r="9539">
          <cell r="A9539">
            <v>100210</v>
          </cell>
          <cell r="B9539" t="str">
            <v>TRANSPORTE HORIZONTAL COM CARRINHO DE MÃO, DE BLOCOS VAZADOS DE CONCRETO OU CERÂMICO DE 19X19X39CM (UNIDADE: BLOCOXKM). AF_07/2019</v>
          </cell>
          <cell r="C9539" t="str">
            <v>UNXKM</v>
          </cell>
          <cell r="D9539">
            <v>0</v>
          </cell>
          <cell r="E9539">
            <v>0</v>
          </cell>
          <cell r="F9539">
            <v>0</v>
          </cell>
        </row>
        <row r="9540">
          <cell r="A9540">
            <v>100211</v>
          </cell>
          <cell r="B9540" t="str">
            <v>TRANSPORTE HORIZONTAL COM CARRINHO DE MÃO, DE BLOCOS CERÂMICOS FURADOS NA HORIZONTAL DE 9X19X19CM (UNIDADE: BLOCOXKM). AF_07/2019</v>
          </cell>
          <cell r="C9540" t="str">
            <v>UNXKM</v>
          </cell>
          <cell r="D9540">
            <v>0</v>
          </cell>
          <cell r="E9540">
            <v>0</v>
          </cell>
          <cell r="F9540">
            <v>0</v>
          </cell>
        </row>
        <row r="9541">
          <cell r="A9541">
            <v>100212</v>
          </cell>
          <cell r="B9541" t="str">
            <v>TRANSPORTE HORIZONTAL COM CARRINHO PLATAFORMA, DE BLOCOS VAZADOS DE CONCRETO OU CERÂMICO DE 19X19X39CM (UNIDADE: BLOCOXKM). AF_07/2019</v>
          </cell>
          <cell r="C9541" t="str">
            <v>UNXKM</v>
          </cell>
          <cell r="D9541">
            <v>0</v>
          </cell>
          <cell r="E9541">
            <v>0</v>
          </cell>
          <cell r="F9541">
            <v>0</v>
          </cell>
        </row>
        <row r="9542">
          <cell r="A9542">
            <v>100213</v>
          </cell>
          <cell r="B9542" t="str">
            <v>TRANSPORTE HORIZONTAL COM CARRINHO PLATAFORMA, DE BLOCOS CERÂMICOS FURADOS NA HORIZONTAL DE 9X19X19CM (UNIDADE: BLOCOXKM). AF_07/2019</v>
          </cell>
          <cell r="C9542" t="str">
            <v>UNXKM</v>
          </cell>
          <cell r="D9542">
            <v>0</v>
          </cell>
          <cell r="E9542">
            <v>0</v>
          </cell>
          <cell r="F9542">
            <v>0</v>
          </cell>
        </row>
        <row r="9543">
          <cell r="A9543">
            <v>100214</v>
          </cell>
          <cell r="B9543" t="str">
            <v>TRANSPORTE HORIZONTAL COM CARRINHO MINI PÁLETES, DE BLOCOS VAZADOS DE CONCRETO DE 19X19X39CM (UNIDADE: BLOCOXKM). AF_07/2019</v>
          </cell>
          <cell r="C9543" t="str">
            <v>UNXKM</v>
          </cell>
          <cell r="D9543">
            <v>0</v>
          </cell>
          <cell r="E9543">
            <v>0</v>
          </cell>
          <cell r="F9543">
            <v>0</v>
          </cell>
        </row>
        <row r="9544">
          <cell r="A9544">
            <v>100215</v>
          </cell>
          <cell r="B9544" t="str">
            <v>TRANSPORTE HORIZONTAL COM CARRINHO MINI PÁLETES, DE BLOCOS CERÂMICOS FURADOS NA VERTICAL DE 19X19X39CM (UNIDADE: BLOCOXKM). AF_07/2019</v>
          </cell>
          <cell r="C9544" t="str">
            <v>UNXKM</v>
          </cell>
          <cell r="D9544">
            <v>0</v>
          </cell>
          <cell r="E9544">
            <v>0</v>
          </cell>
          <cell r="F9544">
            <v>0</v>
          </cell>
        </row>
        <row r="9545">
          <cell r="A9545">
            <v>100216</v>
          </cell>
          <cell r="B9545" t="str">
            <v>TRANSPORTE HORIZONTAL COM CARRINHO MINI PÁLETES, DE BLOCOS CERÂMICOS FURADOS NA HORIZONTAL DE 9X19X19CM (UNIDADE: BLOCOXKM). AF_07/2019</v>
          </cell>
          <cell r="C9545" t="str">
            <v>UNXKM</v>
          </cell>
          <cell r="D9545">
            <v>0</v>
          </cell>
          <cell r="E9545">
            <v>0</v>
          </cell>
          <cell r="F9545">
            <v>0</v>
          </cell>
        </row>
        <row r="9546">
          <cell r="A9546">
            <v>100217</v>
          </cell>
          <cell r="B9546" t="str">
            <v>TRANSPORTE HORIZONTAL COM MANIPULADOR TELESCÓPICO, DE BLOCOS VAZADOS DE CONCRETO DE 19X19X39CM (UNIDADE: BLOCOXKM). AF_07/2019</v>
          </cell>
          <cell r="C9546" t="str">
            <v>UNXKM</v>
          </cell>
          <cell r="D9546">
            <v>0</v>
          </cell>
          <cell r="E9546">
            <v>0</v>
          </cell>
          <cell r="F9546">
            <v>0</v>
          </cell>
        </row>
        <row r="9547">
          <cell r="A9547">
            <v>100218</v>
          </cell>
          <cell r="B9547" t="str">
            <v>TRANSPORTE HORIZONTAL COM MANIPULADOR TELESCÓPICO, DE BLOCOS CERÂMICOS FURADOS NA VERTICAL DE 19X19X39CM (UNIDADE: BLOCOXKM). AF_07/2019</v>
          </cell>
          <cell r="C9547" t="str">
            <v>UNXKM</v>
          </cell>
          <cell r="D9547">
            <v>0</v>
          </cell>
          <cell r="E9547">
            <v>0</v>
          </cell>
          <cell r="F9547">
            <v>0</v>
          </cell>
        </row>
        <row r="9548">
          <cell r="A9548">
            <v>100219</v>
          </cell>
          <cell r="B9548" t="str">
            <v>TRANSPORTE HORIZONTAL COM MANIPULADOR TELESCÓPICO, DE BLOCOS CERÂMICOS FURADOS NA HORIZONTAL DE 9X19X19CM (UNIDADE: BLOCOXKM). AF_07/2019</v>
          </cell>
          <cell r="C9548" t="str">
            <v>UNXKM</v>
          </cell>
          <cell r="D9548">
            <v>0</v>
          </cell>
          <cell r="E9548">
            <v>0</v>
          </cell>
          <cell r="F9548">
            <v>0</v>
          </cell>
        </row>
        <row r="9549">
          <cell r="A9549">
            <v>100220</v>
          </cell>
          <cell r="B9549" t="str">
            <v>TRANSPORTE HORIZONTAL MANUAL, DE CAIXA COM REVESTIMENTO CERÂMICO (UNIDADE: M2XKM). AF_07/2019</v>
          </cell>
          <cell r="C9549" t="str">
            <v>M2XKM</v>
          </cell>
          <cell r="D9549">
            <v>0</v>
          </cell>
          <cell r="E9549">
            <v>0</v>
          </cell>
          <cell r="F9549">
            <v>0</v>
          </cell>
        </row>
        <row r="9550">
          <cell r="A9550">
            <v>100221</v>
          </cell>
          <cell r="B9550" t="str">
            <v>TRANSPORTE HORIZONTAL COM CARRINHO DE MÃO, DE CAIXA COM REVESTIMENTO CERÂMICO (UNIDADE: M2XKM). AF_07/2019</v>
          </cell>
          <cell r="C9550" t="str">
            <v>M2XKM</v>
          </cell>
          <cell r="D9550">
            <v>0</v>
          </cell>
          <cell r="E9550">
            <v>0</v>
          </cell>
          <cell r="F9550">
            <v>0</v>
          </cell>
        </row>
        <row r="9551">
          <cell r="A9551">
            <v>100222</v>
          </cell>
          <cell r="B9551" t="str">
            <v>TRANSPORTE HORIZONTAL COM CARRINHO PLATAFORMA, DE CAIXA COM REVESTIMENTO CERÂMICO (UNIDADE: M2XKM). AF_07/2019</v>
          </cell>
          <cell r="C9551" t="str">
            <v>M2XKM</v>
          </cell>
          <cell r="D9551">
            <v>0</v>
          </cell>
          <cell r="E9551">
            <v>0</v>
          </cell>
          <cell r="F9551">
            <v>0</v>
          </cell>
        </row>
        <row r="9552">
          <cell r="A9552">
            <v>100223</v>
          </cell>
          <cell r="B9552" t="str">
            <v>TRANSPORTE HORIZONTAL COM CARRINHO MINI PÁLETES, DE CAIXA COM REVESTIMENTO CERÂMICO (UNIDADE: M2XKM). AF_07/2019</v>
          </cell>
          <cell r="C9552" t="str">
            <v>M2XKM</v>
          </cell>
          <cell r="D9552">
            <v>0</v>
          </cell>
          <cell r="E9552">
            <v>0</v>
          </cell>
          <cell r="F9552">
            <v>0</v>
          </cell>
        </row>
        <row r="9553">
          <cell r="A9553">
            <v>100224</v>
          </cell>
          <cell r="B9553" t="str">
            <v>TRANSPORTE HORIZONTAL COM MANIPULADOR TELESCÓPICO, DE CAIXA COM REVESTIMENTO CERÂMICO (UNIDADE: M2XKM). AF_07/2019</v>
          </cell>
          <cell r="C9553" t="str">
            <v>M2XKM</v>
          </cell>
          <cell r="D9553">
            <v>0</v>
          </cell>
          <cell r="E9553">
            <v>0</v>
          </cell>
          <cell r="F9553">
            <v>0</v>
          </cell>
        </row>
        <row r="9554">
          <cell r="A9554">
            <v>100225</v>
          </cell>
          <cell r="B9554" t="str">
            <v>TRANSPORTE HORIZONTAL MANUAL, DE LATA DE 18 LITROS (UNIDADE: LXKM). AF_07/2019</v>
          </cell>
          <cell r="C9554" t="str">
            <v>LXKM</v>
          </cell>
          <cell r="D9554">
            <v>0</v>
          </cell>
          <cell r="E9554">
            <v>0</v>
          </cell>
          <cell r="F9554">
            <v>0</v>
          </cell>
        </row>
        <row r="9555">
          <cell r="A9555">
            <v>100226</v>
          </cell>
          <cell r="B9555" t="str">
            <v>TRANSPORTE HORIZONTAL COM CARRINHO PLATAFORMA, DE LATA DE 18 LITROS (UNIDADE: LXKM). AF_07/2019</v>
          </cell>
          <cell r="C9555" t="str">
            <v>LXKM</v>
          </cell>
          <cell r="D9555">
            <v>0</v>
          </cell>
          <cell r="E9555">
            <v>0</v>
          </cell>
          <cell r="F9555">
            <v>0</v>
          </cell>
        </row>
        <row r="9556">
          <cell r="A9556">
            <v>100227</v>
          </cell>
          <cell r="B9556" t="str">
            <v>TRANSPORTE HORIZONTAL COM CARRINHO RACIONAL, DE LATA DE 18 LITROS (UNIDADE: LXKM). AF_07/2019</v>
          </cell>
          <cell r="C9556" t="str">
            <v>LXKM</v>
          </cell>
          <cell r="D9556">
            <v>0</v>
          </cell>
          <cell r="E9556">
            <v>0</v>
          </cell>
          <cell r="F9556">
            <v>0</v>
          </cell>
        </row>
        <row r="9557">
          <cell r="A9557">
            <v>100228</v>
          </cell>
          <cell r="B9557" t="str">
            <v>TRANSPORTE HORIZONTAL COM MANIPULADOR TELESCÓPICO, DE LATA DE 18 LITROS (UNIDADE: LXKM). AF_07/2019</v>
          </cell>
          <cell r="C9557" t="str">
            <v>LXKM</v>
          </cell>
          <cell r="D9557">
            <v>0</v>
          </cell>
          <cell r="E9557">
            <v>0</v>
          </cell>
          <cell r="F9557">
            <v>0</v>
          </cell>
        </row>
        <row r="9558">
          <cell r="A9558">
            <v>100229</v>
          </cell>
          <cell r="B9558" t="str">
            <v>TRANSPORTE VERTICAL MANUAL, 1 PAVIMENTO, DE SACOS DE 50 KG (UNIDADE: KG). AF_07/2019</v>
          </cell>
          <cell r="C9558" t="str">
            <v>KG</v>
          </cell>
          <cell r="D9558">
            <v>0</v>
          </cell>
          <cell r="E9558">
            <v>0</v>
          </cell>
          <cell r="F9558">
            <v>0</v>
          </cell>
        </row>
        <row r="9559">
          <cell r="A9559">
            <v>100230</v>
          </cell>
          <cell r="B9559" t="str">
            <v>TRANSPORTE VERTICAL MANUAL, 1 PAVIMENTO, DE SACOS DE 30 KG (UNIDADE: KG). AF_07/2019</v>
          </cell>
          <cell r="C9559" t="str">
            <v>KG</v>
          </cell>
          <cell r="D9559">
            <v>0</v>
          </cell>
          <cell r="E9559">
            <v>0</v>
          </cell>
          <cell r="F9559">
            <v>0</v>
          </cell>
        </row>
        <row r="9560">
          <cell r="A9560">
            <v>100231</v>
          </cell>
          <cell r="B9560" t="str">
            <v>TRANSPORTE VERTICAL MANUAL, 1 PAVIMENTO, DE SACOS DE 20 KG (UNIDADE: KG). AF_07/2019</v>
          </cell>
          <cell r="C9560" t="str">
            <v>KG</v>
          </cell>
          <cell r="D9560">
            <v>0</v>
          </cell>
          <cell r="E9560">
            <v>0</v>
          </cell>
          <cell r="F9560">
            <v>0</v>
          </cell>
        </row>
        <row r="9561">
          <cell r="A9561">
            <v>100232</v>
          </cell>
          <cell r="B9561" t="str">
            <v>TRANSPORTE VERTICAL MANUAL, 1 PAVIMENTO, DE BLOCOS VAZADOS DE CONCRETO OU CERÂMICO DE 19X19X39CM (UNIDADE: BLOCO). AF_07/2019</v>
          </cell>
          <cell r="C9561" t="str">
            <v>UN</v>
          </cell>
          <cell r="D9561">
            <v>0</v>
          </cell>
          <cell r="E9561">
            <v>0</v>
          </cell>
          <cell r="F9561">
            <v>0</v>
          </cell>
        </row>
        <row r="9562">
          <cell r="A9562">
            <v>100233</v>
          </cell>
          <cell r="B9562" t="str">
            <v>TRANSPORTE VERTICAL MANUAL, 1 PAVIMENTO, DE BLOCOS CERÂMICOS FURADOS NA HORIZONTAL DE 9X19X19CM (UNIDADE: BLOCO). AF_07/2019</v>
          </cell>
          <cell r="C9562" t="str">
            <v>UN</v>
          </cell>
          <cell r="D9562">
            <v>0</v>
          </cell>
          <cell r="E9562">
            <v>0</v>
          </cell>
          <cell r="F9562">
            <v>0</v>
          </cell>
        </row>
        <row r="9563">
          <cell r="A9563">
            <v>100234</v>
          </cell>
          <cell r="B9563" t="str">
            <v>TRANSPORTE VERTICAL MANUAL, 1 PAVIMENTO, DE CAIXA COM REVESTIMENTO CERÂMICO (UNIDADE: M2). AF_07/2019</v>
          </cell>
          <cell r="C9563" t="str">
            <v>M2</v>
          </cell>
          <cell r="D9563">
            <v>0</v>
          </cell>
          <cell r="E9563">
            <v>0</v>
          </cell>
          <cell r="F9563">
            <v>0</v>
          </cell>
        </row>
        <row r="9564">
          <cell r="A9564">
            <v>100235</v>
          </cell>
          <cell r="B9564" t="str">
            <v>TRANSPORTE VERTICAL MANUAL, 1 PAVIMENTO, DE LATA DE 18 LITROS (UNIDADE: L). AF_07/2019</v>
          </cell>
          <cell r="C9564" t="str">
            <v>L</v>
          </cell>
          <cell r="D9564">
            <v>0</v>
          </cell>
          <cell r="E9564">
            <v>0</v>
          </cell>
          <cell r="F9564">
            <v>0</v>
          </cell>
        </row>
        <row r="9565">
          <cell r="A9565">
            <v>100236</v>
          </cell>
          <cell r="B9565" t="str">
            <v>TRANSPORTE HORIZONTAL MANUAL, DE TUBO DE PVC SOLDÁVEL COM DIÂMETRO MENOR OU IGUAL A 60 MM (UNIDADE: MXKM). AF_07/2019</v>
          </cell>
          <cell r="C9565" t="str">
            <v>MXKM</v>
          </cell>
          <cell r="D9565">
            <v>0</v>
          </cell>
          <cell r="E9565">
            <v>0</v>
          </cell>
          <cell r="F9565">
            <v>0</v>
          </cell>
        </row>
        <row r="9566">
          <cell r="A9566">
            <v>100237</v>
          </cell>
          <cell r="B9566" t="str">
            <v>TRANSPORTE HORIZONTAL MANUAL, DE TUBO DE PVC SOLDÁVEL COM DIÂMETRO MAIOR QUE 60 MM E MENOR OU IGUAL A 85 MM (UNIDADE: MXKM). AF_07/2019</v>
          </cell>
          <cell r="C9566" t="str">
            <v>MXKM</v>
          </cell>
          <cell r="D9566">
            <v>0</v>
          </cell>
          <cell r="E9566">
            <v>0</v>
          </cell>
          <cell r="F9566">
            <v>0</v>
          </cell>
        </row>
        <row r="9567">
          <cell r="A9567">
            <v>100238</v>
          </cell>
          <cell r="B9567" t="str">
            <v>TRANSPORTE HORIZONTAL MANUAL, DE TUBO DE CPVC COM DIÂMETRO MENOR OU IGUAL A 73 MM (UNIDADE: MXKM). AF_07/2019</v>
          </cell>
          <cell r="C9567" t="str">
            <v>MXKM</v>
          </cell>
          <cell r="D9567">
            <v>0</v>
          </cell>
          <cell r="E9567">
            <v>0</v>
          </cell>
          <cell r="F9567">
            <v>0</v>
          </cell>
        </row>
        <row r="9568">
          <cell r="A9568">
            <v>100239</v>
          </cell>
          <cell r="B9568" t="str">
            <v>TRANSPORTE HORIZONTAL MANUAL, DE TUBO DE CPVC COM DIÂMETRO MAIOR QUE 73 MM E MENOR OU IGUAL A 89 MM (UNIDADE: MXKM). AF_07/2019</v>
          </cell>
          <cell r="C9568" t="str">
            <v>MXKM</v>
          </cell>
          <cell r="D9568">
            <v>0</v>
          </cell>
          <cell r="E9568">
            <v>0</v>
          </cell>
          <cell r="F9568">
            <v>0</v>
          </cell>
        </row>
        <row r="9569">
          <cell r="A9569">
            <v>100240</v>
          </cell>
          <cell r="B9569" t="str">
            <v>TRANSPORTE HORIZONTAL MANUAL, DE TUBO DE PPR - PN12 OU PN25 - COM DIÂMETRO MENOR OU IGUAL A 50 MM (UNIDADE: MXKM). AF_07/2019</v>
          </cell>
          <cell r="C9569" t="str">
            <v>MXKM</v>
          </cell>
          <cell r="D9569">
            <v>0</v>
          </cell>
          <cell r="E9569">
            <v>0</v>
          </cell>
          <cell r="F9569">
            <v>0</v>
          </cell>
        </row>
        <row r="9570">
          <cell r="A9570">
            <v>100241</v>
          </cell>
          <cell r="B9570" t="str">
            <v>TRANSPORTE HORIZONTAL MANUAL, DE TUBO DE PPR - PN12 OU PN25 - COM DIÂMETRO MAIOR QUE 50 MM E MENOR OU IGUAL A 75 MM (UNIDADE: MXKM). AF_07/2019</v>
          </cell>
          <cell r="C9570" t="str">
            <v>MXKM</v>
          </cell>
          <cell r="D9570">
            <v>0</v>
          </cell>
          <cell r="E9570">
            <v>0</v>
          </cell>
          <cell r="F9570">
            <v>0</v>
          </cell>
        </row>
        <row r="9571">
          <cell r="A9571">
            <v>100242</v>
          </cell>
          <cell r="B9571" t="str">
            <v>TRANSPORTE HORIZONTAL MANUAL, DE TUBO DE PPR - PN12 OU PN25 - COM DIÂMETRO MAIOR QUE 75 MM E MENOR OU IGUAL A 110 MM (UNIDADE: MXKM). AF_07/2019</v>
          </cell>
          <cell r="C9571" t="str">
            <v>MXKM</v>
          </cell>
          <cell r="D9571">
            <v>0</v>
          </cell>
          <cell r="E9571">
            <v>0</v>
          </cell>
          <cell r="F9571">
            <v>0</v>
          </cell>
        </row>
        <row r="9572">
          <cell r="A9572">
            <v>100243</v>
          </cell>
          <cell r="B9572" t="str">
            <v>TRANSPORTE HORIZONTAL MANUAL, DE TUBO DE COBRE - CLASSE E - COM DIÂMETRO MENOR OU IGUAL A 54 MM (UNIDADE: MXKM). AF_07/2019</v>
          </cell>
          <cell r="C9572" t="str">
            <v>MXKM</v>
          </cell>
          <cell r="D9572">
            <v>0</v>
          </cell>
          <cell r="E9572">
            <v>0</v>
          </cell>
          <cell r="F9572">
            <v>0</v>
          </cell>
        </row>
        <row r="9573">
          <cell r="A9573">
            <v>100244</v>
          </cell>
          <cell r="B9573" t="str">
            <v>TRANSPORTE HORIZONTAL MANUAL, DE TUBO DE COBRE - CLASSE E - COM DIÂMETRO MAIOR QUE 54 MM E MENOR OU IGUAL A 79 MM (UNIDADE: MXKM). AF_07/2019</v>
          </cell>
          <cell r="C9573" t="str">
            <v>MXKM</v>
          </cell>
          <cell r="D9573">
            <v>0</v>
          </cell>
          <cell r="E9573">
            <v>0</v>
          </cell>
          <cell r="F9573">
            <v>0</v>
          </cell>
        </row>
        <row r="9574">
          <cell r="A9574">
            <v>100245</v>
          </cell>
          <cell r="B9574" t="str">
            <v>TRANSPORTE HORIZONTAL MANUAL, DE TUBO DE COBRE - CLASSE E - COM DIÂMETRO MAIOR QUE 79 MM E MENOR OU IGUAL A 104 MM (UNIDADE: MXKM). AF_07/2019</v>
          </cell>
          <cell r="C9574" t="str">
            <v>MXKM</v>
          </cell>
          <cell r="D9574">
            <v>0</v>
          </cell>
          <cell r="E9574">
            <v>0</v>
          </cell>
          <cell r="F9574">
            <v>0</v>
          </cell>
        </row>
        <row r="9575">
          <cell r="A9575">
            <v>100246</v>
          </cell>
          <cell r="B9575" t="str">
            <v>TRANSPORTE HORIZONTAL MANUAL, DE TUBO DE PVC SÉRIE NORMAL - ESGOTO PREDIAL, OU REFORÇADO PARA ESGOTO OU ÁGUAS PLUVIAIS PREDIAL, COM DIÂMETRO MENOR OU IGUAL A 75 MM (UNIDADE: MXKM). AF_07/2019</v>
          </cell>
          <cell r="C9575" t="str">
            <v>MXKM</v>
          </cell>
          <cell r="D9575">
            <v>0</v>
          </cell>
          <cell r="E9575">
            <v>0</v>
          </cell>
          <cell r="F9575">
            <v>0</v>
          </cell>
        </row>
        <row r="9576">
          <cell r="A9576">
            <v>100247</v>
          </cell>
          <cell r="B9576" t="str">
            <v>TRANSPORTE HORIZONTAL MANUAL, DE TUBO DE PVC SÉRIE NORMAL - ESGOTO PREDIAL, OU REFORÇADO PARA ESGOTO OU ÁGUAS PLUVIAIS PREDIAL, COM DIÂMETRO MAIOR QUE 75 MM E MENOR OU IGUAL A 100 MM (UNIDADE: MXKM). AF_07/2019</v>
          </cell>
          <cell r="C9576" t="str">
            <v>MXKM</v>
          </cell>
          <cell r="D9576">
            <v>0</v>
          </cell>
          <cell r="E9576">
            <v>0</v>
          </cell>
          <cell r="F9576">
            <v>0</v>
          </cell>
        </row>
        <row r="9577">
          <cell r="A9577">
            <v>100248</v>
          </cell>
          <cell r="B9577" t="str">
            <v>TRANSPORTE HORIZONTAL MANUAL, DE TUBO DE PVC SÉRIE NORMAL - ESGOTO PREDIAL, OU REFORÇADO PARA ESGOTO OU ÁGUAS PLUVIAIS PREDIAL, COM DIÂMETRO MAIOR QUE 100 MM E MENOR OU IGUAL A 150 MM (UNIDADE: MXKM). AF_07/2019</v>
          </cell>
          <cell r="C9577" t="str">
            <v>MXKM</v>
          </cell>
          <cell r="D9577">
            <v>0</v>
          </cell>
          <cell r="E9577">
            <v>0</v>
          </cell>
          <cell r="F9577">
            <v>0</v>
          </cell>
        </row>
        <row r="9578">
          <cell r="A9578">
            <v>100249</v>
          </cell>
          <cell r="B9578" t="str">
            <v>TRANSPORTE HORIZONTAL MANUAL, DE TUBO DE AÇO CARBONO LEVE OU MÉDIO, PRETO OU GALVANIZADO, COM DIÂMETRO MENOR OU IGUAL A 20 MM (UNIDADE: MXKM). AF_07/2019</v>
          </cell>
          <cell r="C9578" t="str">
            <v>MXKM</v>
          </cell>
          <cell r="D9578">
            <v>0</v>
          </cell>
          <cell r="E9578">
            <v>0</v>
          </cell>
          <cell r="F9578">
            <v>0</v>
          </cell>
        </row>
        <row r="9579">
          <cell r="A9579">
            <v>100250</v>
          </cell>
          <cell r="B9579" t="str">
            <v>TRANSPORTE HORIZONTAL MANUAL, DE TUBO DE AÇO CARBONO LEVE OU MÉDIO, PRETO OU GALVANIZADO, COM DIÂMETRO MAIOR QUE 20 MM E MENOR OU IGUAL A 32 MM (UNIDADE: MXKM). AF_07/2019</v>
          </cell>
          <cell r="C9579" t="str">
            <v>MXKM</v>
          </cell>
          <cell r="D9579">
            <v>0</v>
          </cell>
          <cell r="E9579">
            <v>0</v>
          </cell>
          <cell r="F9579">
            <v>0</v>
          </cell>
        </row>
        <row r="9580">
          <cell r="A9580">
            <v>100251</v>
          </cell>
          <cell r="B9580" t="str">
            <v>TRANSPORTE HORIZONTAL MANUAL, DE TUBO DE AÇO CARBONO LEVE OU MÉDIO, PRETO OU GALVANIZADO, COM DIÂMETRO MAIOR QUE 32 MM E MENOR OU IGUAL A 65 MM (UNIDADE: MXKM). AF_07/2019</v>
          </cell>
          <cell r="C9580" t="str">
            <v>MXKM</v>
          </cell>
          <cell r="D9580">
            <v>0</v>
          </cell>
          <cell r="E9580">
            <v>0</v>
          </cell>
          <cell r="F9580">
            <v>0</v>
          </cell>
        </row>
        <row r="9581">
          <cell r="A9581">
            <v>100252</v>
          </cell>
          <cell r="B9581" t="str">
            <v>TRANSPORTE HORIZONTAL MANUAL, DE TUBO DE AÇO CARBONO LEVE OU MÉDIO, PRETO OU GALVANIZADO, COM DIÂMETRO MAIOR QUE 65 MM E MENOR OU IGUAL A 90 MM (UNIDADE: MXKM). AF_07/2019</v>
          </cell>
          <cell r="C9581" t="str">
            <v>MXKM</v>
          </cell>
          <cell r="D9581">
            <v>0</v>
          </cell>
          <cell r="E9581">
            <v>0</v>
          </cell>
          <cell r="F9581">
            <v>0</v>
          </cell>
        </row>
        <row r="9582">
          <cell r="A9582">
            <v>100253</v>
          </cell>
          <cell r="B9582" t="str">
            <v>TRANSPORTE HORIZONTAL MANUAL, DE TUBO DE AÇO CARBONO LEVE OU MÉDIO, PRETO OU GALVANIZADO, COM DIÂMETRO MAIOR QUE 90 MM E MENOR OU IGUAL A 125 MM (UNIDADE: MXKM). AF_07/2019</v>
          </cell>
          <cell r="C9582" t="str">
            <v>MXKM</v>
          </cell>
          <cell r="D9582">
            <v>0</v>
          </cell>
          <cell r="E9582">
            <v>0</v>
          </cell>
          <cell r="F9582">
            <v>0</v>
          </cell>
        </row>
        <row r="9583">
          <cell r="A9583">
            <v>100254</v>
          </cell>
          <cell r="B9583" t="str">
            <v>TRANSPORTE HORIZONTAL MANUAL, DE TUBO DE AÇO CARBONO LEVE OU MÉDIO, PRETO OU GALVANIZADO, COM DIÂMETRO MAIOR QUE 125 MM E MENOR OU IGUAL A 150 MM (UNIDADE: MXKM). AF_07/2019</v>
          </cell>
          <cell r="C9583" t="str">
            <v>MXKM</v>
          </cell>
          <cell r="D9583">
            <v>0</v>
          </cell>
          <cell r="E9583">
            <v>0</v>
          </cell>
          <cell r="F9583">
            <v>0</v>
          </cell>
        </row>
        <row r="9584">
          <cell r="A9584">
            <v>100255</v>
          </cell>
          <cell r="B9584" t="str">
            <v>TRANSPORTE HORIZONTAL MANUAL, DE TÁBUAS DE MADEIRA COM SEÇÃO TRANSVERSAL DE 2,5 X 25 CM E 2,5 X 30 CM (UNIDADE: MXKM). AF_07/2019</v>
          </cell>
          <cell r="C9584" t="str">
            <v>MXKM</v>
          </cell>
          <cell r="D9584">
            <v>0</v>
          </cell>
          <cell r="E9584">
            <v>0</v>
          </cell>
          <cell r="F9584">
            <v>0</v>
          </cell>
        </row>
        <row r="9585">
          <cell r="A9585">
            <v>100256</v>
          </cell>
          <cell r="B9585" t="str">
            <v>TRANSPORTE HORIZONTAL MANUAL, DE CAIBROS DE MADEIRA COM SEÇÃO TRANSVERSAL DE 7,5 X 6 CM E 6 X 8 CM (UNIDADE: MXKM). AF_07/2019</v>
          </cell>
          <cell r="C9585" t="str">
            <v>MXKM</v>
          </cell>
          <cell r="D9585">
            <v>0</v>
          </cell>
          <cell r="E9585">
            <v>0</v>
          </cell>
          <cell r="F9585">
            <v>0</v>
          </cell>
        </row>
        <row r="9586">
          <cell r="A9586">
            <v>100257</v>
          </cell>
          <cell r="B9586" t="str">
            <v>TRANSPORTE HORIZONTAL MANUAL, DE RIPAS DE MADEIRA COM SEÇÃO TRANSVERSAL DE 1 X 5 CM E 2 X 5 CM (UNIDADE: MXKM). AF_07/2019</v>
          </cell>
          <cell r="C9586" t="str">
            <v>MXKM</v>
          </cell>
          <cell r="D9586">
            <v>0</v>
          </cell>
          <cell r="E9586">
            <v>0</v>
          </cell>
          <cell r="F9586">
            <v>0</v>
          </cell>
        </row>
        <row r="9587">
          <cell r="A9587">
            <v>100258</v>
          </cell>
          <cell r="B9587" t="str">
            <v>TRANSPORTE HORIZONTAL MANUAL, DE VIGAS DE MADEIRA COM SEÇÃO TRANSVERSAL DE 5 X 12 CM (UNIDADE: MXKM). AF_07/2019</v>
          </cell>
          <cell r="C9587" t="str">
            <v>MXKM</v>
          </cell>
          <cell r="D9587">
            <v>0</v>
          </cell>
          <cell r="E9587">
            <v>0</v>
          </cell>
          <cell r="F9587">
            <v>0</v>
          </cell>
        </row>
        <row r="9588">
          <cell r="A9588">
            <v>100259</v>
          </cell>
          <cell r="B9588" t="str">
            <v>TRANSPORTE HORIZONTAL MANUAL, DE VIGAS DE MADEIRA COM SEÇÃO TRANSVERSAL DE 6 X 16 CM (UNIDADE: MXKM). AF_07/2019</v>
          </cell>
          <cell r="C9588" t="str">
            <v>MXKM</v>
          </cell>
          <cell r="D9588">
            <v>0</v>
          </cell>
          <cell r="E9588">
            <v>0</v>
          </cell>
          <cell r="F9588">
            <v>0</v>
          </cell>
        </row>
        <row r="9589">
          <cell r="A9589">
            <v>100260</v>
          </cell>
          <cell r="B9589" t="str">
            <v>TRANSPORTE HORIZONTAL MANUAL, DE VERGALHÕES DE AÇO COM DIÂMETRO DE 5 MM (UNIDADE: KGXKM). AF_07/2019</v>
          </cell>
          <cell r="C9589" t="str">
            <v>KGXKM</v>
          </cell>
          <cell r="D9589">
            <v>0</v>
          </cell>
          <cell r="E9589">
            <v>0</v>
          </cell>
          <cell r="F9589">
            <v>0</v>
          </cell>
        </row>
        <row r="9590">
          <cell r="A9590">
            <v>100261</v>
          </cell>
          <cell r="B9590" t="str">
            <v>TRANSPORTE HORIZONTAL MANUAL, DE VERGALHÕES DE AÇO COM DIÂMETRO DE 6,3 MM (UNIDADE: KGXKM). AF_07/2019</v>
          </cell>
          <cell r="C9590" t="str">
            <v>KGXKM</v>
          </cell>
          <cell r="D9590">
            <v>0</v>
          </cell>
          <cell r="E9590">
            <v>0</v>
          </cell>
          <cell r="F9590">
            <v>0</v>
          </cell>
        </row>
        <row r="9591">
          <cell r="A9591">
            <v>100262</v>
          </cell>
          <cell r="B9591" t="str">
            <v>TRANSPORTE HORIZONTAL MANUAL, DE VERGALHÕES DE AÇO COM DIÂMETRO DE 8 MM (UNIDADE: KGXKM). AF_07/2019</v>
          </cell>
          <cell r="C9591" t="str">
            <v>KGXKM</v>
          </cell>
          <cell r="D9591">
            <v>0</v>
          </cell>
          <cell r="E9591">
            <v>0</v>
          </cell>
          <cell r="F9591">
            <v>0</v>
          </cell>
        </row>
        <row r="9592">
          <cell r="A9592">
            <v>100263</v>
          </cell>
          <cell r="B9592" t="str">
            <v>TRANSPORTE HORIZONTAL MANUAL, DE VERGALHÕES DE AÇO COM DIÂMETRO DE 10 MM; 12,5 MM; 16 MM; 20 MM; 25 MM OU 32 MM (UNIDADE: KGXKM). AF_07/2019</v>
          </cell>
          <cell r="C9592" t="str">
            <v>KGXKM</v>
          </cell>
          <cell r="D9592">
            <v>0</v>
          </cell>
          <cell r="E9592">
            <v>0</v>
          </cell>
          <cell r="F9592">
            <v>0</v>
          </cell>
        </row>
        <row r="9593">
          <cell r="A9593">
            <v>100264</v>
          </cell>
          <cell r="B9593" t="str">
            <v>TRANSPORTE HORIZONTAL MANUAL, DE JANELA (UNIDADE: M2XKM). AF_07/2019</v>
          </cell>
          <cell r="C9593" t="str">
            <v>M2XKM</v>
          </cell>
          <cell r="D9593">
            <v>0</v>
          </cell>
          <cell r="E9593">
            <v>0</v>
          </cell>
          <cell r="F9593">
            <v>0</v>
          </cell>
        </row>
        <row r="9594">
          <cell r="A9594">
            <v>100265</v>
          </cell>
          <cell r="B9594" t="str">
            <v>TRANSPORTE VERTICAL MANUAL, 1 PAVIMENTO, DE JANELA (UNIDADE: M2). AF_07/2019</v>
          </cell>
          <cell r="C9594" t="str">
            <v>M2</v>
          </cell>
          <cell r="D9594">
            <v>0</v>
          </cell>
          <cell r="E9594">
            <v>0</v>
          </cell>
          <cell r="F9594">
            <v>0</v>
          </cell>
        </row>
        <row r="9595">
          <cell r="A9595">
            <v>100266</v>
          </cell>
          <cell r="B9595" t="str">
            <v>TRANSPORTE HORIZONTAL MANUAL, DE PORTA (UNIDADE: UNIDXKM). AF_07/2019</v>
          </cell>
          <cell r="C9595" t="str">
            <v>UNXKM</v>
          </cell>
          <cell r="D9595">
            <v>0</v>
          </cell>
          <cell r="E9595">
            <v>0</v>
          </cell>
          <cell r="F9595">
            <v>0</v>
          </cell>
        </row>
        <row r="9596">
          <cell r="A9596">
            <v>100267</v>
          </cell>
          <cell r="B9596" t="str">
            <v>TRANSPORTE VERTICAL MANUAL, 1 PAVIMENTO, DE PORTA (UNIDADE: UNID). AF_07/2019</v>
          </cell>
          <cell r="C9596" t="str">
            <v>UN</v>
          </cell>
          <cell r="D9596">
            <v>0</v>
          </cell>
          <cell r="E9596">
            <v>0</v>
          </cell>
          <cell r="F9596">
            <v>0</v>
          </cell>
        </row>
        <row r="9597">
          <cell r="A9597">
            <v>100268</v>
          </cell>
          <cell r="B9597" t="str">
            <v>TRANSPORTE HORIZONTAL MANUAL, DE BANCADA DE MÁRMORE OU GRANITO PARA COZINHA/LAVATÓRIO OU MÁRMORE SINTÉTICO COM CUBA INTEGRADA (UNIDADE: UNIDXKM). AF_07/2019</v>
          </cell>
          <cell r="C9597" t="str">
            <v>UNXKM</v>
          </cell>
          <cell r="D9597">
            <v>0</v>
          </cell>
          <cell r="E9597">
            <v>0</v>
          </cell>
          <cell r="F9597">
            <v>0</v>
          </cell>
        </row>
        <row r="9598">
          <cell r="A9598">
            <v>100269</v>
          </cell>
          <cell r="B9598" t="str">
            <v>TRANSPORTE VERTICAL, BANCADA DE MÁRMORE OU GRANITO PARA COZINHA/LAVATÓRIO OU MÁRMORE SINTÉTICO COM CUBA INTEGRADA, MANUAL, 1 PAVIMENTO, (UNIDADE: UNID). AF_07/2019</v>
          </cell>
          <cell r="C9598" t="str">
            <v>UN</v>
          </cell>
          <cell r="D9598">
            <v>0</v>
          </cell>
          <cell r="E9598">
            <v>0</v>
          </cell>
          <cell r="F9598">
            <v>0</v>
          </cell>
        </row>
        <row r="9599">
          <cell r="A9599">
            <v>100270</v>
          </cell>
          <cell r="B9599" t="str">
            <v>TRANSPORTE HORIZONTAL COM CARRINHO PLATAFORMA, DE BANCADA DE MÁRMORE OU GRANITO PARA COZINHA/LAVATÓRIO OU MÁRMORE SINTÉTICO COM CUBA INTEGRADA (UNIDADE: UNIDXKM). AF_07/2019</v>
          </cell>
          <cell r="C9599" t="str">
            <v>UNXKM</v>
          </cell>
          <cell r="D9599">
            <v>0</v>
          </cell>
          <cell r="E9599">
            <v>0</v>
          </cell>
          <cell r="F9599">
            <v>0</v>
          </cell>
        </row>
        <row r="9600">
          <cell r="A9600">
            <v>100271</v>
          </cell>
          <cell r="B9600" t="str">
            <v>TRANSPORTE HORIZONTAL MANUAL, DE VIDRO (UNIDADE: M2XKM). AF_07/2019</v>
          </cell>
          <cell r="C9600" t="str">
            <v>M2XKM</v>
          </cell>
          <cell r="D9600">
            <v>0</v>
          </cell>
          <cell r="E9600">
            <v>0</v>
          </cell>
          <cell r="F9600">
            <v>0</v>
          </cell>
        </row>
        <row r="9601">
          <cell r="A9601">
            <v>100272</v>
          </cell>
          <cell r="B9601" t="str">
            <v>TRANSPORTE VERTICAL MANUAL, 1 PAVIMENTO, DE VIDRO (UNIDADE: M2). AF_07/2019</v>
          </cell>
          <cell r="C9601" t="str">
            <v>M2</v>
          </cell>
          <cell r="D9601">
            <v>0</v>
          </cell>
          <cell r="E9601">
            <v>0</v>
          </cell>
          <cell r="F9601">
            <v>0</v>
          </cell>
        </row>
        <row r="9602">
          <cell r="A9602">
            <v>100273</v>
          </cell>
          <cell r="B9602" t="str">
            <v>TRANSPORTE HORIZONTAL MANUAL, DE TELA DE AÇO (UNIDADE: KGXKM). AF_07/2019</v>
          </cell>
          <cell r="C9602" t="str">
            <v>KGXKM</v>
          </cell>
          <cell r="D9602">
            <v>0</v>
          </cell>
          <cell r="E9602">
            <v>0</v>
          </cell>
          <cell r="F9602">
            <v>0</v>
          </cell>
        </row>
        <row r="9603">
          <cell r="A9603">
            <v>100274</v>
          </cell>
          <cell r="B9603" t="str">
            <v>TRANSPORTE HORIZONTAL MANUAL, DE COMPENSADO DE MADEIRA (UNIDADE: M2XKM). AF_07/2019</v>
          </cell>
          <cell r="C9603" t="str">
            <v>M2XKM</v>
          </cell>
          <cell r="D9603">
            <v>0</v>
          </cell>
          <cell r="E9603">
            <v>0</v>
          </cell>
          <cell r="F9603">
            <v>0</v>
          </cell>
        </row>
        <row r="9604">
          <cell r="A9604">
            <v>100275</v>
          </cell>
          <cell r="B9604" t="str">
            <v>TRANSPORTE HORIZONTAL MANUAL, DE TELHA TERMOACÚSTICA OU TELHA DE AÇO ZINCADO (UNIDADE: M2XKM). AF_07/2019</v>
          </cell>
          <cell r="C9604" t="str">
            <v>M2XKM</v>
          </cell>
          <cell r="D9604">
            <v>0</v>
          </cell>
          <cell r="E9604">
            <v>0</v>
          </cell>
          <cell r="F9604">
            <v>0</v>
          </cell>
        </row>
        <row r="9605">
          <cell r="A9605">
            <v>100276</v>
          </cell>
          <cell r="B9605" t="str">
            <v>TRANSPORTE HORIZONTAL MANUAL, DE TELHA DE FIBROCIMENTO OU TELHA ESTRUTURAL DE FIBROCIMENTO, CANALETE 90 OU KALHETÃO (UNIDADE: M2XKM). AF_07/2019</v>
          </cell>
          <cell r="C9605" t="str">
            <v>M2XKM</v>
          </cell>
          <cell r="D9605">
            <v>0</v>
          </cell>
          <cell r="E9605">
            <v>0</v>
          </cell>
          <cell r="F9605">
            <v>0</v>
          </cell>
        </row>
        <row r="9606">
          <cell r="A9606">
            <v>100277</v>
          </cell>
          <cell r="B9606" t="str">
            <v>TRANSPORTE HORIZONTAL COM MANIPULADOR TELESCÓPICO, DE TELHAS TERMOACÚSTICAS, FIBROCIMENTO, AÇO ZINCADO, FIBROCIMENTO ESTRUTURAL, CANALETE 90 OU KALHETÃO (UNIDADE: M2XKM). AF_07/2019</v>
          </cell>
          <cell r="C9606" t="str">
            <v>M2XKM</v>
          </cell>
          <cell r="D9606">
            <v>0</v>
          </cell>
          <cell r="E9606">
            <v>0</v>
          </cell>
          <cell r="F9606">
            <v>0</v>
          </cell>
        </row>
        <row r="9607">
          <cell r="A9607">
            <v>100278</v>
          </cell>
          <cell r="B9607" t="str">
            <v>TRANSPORTE HORIZONTAL MANUAL, DE BACIA SANITÁRIA, CAIXA ACOPLADA, TANQUE OU PIA (UNIDADE: UNIDXKM). AF_07/2019</v>
          </cell>
          <cell r="C9607" t="str">
            <v>UNXKM</v>
          </cell>
          <cell r="D9607">
            <v>0</v>
          </cell>
          <cell r="E9607">
            <v>0</v>
          </cell>
          <cell r="F9607">
            <v>0</v>
          </cell>
        </row>
        <row r="9608">
          <cell r="A9608">
            <v>100279</v>
          </cell>
          <cell r="B9608" t="str">
            <v>TRANSPORTE VERTICAL MANUAL, 1 PAVIMENTO, DE BACIA SANITÁRIA, CAIXA ACOPLADA, TANQUE OU PIA (UNIDADE: UNID). AF_07/2019</v>
          </cell>
          <cell r="C9608" t="str">
            <v>UN</v>
          </cell>
          <cell r="D9608">
            <v>0</v>
          </cell>
          <cell r="E9608">
            <v>0</v>
          </cell>
          <cell r="F9608">
            <v>0</v>
          </cell>
        </row>
        <row r="9609">
          <cell r="A9609">
            <v>100280</v>
          </cell>
          <cell r="B9609" t="str">
            <v>TRANSPORTE HORIZONTAL COM CARRINHO PLATAFORMA, DE BACIA SANITÁRIA, CAIXA ACOPLADA, TANQUE OU PIA (UNIDADE: UNIDXKM). AF_07/2019</v>
          </cell>
          <cell r="C9609" t="str">
            <v>UNXKM</v>
          </cell>
          <cell r="D9609">
            <v>0</v>
          </cell>
          <cell r="E9609">
            <v>0</v>
          </cell>
          <cell r="F9609">
            <v>0</v>
          </cell>
        </row>
        <row r="9610">
          <cell r="A9610">
            <v>100281</v>
          </cell>
          <cell r="B9610" t="str">
            <v>TRANSPORTE HORIZONTAL COM MANIPULADOR TELESCÓPICO, DE BACIA SANITÁRIA, CAIXA ACOPLADA, TANQUE OU PIA (UNIDADE: UNIDXKM). AF_07/2019</v>
          </cell>
          <cell r="C9610" t="str">
            <v>UNXKM</v>
          </cell>
          <cell r="D9610">
            <v>0</v>
          </cell>
          <cell r="E9610">
            <v>0</v>
          </cell>
          <cell r="F9610">
            <v>0</v>
          </cell>
        </row>
        <row r="9611">
          <cell r="A9611">
            <v>100282</v>
          </cell>
          <cell r="B9611" t="str">
            <v>TRANSPORTE HORIZONTAL MANUAL, DE TELHA DE CONCRETO OU CERÂMICA (UNIDADE: M2XKM). AF_07/2019</v>
          </cell>
          <cell r="C9611" t="str">
            <v>M2XKM</v>
          </cell>
          <cell r="D9611">
            <v>0</v>
          </cell>
          <cell r="E9611">
            <v>0</v>
          </cell>
          <cell r="F9611">
            <v>0</v>
          </cell>
        </row>
        <row r="9612">
          <cell r="A9612">
            <v>100283</v>
          </cell>
          <cell r="B9612" t="str">
            <v>TRANSPORTE HORIZONTAL COM CARRINHO PLATAFORMA, DE TELHA DE CONCRETO OU CERÂMICA (UNIDADE: M2XKM). AF_07/2019</v>
          </cell>
          <cell r="C9612" t="str">
            <v>M2XKM</v>
          </cell>
          <cell r="D9612">
            <v>0</v>
          </cell>
          <cell r="E9612">
            <v>0</v>
          </cell>
          <cell r="F9612">
            <v>0</v>
          </cell>
        </row>
        <row r="9613">
          <cell r="A9613">
            <v>100284</v>
          </cell>
          <cell r="B9613" t="str">
            <v>TRANSPORTE HORIZONTAL COM MANIPULADOR TELESCÓPICO, DE TELHA DE CONCRETO OU CERÂMICA (UNIDADE: M2XKM). AF_07/2019</v>
          </cell>
          <cell r="C9613" t="str">
            <v>M2XKM</v>
          </cell>
          <cell r="D9613">
            <v>0</v>
          </cell>
          <cell r="E9613">
            <v>0</v>
          </cell>
          <cell r="F9613">
            <v>0</v>
          </cell>
        </row>
        <row r="9614">
          <cell r="A9614">
            <v>100285</v>
          </cell>
          <cell r="B9614" t="str">
            <v>TRANSPORTE HORIZONTAL MANUAL, DE BARRAMENTO BLINDADO (UNIDADE: MXKM). AF_07/2019</v>
          </cell>
          <cell r="C9614" t="str">
            <v>MXKM</v>
          </cell>
          <cell r="D9614">
            <v>0</v>
          </cell>
          <cell r="E9614">
            <v>0</v>
          </cell>
          <cell r="F9614">
            <v>0</v>
          </cell>
        </row>
        <row r="9615">
          <cell r="A9615">
            <v>100286</v>
          </cell>
          <cell r="B9615" t="str">
            <v>TRANSPORTE HORIZONTAL COM CARRINHO PLATAFORMA, DE BARRAMENTO BLINDADO (UNIDADE: MXKM). AF_07/2019</v>
          </cell>
          <cell r="C9615" t="str">
            <v>MXKM</v>
          </cell>
          <cell r="D9615">
            <v>0</v>
          </cell>
          <cell r="E9615">
            <v>0</v>
          </cell>
          <cell r="F9615">
            <v>0</v>
          </cell>
        </row>
        <row r="9616">
          <cell r="A9616">
            <v>100287</v>
          </cell>
          <cell r="B9616" t="str">
            <v>TRANSPORTE HORIZONTAL MANUAL, DE CALHA QUADRADA NÚMERO 24  CORTE 33 (UNIDADE: MXKM). AF_07/2019</v>
          </cell>
          <cell r="C9616" t="str">
            <v>MXKM</v>
          </cell>
          <cell r="D9616">
            <v>0</v>
          </cell>
          <cell r="E9616">
            <v>0</v>
          </cell>
          <cell r="F9616">
            <v>0</v>
          </cell>
        </row>
        <row r="9617">
          <cell r="A9617">
            <v>84117</v>
          </cell>
          <cell r="B9617" t="str">
            <v>RASPAGEM / CALAFETACAO TACOS MADEIRA 1 DEMAO CERA</v>
          </cell>
          <cell r="C9617" t="str">
            <v>M2</v>
          </cell>
          <cell r="D9617">
            <v>0.6</v>
          </cell>
          <cell r="E9617">
            <v>22.56</v>
          </cell>
          <cell r="F9617">
            <v>0</v>
          </cell>
        </row>
        <row r="9618">
          <cell r="A9618">
            <v>84120</v>
          </cell>
          <cell r="B9618" t="str">
            <v>ENCERAMENTO MANUAL EM MADEIRA - 3 DEMAOS</v>
          </cell>
          <cell r="C9618" t="str">
            <v>M2</v>
          </cell>
          <cell r="D9618">
            <v>0</v>
          </cell>
          <cell r="E9618">
            <v>0</v>
          </cell>
          <cell r="F9618">
            <v>0</v>
          </cell>
        </row>
        <row r="9619">
          <cell r="A9619">
            <v>99802</v>
          </cell>
          <cell r="B9619" t="str">
            <v>LIMPEZA DE PISO CERÂMICO OU PORCELANATO COM VASSOURA A SECO. AF_04/2019</v>
          </cell>
          <cell r="C9619" t="str">
            <v>M2</v>
          </cell>
          <cell r="D9619">
            <v>0</v>
          </cell>
          <cell r="E9619">
            <v>0</v>
          </cell>
          <cell r="F9619">
            <v>0</v>
          </cell>
        </row>
        <row r="9620">
          <cell r="A9620">
            <v>99803</v>
          </cell>
          <cell r="B9620" t="str">
            <v>LIMPEZA DE PISO CERÂMICO OU PORCELANATO COM PANO ÚMIDO. AF_04/2019</v>
          </cell>
          <cell r="C9620" t="str">
            <v>M2</v>
          </cell>
          <cell r="D9620">
            <v>0</v>
          </cell>
          <cell r="E9620">
            <v>0</v>
          </cell>
          <cell r="F9620">
            <v>0</v>
          </cell>
        </row>
        <row r="9621">
          <cell r="A9621">
            <v>99805</v>
          </cell>
          <cell r="B9621" t="str">
            <v>LIMPEZA DE PISO CERÂMICO OU COM PEDRAS RÚSTICAS UTILIZANDO ÁCIDO MURIÁTICO. AF_04/2019</v>
          </cell>
          <cell r="C9621" t="str">
            <v>M2</v>
          </cell>
          <cell r="D9621">
            <v>0</v>
          </cell>
          <cell r="E9621">
            <v>0</v>
          </cell>
          <cell r="F9621">
            <v>0</v>
          </cell>
        </row>
        <row r="9622">
          <cell r="A9622">
            <v>99806</v>
          </cell>
          <cell r="B9622" t="str">
            <v>LIMPEZA DE REVESTIMENTO CERÂMICO EM PAREDE COM PANO ÚMIDO AF_04/2019</v>
          </cell>
          <cell r="C9622" t="str">
            <v>M2</v>
          </cell>
          <cell r="D9622">
            <v>0</v>
          </cell>
          <cell r="E9622">
            <v>0</v>
          </cell>
          <cell r="F9622">
            <v>0</v>
          </cell>
        </row>
        <row r="9623">
          <cell r="A9623">
            <v>99808</v>
          </cell>
          <cell r="B9623" t="str">
            <v>LIMPEZA DE REVESTIMENTO CERÂMICO EM PAREDE UTILIZANDO ÁCIDO MURIÁTICO. AF_04/2019</v>
          </cell>
          <cell r="C9623" t="str">
            <v>M2</v>
          </cell>
          <cell r="D9623">
            <v>0</v>
          </cell>
          <cell r="E9623">
            <v>0</v>
          </cell>
          <cell r="F9623">
            <v>0</v>
          </cell>
        </row>
        <row r="9624">
          <cell r="A9624">
            <v>99809</v>
          </cell>
          <cell r="B9624" t="str">
            <v>LIMPEZA DE PISO DE LADRILHO HIDRÁULICO COM PANO ÚMIDO. AF_04/2019</v>
          </cell>
          <cell r="C9624" t="str">
            <v>M2</v>
          </cell>
          <cell r="D9624">
            <v>0</v>
          </cell>
          <cell r="E9624">
            <v>4.9000000000000004</v>
          </cell>
          <cell r="F9624">
            <v>0</v>
          </cell>
        </row>
        <row r="9625">
          <cell r="A9625">
            <v>99811</v>
          </cell>
          <cell r="B9625" t="str">
            <v>LIMPEZA DE CONTRAPISO COM VASSOURA A SECO. AF_04/2019</v>
          </cell>
          <cell r="C9625" t="str">
            <v>M2</v>
          </cell>
          <cell r="D9625">
            <v>0</v>
          </cell>
          <cell r="E9625">
            <v>0</v>
          </cell>
          <cell r="F9625">
            <v>0</v>
          </cell>
        </row>
        <row r="9626">
          <cell r="A9626">
            <v>99812</v>
          </cell>
          <cell r="B9626" t="str">
            <v>LIMPEZA DE LADRILHO HIDRÁULICO EM PAREDE COM PANO ÚMIDO. AF_04/2019</v>
          </cell>
          <cell r="C9626" t="str">
            <v>M2</v>
          </cell>
          <cell r="D9626">
            <v>0</v>
          </cell>
          <cell r="E9626">
            <v>0</v>
          </cell>
          <cell r="F9626">
            <v>0</v>
          </cell>
        </row>
        <row r="9627">
          <cell r="A9627">
            <v>99814</v>
          </cell>
          <cell r="B9627" t="str">
            <v>LIMPEZA DE SUPERFÍCIE COM JATO DE ALTA PRESSÃO. AF_04/2019</v>
          </cell>
          <cell r="C9627" t="str">
            <v>M2</v>
          </cell>
          <cell r="D9627">
            <v>0</v>
          </cell>
          <cell r="E9627">
            <v>0</v>
          </cell>
          <cell r="F9627">
            <v>0</v>
          </cell>
        </row>
        <row r="9628">
          <cell r="A9628">
            <v>99822</v>
          </cell>
          <cell r="B9628" t="str">
            <v>LIMPEZA DE PORTA DE MADEIRA. AF_04/2019</v>
          </cell>
          <cell r="C9628" t="str">
            <v>M2</v>
          </cell>
          <cell r="D9628">
            <v>0</v>
          </cell>
          <cell r="E9628">
            <v>0</v>
          </cell>
          <cell r="F9628">
            <v>0</v>
          </cell>
        </row>
        <row r="9629">
          <cell r="A9629">
            <v>99826</v>
          </cell>
          <cell r="B9629" t="str">
            <v>LIMPEZA DE FORRO REMOVÍVEL COM PANO ÚMIDO. AF_04/2019</v>
          </cell>
          <cell r="C9629" t="str">
            <v>M2</v>
          </cell>
          <cell r="D9629">
            <v>0</v>
          </cell>
          <cell r="E9629">
            <v>0</v>
          </cell>
          <cell r="F9629">
            <v>0</v>
          </cell>
        </row>
        <row r="9630">
          <cell r="A9630">
            <v>71516</v>
          </cell>
          <cell r="B9630" t="str">
            <v>CONJUNTO DE MANGUEIRA PARA COMBATE A INCENDIO EM FIBRA DE POLIESTER PURA, COM 1.1/2", REVESTIDA INTERNAMENTE, COM 2 LANCES DE 15M CADA</v>
          </cell>
          <cell r="C9630" t="str">
            <v>UN</v>
          </cell>
          <cell r="D9630">
            <v>0</v>
          </cell>
          <cell r="E9630">
            <v>0</v>
          </cell>
          <cell r="F9630">
            <v>0</v>
          </cell>
        </row>
        <row r="9631">
          <cell r="A9631">
            <v>73361</v>
          </cell>
          <cell r="B9631" t="str">
            <v>CONCRETO CICLOPICO FCK=10MPA 30% PEDRA DE MAO INCLUSIVE LANCAMENTO</v>
          </cell>
          <cell r="C9631" t="str">
            <v>M3</v>
          </cell>
          <cell r="D9631">
            <v>0</v>
          </cell>
          <cell r="E9631">
            <v>0</v>
          </cell>
          <cell r="F9631">
            <v>0</v>
          </cell>
        </row>
        <row r="9632">
          <cell r="A9632">
            <v>73714</v>
          </cell>
          <cell r="B9632" t="str">
            <v>CAIXA PARA RALO C OM GRELHA FOFO 135 KG DE ALV TIJOLO MACICO (7X10X20) PAREDES DE UMA VEZ (0.20 M) DE 0.90X1.20X1.50 M (EXTERNA) COM ARGAMASSA 1:4 CIMENTO:AREIA, BASE CONC FCK=10 MPA, EXCLUSIVE ESCAVACAO E REATERRO.</v>
          </cell>
          <cell r="C9632" t="str">
            <v>UN</v>
          </cell>
          <cell r="D9632">
            <v>0</v>
          </cell>
          <cell r="E9632">
            <v>0</v>
          </cell>
          <cell r="F9632">
            <v>0</v>
          </cell>
        </row>
        <row r="9633">
          <cell r="A9633">
            <v>97010</v>
          </cell>
          <cell r="B9633" t="str">
            <v>GUARDA-CORPO FIXADO EM FÔRMA DE MADEIRA COM TRAVESSÕES EM MADEIRA PREGADA E FECHAMENTO EM TELA DE POLIPROPILENO PARA EDIFICAÇÕES COM ATÉ 2 PAVIMENTOS. AF_11/2017</v>
          </cell>
          <cell r="C9633" t="str">
            <v>M</v>
          </cell>
          <cell r="D9633">
            <v>0</v>
          </cell>
          <cell r="E9633">
            <v>0</v>
          </cell>
          <cell r="F9633">
            <v>0</v>
          </cell>
        </row>
        <row r="9634">
          <cell r="A9634">
            <v>97011</v>
          </cell>
          <cell r="B9634" t="str">
            <v>GUARDA-CORPO FIXADO EM FÔRMA DE MADEIRA COM TRAVESSÕES EM MADEIRA PREGADA E FECHAMENTO EM TELA DE POLIPROPILENO PARA EDIFICAÇÕES COM  3 PAVIMENTOS. AF_11/2017</v>
          </cell>
          <cell r="C9634" t="str">
            <v>M</v>
          </cell>
          <cell r="D9634">
            <v>0</v>
          </cell>
          <cell r="E9634">
            <v>0</v>
          </cell>
          <cell r="F9634">
            <v>0</v>
          </cell>
        </row>
        <row r="9635">
          <cell r="A9635">
            <v>97012</v>
          </cell>
          <cell r="B9635" t="str">
            <v>GUARDA-CORPO FIXADO EM FÔRMA DE MADEIRA COM TRAVESSÕES EM MADEIRA PREGADA E FECHAMENTO EM TELA DE POLIPROPILENO PARA EDIFICAÇÕES COM ALTURA IGUAL OU SUPERIOR A 4 PAVIMENTOS. AF_11/2017</v>
          </cell>
          <cell r="C9635" t="str">
            <v>M</v>
          </cell>
          <cell r="D9635">
            <v>0</v>
          </cell>
          <cell r="E9635">
            <v>0</v>
          </cell>
          <cell r="F9635">
            <v>0</v>
          </cell>
        </row>
        <row r="9636">
          <cell r="A9636">
            <v>97013</v>
          </cell>
          <cell r="B9636" t="str">
            <v>GUARDA-CORPO FIXADO EM FÔRMA DE MADEIRA COM TRAVESSÕES EM MADEIRA PREGADA E FECHAMENTO EM PAINEL COMPENSADO PARA EDIFICAÇÕES COM ATÉ 2 PAVIMENTOS. AF_11/2017</v>
          </cell>
          <cell r="C9636" t="str">
            <v>M</v>
          </cell>
          <cell r="D9636">
            <v>0</v>
          </cell>
          <cell r="E9636">
            <v>0</v>
          </cell>
          <cell r="F9636">
            <v>0</v>
          </cell>
        </row>
        <row r="9637">
          <cell r="A9637">
            <v>97014</v>
          </cell>
          <cell r="B9637" t="str">
            <v>GUARDA-CORPO FIXADO EM FÔRMA DE MADEIRA COM TRAVESSÕES EM MADEIRA PREGADA E FECHAMENTO EM PAINEL COMPENSADO PARA EDIFICAÇÕES COM 3 PAVIMENTOS. AF_11/2017</v>
          </cell>
          <cell r="C9637" t="str">
            <v>M</v>
          </cell>
          <cell r="D9637">
            <v>0</v>
          </cell>
          <cell r="E9637">
            <v>0</v>
          </cell>
          <cell r="F9637">
            <v>0</v>
          </cell>
        </row>
        <row r="9638">
          <cell r="A9638">
            <v>97015</v>
          </cell>
          <cell r="B9638" t="str">
            <v>GUARDA-CORPO FIXADO EM FÔRMA DE MADEIRA COM TRAVESSÕES EM MADEIRA PREGADA E FECHAMENTO EM PAINEL COMPENSADO PARA EDIFICAÇÕES COM ALTURA IGUAL OU SUPERIOR A 4 PAVIMENTOS. AF_11/2017</v>
          </cell>
          <cell r="C9638" t="str">
            <v>M</v>
          </cell>
          <cell r="D9638">
            <v>0</v>
          </cell>
          <cell r="E9638">
            <v>0</v>
          </cell>
          <cell r="F9638">
            <v>0</v>
          </cell>
        </row>
        <row r="9639">
          <cell r="A9639">
            <v>97016</v>
          </cell>
          <cell r="B9639" t="str">
            <v>GUARDA-CORPO FIXADO EM FÔRMA DE MADEIRA COM TRAVESSÕES EM MADEIRA PREGADA PRÉ-MONTADA E ENCAIXE NA FÔRMA. PARA EDIFICAÇÕES COM ATÉ 2 PAVIMENTOS. AF_11/2017</v>
          </cell>
          <cell r="C9639" t="str">
            <v>M</v>
          </cell>
          <cell r="D9639">
            <v>0</v>
          </cell>
          <cell r="E9639">
            <v>0</v>
          </cell>
          <cell r="F9639">
            <v>0</v>
          </cell>
        </row>
        <row r="9640">
          <cell r="A9640">
            <v>97017</v>
          </cell>
          <cell r="B9640" t="str">
            <v>GUARDA-CORPO FIXADO EM FÔRMA DE MADEIRA COM TRAVESSÕES EM MADEIRA PREGADA PRÉ-MONTADA E ENCAIXE NA FÔRMA PARA EDIFICAÇÕES COM 3 PAVIMENTOS. AF_11/2017</v>
          </cell>
          <cell r="C9640" t="str">
            <v>M</v>
          </cell>
          <cell r="D9640">
            <v>0</v>
          </cell>
          <cell r="E9640">
            <v>0</v>
          </cell>
          <cell r="F9640">
            <v>0</v>
          </cell>
        </row>
        <row r="9641">
          <cell r="A9641">
            <v>97018</v>
          </cell>
          <cell r="B9641" t="str">
            <v>GUARDA-CORPO FIXADO EM FÔRMA DE MADEIRA COM TRAVESSÕES EM MADEIRA PREGADA PRÉ-MONTADA E ENCAIXE NA FÔRMA. PARA EDIFICAÇÕES COM ALTURA IGUAL OU SUPERIOR A 4 PAVIMENTOS. AF_11/2017</v>
          </cell>
          <cell r="C9641" t="str">
            <v>M</v>
          </cell>
          <cell r="D9641">
            <v>0</v>
          </cell>
          <cell r="E9641">
            <v>0</v>
          </cell>
          <cell r="F9641">
            <v>0</v>
          </cell>
        </row>
        <row r="9642">
          <cell r="A9642">
            <v>97031</v>
          </cell>
          <cell r="B9642" t="str">
            <v>GUARDA-CORPO EM LAJE PÓS-DESFÔRMA, PARA ESTRUTURAS EM CONCRETO, COM ESCORAS DE MADEIRA ESTRONCADAS NA ESTRUTURA, TRAVESSÕES DE MADEIRA PREGADOS E FECHAMENTO EM TELA DE POLIPROPILENO PARA EDIFICAÇÕES COM ALTURA ATÉ 4 PAVIMENTOS (1 MONTAGEM POR OBRA). AF_11/2017</v>
          </cell>
          <cell r="C9642" t="str">
            <v>M</v>
          </cell>
          <cell r="D9642">
            <v>0</v>
          </cell>
          <cell r="E9642">
            <v>0</v>
          </cell>
          <cell r="F9642">
            <v>0</v>
          </cell>
        </row>
        <row r="9643">
          <cell r="A9643">
            <v>97032</v>
          </cell>
          <cell r="B9643" t="str">
            <v>GUARDA-CORPO EM LAJE PÓS-DESFÔRMA, PARA ESTRUTURAS EM CONCRETO, COM ESCORAS DE MADEIRA ESTRONCADAS NA ESTRUTURA, TRAVESSÕES DE MADEIRA PREGADOS E FECHAMENTO EM TELA DE POLIPROPILENO PARA EDIFICAÇÕES ACIMA DE 4 PAV. (2 MONTAGENS POR OBRA). AF_11/2017</v>
          </cell>
          <cell r="C9643" t="str">
            <v>M</v>
          </cell>
          <cell r="D9643">
            <v>0</v>
          </cell>
          <cell r="E9643">
            <v>0</v>
          </cell>
          <cell r="F9643">
            <v>0</v>
          </cell>
        </row>
        <row r="9644">
          <cell r="A9644">
            <v>97033</v>
          </cell>
          <cell r="B9644" t="str">
            <v>GUARDA-CORPO EM LAJE PÓS-DESFORMA, PARA ESTRUTURAS EM CONCRETO, COM ESCORAS METÁLICAS ESTRONCADAS NA ESTRUTURA, TRAVESSÕES DE MADEIRA E FECHAMENTO EM TELA DE POLIPROPILENO PARA EDIFICAÇÕES COM ALTURA ATÉ 4 PAVIMENTOS (1 MONTAGEM POR OBRA). AF_11/2017</v>
          </cell>
          <cell r="C9644" t="str">
            <v>M</v>
          </cell>
          <cell r="D9644">
            <v>0</v>
          </cell>
          <cell r="E9644">
            <v>0</v>
          </cell>
          <cell r="F9644">
            <v>0</v>
          </cell>
        </row>
        <row r="9645">
          <cell r="A9645">
            <v>97034</v>
          </cell>
          <cell r="B9645" t="str">
            <v>GUARDA-CORPO EM LAJE PÓS-DESFORMA, PARA ESTRUTURAS EM CONCRETO, COM ESCORAS METÁLICAS ESTRONCADAS NA ESTRUTURA, TRAVESSÕES DE MADEIRA E FECHAMENTO EM TELA DE POLIPROPILENO PARA EDIFICAÇÕES ACIMA DE 4 PAVIMENTOS (2 MONTAGENS POR OBRA). AF_11/2017</v>
          </cell>
          <cell r="C9645" t="str">
            <v>M</v>
          </cell>
          <cell r="D9645">
            <v>0</v>
          </cell>
          <cell r="E9645">
            <v>0</v>
          </cell>
          <cell r="F9645">
            <v>0</v>
          </cell>
        </row>
        <row r="9646">
          <cell r="A9646">
            <v>97039</v>
          </cell>
          <cell r="B9646" t="str">
            <v>FECHAMENTO REMOVÍVEL DE VÃO DE PORTAS, EM MADEIRA (VÃO DO ELEVADOR)  1 MONTAGEM EM OBRA. AF_11/2017</v>
          </cell>
          <cell r="C9646" t="str">
            <v>M2</v>
          </cell>
          <cell r="D9646">
            <v>0</v>
          </cell>
          <cell r="E9646">
            <v>0</v>
          </cell>
          <cell r="F9646">
            <v>0</v>
          </cell>
        </row>
        <row r="9647">
          <cell r="A9647">
            <v>97040</v>
          </cell>
          <cell r="B9647" t="str">
            <v>FECHAMENTO REMOVÍVEL DE ABERTURA DE CAIXILHO, EM MADEIRA  4 MONTAGENS EM OBRA. AF_11/2017</v>
          </cell>
          <cell r="C9647" t="str">
            <v>M2</v>
          </cell>
          <cell r="D9647">
            <v>0</v>
          </cell>
          <cell r="E9647">
            <v>0</v>
          </cell>
          <cell r="F9647">
            <v>0</v>
          </cell>
        </row>
        <row r="9648">
          <cell r="A9648">
            <v>97041</v>
          </cell>
          <cell r="B9648" t="str">
            <v>FECHAMENTO REMOVÍVEL DE ABERTURA NO PISO, EM MADEIRA  1 MONTAGEM EM OBRA. AF_11/2017</v>
          </cell>
          <cell r="C9648" t="str">
            <v>M2</v>
          </cell>
          <cell r="D9648">
            <v>0</v>
          </cell>
          <cell r="E9648">
            <v>0</v>
          </cell>
          <cell r="F9648">
            <v>0</v>
          </cell>
        </row>
        <row r="9649">
          <cell r="A9649">
            <v>97046</v>
          </cell>
          <cell r="B9649" t="str">
            <v>PONTEIRAS DE PROTEÇÃO DE VERGALHÕES EXPOSTOS EM FUNDAÇÕES. AF_11/2017</v>
          </cell>
          <cell r="C9649" t="str">
            <v>M2</v>
          </cell>
          <cell r="D9649">
            <v>0</v>
          </cell>
          <cell r="E9649">
            <v>0</v>
          </cell>
          <cell r="F9649">
            <v>0</v>
          </cell>
        </row>
        <row r="9650">
          <cell r="A9650">
            <v>97047</v>
          </cell>
          <cell r="B9650" t="str">
            <v>PONTEIRAS DE PROTEÇÃO DE VERGALHÕES EXPOSTOS EM ESTRUTURAS DE CONCRETO ARMADO CONVENCIONAL. AF_11/2017</v>
          </cell>
          <cell r="C9650" t="str">
            <v>M2</v>
          </cell>
          <cell r="D9650">
            <v>0</v>
          </cell>
          <cell r="E9650">
            <v>0</v>
          </cell>
          <cell r="F9650">
            <v>0</v>
          </cell>
        </row>
        <row r="9651">
          <cell r="A9651">
            <v>97048</v>
          </cell>
          <cell r="B9651" t="str">
            <v>PONTEIRAS DE PROTEÇÃO DE VERGALHÕES EXPOSTOS EM ALVENARIA ESTRUTURAL. AF_11/2017</v>
          </cell>
          <cell r="C9651" t="str">
            <v>M2</v>
          </cell>
          <cell r="D9651">
            <v>0</v>
          </cell>
          <cell r="E9651">
            <v>0</v>
          </cell>
          <cell r="F9651">
            <v>0</v>
          </cell>
        </row>
        <row r="9652">
          <cell r="A9652">
            <v>97051</v>
          </cell>
          <cell r="B9652" t="str">
            <v>SINALIZAÇÃO COM FITA FIXADA NA ESTRUTURA. AF_11/2017</v>
          </cell>
          <cell r="C9652" t="str">
            <v>M</v>
          </cell>
          <cell r="D9652">
            <v>0</v>
          </cell>
          <cell r="E9652">
            <v>0</v>
          </cell>
          <cell r="F9652">
            <v>0</v>
          </cell>
        </row>
        <row r="9653">
          <cell r="A9653">
            <v>97053</v>
          </cell>
          <cell r="B9653" t="str">
            <v>SINALIZAÇÃO COM FITA FIXADA EM CONE PLÁSTICO, INCLUINDO CONE. AF_11/2017</v>
          </cell>
          <cell r="C9653" t="str">
            <v>M</v>
          </cell>
          <cell r="D9653">
            <v>0</v>
          </cell>
          <cell r="E9653">
            <v>0</v>
          </cell>
          <cell r="F9653">
            <v>0</v>
          </cell>
        </row>
        <row r="9654">
          <cell r="A9654">
            <v>97062</v>
          </cell>
          <cell r="B9654" t="str">
            <v>COLOCAÇÃO DE TELA EM ANDAIME FACHADEIRO. AF_11/2017</v>
          </cell>
          <cell r="C9654" t="str">
            <v>M2</v>
          </cell>
          <cell r="D9654">
            <v>0</v>
          </cell>
          <cell r="E9654">
            <v>0</v>
          </cell>
          <cell r="F9654">
            <v>0</v>
          </cell>
        </row>
        <row r="9655">
          <cell r="A9655">
            <v>97063</v>
          </cell>
          <cell r="B9655" t="str">
            <v>MONTAGEM E DESMONTAGEM DE ANDAIME MODULAR FACHADEIRO, COM PISO METÁLICO, PARA EDIFICAÇÕES COM MÚLTIPLOS PAVIMENTOS (EXCLUSIVE ANDAIME E LIMPEZA). AF_11/2017</v>
          </cell>
          <cell r="C9655" t="str">
            <v>M2</v>
          </cell>
          <cell r="D9655">
            <v>0</v>
          </cell>
          <cell r="E9655">
            <v>0</v>
          </cell>
          <cell r="F9655">
            <v>0</v>
          </cell>
        </row>
        <row r="9656">
          <cell r="A9656">
            <v>97064</v>
          </cell>
          <cell r="B9656" t="str">
            <v>MONTAGEM E DESMONTAGEM DE ANDAIME TUBULAR TIPO TORRE (EXCLUSIVE ANDAIME E LIMPEZA). AF_11/2017</v>
          </cell>
          <cell r="C9656" t="str">
            <v>M</v>
          </cell>
          <cell r="D9656">
            <v>0</v>
          </cell>
          <cell r="E9656">
            <v>0</v>
          </cell>
          <cell r="F9656">
            <v>0</v>
          </cell>
        </row>
        <row r="9657">
          <cell r="A9657">
            <v>97065</v>
          </cell>
          <cell r="B9657" t="str">
            <v>MONTAGEM E DESMONTAGEM DE ANDAIME MULTIDIRECIONAL (EXCLUSIVE ANDAIME E LIMPEZA). AF_11/2017</v>
          </cell>
          <cell r="C9657" t="str">
            <v>M3</v>
          </cell>
          <cell r="D9657">
            <v>0</v>
          </cell>
          <cell r="E9657">
            <v>0</v>
          </cell>
          <cell r="F9657">
            <v>0</v>
          </cell>
        </row>
        <row r="9658">
          <cell r="A9658">
            <v>97066</v>
          </cell>
          <cell r="B9658" t="str">
            <v>COBERTURA PARA PROTEÇÃO DE PEDESTRES SOBRE ESTRUTURA DE ANDAIME, INCLUSIVE MONTAGEM E DESMONTAGEM. AF_11/2017</v>
          </cell>
          <cell r="C9658" t="str">
            <v>M2</v>
          </cell>
          <cell r="D9658">
            <v>0</v>
          </cell>
          <cell r="E9658">
            <v>0</v>
          </cell>
          <cell r="F9658">
            <v>0</v>
          </cell>
        </row>
        <row r="9659">
          <cell r="A9659">
            <v>97067</v>
          </cell>
          <cell r="B9659" t="str">
            <v>PLATAFORMA DE PROTEÇÃO PRINCIPAL PARA ALVENARIA ESTRUTURAL PARA SER APOIADA EM ANDAIME, INCLUSIVE MONTAGEM E DESMONTAGEM. AF_11/2017</v>
          </cell>
          <cell r="C9659" t="str">
            <v>M</v>
          </cell>
          <cell r="D9659">
            <v>0</v>
          </cell>
          <cell r="E9659">
            <v>0</v>
          </cell>
          <cell r="F9659">
            <v>0</v>
          </cell>
        </row>
        <row r="9660">
          <cell r="A9660">
            <v>85421</v>
          </cell>
          <cell r="B9660" t="str">
            <v>REMOCAO DE VIDRO COMUM</v>
          </cell>
          <cell r="C9660" t="str">
            <v>M2</v>
          </cell>
          <cell r="D9660">
            <v>0</v>
          </cell>
          <cell r="E9660">
            <v>0</v>
          </cell>
          <cell r="F9660">
            <v>0</v>
          </cell>
        </row>
        <row r="9661">
          <cell r="A9661">
            <v>97621</v>
          </cell>
          <cell r="B9661" t="str">
            <v>DEMOLIÇÃO DE ALVENARIA DE BLOCO FURADO, DE FORMA MANUAL, COM REAPROVEITAMENTO. AF_12/2017</v>
          </cell>
          <cell r="C9661" t="str">
            <v>M3</v>
          </cell>
          <cell r="D9661">
            <v>0</v>
          </cell>
          <cell r="E9661">
            <v>0</v>
          </cell>
          <cell r="F9661">
            <v>0</v>
          </cell>
        </row>
        <row r="9662">
          <cell r="A9662">
            <v>97622</v>
          </cell>
          <cell r="B9662" t="str">
            <v>DEMOLIÇÃO DE ALVENARIA DE BLOCO FURADO, DE FORMA MANUAL, SEM REAPROVEITAMENTO. AF_12/2017</v>
          </cell>
          <cell r="C9662" t="str">
            <v>M3</v>
          </cell>
          <cell r="D9662">
            <v>0</v>
          </cell>
          <cell r="E9662">
            <v>0</v>
          </cell>
          <cell r="F9662">
            <v>0</v>
          </cell>
        </row>
        <row r="9663">
          <cell r="A9663">
            <v>97623</v>
          </cell>
          <cell r="B9663" t="str">
            <v>DEMOLIÇÃO DE ALVENARIA DE TIJOLO MACIÇO, DE FORMA MANUAL, COM REAPROVEITAMENTO. AF_12/2017</v>
          </cell>
          <cell r="C9663" t="str">
            <v>M3</v>
          </cell>
          <cell r="D9663">
            <v>0</v>
          </cell>
          <cell r="E9663">
            <v>0</v>
          </cell>
          <cell r="F9663">
            <v>0</v>
          </cell>
        </row>
        <row r="9664">
          <cell r="A9664">
            <v>97624</v>
          </cell>
          <cell r="B9664" t="str">
            <v>DEMOLIÇÃO DE ALVENARIA DE TIJOLO MACIÇO, DE FORMA MANUAL, SEM REAPROVEITAMENTO. AF_12/2017</v>
          </cell>
          <cell r="C9664" t="str">
            <v>M3</v>
          </cell>
          <cell r="D9664">
            <v>0</v>
          </cell>
          <cell r="E9664">
            <v>0</v>
          </cell>
          <cell r="F9664">
            <v>0</v>
          </cell>
        </row>
        <row r="9665">
          <cell r="A9665">
            <v>97625</v>
          </cell>
          <cell r="B9665" t="str">
            <v>DEMOLIÇÃO DE ALVENARIA PARA QUALQUER TIPO DE BLOCO, DE FORMA MECANIZADA, SEM REAPROVEITAMENTO. AF_12/2017</v>
          </cell>
          <cell r="C9665" t="str">
            <v>M3</v>
          </cell>
          <cell r="D9665">
            <v>0</v>
          </cell>
          <cell r="E9665">
            <v>0</v>
          </cell>
          <cell r="F9665">
            <v>0</v>
          </cell>
        </row>
        <row r="9666">
          <cell r="A9666">
            <v>97626</v>
          </cell>
          <cell r="B9666" t="str">
            <v>DEMOLIÇÃO DE PILARES E VIGAS EM CONCRETO ARMADO, DE FORMA MANUAL, SEM REAPROVEITAMENTO. AF_12/2017</v>
          </cell>
          <cell r="C9666" t="str">
            <v>M3</v>
          </cell>
          <cell r="D9666">
            <v>0</v>
          </cell>
          <cell r="E9666">
            <v>0</v>
          </cell>
          <cell r="F9666">
            <v>0</v>
          </cell>
        </row>
        <row r="9667">
          <cell r="A9667">
            <v>97627</v>
          </cell>
          <cell r="B9667" t="str">
            <v>DEMOLIÇÃO DE PILARES E VIGAS EM CONCRETO ARMADO, DE FORMA MECANIZADA COM MARTELETE, SEM REAPROVEITAMENTO. AF_12/2017</v>
          </cell>
          <cell r="C9667" t="str">
            <v>M3</v>
          </cell>
          <cell r="D9667">
            <v>0</v>
          </cell>
          <cell r="E9667">
            <v>0</v>
          </cell>
          <cell r="F9667">
            <v>0</v>
          </cell>
        </row>
        <row r="9668">
          <cell r="A9668">
            <v>97628</v>
          </cell>
          <cell r="B9668" t="str">
            <v>DEMOLIÇÃO DE LAJES, DE FORMA MANUAL, SEM REAPROVEITAMENTO. AF_12/2017</v>
          </cell>
          <cell r="C9668" t="str">
            <v>M3</v>
          </cell>
          <cell r="D9668">
            <v>0</v>
          </cell>
          <cell r="E9668">
            <v>0</v>
          </cell>
          <cell r="F9668">
            <v>0</v>
          </cell>
        </row>
        <row r="9669">
          <cell r="A9669">
            <v>97629</v>
          </cell>
          <cell r="B9669" t="str">
            <v>DEMOLIÇÃO DE LAJES, DE FORMA MECANIZADA COM MARTELETE, SEM REAPROVEITAMENTO. AF_12/2017</v>
          </cell>
          <cell r="C9669" t="str">
            <v>M3</v>
          </cell>
          <cell r="D9669">
            <v>0</v>
          </cell>
          <cell r="E9669">
            <v>0</v>
          </cell>
          <cell r="F9669">
            <v>0</v>
          </cell>
        </row>
        <row r="9670">
          <cell r="A9670">
            <v>97631</v>
          </cell>
          <cell r="B9670" t="str">
            <v>DEMOLIÇÃO DE ARGAMASSAS, DE FORMA MANUAL, SEM REAPROVEITAMENTO. AF_12/2017</v>
          </cell>
          <cell r="C9670" t="str">
            <v>M2</v>
          </cell>
          <cell r="D9670">
            <v>0</v>
          </cell>
          <cell r="E9670">
            <v>0</v>
          </cell>
          <cell r="F9670">
            <v>0</v>
          </cell>
        </row>
        <row r="9671">
          <cell r="A9671">
            <v>97632</v>
          </cell>
          <cell r="B9671" t="str">
            <v>DEMOLIÇÃO DE RODAPÉ CERÂMICO, DE FORMA MANUAL, SEM REAPROVEITAMENTO. AF_12/2017</v>
          </cell>
          <cell r="C9671" t="str">
            <v>M</v>
          </cell>
          <cell r="D9671">
            <v>0</v>
          </cell>
          <cell r="E9671">
            <v>0</v>
          </cell>
          <cell r="F9671">
            <v>0</v>
          </cell>
        </row>
        <row r="9672">
          <cell r="A9672">
            <v>97633</v>
          </cell>
          <cell r="B9672" t="str">
            <v>DEMOLIÇÃO DE REVESTIMENTO CERÂMICO, DE FORMA MANUAL, SEM REAPROVEITAMENTO. AF_12/2017</v>
          </cell>
          <cell r="C9672" t="str">
            <v>M2</v>
          </cell>
          <cell r="D9672">
            <v>0</v>
          </cell>
          <cell r="E9672">
            <v>0</v>
          </cell>
          <cell r="F9672">
            <v>0</v>
          </cell>
        </row>
        <row r="9673">
          <cell r="A9673">
            <v>97634</v>
          </cell>
          <cell r="B9673" t="str">
            <v>DEMOLIÇÃO DE REVESTIMENTO CERÂMICO, DE FORMA MECANIZADA COM MARTELETE, SEM REAPROVEITAMENTO. AF_12/2017</v>
          </cell>
          <cell r="C9673" t="str">
            <v>M2</v>
          </cell>
          <cell r="D9673">
            <v>0</v>
          </cell>
          <cell r="E9673">
            <v>0</v>
          </cell>
          <cell r="F9673">
            <v>0</v>
          </cell>
        </row>
        <row r="9674">
          <cell r="A9674">
            <v>97635</v>
          </cell>
          <cell r="B9674" t="str">
            <v>DEMOLIÇÃO DE PAVIMENTO INTERTRAVADO, DE FORMA MANUAL, COM REAPROVEITAMENTO. AF_12/2017</v>
          </cell>
          <cell r="C9674" t="str">
            <v>M2</v>
          </cell>
          <cell r="D9674">
            <v>0</v>
          </cell>
          <cell r="E9674">
            <v>0</v>
          </cell>
          <cell r="F9674">
            <v>0</v>
          </cell>
        </row>
        <row r="9675">
          <cell r="A9675">
            <v>97636</v>
          </cell>
          <cell r="B9675" t="str">
            <v>DEMOLIÇÃO PARCIAL DE PAVIMENTO ASFÁLTICO, DE FORMA MECANIZADA, SEM REAPROVEITAMENTO. AF_12/2017</v>
          </cell>
          <cell r="C9675" t="str">
            <v>M2</v>
          </cell>
          <cell r="D9675">
            <v>0</v>
          </cell>
          <cell r="E9675">
            <v>0</v>
          </cell>
          <cell r="F9675">
            <v>0</v>
          </cell>
        </row>
        <row r="9676">
          <cell r="A9676">
            <v>97637</v>
          </cell>
          <cell r="B9676" t="str">
            <v>REMOÇÃO DE TAPUME/ CHAPAS METÁLICAS E DE MADEIRA, DE FORMA MANUAL, SEM REAPROVEITAMENTO. AF_12/2017</v>
          </cell>
          <cell r="C9676" t="str">
            <v>M2</v>
          </cell>
          <cell r="D9676">
            <v>0</v>
          </cell>
          <cell r="E9676">
            <v>0</v>
          </cell>
          <cell r="F9676">
            <v>0</v>
          </cell>
        </row>
        <row r="9677">
          <cell r="A9677">
            <v>97638</v>
          </cell>
          <cell r="B9677" t="str">
            <v>REMOÇÃO DE CHAPAS E PERFIS DE DRYWALL, DE FORMA MANUAL, SEM REAPROVEITAMENTO. AF_12/2017</v>
          </cell>
          <cell r="C9677" t="str">
            <v>M2</v>
          </cell>
          <cell r="D9677">
            <v>0</v>
          </cell>
          <cell r="E9677">
            <v>0</v>
          </cell>
          <cell r="F9677">
            <v>0</v>
          </cell>
        </row>
        <row r="9678">
          <cell r="A9678">
            <v>97639</v>
          </cell>
          <cell r="B9678" t="str">
            <v>REMOÇÃO DE PLACAS E PILARETES DE CONCRETO, DE FORMA MANUAL, SEM REAPROVEITAMENTO. AF_12/2017</v>
          </cell>
          <cell r="C9678" t="str">
            <v>M2</v>
          </cell>
          <cell r="D9678">
            <v>0</v>
          </cell>
          <cell r="E9678">
            <v>0</v>
          </cell>
          <cell r="F9678">
            <v>0</v>
          </cell>
        </row>
        <row r="9679">
          <cell r="A9679">
            <v>97640</v>
          </cell>
          <cell r="B9679" t="str">
            <v>REMOÇÃO DE FORROS DE DRYWALL, PVC E FIBROMINERAL, DE FORMA MANUAL, SEM REAPROVEITAMENTO. AF_12/2017</v>
          </cell>
          <cell r="C9679" t="str">
            <v>M2</v>
          </cell>
          <cell r="D9679">
            <v>0</v>
          </cell>
          <cell r="E9679">
            <v>0</v>
          </cell>
          <cell r="F9679">
            <v>0</v>
          </cell>
        </row>
        <row r="9680">
          <cell r="A9680">
            <v>97641</v>
          </cell>
          <cell r="B9680" t="str">
            <v>REMOÇÃO DE FORRO DE GESSO, DE FORMA MANUAL, SEM REAPROVEITAMENTO. AF_12/2017</v>
          </cell>
          <cell r="C9680" t="str">
            <v>M2</v>
          </cell>
          <cell r="D9680">
            <v>0</v>
          </cell>
          <cell r="E9680">
            <v>0</v>
          </cell>
          <cell r="F9680">
            <v>0</v>
          </cell>
        </row>
        <row r="9681">
          <cell r="A9681">
            <v>97642</v>
          </cell>
          <cell r="B9681" t="str">
            <v>REMOÇÃO DE TRAMA METÁLICA OU DE MADEIRA PARA FORRO, DE FORMA MANUAL, SEM REAPROVEITAMENTO. AF_12/2017</v>
          </cell>
          <cell r="C9681" t="str">
            <v>M2</v>
          </cell>
          <cell r="D9681">
            <v>0</v>
          </cell>
          <cell r="E9681">
            <v>0</v>
          </cell>
          <cell r="F9681">
            <v>0</v>
          </cell>
        </row>
        <row r="9682">
          <cell r="A9682">
            <v>97643</v>
          </cell>
          <cell r="B9682" t="str">
            <v>REMOÇÃO DE PISO DE MADEIRA (ASSOALHO E BARROTE), DE FORMA MANUAL, SEM REAPROVEITAMENTO. AF_12/2017</v>
          </cell>
          <cell r="C9682" t="str">
            <v>M2</v>
          </cell>
          <cell r="D9682">
            <v>0</v>
          </cell>
          <cell r="E9682">
            <v>0</v>
          </cell>
          <cell r="F9682">
            <v>0</v>
          </cell>
        </row>
        <row r="9683">
          <cell r="A9683">
            <v>97644</v>
          </cell>
          <cell r="B9683" t="str">
            <v>REMOÇÃO DE PORTAS, DE FORMA MANUAL, SEM REAPROVEITAMENTO. AF_12/2017</v>
          </cell>
          <cell r="C9683" t="str">
            <v>M2</v>
          </cell>
          <cell r="D9683">
            <v>0</v>
          </cell>
          <cell r="E9683">
            <v>0</v>
          </cell>
          <cell r="F9683">
            <v>0</v>
          </cell>
        </row>
        <row r="9684">
          <cell r="A9684">
            <v>97645</v>
          </cell>
          <cell r="B9684" t="str">
            <v>REMOÇÃO DE JANELAS, DE FORMA MANUAL, SEM REAPROVEITAMENTO. AF_12/2017</v>
          </cell>
          <cell r="C9684" t="str">
            <v>M2</v>
          </cell>
          <cell r="D9684">
            <v>0</v>
          </cell>
          <cell r="E9684">
            <v>0</v>
          </cell>
          <cell r="F9684">
            <v>0</v>
          </cell>
        </row>
        <row r="9685">
          <cell r="A9685">
            <v>97647</v>
          </cell>
          <cell r="B9685" t="str">
            <v>REMOÇÃO DE TELHAS, DE FIBROCIMENTO, METÁLICA E CERÂMICA, DE FORMA MANUAL, SEM REAPROVEITAMENTO. AF_12/2017</v>
          </cell>
          <cell r="C9685" t="str">
            <v>M2</v>
          </cell>
          <cell r="D9685">
            <v>0</v>
          </cell>
          <cell r="E9685">
            <v>0</v>
          </cell>
          <cell r="F9685">
            <v>0</v>
          </cell>
        </row>
        <row r="9686">
          <cell r="A9686">
            <v>97648</v>
          </cell>
          <cell r="B9686" t="str">
            <v>REMOÇÃO DE PROTEÇÃO TÉRMICA PARA COBERTURA EM EPS, DE FORMA MANUAL, SEM REAPROVEITAMENTO. AF_12/2017</v>
          </cell>
          <cell r="C9686" t="str">
            <v>M2</v>
          </cell>
          <cell r="D9686">
            <v>0</v>
          </cell>
          <cell r="E9686">
            <v>0</v>
          </cell>
          <cell r="F9686">
            <v>0</v>
          </cell>
        </row>
        <row r="9687">
          <cell r="A9687">
            <v>97649</v>
          </cell>
          <cell r="B9687" t="str">
            <v>REMOÇÃO DE TELHAS DE FIBROCIMENTO, METÁLICA E CERÂMICA, DE FORMA MECANIZADA, COM USO DE GUINDASTE, SEM REAPROVEITAMENTO. AF_12/2017</v>
          </cell>
          <cell r="C9687" t="str">
            <v>M2</v>
          </cell>
          <cell r="D9687">
            <v>0</v>
          </cell>
          <cell r="E9687">
            <v>0</v>
          </cell>
          <cell r="F9687">
            <v>0</v>
          </cell>
        </row>
        <row r="9688">
          <cell r="A9688">
            <v>97650</v>
          </cell>
          <cell r="B9688" t="str">
            <v>REMOÇÃO DE TRAMA DE MADEIRA PARA COBERTURA, DE FORMA MANUAL, SEM REAPROVEITAMENTO. AF_12/2017</v>
          </cell>
          <cell r="C9688" t="str">
            <v>M2</v>
          </cell>
          <cell r="D9688">
            <v>0</v>
          </cell>
          <cell r="E9688">
            <v>0</v>
          </cell>
          <cell r="F9688">
            <v>0</v>
          </cell>
        </row>
        <row r="9689">
          <cell r="A9689">
            <v>97651</v>
          </cell>
          <cell r="B9689" t="str">
            <v>REMOÇÃO DE TESOURAS DE MADEIRA, COM VÃO MENOR QUE 8M, DE FORMA MANUAL, SEM REAPROVEITAMENTO. AF_12/2017</v>
          </cell>
          <cell r="C9689" t="str">
            <v>UN</v>
          </cell>
          <cell r="D9689">
            <v>0</v>
          </cell>
          <cell r="E9689">
            <v>0</v>
          </cell>
          <cell r="F9689">
            <v>0</v>
          </cell>
        </row>
        <row r="9690">
          <cell r="A9690">
            <v>97652</v>
          </cell>
          <cell r="B9690" t="str">
            <v>REMOÇÃO DE TESOURAS DE MADEIRA, COM VÃO MAIOR OU IGUAL A 8M, DE FORMA MANUAL, SEM REAPROVEITAMENTO. AF_12/2017</v>
          </cell>
          <cell r="C9690" t="str">
            <v>UN</v>
          </cell>
          <cell r="D9690">
            <v>0</v>
          </cell>
          <cell r="E9690">
            <v>0</v>
          </cell>
          <cell r="F9690">
            <v>0</v>
          </cell>
        </row>
        <row r="9691">
          <cell r="A9691">
            <v>97653</v>
          </cell>
          <cell r="B9691" t="str">
            <v>REMOÇÃO DE TESOURAS DE MADEIRA, COM VÃO MENOR QUE 8M, DE FORMA MECANIZADA, COM REAPROVEITAMENTO. AF_12/2017</v>
          </cell>
          <cell r="C9691" t="str">
            <v>UN</v>
          </cell>
          <cell r="D9691">
            <v>0</v>
          </cell>
          <cell r="E9691">
            <v>0</v>
          </cell>
          <cell r="F9691">
            <v>0</v>
          </cell>
        </row>
        <row r="9692">
          <cell r="A9692">
            <v>97654</v>
          </cell>
          <cell r="B9692" t="str">
            <v>REMOÇÃO DE TESOURAS DE MADEIRA, COM VÃO MAIOR OU IGUAL A 8M, DE FORMA MECANIZADA, COM REAPROVEITAMENTO. AF_12/2017</v>
          </cell>
          <cell r="C9692" t="str">
            <v>UN</v>
          </cell>
          <cell r="D9692">
            <v>0</v>
          </cell>
          <cell r="E9692">
            <v>0</v>
          </cell>
          <cell r="F9692">
            <v>0</v>
          </cell>
        </row>
        <row r="9693">
          <cell r="A9693">
            <v>97655</v>
          </cell>
          <cell r="B9693" t="str">
            <v>REMOÇÃO DE TRAMA METÁLICA PARA COBERTURA, DE FORMA MANUAL, SEM REAPROVEITAMENTO. AF_12/2017</v>
          </cell>
          <cell r="C9693" t="str">
            <v>M2</v>
          </cell>
          <cell r="D9693">
            <v>0</v>
          </cell>
          <cell r="E9693">
            <v>0</v>
          </cell>
          <cell r="F9693">
            <v>0</v>
          </cell>
        </row>
        <row r="9694">
          <cell r="A9694">
            <v>97656</v>
          </cell>
          <cell r="B9694" t="str">
            <v>REMOÇÃO DE TESOURAS METÁLICAS, COM VÃO MENOR QUE 8M, DE FORMA MANUAL, SEM REAPROVEITAMENTO. AF_12/2017</v>
          </cell>
          <cell r="C9694" t="str">
            <v>UN</v>
          </cell>
          <cell r="D9694">
            <v>0</v>
          </cell>
          <cell r="E9694">
            <v>0</v>
          </cell>
          <cell r="F9694">
            <v>0</v>
          </cell>
        </row>
        <row r="9695">
          <cell r="A9695">
            <v>97657</v>
          </cell>
          <cell r="B9695" t="str">
            <v>REMOÇÃO DE TESOURAS METÁLICAS, COM VÃO MAIOR OU IGUAL A 8M, DE FORMA MANUAL, SEM REAPROVEITAMENTO. AF_12/2017</v>
          </cell>
          <cell r="C9695" t="str">
            <v>UN</v>
          </cell>
          <cell r="D9695">
            <v>0</v>
          </cell>
          <cell r="E9695">
            <v>0</v>
          </cell>
          <cell r="F9695">
            <v>0</v>
          </cell>
        </row>
        <row r="9696">
          <cell r="A9696">
            <v>97658</v>
          </cell>
          <cell r="B9696" t="str">
            <v>REMOÇÃO DE TESOURAS METÁLICAS, COM VÃO MENOR QUE 8M, DE FORMA MECANIZADA, COM REAPROVEITAMENTO. AF_12/2017</v>
          </cell>
          <cell r="C9696" t="str">
            <v>UN</v>
          </cell>
          <cell r="D9696">
            <v>0</v>
          </cell>
          <cell r="E9696">
            <v>0</v>
          </cell>
          <cell r="F9696">
            <v>0</v>
          </cell>
        </row>
        <row r="9697">
          <cell r="A9697">
            <v>97659</v>
          </cell>
          <cell r="B9697" t="str">
            <v>REMOÇÃO DE TESOURAS METÁLICAS, COM VÃO MAIOR OU IGUAL A 8M, DE FORMA MECANIZADA, COM REAPROVEITAMENTO. AF_12/2017</v>
          </cell>
          <cell r="C9697" t="str">
            <v>UN</v>
          </cell>
          <cell r="D9697">
            <v>0</v>
          </cell>
          <cell r="E9697">
            <v>0</v>
          </cell>
          <cell r="F9697">
            <v>0</v>
          </cell>
        </row>
        <row r="9698">
          <cell r="A9698">
            <v>97660</v>
          </cell>
          <cell r="B9698" t="str">
            <v>REMOÇÃO DE INTERRUPTORES/TOMADAS ELÉTRICAS, DE FORMA MANUAL, SEM REAPROVEITAMENTO. AF_12/2017</v>
          </cell>
          <cell r="C9698" t="str">
            <v>UN</v>
          </cell>
          <cell r="D9698">
            <v>0</v>
          </cell>
          <cell r="E9698">
            <v>0</v>
          </cell>
          <cell r="F9698">
            <v>0</v>
          </cell>
        </row>
        <row r="9699">
          <cell r="A9699">
            <v>97661</v>
          </cell>
          <cell r="B9699" t="str">
            <v>REMOÇÃO DE CABOS ELÉTRICOS, DE FORMA MANUAL, SEM REAPROVEITAMENTO. AF_12/2017</v>
          </cell>
          <cell r="C9699" t="str">
            <v>M</v>
          </cell>
          <cell r="D9699">
            <v>0</v>
          </cell>
          <cell r="E9699">
            <v>0</v>
          </cell>
          <cell r="F9699">
            <v>0</v>
          </cell>
        </row>
        <row r="9700">
          <cell r="A9700">
            <v>97662</v>
          </cell>
          <cell r="B9700" t="str">
            <v>REMOÇÃO DE TUBULAÇÕES (TUBOS E CONEXÕES) DE ÁGUA FRIA, DE FORMA MANUAL, SEM REAPROVEITAMENTO. AF_12/2017</v>
          </cell>
          <cell r="C9700" t="str">
            <v>M</v>
          </cell>
          <cell r="D9700">
            <v>0</v>
          </cell>
          <cell r="E9700">
            <v>0</v>
          </cell>
          <cell r="F9700">
            <v>0</v>
          </cell>
        </row>
        <row r="9701">
          <cell r="A9701">
            <v>97663</v>
          </cell>
          <cell r="B9701" t="str">
            <v>REMOÇÃO DE LOUÇAS, DE FORMA MANUAL, SEM REAPROVEITAMENTO. AF_12/2017</v>
          </cell>
          <cell r="C9701" t="str">
            <v>UN</v>
          </cell>
          <cell r="D9701">
            <v>0</v>
          </cell>
          <cell r="E9701">
            <v>0</v>
          </cell>
          <cell r="F9701">
            <v>0</v>
          </cell>
        </row>
        <row r="9702">
          <cell r="A9702">
            <v>97664</v>
          </cell>
          <cell r="B9702" t="str">
            <v>REMOÇÃO DE ACESSÓRIOS, DE FORMA MANUAL, SEM REAPROVEITAMENTO. AF_12/2017</v>
          </cell>
          <cell r="C9702" t="str">
            <v>UN</v>
          </cell>
          <cell r="D9702">
            <v>0</v>
          </cell>
          <cell r="E9702">
            <v>0</v>
          </cell>
          <cell r="F9702">
            <v>0</v>
          </cell>
        </row>
        <row r="9703">
          <cell r="A9703">
            <v>97665</v>
          </cell>
          <cell r="B9703" t="str">
            <v>REMOÇÃO DE LUMINÁRIAS, DE FORMA MANUAL, SEM REAPROVEITAMENTO. AF_12/2017</v>
          </cell>
          <cell r="C9703" t="str">
            <v>UN</v>
          </cell>
          <cell r="D9703">
            <v>0</v>
          </cell>
          <cell r="E9703">
            <v>0</v>
          </cell>
          <cell r="F9703">
            <v>0</v>
          </cell>
        </row>
        <row r="9704">
          <cell r="A9704">
            <v>97666</v>
          </cell>
          <cell r="B9704" t="str">
            <v>REMOÇÃO DE METAIS SANITÁRIOS, DE FORMA MANUAL, SEM REAPROVEITAMENTO. AF_12/2017</v>
          </cell>
          <cell r="C9704" t="str">
            <v>UN</v>
          </cell>
          <cell r="D9704">
            <v>0</v>
          </cell>
          <cell r="E9704">
            <v>0</v>
          </cell>
          <cell r="F9704">
            <v>0</v>
          </cell>
        </row>
        <row r="9705">
          <cell r="A9705">
            <v>95967</v>
          </cell>
          <cell r="B9705" t="str">
            <v>SERVIÇOS TÉCNICOS ESPECIALIZADOS PARA ACOMPANHAMENTO DE EXECUÇÃO DE FUNDAÇÕES PROFUNDAS E ESTRUTURAS DE CONTENÇÃO</v>
          </cell>
          <cell r="C9705" t="str">
            <v>H</v>
          </cell>
          <cell r="D9705">
            <v>0</v>
          </cell>
          <cell r="E9705">
            <v>0</v>
          </cell>
          <cell r="F9705">
            <v>0</v>
          </cell>
        </row>
        <row r="9706">
          <cell r="A9706">
            <v>99058</v>
          </cell>
          <cell r="B9706" t="str">
            <v>LOCAÇÃO DE PONTO PARA REFERÊNCIA TOPOGRÁFICA. AF_10/2018</v>
          </cell>
          <cell r="C9706" t="str">
            <v>UN</v>
          </cell>
          <cell r="D9706">
            <v>0</v>
          </cell>
          <cell r="E9706">
            <v>0</v>
          </cell>
          <cell r="F9706">
            <v>0</v>
          </cell>
        </row>
        <row r="9707">
          <cell r="A9707">
            <v>99059</v>
          </cell>
          <cell r="B9707" t="str">
            <v>LOCACAO CONVENCIONAL DE OBRA, UTILIZANDO GABARITO DE TÁBUAS CORRIDAS PONTALETADAS A CADA 2,00M -  2 UTILIZAÇÕES. AF_10/2018</v>
          </cell>
          <cell r="C9707" t="str">
            <v>M</v>
          </cell>
          <cell r="D9707">
            <v>16.03</v>
          </cell>
          <cell r="E9707">
            <v>21.7</v>
          </cell>
          <cell r="F9707">
            <v>0.53</v>
          </cell>
        </row>
        <row r="9708">
          <cell r="A9708">
            <v>99060</v>
          </cell>
          <cell r="B9708" t="str">
            <v>LOCAÇÃO COM CAVALETE COM ALTURA DE 1,00 M - 2 UTILIZAÇÕES. AF_10/2018</v>
          </cell>
          <cell r="C9708" t="str">
            <v>UN</v>
          </cell>
          <cell r="D9708">
            <v>0</v>
          </cell>
          <cell r="E9708">
            <v>0</v>
          </cell>
          <cell r="F9708">
            <v>0</v>
          </cell>
        </row>
        <row r="9709">
          <cell r="A9709">
            <v>99061</v>
          </cell>
          <cell r="B9709" t="str">
            <v>LOCAÇÃO COM CAVALETE COM ALTURA DE 0,50 M - 2 UTILIZAÇÕES. AF_10/2018</v>
          </cell>
          <cell r="C9709" t="str">
            <v>UN</v>
          </cell>
          <cell r="D9709">
            <v>0</v>
          </cell>
          <cell r="E9709">
            <v>0</v>
          </cell>
          <cell r="F9709">
            <v>0</v>
          </cell>
        </row>
        <row r="9710">
          <cell r="A9710">
            <v>99062</v>
          </cell>
          <cell r="B9710" t="str">
            <v>MARCAÇÃO DE PONTOS EM GABARITO OU CAVALETE. AF_10/2018</v>
          </cell>
          <cell r="C9710" t="str">
            <v>UN</v>
          </cell>
          <cell r="D9710">
            <v>0</v>
          </cell>
          <cell r="E9710">
            <v>0</v>
          </cell>
          <cell r="F9710">
            <v>0</v>
          </cell>
        </row>
        <row r="9711">
          <cell r="A9711">
            <v>99063</v>
          </cell>
          <cell r="B9711" t="str">
            <v>LOCAÇÃO DE REDE DE ÁGUA OU ESGOTO. AF_10/2018</v>
          </cell>
          <cell r="C9711" t="str">
            <v>M</v>
          </cell>
          <cell r="D9711">
            <v>0</v>
          </cell>
          <cell r="E9711">
            <v>0</v>
          </cell>
          <cell r="F9711">
            <v>0</v>
          </cell>
        </row>
        <row r="9712">
          <cell r="A9712">
            <v>99064</v>
          </cell>
          <cell r="B9712" t="str">
            <v>LOCAÇÃO DE PAVIMENTAÇÃO. AF_10/2018</v>
          </cell>
          <cell r="C9712" t="str">
            <v>M</v>
          </cell>
          <cell r="D9712">
            <v>0</v>
          </cell>
          <cell r="E9712">
            <v>0</v>
          </cell>
          <cell r="F9712">
            <v>0</v>
          </cell>
        </row>
        <row r="9713">
          <cell r="A9713">
            <v>93588</v>
          </cell>
          <cell r="B9713" t="str">
            <v>TRANSPORTE COM CAMINHÃO BASCULANTE DE 10 M3, EM VIA URBANA EM LEITO NATURAL (UNIDADE: M3XKM). AF_04/2016</v>
          </cell>
          <cell r="C9713" t="str">
            <v>M3XKM</v>
          </cell>
          <cell r="D9713">
            <v>0</v>
          </cell>
          <cell r="E9713">
            <v>0</v>
          </cell>
          <cell r="F9713">
            <v>0</v>
          </cell>
        </row>
        <row r="9714">
          <cell r="A9714">
            <v>93589</v>
          </cell>
          <cell r="B9714" t="str">
            <v>TRANSPORTE COM CAMINHÃO BASCULANTE DE 10 M3, EM VIA URBANA EM REVESTIMENTO PRIMÁRIO (UNIDADE: M3XKM). AF_04/2016</v>
          </cell>
          <cell r="C9714" t="str">
            <v>M3XKM</v>
          </cell>
          <cell r="D9714">
            <v>0</v>
          </cell>
          <cell r="E9714">
            <v>0</v>
          </cell>
          <cell r="F9714">
            <v>0</v>
          </cell>
        </row>
        <row r="9715">
          <cell r="A9715">
            <v>93590</v>
          </cell>
          <cell r="B9715" t="str">
            <v>TRANSPORTE COM CAMINHÃO BASCULANTE DE 10 M3, EM VIA URBANA PAVIMENTADA, DMT ACIMA DE 30KM (UNIDADE: M3XKM). AF_04/2016</v>
          </cell>
          <cell r="C9715" t="str">
            <v>M3XKM</v>
          </cell>
          <cell r="D9715">
            <v>0</v>
          </cell>
          <cell r="E9715">
            <v>0</v>
          </cell>
          <cell r="F9715">
            <v>0</v>
          </cell>
        </row>
        <row r="9716">
          <cell r="A9716">
            <v>93591</v>
          </cell>
          <cell r="B9716" t="str">
            <v>TRANSPORTE COM CAMINHÃO BASCULANTE DE 14 M3, EM VIA URBANA EM LEITO NATURAL (UNIDADE: M3XKM). AF_04/2016</v>
          </cell>
          <cell r="C9716" t="str">
            <v>M3XKM</v>
          </cell>
          <cell r="D9716">
            <v>0</v>
          </cell>
          <cell r="E9716">
            <v>0</v>
          </cell>
          <cell r="F9716">
            <v>0</v>
          </cell>
        </row>
        <row r="9717">
          <cell r="A9717">
            <v>93592</v>
          </cell>
          <cell r="B9717" t="str">
            <v>TRANSPORTE COM CAMINHÃO BASCULANTE DE 14 M3, EM VIA URBANA EM REVESTIMENTO PRIMÁRIO (UNIDADE: M3XKM). AF_04/2016</v>
          </cell>
          <cell r="C9717" t="str">
            <v>M3XKM</v>
          </cell>
          <cell r="D9717">
            <v>0</v>
          </cell>
          <cell r="E9717">
            <v>0</v>
          </cell>
          <cell r="F9717">
            <v>0</v>
          </cell>
        </row>
        <row r="9718">
          <cell r="A9718">
            <v>93593</v>
          </cell>
          <cell r="B9718" t="str">
            <v>TRANSPORTE COM CAMINHÃO BASCULANTE DE 14 M3, EM VIA URBANA PAVIMENTADA, DMT ACIMA DE 30 KM (UNIDADE: M3XKM). AF_04/2016</v>
          </cell>
          <cell r="C9718" t="str">
            <v>M3XKM</v>
          </cell>
          <cell r="D9718">
            <v>0</v>
          </cell>
          <cell r="E9718">
            <v>0</v>
          </cell>
          <cell r="F9718">
            <v>0</v>
          </cell>
        </row>
        <row r="9719">
          <cell r="A9719">
            <v>93594</v>
          </cell>
          <cell r="B9719" t="str">
            <v>TRANSPORTE COM CAMINHÃO BASCULANTE DE 10 M3, EM VIA URBANA EM LEITO NATURAL (UNIDADE: TXKM). AF_04/2016</v>
          </cell>
          <cell r="C9719" t="str">
            <v>TXKM</v>
          </cell>
          <cell r="D9719">
            <v>0</v>
          </cell>
          <cell r="E9719">
            <v>0</v>
          </cell>
          <cell r="F9719">
            <v>0</v>
          </cell>
        </row>
        <row r="9720">
          <cell r="A9720">
            <v>93595</v>
          </cell>
          <cell r="B9720" t="str">
            <v>TRANSPORTE COM CAMINHÃO BASCULANTE DE 10 M3, EM VIA URBANA EM REVESTIMENTO PRIMÁRIO (UNIDADE: TXKM). AF_04/2016</v>
          </cell>
          <cell r="C9720" t="str">
            <v>TXKM</v>
          </cell>
          <cell r="D9720">
            <v>0</v>
          </cell>
          <cell r="E9720">
            <v>0</v>
          </cell>
          <cell r="F9720">
            <v>0</v>
          </cell>
        </row>
        <row r="9721">
          <cell r="A9721">
            <v>93596</v>
          </cell>
          <cell r="B9721" t="str">
            <v>TRANSPORTE COM CAMINHÃO BASCULANTE DE 10 M3, EM VIA URBANA PAVIMENTADA, DMT ACIMA DE 30 KM (UNIDADE: TXKM). AF_04/2016</v>
          </cell>
          <cell r="C9721" t="str">
            <v>TXKM</v>
          </cell>
          <cell r="D9721">
            <v>0</v>
          </cell>
          <cell r="E9721">
            <v>0</v>
          </cell>
          <cell r="F9721">
            <v>0</v>
          </cell>
        </row>
        <row r="9722">
          <cell r="A9722">
            <v>93597</v>
          </cell>
          <cell r="B9722" t="str">
            <v>TRANSPORTE COM CAMINHÃO BASCULANTE DE 14 M3, EM VIA URBANA EM LEITO NATURAL (UNIDADE: TXKM). AF_04/2016</v>
          </cell>
          <cell r="C9722" t="str">
            <v>TXKM</v>
          </cell>
          <cell r="D9722">
            <v>0</v>
          </cell>
          <cell r="E9722">
            <v>0</v>
          </cell>
          <cell r="F9722">
            <v>0</v>
          </cell>
        </row>
        <row r="9723">
          <cell r="A9723">
            <v>93598</v>
          </cell>
          <cell r="B9723" t="str">
            <v>TRANSPORTE COM CAMINHÃO BASCULANTE DE 14 M3, EM VIA URBANA EM REVESTIMENTO PRIMÁRIO (UNIDADE: TXKM). AF_04/2016</v>
          </cell>
          <cell r="C9723" t="str">
            <v>TXKM</v>
          </cell>
          <cell r="D9723">
            <v>0</v>
          </cell>
          <cell r="E9723">
            <v>0</v>
          </cell>
          <cell r="F9723">
            <v>0</v>
          </cell>
        </row>
        <row r="9724">
          <cell r="A9724">
            <v>93599</v>
          </cell>
          <cell r="B9724" t="str">
            <v>TRANSPORTE COM CAMINHÃO BASCULANTE DE 14 M3, EM VIA URBANA PAVIMENTADA, DMT ACIMA DE 30 KM (UNIDADE: TXKM). AF_04/2016</v>
          </cell>
          <cell r="C9724" t="str">
            <v>TXKM</v>
          </cell>
          <cell r="D9724">
            <v>0</v>
          </cell>
          <cell r="E9724">
            <v>0</v>
          </cell>
          <cell r="F9724">
            <v>0</v>
          </cell>
        </row>
        <row r="9725">
          <cell r="A9725">
            <v>95425</v>
          </cell>
          <cell r="B9725" t="str">
            <v>TRANSPORTE COM CAMINHÃO BASCULANTE DE 18 M3, EM VIA URBANA EM LEITO NATURAL (UNIDADE: M3XKM). AF_09/2016</v>
          </cell>
          <cell r="C9725" t="str">
            <v>M3XKM</v>
          </cell>
          <cell r="D9725">
            <v>0</v>
          </cell>
          <cell r="E9725">
            <v>0</v>
          </cell>
          <cell r="F9725">
            <v>0</v>
          </cell>
        </row>
        <row r="9726">
          <cell r="A9726">
            <v>95426</v>
          </cell>
          <cell r="B9726" t="str">
            <v>TRANSPORTE COM CAMINHÃO BASCULANTE DE 18 M3, EM VIA URBANA EM REVESTIMENTO PRIMÁRIO (UNIDADE: M3XKM). AF_09/2016</v>
          </cell>
          <cell r="C9726" t="str">
            <v>M3XKM</v>
          </cell>
          <cell r="D9726">
            <v>0</v>
          </cell>
          <cell r="E9726">
            <v>0</v>
          </cell>
          <cell r="F9726">
            <v>0</v>
          </cell>
        </row>
        <row r="9727">
          <cell r="A9727">
            <v>95427</v>
          </cell>
          <cell r="B9727" t="str">
            <v>TRANSPORTE COM CAMINHÃO BASCULANTE DE 18 M3, EM VIA URBANA PAVIMENTADA, DMT ACIMA DE 30 KM(UNIDADE: M3XKM). AF_09/2016</v>
          </cell>
          <cell r="C9727" t="str">
            <v>M3XKM</v>
          </cell>
          <cell r="D9727">
            <v>0</v>
          </cell>
          <cell r="E9727">
            <v>0</v>
          </cell>
          <cell r="F9727">
            <v>0</v>
          </cell>
        </row>
        <row r="9728">
          <cell r="A9728">
            <v>95428</v>
          </cell>
          <cell r="B9728" t="str">
            <v>TRANSPORTE COM CAMINHÃO BASCULANTE DE 18 M3, EM VIA URBANA EM LEITO NATURAL (UNIDADE: TXKM). AF_09/2016</v>
          </cell>
          <cell r="C9728" t="str">
            <v>TXKM</v>
          </cell>
          <cell r="D9728">
            <v>0</v>
          </cell>
          <cell r="E9728">
            <v>0</v>
          </cell>
          <cell r="F9728">
            <v>0</v>
          </cell>
        </row>
        <row r="9729">
          <cell r="A9729">
            <v>95429</v>
          </cell>
          <cell r="B9729" t="str">
            <v>TRANSPORTE COM CAMINHÃO BASCULANTE DE 18 M3, EM VIA URBANA EM REVESTIMENTO PRIMÁRIO (UNIDADE: TXKM). AF_09/2016</v>
          </cell>
          <cell r="C9729" t="str">
            <v>TXKM</v>
          </cell>
          <cell r="D9729">
            <v>0</v>
          </cell>
          <cell r="E9729">
            <v>0</v>
          </cell>
          <cell r="F9729">
            <v>0</v>
          </cell>
        </row>
        <row r="9730">
          <cell r="A9730">
            <v>95430</v>
          </cell>
          <cell r="B9730" t="str">
            <v>TRANSPORTE COM CAMINHÃO BASCULANTE DE 18 M3, EM VIA URBANA PAVIMENTADA, DMT ACIMA DE 30 KM (UNIDADE: TXKM). AF_09/2016</v>
          </cell>
          <cell r="C9730" t="str">
            <v>TXKM</v>
          </cell>
          <cell r="D9730">
            <v>0</v>
          </cell>
          <cell r="E9730">
            <v>0</v>
          </cell>
          <cell r="F9730">
            <v>0</v>
          </cell>
        </row>
        <row r="9731">
          <cell r="A9731">
            <v>95875</v>
          </cell>
          <cell r="B9731" t="str">
            <v>TRANSPORTE COM CAMINHÃO BASCULANTE DE 10 M3, EM VIA URBANA PAVIMENTADA, DMT ATÉ 30 KM (UNIDADE: M3XKM). AF_12/2016</v>
          </cell>
          <cell r="C9731" t="str">
            <v>M3XKM</v>
          </cell>
          <cell r="D9731">
            <v>0</v>
          </cell>
          <cell r="E9731">
            <v>0</v>
          </cell>
          <cell r="F9731">
            <v>0</v>
          </cell>
        </row>
        <row r="9732">
          <cell r="A9732">
            <v>95876</v>
          </cell>
          <cell r="B9732" t="str">
            <v>TRANSPORTE COM CAMINHÃO BASCULANTE DE 14 M3, EM VIA URBANA PAVIMENTADA, DMT ATÉ 30 KM (UNIDADE: M3XKM). AF_12/2016</v>
          </cell>
          <cell r="C9732" t="str">
            <v>M3XKM</v>
          </cell>
          <cell r="D9732">
            <v>0</v>
          </cell>
          <cell r="E9732">
            <v>0</v>
          </cell>
          <cell r="F9732">
            <v>0</v>
          </cell>
        </row>
        <row r="9733">
          <cell r="A9733">
            <v>95877</v>
          </cell>
          <cell r="B9733" t="str">
            <v>TRANSPORTE COM CAMINHÃO BASCULANTE DE 18 M3, EM VIA URBANA PAVIMENTADA, DMT ATÉ 30 KM (UNIDADE: M3XKM). AF_12/2016</v>
          </cell>
          <cell r="C9733" t="str">
            <v>M3XKM</v>
          </cell>
          <cell r="D9733">
            <v>0</v>
          </cell>
          <cell r="E9733">
            <v>0</v>
          </cell>
          <cell r="F9733">
            <v>0</v>
          </cell>
        </row>
        <row r="9734">
          <cell r="A9734">
            <v>95878</v>
          </cell>
          <cell r="B9734" t="str">
            <v>TRANSPORTE COM CAMINHÃO BASCULANTE DE 10 M3, EM VIA URBANA PAVIMENTADA, DMT ATÉ 30 KM (UNIDADE: TXKM). AF_12/2016</v>
          </cell>
          <cell r="C9734" t="str">
            <v>TXKM</v>
          </cell>
          <cell r="D9734">
            <v>0</v>
          </cell>
          <cell r="E9734">
            <v>0</v>
          </cell>
          <cell r="F9734">
            <v>0</v>
          </cell>
        </row>
        <row r="9735">
          <cell r="A9735">
            <v>95879</v>
          </cell>
          <cell r="B9735" t="str">
            <v>TRANSPORTE COM CAMINHÃO BASCULANTE DE 14 M3, EM VIA URBANA PAVIMENTADA, DMT ATÉ 30 KM (UNIDADE: TXKM). AF_12/2016</v>
          </cell>
          <cell r="C9735" t="str">
            <v>TXKM</v>
          </cell>
          <cell r="D9735">
            <v>0</v>
          </cell>
          <cell r="E9735">
            <v>0</v>
          </cell>
          <cell r="F9735">
            <v>0</v>
          </cell>
        </row>
        <row r="9736">
          <cell r="A9736">
            <v>95880</v>
          </cell>
          <cell r="B9736" t="str">
            <v>TRANSPORTE COM CAMINHÃO BASCULANTE DE 18 M3, EM VIA URBANA PAVIMENTADA, DMT ATÉ 30 KM (UNIDADE: TXKM). AF_12/2016</v>
          </cell>
          <cell r="C9736" t="str">
            <v>TXKM</v>
          </cell>
          <cell r="D9736">
            <v>0</v>
          </cell>
          <cell r="E9736">
            <v>0</v>
          </cell>
          <cell r="F9736">
            <v>0</v>
          </cell>
        </row>
        <row r="9737">
          <cell r="A9737">
            <v>97912</v>
          </cell>
          <cell r="B9737" t="str">
            <v>TRANSPORTE COM CAMINHÃO BASCULANTE DE 6 M3, EM VIA URBANA EM LEITO NATURAL (UNIDADE: M3XKM). AF_01/2018</v>
          </cell>
          <cell r="C9737" t="str">
            <v>M3XKM</v>
          </cell>
          <cell r="D9737">
            <v>0</v>
          </cell>
          <cell r="E9737">
            <v>0</v>
          </cell>
          <cell r="F9737">
            <v>0</v>
          </cell>
        </row>
        <row r="9738">
          <cell r="A9738">
            <v>97913</v>
          </cell>
          <cell r="B9738" t="str">
            <v>TRANSPORTE COM CAMINHÃO BASCULANTE DE 6 M3, EM VIA URBANA EM REVESTIMENTO PRIMÁRIO (UNIDADE: M3XKM). AF_01/2018</v>
          </cell>
          <cell r="C9738" t="str">
            <v>M3XKM</v>
          </cell>
          <cell r="D9738">
            <v>0</v>
          </cell>
          <cell r="E9738">
            <v>0</v>
          </cell>
          <cell r="F9738">
            <v>0</v>
          </cell>
        </row>
        <row r="9739">
          <cell r="A9739">
            <v>97914</v>
          </cell>
          <cell r="B9739" t="str">
            <v>TRANSPORTE COM CAMINHÃO BASCULANTE DE 6 M3, EM VIA URBANA PAVIMENTADA, DMT ATÉ 30 KM (UNIDADE: M3XKM). AF_01/2018</v>
          </cell>
          <cell r="C9739" t="str">
            <v>M3XKM</v>
          </cell>
          <cell r="D9739">
            <v>0</v>
          </cell>
          <cell r="E9739">
            <v>0</v>
          </cell>
          <cell r="F9739">
            <v>0</v>
          </cell>
        </row>
        <row r="9740">
          <cell r="A9740">
            <v>97915</v>
          </cell>
          <cell r="B9740" t="str">
            <v>TRANSPORTE COM CAMINHÃO BASCULANTE DE 6 M3, EM VIA URBANA PAVIMENTADA, DMT ACIMA DE 30 KM (UNIDADE: M3XKM). AF_01/2018</v>
          </cell>
          <cell r="C9740" t="str">
            <v>M3XKM</v>
          </cell>
          <cell r="D9740">
            <v>0</v>
          </cell>
          <cell r="E9740">
            <v>0</v>
          </cell>
          <cell r="F9740">
            <v>0</v>
          </cell>
        </row>
        <row r="9741">
          <cell r="A9741">
            <v>93176</v>
          </cell>
          <cell r="B9741" t="str">
            <v>TRANSPORTE DE MATERIAL ASFALTICO, COM CAMINHÃO COM CAPACIDADE DE 30000 L EM RODOVIA PAVIMENTADA PARA DISTÂNCIAS MÉDIAS DE TRANSPORTE SUPERIORES A 100 KM. AF_02/2016</v>
          </cell>
          <cell r="C9741" t="str">
            <v>TXKM</v>
          </cell>
          <cell r="D9741">
            <v>0</v>
          </cell>
          <cell r="E9741">
            <v>0</v>
          </cell>
          <cell r="F9741">
            <v>0</v>
          </cell>
        </row>
        <row r="9742">
          <cell r="A9742">
            <v>93177</v>
          </cell>
          <cell r="B9742" t="str">
            <v>TRANSPORTE DE MATERIAL ASFALTICO, COM CAMINHÃO COM CAPACIDADE DE 20000 L EM RODOVIA PAVIMENTADA PARA DISTÂNCIAS MÉDIAS DE TRANSPORTE IGUAL OU INFERIOR A 100 KM. AF_02/2016</v>
          </cell>
          <cell r="C9742" t="str">
            <v>TXKM</v>
          </cell>
          <cell r="D9742">
            <v>0</v>
          </cell>
          <cell r="E9742">
            <v>0</v>
          </cell>
          <cell r="F9742">
            <v>0</v>
          </cell>
        </row>
        <row r="9743">
          <cell r="A9743">
            <v>93178</v>
          </cell>
          <cell r="B9743" t="str">
            <v>TRANSPORTE DE MATERIAL ASFALTICO, COM CAMINHÃO COM CAPACIDADE DE 30000 L EM RODOVIA NÃO PAVIMENTADA PARA DISTÂNCIAS MÉDIAS DE TRANSPORTE SUPERIORES A 100 KM. AF_02/2016</v>
          </cell>
          <cell r="C9743" t="str">
            <v>TXKM</v>
          </cell>
          <cell r="D9743">
            <v>0</v>
          </cell>
          <cell r="E9743">
            <v>0</v>
          </cell>
          <cell r="F9743">
            <v>0</v>
          </cell>
        </row>
        <row r="9744">
          <cell r="A9744">
            <v>93179</v>
          </cell>
          <cell r="B9744" t="str">
            <v>TRANSPORTE DE MATERIAL ASFALTICO, COM CAMINHÃO COM CAPACIDADE DE 20000 L EM RODOVIA NÃO PAVIMENTADA PARA DISTÂNCIAS MÉDIAS DE TRANSPORTE IGUAL OU INFERIOR A 100 KM. AF_02/2016</v>
          </cell>
          <cell r="C9744" t="str">
            <v>TXKM</v>
          </cell>
          <cell r="D9744">
            <v>0</v>
          </cell>
          <cell r="E9744">
            <v>0</v>
          </cell>
          <cell r="F9744">
            <v>0</v>
          </cell>
        </row>
        <row r="9745">
          <cell r="A9745">
            <v>101188</v>
          </cell>
          <cell r="B9745" t="str">
            <v>RECOMPOSIÇÃO PARCIAL DE ARAME FARPADO Nº 14 CLASSE 250, FIXADO EM CERCA COM MOURÕES DE CONCRETO - FORNECIMENTO E INSTALAÇÃO. AF_05/2020</v>
          </cell>
          <cell r="C9745" t="str">
            <v>M</v>
          </cell>
          <cell r="D9745">
            <v>0</v>
          </cell>
          <cell r="E9745">
            <v>0</v>
          </cell>
          <cell r="F9745">
            <v>0</v>
          </cell>
        </row>
        <row r="9746">
          <cell r="A9746">
            <v>101189</v>
          </cell>
          <cell r="B9746" t="str">
            <v>CERCA COM MOURÕES DE CONCRETO, RETO, H=3,00 M, ESPAÇAMENTO DE 2,5 M, CRAVADOS 0,5 M, COM 4 FIOS DE ARAME FARPADO Nº 14 CLASSE 250 - FORNECIMENTO E INSTALAÇÃO. AF_05/2020</v>
          </cell>
          <cell r="C9746" t="str">
            <v>M</v>
          </cell>
          <cell r="D9746">
            <v>0</v>
          </cell>
          <cell r="E9746">
            <v>0</v>
          </cell>
          <cell r="F9746">
            <v>0</v>
          </cell>
        </row>
        <row r="9747">
          <cell r="A9747">
            <v>101190</v>
          </cell>
          <cell r="B9747" t="str">
            <v>CERCA COM MOURÕES DE CONCRETO, RETO, H=3,00 M, ESPAÇAMENTO DE 2,5 M, CRAVADOS 0,5 M, COM 4 FIOS DE ARAME DE AÇO OVALADO 15X17 - FORNECIMENTO E INSTALAÇÃO. AF_05/2020</v>
          </cell>
          <cell r="C9747" t="str">
            <v>M</v>
          </cell>
          <cell r="D9747">
            <v>0</v>
          </cell>
          <cell r="E9747">
            <v>0</v>
          </cell>
          <cell r="F9747">
            <v>0</v>
          </cell>
        </row>
        <row r="9748">
          <cell r="A9748">
            <v>101191</v>
          </cell>
          <cell r="B9748" t="str">
            <v>CERCA COM MOURÕES DE CONCRETO, RETO, H=3,00 M, ESPAÇAMENTO DE 2,5 M, CRAVADOS 0,5 M, COM 4 FIOS DE ARAME MISTO - FORNECIMENTO E INSTALAÇÃO. AF_05/2020</v>
          </cell>
          <cell r="C9748" t="str">
            <v>M</v>
          </cell>
          <cell r="D9748">
            <v>0</v>
          </cell>
          <cell r="E9748">
            <v>0</v>
          </cell>
          <cell r="F9748">
            <v>0</v>
          </cell>
        </row>
        <row r="9749">
          <cell r="A9749">
            <v>101192</v>
          </cell>
          <cell r="B9749" t="str">
            <v>CERCA COM MOURÕES DE CONCRETO, RETO, H=2,30 M, ESPAÇAMENTO DE 2,5 M, CRAVADOS 0,5 M, COM 4 FIOS DE ARAME FARPADO Nº 14 CLASSE 250 - FORNECIMENTO E INSTALAÇÃO. AF_05/2020</v>
          </cell>
          <cell r="C9749" t="str">
            <v>M</v>
          </cell>
          <cell r="D9749">
            <v>0</v>
          </cell>
          <cell r="E9749">
            <v>0</v>
          </cell>
          <cell r="F9749">
            <v>0</v>
          </cell>
        </row>
        <row r="9750">
          <cell r="A9750">
            <v>101193</v>
          </cell>
          <cell r="B9750" t="str">
            <v>CERCA COM MOURÕES DE CONCRETO, RETO, H=2,30 M, ESPAÇAMENTO DE 2,5 M, CRAVADOS 0,5 M, COM 4 FIOS DE ARAME DE AÇO OVALADO 15X17 - FORNECIMENTO E INSTALAÇÃO. AF_05/2020</v>
          </cell>
          <cell r="C9750" t="str">
            <v>M</v>
          </cell>
          <cell r="D9750">
            <v>0</v>
          </cell>
          <cell r="E9750">
            <v>0</v>
          </cell>
          <cell r="F9750">
            <v>0</v>
          </cell>
        </row>
        <row r="9751">
          <cell r="A9751">
            <v>101194</v>
          </cell>
          <cell r="B9751" t="str">
            <v>CERCA COM MOURÕES DE CONCRETO, RETO, H=2,30 M, ESPAÇAMENTO DE 2,5 M, CRAVADOS 0,5 M, COM 4 FIOS DE ARAME MISTO - FORNECIMENTO E INSTALAÇÃO. AF_05/2020</v>
          </cell>
          <cell r="C9751" t="str">
            <v>M</v>
          </cell>
          <cell r="D9751">
            <v>0</v>
          </cell>
          <cell r="E9751">
            <v>0</v>
          </cell>
          <cell r="F9751">
            <v>0</v>
          </cell>
        </row>
        <row r="9752">
          <cell r="A9752">
            <v>101197</v>
          </cell>
          <cell r="B9752" t="str">
            <v>CERCA COM MOURÕES DE CONCRETO, SEÇÃO "T" PONTA INCLINADA, 10X10 CM, ESPAÇAMENTO DE 2,5 M, CRAVADOS 0,5 M, COM 11 FIOS DE ARAME FARPADO Nº 14 - FORNECIMENTO E INSTALAÇÃO. AF_05/2020</v>
          </cell>
          <cell r="C9752" t="str">
            <v>M</v>
          </cell>
          <cell r="D9752">
            <v>0</v>
          </cell>
          <cell r="E9752">
            <v>0</v>
          </cell>
          <cell r="F9752">
            <v>0</v>
          </cell>
        </row>
        <row r="9753">
          <cell r="A9753">
            <v>101198</v>
          </cell>
          <cell r="B9753" t="str">
            <v>CERCA COM MOURÕES DE CONCRETO, SEÇÃO "T" PONTA INCLINADA, 10X10 CM, ESPAÇAMENTO DE 2,5 M, CRAVADOS 0,5 M, COM 11 FIOS DE ARAME DE AÇO OVALADO 15X17 - FORNECIMENTO E INSTALAÇÃO. AF_05/2020</v>
          </cell>
          <cell r="C9753" t="str">
            <v>M</v>
          </cell>
          <cell r="D9753">
            <v>0</v>
          </cell>
          <cell r="E9753">
            <v>0</v>
          </cell>
          <cell r="F9753">
            <v>0</v>
          </cell>
        </row>
        <row r="9754">
          <cell r="A9754">
            <v>101199</v>
          </cell>
          <cell r="B9754" t="str">
            <v>CERCA COM MOURÕES DE CONCRETO, SEÇÃO "T" PONTA INCLINADA, 10X10CM, ESPAÇAMENTO DE 2,5M, CRAVADOS 0,5M, COM 11 FIOS DE ARAME MISTO - FORNECIMENTO E INSTALAÇÃO. AF_05/2020</v>
          </cell>
          <cell r="C9754" t="str">
            <v>M</v>
          </cell>
          <cell r="D9754">
            <v>0</v>
          </cell>
          <cell r="E9754">
            <v>0</v>
          </cell>
          <cell r="F9754">
            <v>0</v>
          </cell>
        </row>
        <row r="9755">
          <cell r="A9755">
            <v>101200</v>
          </cell>
          <cell r="B9755" t="str">
            <v>CERCA COM MOURÕES DE MADEIRA, 7,5X7,5 CM, ESPAÇAMENTO DE 2,5 M, ALTURA LIVRE DE 2 M, CRAVADOS 0,5 M, COM 4 FIOS DE ARAME FARPADO Nº 14 CLASSE 250 - FORNECIMENTO E INSTALAÇÃO. AF_05/2020</v>
          </cell>
          <cell r="C9755" t="str">
            <v>M</v>
          </cell>
          <cell r="D9755">
            <v>0</v>
          </cell>
          <cell r="E9755">
            <v>0</v>
          </cell>
          <cell r="F9755">
            <v>0</v>
          </cell>
        </row>
        <row r="9756">
          <cell r="A9756">
            <v>101201</v>
          </cell>
          <cell r="B9756" t="str">
            <v>CERCA COM MOURÕES DE MADEIRA, 7,5X7,5 CM, ESPAÇAMENTO DE 2,5 M, ALTURA LIVRE DE 2 M, CRAVADOS 0,5 M, COM 8 FIOS DE ARAME FARPADO Nº 14 CLASSE 250 - FORNECIMENTO E INSTALAÇÃO. AF_05/2020</v>
          </cell>
          <cell r="C9756" t="str">
            <v>M</v>
          </cell>
          <cell r="D9756">
            <v>0</v>
          </cell>
          <cell r="E9756">
            <v>0</v>
          </cell>
          <cell r="F9756">
            <v>0</v>
          </cell>
        </row>
        <row r="9757">
          <cell r="A9757">
            <v>101202</v>
          </cell>
          <cell r="B9757" t="str">
            <v>CERCA COM MOURÕES DE MADEIRA ROLIÇA, DIÂMETRO 11 CM, ESPAÇAMENTO DE 2,5 M, ALTURA LIVRE DE 1,7 M, CRAVADOS 0,5 M, COM 5 FIOS DE ARAME FARPADO Nº 14 CLASSE 250 - FORNECIMENTO E INSTALAÇÃO. AF_05/2020</v>
          </cell>
          <cell r="C9757" t="str">
            <v>M</v>
          </cell>
          <cell r="D9757">
            <v>0</v>
          </cell>
          <cell r="E9757">
            <v>0</v>
          </cell>
          <cell r="F9757">
            <v>0</v>
          </cell>
        </row>
        <row r="9758">
          <cell r="A9758">
            <v>101203</v>
          </cell>
          <cell r="B9758" t="str">
            <v>CERCA COM MOURÕES DE MADEIRA ROLIÇA, DIÂMETRO 11 CM, ESPAÇAMENTO DE 2,5 M, ALTURA LIVRE DE 1,7 M, CRAVADOS 0,5 M, COM 5 FIOS DE ARAME DE AÇO OVALADO 15X17 - FORNECIMENTO E INSTALAÇÃO. AF_05/2020</v>
          </cell>
          <cell r="C9758" t="str">
            <v>M</v>
          </cell>
          <cell r="D9758">
            <v>0</v>
          </cell>
          <cell r="E9758">
            <v>0</v>
          </cell>
          <cell r="F9758">
            <v>0</v>
          </cell>
        </row>
        <row r="9759">
          <cell r="A9759">
            <v>101204</v>
          </cell>
          <cell r="B9759" t="str">
            <v>CERCA COM MOURÕES DE MADEIRA ROLIÇA, DIÂMETRO 11 CM, ESPAÇAMENTO DE 2,5 M, ALTURA LIVRE DE 1,7 M, CRAVADOS 0,5 M, COM 5 FIOS DE ARAME MISTO - FORNECIMENTO E INSTALAÇÃO. AF_05/2020</v>
          </cell>
          <cell r="C9759" t="str">
            <v>M</v>
          </cell>
          <cell r="D9759">
            <v>0</v>
          </cell>
          <cell r="E9759">
            <v>0</v>
          </cell>
          <cell r="F9759">
            <v>0</v>
          </cell>
        </row>
        <row r="9760">
          <cell r="A9760">
            <v>101205</v>
          </cell>
          <cell r="B9760" t="str">
            <v>PORTÃO COM MOURÕES DE MADEIRA ROLIÇA, DIÂMETRO 11 CM, COM 5 FIOS DE ARAME FARPADO Nº 14 CLASSE 250, SEM DOBRADIÇAS - FORNECIMENTO E INSTALAÇÃO. AF_05/2020</v>
          </cell>
          <cell r="C9760" t="str">
            <v>M</v>
          </cell>
          <cell r="D9760">
            <v>0</v>
          </cell>
          <cell r="E9760">
            <v>0</v>
          </cell>
          <cell r="F9760">
            <v>0</v>
          </cell>
        </row>
        <row r="9761">
          <cell r="A9761" t="str">
            <v>74244/1</v>
          </cell>
          <cell r="B9761" t="str">
            <v>ALAMBRADO PARA QUADRA POLIESPORTIVA, ESTRUTURADO POR TUBOS DE ACO GALVANIZADO, COM COSTURA, DIN 2440, DIAMETRO 2", COM TELA DE ARAME GALVANIZADO, FIO 14 BWG E MALHA QUADRADA 5X5CM</v>
          </cell>
          <cell r="C9761" t="str">
            <v>M2</v>
          </cell>
          <cell r="D9761">
            <v>0</v>
          </cell>
          <cell r="E9761">
            <v>0</v>
          </cell>
          <cell r="F9761">
            <v>0</v>
          </cell>
        </row>
        <row r="9762">
          <cell r="A9762">
            <v>98509</v>
          </cell>
          <cell r="B9762" t="str">
            <v>PLANTIO DE ARBUSTO OU  CERCA VIVA. AF_05/2018</v>
          </cell>
          <cell r="C9762" t="str">
            <v>UN</v>
          </cell>
          <cell r="D9762">
            <v>0</v>
          </cell>
          <cell r="E9762">
            <v>0</v>
          </cell>
          <cell r="F9762">
            <v>0</v>
          </cell>
        </row>
        <row r="9763">
          <cell r="A9763">
            <v>98510</v>
          </cell>
          <cell r="B9763" t="str">
            <v>PLANTIO DE ÁRVORE ORNAMENTAL COM ALTURA DE MUDA MENOR OU IGUAL A 2,00 M. AF_05/2018</v>
          </cell>
          <cell r="C9763" t="str">
            <v>UN</v>
          </cell>
          <cell r="D9763">
            <v>0</v>
          </cell>
          <cell r="E9763">
            <v>0</v>
          </cell>
          <cell r="F9763">
            <v>0</v>
          </cell>
        </row>
        <row r="9764">
          <cell r="A9764">
            <v>98511</v>
          </cell>
          <cell r="B9764" t="str">
            <v>PLANTIO DE ÁRVORE ORNAMENTAL COM ALTURA DE MUDA MAIOR QUE 2,00 M E MENOR OU IGUAL A 4,00 M. AF_05/2018</v>
          </cell>
          <cell r="C9764" t="str">
            <v>UN</v>
          </cell>
          <cell r="D9764">
            <v>0</v>
          </cell>
          <cell r="E9764">
            <v>0</v>
          </cell>
          <cell r="F9764">
            <v>0</v>
          </cell>
        </row>
        <row r="9765">
          <cell r="A9765">
            <v>98516</v>
          </cell>
          <cell r="B9765" t="str">
            <v>PLANTIO DE PALMEIRA COM ALTURA DE MUDA MENOR OU IGUAL A 2,00 M. AF_05/2018</v>
          </cell>
          <cell r="C9765" t="str">
            <v>UN</v>
          </cell>
          <cell r="D9765">
            <v>0</v>
          </cell>
          <cell r="E9765">
            <v>0</v>
          </cell>
          <cell r="F9765">
            <v>0</v>
          </cell>
        </row>
        <row r="9766">
          <cell r="A9766">
            <v>98519</v>
          </cell>
          <cell r="B9766" t="str">
            <v>REVOLVIMENTO E LIMPEZA MANUAL DE SOLO. AF_05/2018</v>
          </cell>
          <cell r="C9766" t="str">
            <v>M2</v>
          </cell>
          <cell r="D9766">
            <v>0</v>
          </cell>
          <cell r="E9766">
            <v>0</v>
          </cell>
          <cell r="F9766">
            <v>0</v>
          </cell>
        </row>
        <row r="9767">
          <cell r="A9767">
            <v>98520</v>
          </cell>
          <cell r="B9767" t="str">
            <v>APLICAÇÃO DE ADUBO EM SOLO. AF_05/2018</v>
          </cell>
          <cell r="C9767" t="str">
            <v>M2</v>
          </cell>
          <cell r="D9767">
            <v>0</v>
          </cell>
          <cell r="E9767">
            <v>0</v>
          </cell>
          <cell r="F9767">
            <v>0</v>
          </cell>
        </row>
        <row r="9768">
          <cell r="A9768">
            <v>98521</v>
          </cell>
          <cell r="B9768" t="str">
            <v>APLICAÇÃO DE CALCÁRIO PARA CORREÇÃO DO PH DO SOLO. AF_05/2018</v>
          </cell>
          <cell r="C9768" t="str">
            <v>M2</v>
          </cell>
          <cell r="D9768">
            <v>0</v>
          </cell>
          <cell r="E9768">
            <v>0</v>
          </cell>
          <cell r="F9768">
            <v>0</v>
          </cell>
        </row>
        <row r="9769">
          <cell r="A9769">
            <v>98522</v>
          </cell>
          <cell r="B9769" t="str">
            <v>ALAMBRADO EM MOURÕES DE CONCRETO, COM TELA DE ARAME GALVANIZADO (INCLUSIVE MURETA EM CONCRETO). AF_05/2018</v>
          </cell>
          <cell r="C9769" t="str">
            <v>M</v>
          </cell>
          <cell r="D9769">
            <v>0</v>
          </cell>
          <cell r="E9769">
            <v>0</v>
          </cell>
          <cell r="F9769">
            <v>0</v>
          </cell>
        </row>
        <row r="9770">
          <cell r="A9770">
            <v>98524</v>
          </cell>
          <cell r="B9770" t="str">
            <v>LIMPEZA MANUAL DE VEGETAÇÃO EM TERRENO COM ENXADA.AF_05/2018</v>
          </cell>
          <cell r="C9770" t="str">
            <v>M2</v>
          </cell>
          <cell r="D9770">
            <v>0</v>
          </cell>
          <cell r="E9770">
            <v>0</v>
          </cell>
          <cell r="F9770">
            <v>0</v>
          </cell>
        </row>
        <row r="9771">
          <cell r="A9771">
            <v>98503</v>
          </cell>
          <cell r="B9771" t="str">
            <v>PLANTIO DE GRAMA EM PAVIMENTO CONCREGRAMA. AF_05/2018</v>
          </cell>
          <cell r="C9771" t="str">
            <v>M2</v>
          </cell>
          <cell r="D9771">
            <v>0</v>
          </cell>
          <cell r="E9771">
            <v>0</v>
          </cell>
          <cell r="F9771">
            <v>0</v>
          </cell>
        </row>
        <row r="9772">
          <cell r="A9772">
            <v>98504</v>
          </cell>
          <cell r="B9772" t="str">
            <v>PLANTIO DE GRAMA EM PLACAS. AF_05/2018</v>
          </cell>
          <cell r="C9772" t="str">
            <v>M2</v>
          </cell>
          <cell r="D9772">
            <v>0</v>
          </cell>
          <cell r="E9772">
            <v>0</v>
          </cell>
          <cell r="F9772">
            <v>0</v>
          </cell>
        </row>
        <row r="9773">
          <cell r="A9773">
            <v>98505</v>
          </cell>
          <cell r="B9773" t="str">
            <v>PLANTIO DE FORRAÇÃO. AF_05/2018</v>
          </cell>
          <cell r="C9773" t="str">
            <v>M2</v>
          </cell>
          <cell r="D9773">
            <v>0</v>
          </cell>
          <cell r="E9773">
            <v>0</v>
          </cell>
          <cell r="F9773">
            <v>0</v>
          </cell>
        </row>
        <row r="9774">
          <cell r="A9774">
            <v>98525</v>
          </cell>
          <cell r="B9774" t="str">
            <v>LIMPEZA MECANIZADA DE CAMADA VEGETAL, VEGETAÇÃO E PEQUENAS ÁRVORES (DIÂMETRO DE TRONCO MENOR QUE 0,20 M), COM TRATOR DE ESTEIRAS.AF_05/2018</v>
          </cell>
          <cell r="C9774" t="str">
            <v>M2</v>
          </cell>
          <cell r="D9774">
            <v>0</v>
          </cell>
          <cell r="E9774">
            <v>0</v>
          </cell>
          <cell r="F9774">
            <v>0</v>
          </cell>
        </row>
        <row r="9775">
          <cell r="A9775">
            <v>98526</v>
          </cell>
          <cell r="B9775" t="str">
            <v>REMOÇÃO DE RAÍZES REMANESCENTES DE TRONCO DE ÁRVORE COM DIÂMETRO MAIOR OU IGUAL A 0,20 M E MENOR QUE 0,40 M.AF_05/2018</v>
          </cell>
          <cell r="C9775" t="str">
            <v>UN</v>
          </cell>
          <cell r="D9775">
            <v>0</v>
          </cell>
          <cell r="E9775">
            <v>0</v>
          </cell>
          <cell r="F9775">
            <v>0</v>
          </cell>
        </row>
        <row r="9776">
          <cell r="A9776">
            <v>98527</v>
          </cell>
          <cell r="B9776" t="str">
            <v>REMOÇÃO DE RAÍZES REMANESCENTES DE TRONCO DE ÁRVORE COM DIÂMETRO MAIOR OU IGUAL A 0,40 M E MENOR QUE 0,60 M.AF_05/2018</v>
          </cell>
          <cell r="C9776" t="str">
            <v>UN</v>
          </cell>
          <cell r="D9776">
            <v>0</v>
          </cell>
          <cell r="E9776">
            <v>0</v>
          </cell>
          <cell r="F9776">
            <v>0</v>
          </cell>
        </row>
        <row r="9777">
          <cell r="A9777">
            <v>98528</v>
          </cell>
          <cell r="B9777" t="str">
            <v>REMOÇÃO DE RAÍZES REMANESCENTES DE TRONCO DE ÁRVORE COM DIÂMETRO MAIOR OU IGUAL A 0,60 M.AF_05/2018</v>
          </cell>
          <cell r="C9777" t="str">
            <v>UN</v>
          </cell>
          <cell r="D9777">
            <v>0</v>
          </cell>
          <cell r="E9777">
            <v>0</v>
          </cell>
          <cell r="F9777">
            <v>0</v>
          </cell>
        </row>
        <row r="9778">
          <cell r="A9778">
            <v>98529</v>
          </cell>
          <cell r="B9778" t="str">
            <v>CORTE RASO E RECORTE DE ÁRVORE COM DIÂMETRO DE TRONCO MAIOR OU IGUAL A 0,20 M E MENOR QUE 0,40 M.AF_05/2018</v>
          </cell>
          <cell r="C9778" t="str">
            <v>UN</v>
          </cell>
          <cell r="D9778">
            <v>0</v>
          </cell>
          <cell r="E9778">
            <v>0</v>
          </cell>
          <cell r="F9778">
            <v>0</v>
          </cell>
        </row>
        <row r="9779">
          <cell r="A9779">
            <v>98530</v>
          </cell>
          <cell r="B9779" t="str">
            <v>CORTE RASO E RECORTE DE ÁRVORE COM DIÂMETRO DE TRONCO MAIOR OU IGUAL A 0,40 M E MENOR QUE 0,60 M.AF_05/2018</v>
          </cell>
          <cell r="C9779" t="str">
            <v>UN</v>
          </cell>
          <cell r="D9779">
            <v>0</v>
          </cell>
          <cell r="E9779">
            <v>0</v>
          </cell>
          <cell r="F9779">
            <v>0</v>
          </cell>
        </row>
        <row r="9780">
          <cell r="A9780">
            <v>98531</v>
          </cell>
          <cell r="B9780" t="str">
            <v>CORTE RASO E RECORTE DE ÁRVORE COM DIÂMETRO DE TRONCO MAIOR OU IGUAL A 0,60 M.AF_05/2018</v>
          </cell>
          <cell r="C9780" t="str">
            <v>UN</v>
          </cell>
          <cell r="D9780">
            <v>0</v>
          </cell>
          <cell r="E9780">
            <v>0</v>
          </cell>
          <cell r="F9780">
            <v>0</v>
          </cell>
        </row>
        <row r="9781">
          <cell r="A9781">
            <v>98532</v>
          </cell>
          <cell r="B9781" t="str">
            <v>PODA EM ALTURA DE ÁRVORE COM DIÂMETRO DE TRONCO MENOR QUE 0,20 M.AF_05/2018</v>
          </cell>
          <cell r="C9781" t="str">
            <v>UN</v>
          </cell>
          <cell r="D9781">
            <v>0</v>
          </cell>
          <cell r="E9781">
            <v>0</v>
          </cell>
          <cell r="F9781">
            <v>0</v>
          </cell>
        </row>
        <row r="9782">
          <cell r="A9782">
            <v>98533</v>
          </cell>
          <cell r="B9782" t="str">
            <v>PODA EM ALTURA DE ÁRVORE COM DIÂMETRO DE TRONCO MAIOR OU IGUAL A 0,20 M E MENOR QUE 0,40 M.AF_05/2018</v>
          </cell>
          <cell r="C9782" t="str">
            <v>UN</v>
          </cell>
          <cell r="D9782">
            <v>0</v>
          </cell>
          <cell r="E9782">
            <v>0</v>
          </cell>
          <cell r="F9782">
            <v>0</v>
          </cell>
        </row>
        <row r="9783">
          <cell r="A9783">
            <v>98534</v>
          </cell>
          <cell r="B9783" t="str">
            <v>PODA EM ALTURA DE ÁRVORE COM DIÂMETRO DE TRONCO MAIOR OU IGUAL A 0,40 M E MENOR QUE 0,60 M.AF_05/2018</v>
          </cell>
          <cell r="C9783" t="str">
            <v>UN</v>
          </cell>
          <cell r="D9783">
            <v>0</v>
          </cell>
          <cell r="E9783">
            <v>0</v>
          </cell>
          <cell r="F9783">
            <v>0</v>
          </cell>
        </row>
        <row r="9784">
          <cell r="A9784">
            <v>98535</v>
          </cell>
          <cell r="B9784" t="str">
            <v>PODA EM ALTURA DE ÁRVORE COM DIÂMETRO DE TRONCO MAIOR OU IGUAL A 0,60 M.AF_05/2018</v>
          </cell>
          <cell r="C9784" t="str">
            <v>UN</v>
          </cell>
          <cell r="D9784">
            <v>0</v>
          </cell>
          <cell r="E9784">
            <v>0</v>
          </cell>
          <cell r="F9784">
            <v>0</v>
          </cell>
        </row>
        <row r="9785">
          <cell r="A9785">
            <v>88238</v>
          </cell>
          <cell r="B9785" t="str">
            <v>AJUDANTE DE ARMADOR COM ENCARGOS COMPLEMENTARES</v>
          </cell>
          <cell r="C9785" t="str">
            <v>H</v>
          </cell>
          <cell r="D9785">
            <v>0</v>
          </cell>
          <cell r="E9785">
            <v>0</v>
          </cell>
          <cell r="F9785">
            <v>0</v>
          </cell>
        </row>
        <row r="9786">
          <cell r="A9786">
            <v>88239</v>
          </cell>
          <cell r="B9786" t="str">
            <v>AJUDANTE DE CARPINTEIRO COM ENCARGOS COMPLEMENTARES</v>
          </cell>
          <cell r="C9786" t="str">
            <v>H</v>
          </cell>
          <cell r="D9786">
            <v>0</v>
          </cell>
          <cell r="E9786">
            <v>0</v>
          </cell>
          <cell r="F9786">
            <v>0</v>
          </cell>
        </row>
        <row r="9787">
          <cell r="A9787">
            <v>88240</v>
          </cell>
          <cell r="B9787" t="str">
            <v>AJUDANTE DE ESTRUTURA METÁLICA COM ENCARGOS COMPLEMENTARES</v>
          </cell>
          <cell r="C9787" t="str">
            <v>H</v>
          </cell>
          <cell r="D9787">
            <v>0</v>
          </cell>
          <cell r="E9787">
            <v>0</v>
          </cell>
          <cell r="F9787">
            <v>0</v>
          </cell>
        </row>
        <row r="9788">
          <cell r="A9788">
            <v>88241</v>
          </cell>
          <cell r="B9788" t="str">
            <v>AJUDANTE DE OPERAÇÃO EM GERAL COM ENCARGOS COMPLEMENTARES</v>
          </cell>
          <cell r="C9788" t="str">
            <v>H</v>
          </cell>
          <cell r="D9788">
            <v>0</v>
          </cell>
          <cell r="E9788">
            <v>0</v>
          </cell>
          <cell r="F9788">
            <v>0</v>
          </cell>
        </row>
        <row r="9789">
          <cell r="A9789">
            <v>88242</v>
          </cell>
          <cell r="B9789" t="str">
            <v>AJUDANTE DE PEDREIRO COM ENCARGOS COMPLEMENTARES</v>
          </cell>
          <cell r="C9789" t="str">
            <v>H</v>
          </cell>
          <cell r="D9789">
            <v>0</v>
          </cell>
          <cell r="E9789">
            <v>0</v>
          </cell>
          <cell r="F9789">
            <v>0</v>
          </cell>
        </row>
        <row r="9790">
          <cell r="A9790">
            <v>88243</v>
          </cell>
          <cell r="B9790" t="str">
            <v>AJUDANTE ESPECIALIZADO COM ENCARGOS COMPLEMENTARES</v>
          </cell>
          <cell r="C9790" t="str">
            <v>H</v>
          </cell>
          <cell r="D9790">
            <v>0</v>
          </cell>
          <cell r="E9790">
            <v>0</v>
          </cell>
          <cell r="F9790">
            <v>0</v>
          </cell>
        </row>
        <row r="9791">
          <cell r="A9791">
            <v>88245</v>
          </cell>
          <cell r="B9791" t="str">
            <v>ARMADOR COM ENCARGOS COMPLEMENTARES</v>
          </cell>
          <cell r="C9791" t="str">
            <v>H</v>
          </cell>
          <cell r="D9791">
            <v>0</v>
          </cell>
          <cell r="E9791">
            <v>0</v>
          </cell>
          <cell r="F9791">
            <v>0</v>
          </cell>
        </row>
        <row r="9792">
          <cell r="A9792">
            <v>88246</v>
          </cell>
          <cell r="B9792" t="str">
            <v>ASSENTADOR DE TUBOS COM ENCARGOS COMPLEMENTARES</v>
          </cell>
          <cell r="C9792" t="str">
            <v>H</v>
          </cell>
          <cell r="D9792">
            <v>0</v>
          </cell>
          <cell r="E9792">
            <v>0</v>
          </cell>
          <cell r="F9792">
            <v>0</v>
          </cell>
        </row>
        <row r="9793">
          <cell r="A9793">
            <v>88247</v>
          </cell>
          <cell r="B9793" t="str">
            <v>AUXILIAR DE ELETRICISTA COM ENCARGOS COMPLEMENTARES</v>
          </cell>
          <cell r="C9793" t="str">
            <v>H</v>
          </cell>
          <cell r="D9793">
            <v>0</v>
          </cell>
          <cell r="E9793">
            <v>0</v>
          </cell>
          <cell r="F9793">
            <v>0</v>
          </cell>
        </row>
        <row r="9794">
          <cell r="A9794">
            <v>88248</v>
          </cell>
          <cell r="B9794" t="str">
            <v>AUXILIAR DE ENCANADOR OU BOMBEIRO HIDRÁULICO COM ENCARGOS COMPLEMENTARES</v>
          </cell>
          <cell r="C9794" t="str">
            <v>H</v>
          </cell>
          <cell r="D9794">
            <v>0</v>
          </cell>
          <cell r="E9794">
            <v>0</v>
          </cell>
          <cell r="F9794">
            <v>0</v>
          </cell>
        </row>
        <row r="9795">
          <cell r="A9795">
            <v>88249</v>
          </cell>
          <cell r="B9795" t="str">
            <v>AUXILIAR DE LABORATÓRIO COM ENCARGOS COMPLEMENTARES</v>
          </cell>
          <cell r="C9795" t="str">
            <v>H</v>
          </cell>
          <cell r="D9795">
            <v>0</v>
          </cell>
          <cell r="E9795">
            <v>0</v>
          </cell>
          <cell r="F9795">
            <v>0</v>
          </cell>
        </row>
        <row r="9796">
          <cell r="A9796">
            <v>88250</v>
          </cell>
          <cell r="B9796" t="str">
            <v>AUXILIAR DE MECÂNICO COM ENCARGOS COMPLEMENTARES</v>
          </cell>
          <cell r="C9796" t="str">
            <v>H</v>
          </cell>
          <cell r="D9796">
            <v>0</v>
          </cell>
          <cell r="E9796">
            <v>0</v>
          </cell>
          <cell r="F9796">
            <v>0</v>
          </cell>
        </row>
        <row r="9797">
          <cell r="A9797">
            <v>88251</v>
          </cell>
          <cell r="B9797" t="str">
            <v>AUXILIAR DE SERRALHEIRO COM ENCARGOS COMPLEMENTARES</v>
          </cell>
          <cell r="C9797" t="str">
            <v>H</v>
          </cell>
          <cell r="D9797">
            <v>0</v>
          </cell>
          <cell r="E9797">
            <v>0</v>
          </cell>
          <cell r="F9797">
            <v>0</v>
          </cell>
        </row>
        <row r="9798">
          <cell r="A9798">
            <v>88252</v>
          </cell>
          <cell r="B9798" t="str">
            <v>AUXILIAR DE SERVIÇOS GERAIS COM ENCARGOS COMPLEMENTARES</v>
          </cell>
          <cell r="C9798" t="str">
            <v>H</v>
          </cell>
          <cell r="D9798">
            <v>0</v>
          </cell>
          <cell r="E9798">
            <v>0</v>
          </cell>
          <cell r="F9798">
            <v>0</v>
          </cell>
        </row>
        <row r="9799">
          <cell r="A9799">
            <v>88253</v>
          </cell>
          <cell r="B9799" t="str">
            <v>AUXILIAR DE TOPÓGRAFO COM ENCARGOS COMPLEMENTARES</v>
          </cell>
          <cell r="C9799" t="str">
            <v>H</v>
          </cell>
          <cell r="D9799">
            <v>0</v>
          </cell>
          <cell r="E9799">
            <v>0</v>
          </cell>
          <cell r="F9799">
            <v>0</v>
          </cell>
        </row>
        <row r="9800">
          <cell r="A9800">
            <v>88255</v>
          </cell>
          <cell r="B9800" t="str">
            <v>AUXILIAR TÉCNICO DE ENGENHARIA COM ENCARGOS COMPLEMENTARES</v>
          </cell>
          <cell r="C9800" t="str">
            <v>H</v>
          </cell>
          <cell r="D9800">
            <v>0</v>
          </cell>
          <cell r="E9800">
            <v>0</v>
          </cell>
          <cell r="F9800">
            <v>0</v>
          </cell>
        </row>
        <row r="9801">
          <cell r="A9801">
            <v>88256</v>
          </cell>
          <cell r="B9801" t="str">
            <v>AZULEJISTA OU LADRILHISTA COM ENCARGOS COMPLEMENTARES</v>
          </cell>
          <cell r="C9801" t="str">
            <v>H</v>
          </cell>
          <cell r="D9801">
            <v>0</v>
          </cell>
          <cell r="E9801">
            <v>0</v>
          </cell>
          <cell r="F9801">
            <v>0</v>
          </cell>
        </row>
        <row r="9802">
          <cell r="A9802">
            <v>88257</v>
          </cell>
          <cell r="B9802" t="str">
            <v>BLASTER, DINAMITADOR OU CABO DE FOGO COM ENCARGOS COMPLEMENTARES</v>
          </cell>
          <cell r="C9802" t="str">
            <v>H</v>
          </cell>
          <cell r="D9802">
            <v>0</v>
          </cell>
          <cell r="E9802">
            <v>0</v>
          </cell>
          <cell r="F9802">
            <v>0</v>
          </cell>
        </row>
        <row r="9803">
          <cell r="A9803">
            <v>88258</v>
          </cell>
          <cell r="B9803" t="str">
            <v>CADASTRISTA DE REDES DE AGUA E ESGOTO COM ENCARGOS COMPLEMENTARES</v>
          </cell>
          <cell r="C9803" t="str">
            <v>H</v>
          </cell>
          <cell r="D9803">
            <v>0</v>
          </cell>
          <cell r="E9803">
            <v>0</v>
          </cell>
          <cell r="F9803">
            <v>0</v>
          </cell>
        </row>
        <row r="9804">
          <cell r="A9804">
            <v>88259</v>
          </cell>
          <cell r="B9804" t="str">
            <v>CALAFETADOR/CALAFATE COM ENCARGOS COMPLEMENTARES</v>
          </cell>
          <cell r="C9804" t="str">
            <v>H</v>
          </cell>
          <cell r="D9804">
            <v>0</v>
          </cell>
          <cell r="E9804">
            <v>0</v>
          </cell>
          <cell r="F9804">
            <v>0</v>
          </cell>
        </row>
        <row r="9805">
          <cell r="A9805">
            <v>88260</v>
          </cell>
          <cell r="B9805" t="str">
            <v>CALCETEIRO COM ENCARGOS COMPLEMENTARES</v>
          </cell>
          <cell r="C9805" t="str">
            <v>H</v>
          </cell>
          <cell r="D9805">
            <v>0</v>
          </cell>
          <cell r="E9805">
            <v>0</v>
          </cell>
          <cell r="F9805">
            <v>0</v>
          </cell>
        </row>
        <row r="9806">
          <cell r="A9806">
            <v>88261</v>
          </cell>
          <cell r="B9806" t="str">
            <v>CARPINTEIRO DE ESQUADRIA COM ENCARGOS COMPLEMENTARES</v>
          </cell>
          <cell r="C9806" t="str">
            <v>H</v>
          </cell>
          <cell r="D9806">
            <v>0</v>
          </cell>
          <cell r="E9806">
            <v>0</v>
          </cell>
          <cell r="F9806">
            <v>0</v>
          </cell>
        </row>
        <row r="9807">
          <cell r="A9807">
            <v>88262</v>
          </cell>
          <cell r="B9807" t="str">
            <v>CARPINTEIRO DE FORMAS COM ENCARGOS COMPLEMENTARES</v>
          </cell>
          <cell r="C9807" t="str">
            <v>H</v>
          </cell>
          <cell r="D9807">
            <v>0</v>
          </cell>
          <cell r="E9807">
            <v>0</v>
          </cell>
          <cell r="F9807">
            <v>0</v>
          </cell>
        </row>
        <row r="9808">
          <cell r="A9808">
            <v>88263</v>
          </cell>
          <cell r="B9808" t="str">
            <v>CAVOUQUEIRO OU OPERADOR PERFURATRIZ/ROMPEDOR COM ENCARGOS COMPLEMENTARES</v>
          </cell>
          <cell r="C9808" t="str">
            <v>H</v>
          </cell>
          <cell r="D9808">
            <v>0</v>
          </cell>
          <cell r="E9808">
            <v>0</v>
          </cell>
          <cell r="F9808">
            <v>0</v>
          </cell>
        </row>
        <row r="9809">
          <cell r="A9809">
            <v>88264</v>
          </cell>
          <cell r="B9809" t="str">
            <v>ELETRICISTA COM ENCARGOS COMPLEMENTARES</v>
          </cell>
          <cell r="C9809" t="str">
            <v>H</v>
          </cell>
          <cell r="D9809">
            <v>0</v>
          </cell>
          <cell r="E9809">
            <v>0</v>
          </cell>
          <cell r="F9809">
            <v>0</v>
          </cell>
        </row>
        <row r="9810">
          <cell r="A9810">
            <v>88265</v>
          </cell>
          <cell r="B9810" t="str">
            <v>ELETRICISTA INDUSTRIAL COM ENCARGOS COMPLEMENTARES</v>
          </cell>
          <cell r="C9810" t="str">
            <v>H</v>
          </cell>
          <cell r="D9810">
            <v>0</v>
          </cell>
          <cell r="E9810">
            <v>0</v>
          </cell>
          <cell r="F9810">
            <v>0</v>
          </cell>
        </row>
        <row r="9811">
          <cell r="A9811">
            <v>88266</v>
          </cell>
          <cell r="B9811" t="str">
            <v>ELETROTÉCNICO COM ENCARGOS COMPLEMENTARES</v>
          </cell>
          <cell r="C9811" t="str">
            <v>H</v>
          </cell>
          <cell r="D9811">
            <v>0</v>
          </cell>
          <cell r="E9811">
            <v>0</v>
          </cell>
          <cell r="F9811">
            <v>0</v>
          </cell>
        </row>
        <row r="9812">
          <cell r="A9812">
            <v>88267</v>
          </cell>
          <cell r="B9812" t="str">
            <v>ENCANADOR OU BOMBEIRO HIDRÁULICO COM ENCARGOS COMPLEMENTARES</v>
          </cell>
          <cell r="C9812" t="str">
            <v>H</v>
          </cell>
          <cell r="D9812">
            <v>0</v>
          </cell>
          <cell r="E9812">
            <v>0</v>
          </cell>
          <cell r="F9812">
            <v>0</v>
          </cell>
        </row>
        <row r="9813">
          <cell r="A9813">
            <v>88268</v>
          </cell>
          <cell r="B9813" t="str">
            <v>ESTUCADOR COM ENCARGOS COMPLEMENTARES</v>
          </cell>
          <cell r="C9813" t="str">
            <v>H</v>
          </cell>
          <cell r="D9813">
            <v>0</v>
          </cell>
          <cell r="E9813">
            <v>0</v>
          </cell>
          <cell r="F9813">
            <v>0</v>
          </cell>
        </row>
        <row r="9814">
          <cell r="A9814">
            <v>88269</v>
          </cell>
          <cell r="B9814" t="str">
            <v>GESSEIRO COM ENCARGOS COMPLEMENTARES</v>
          </cell>
          <cell r="C9814" t="str">
            <v>H</v>
          </cell>
          <cell r="D9814">
            <v>0</v>
          </cell>
          <cell r="E9814">
            <v>0</v>
          </cell>
          <cell r="F9814">
            <v>0</v>
          </cell>
        </row>
        <row r="9815">
          <cell r="A9815">
            <v>88270</v>
          </cell>
          <cell r="B9815" t="str">
            <v>IMPERMEABILIZADOR COM ENCARGOS COMPLEMENTARES</v>
          </cell>
          <cell r="C9815" t="str">
            <v>H</v>
          </cell>
          <cell r="D9815">
            <v>0</v>
          </cell>
          <cell r="E9815">
            <v>0</v>
          </cell>
          <cell r="F9815">
            <v>0</v>
          </cell>
        </row>
        <row r="9816">
          <cell r="A9816">
            <v>88272</v>
          </cell>
          <cell r="B9816" t="str">
            <v>MACARIQUEIRO COM ENCARGOS COMPLEMENTARES</v>
          </cell>
          <cell r="C9816" t="str">
            <v>H</v>
          </cell>
          <cell r="D9816">
            <v>0</v>
          </cell>
          <cell r="E9816">
            <v>0</v>
          </cell>
          <cell r="F9816">
            <v>0</v>
          </cell>
        </row>
        <row r="9817">
          <cell r="A9817">
            <v>88273</v>
          </cell>
          <cell r="B9817" t="str">
            <v>MARCENEIRO COM ENCARGOS COMPLEMENTARES</v>
          </cell>
          <cell r="C9817" t="str">
            <v>H</v>
          </cell>
          <cell r="D9817">
            <v>0</v>
          </cell>
          <cell r="E9817">
            <v>0</v>
          </cell>
          <cell r="F9817">
            <v>0</v>
          </cell>
        </row>
        <row r="9818">
          <cell r="A9818">
            <v>88274</v>
          </cell>
          <cell r="B9818" t="str">
            <v>MARMORISTA/GRANITEIRO COM ENCARGOS COMPLEMENTARES</v>
          </cell>
          <cell r="C9818" t="str">
            <v>H</v>
          </cell>
          <cell r="D9818">
            <v>0</v>
          </cell>
          <cell r="E9818">
            <v>0</v>
          </cell>
          <cell r="F9818">
            <v>0</v>
          </cell>
        </row>
        <row r="9819">
          <cell r="A9819">
            <v>88275</v>
          </cell>
          <cell r="B9819" t="str">
            <v>MECÃNICO DE EQUIPAMENTOS PESADOS COM ENCARGOS COMPLEMENTARES</v>
          </cell>
          <cell r="C9819" t="str">
            <v>H</v>
          </cell>
          <cell r="D9819">
            <v>0</v>
          </cell>
          <cell r="E9819">
            <v>0</v>
          </cell>
          <cell r="F9819">
            <v>0</v>
          </cell>
        </row>
        <row r="9820">
          <cell r="A9820">
            <v>88277</v>
          </cell>
          <cell r="B9820" t="str">
            <v>MONTADOR (TUBO AÇO/EQUIPAMENTOS) COM ENCARGOS COMPLEMENTARES</v>
          </cell>
          <cell r="C9820" t="str">
            <v>H</v>
          </cell>
          <cell r="D9820">
            <v>0</v>
          </cell>
          <cell r="E9820">
            <v>0</v>
          </cell>
          <cell r="F9820">
            <v>0</v>
          </cell>
        </row>
        <row r="9821">
          <cell r="A9821">
            <v>88278</v>
          </cell>
          <cell r="B9821" t="str">
            <v>MONTADOR DE ESTRUTURA METÁLICA COM ENCARGOS COMPLEMENTARES</v>
          </cell>
          <cell r="C9821" t="str">
            <v>H</v>
          </cell>
          <cell r="D9821">
            <v>0</v>
          </cell>
          <cell r="E9821">
            <v>0</v>
          </cell>
          <cell r="F9821">
            <v>0</v>
          </cell>
        </row>
        <row r="9822">
          <cell r="A9822">
            <v>88279</v>
          </cell>
          <cell r="B9822" t="str">
            <v>MONTADOR ELETROMECÃNICO COM ENCARGOS COMPLEMENTARES</v>
          </cell>
          <cell r="C9822" t="str">
            <v>H</v>
          </cell>
          <cell r="D9822">
            <v>0</v>
          </cell>
          <cell r="E9822">
            <v>0</v>
          </cell>
          <cell r="F9822">
            <v>0</v>
          </cell>
        </row>
        <row r="9823">
          <cell r="A9823">
            <v>88281</v>
          </cell>
          <cell r="B9823" t="str">
            <v>MOTORISTA DE BASCULANTE COM ENCARGOS COMPLEMENTARES</v>
          </cell>
          <cell r="C9823" t="str">
            <v>H</v>
          </cell>
          <cell r="D9823">
            <v>0</v>
          </cell>
          <cell r="E9823">
            <v>0</v>
          </cell>
          <cell r="F9823">
            <v>0</v>
          </cell>
        </row>
        <row r="9824">
          <cell r="A9824">
            <v>88282</v>
          </cell>
          <cell r="B9824" t="str">
            <v>MOTORISTA DE CAMINHÃO COM ENCARGOS COMPLEMENTARES</v>
          </cell>
          <cell r="C9824" t="str">
            <v>H</v>
          </cell>
          <cell r="D9824">
            <v>0</v>
          </cell>
          <cell r="E9824">
            <v>0</v>
          </cell>
          <cell r="F9824">
            <v>0</v>
          </cell>
        </row>
        <row r="9825">
          <cell r="A9825">
            <v>88283</v>
          </cell>
          <cell r="B9825" t="str">
            <v>MOTORISTA DE CAMINHÃO E CARRETA COM ENCARGOS COMPLEMENTARES</v>
          </cell>
          <cell r="C9825" t="str">
            <v>H</v>
          </cell>
          <cell r="D9825">
            <v>0</v>
          </cell>
          <cell r="E9825">
            <v>0</v>
          </cell>
          <cell r="F9825">
            <v>0</v>
          </cell>
        </row>
        <row r="9826">
          <cell r="A9826">
            <v>88284</v>
          </cell>
          <cell r="B9826" t="str">
            <v>MOTORISTA DE VEIÍCULO LEVE COM ENCARGOS COMPLEMENTARES</v>
          </cell>
          <cell r="C9826" t="str">
            <v>H</v>
          </cell>
          <cell r="D9826">
            <v>0</v>
          </cell>
          <cell r="E9826">
            <v>0</v>
          </cell>
          <cell r="F9826">
            <v>0</v>
          </cell>
        </row>
        <row r="9827">
          <cell r="A9827">
            <v>88285</v>
          </cell>
          <cell r="B9827" t="str">
            <v>MOTORISTA DE VEÍCULO PESADO COM ENCARGOS COMPLEMENTARES</v>
          </cell>
          <cell r="C9827" t="str">
            <v>H</v>
          </cell>
          <cell r="D9827">
            <v>0</v>
          </cell>
          <cell r="E9827">
            <v>0</v>
          </cell>
          <cell r="F9827">
            <v>0</v>
          </cell>
        </row>
        <row r="9828">
          <cell r="A9828">
            <v>88286</v>
          </cell>
          <cell r="B9828" t="str">
            <v>MOTORISTA OPERADOR DE MUNCK COM ENCARGOS COMPLEMENTARES</v>
          </cell>
          <cell r="C9828" t="str">
            <v>H</v>
          </cell>
          <cell r="D9828">
            <v>0</v>
          </cell>
          <cell r="E9828">
            <v>0</v>
          </cell>
          <cell r="F9828">
            <v>0</v>
          </cell>
        </row>
        <row r="9829">
          <cell r="A9829">
            <v>88288</v>
          </cell>
          <cell r="B9829" t="str">
            <v>NIVELADOR COM ENCARGOS COMPLEMENTARES</v>
          </cell>
          <cell r="C9829" t="str">
            <v>H</v>
          </cell>
          <cell r="D9829">
            <v>0</v>
          </cell>
          <cell r="E9829">
            <v>0</v>
          </cell>
          <cell r="F9829">
            <v>0</v>
          </cell>
        </row>
        <row r="9830">
          <cell r="A9830">
            <v>88291</v>
          </cell>
          <cell r="B9830" t="str">
            <v>OPERADOR DE BETONEIRA (CAMINHÃO) COM ENCARGOS COMPLEMENTARES</v>
          </cell>
          <cell r="C9830" t="str">
            <v>H</v>
          </cell>
          <cell r="D9830">
            <v>0</v>
          </cell>
          <cell r="E9830">
            <v>0</v>
          </cell>
          <cell r="F9830">
            <v>0</v>
          </cell>
        </row>
        <row r="9831">
          <cell r="A9831">
            <v>88292</v>
          </cell>
          <cell r="B9831" t="str">
            <v>OPERADOR DE COMPRESSOR OU COMPRESSORISTA COM ENCARGOS COMPLEMENTARES</v>
          </cell>
          <cell r="C9831" t="str">
            <v>H</v>
          </cell>
          <cell r="D9831">
            <v>0</v>
          </cell>
          <cell r="E9831">
            <v>0</v>
          </cell>
          <cell r="F9831">
            <v>0</v>
          </cell>
        </row>
        <row r="9832">
          <cell r="A9832">
            <v>88293</v>
          </cell>
          <cell r="B9832" t="str">
            <v>OPERADOR DE DEMARCADORA DE FAIXAS COM ENCARGOS COMPLEMENTARES</v>
          </cell>
          <cell r="C9832" t="str">
            <v>H</v>
          </cell>
          <cell r="D9832">
            <v>0</v>
          </cell>
          <cell r="E9832">
            <v>0</v>
          </cell>
          <cell r="F9832">
            <v>0</v>
          </cell>
        </row>
        <row r="9833">
          <cell r="A9833">
            <v>88294</v>
          </cell>
          <cell r="B9833" t="str">
            <v>OPERADOR DE ESCAVADEIRA COM ENCARGOS COMPLEMENTARES</v>
          </cell>
          <cell r="C9833" t="str">
            <v>H</v>
          </cell>
          <cell r="D9833">
            <v>0</v>
          </cell>
          <cell r="E9833">
            <v>0</v>
          </cell>
          <cell r="F9833">
            <v>0</v>
          </cell>
        </row>
        <row r="9834">
          <cell r="A9834">
            <v>88295</v>
          </cell>
          <cell r="B9834" t="str">
            <v>OPERADOR DE GUINCHO COM ENCARGOS COMPLEMENTARES</v>
          </cell>
          <cell r="C9834" t="str">
            <v>H</v>
          </cell>
          <cell r="D9834">
            <v>0</v>
          </cell>
          <cell r="E9834">
            <v>0</v>
          </cell>
          <cell r="F9834">
            <v>0</v>
          </cell>
        </row>
        <row r="9835">
          <cell r="A9835">
            <v>88296</v>
          </cell>
          <cell r="B9835" t="str">
            <v>OPERADOR DE GUINDASTE COM ENCARGOS COMPLEMENTARES</v>
          </cell>
          <cell r="C9835" t="str">
            <v>H</v>
          </cell>
          <cell r="D9835">
            <v>0</v>
          </cell>
          <cell r="E9835">
            <v>0</v>
          </cell>
          <cell r="F9835">
            <v>0</v>
          </cell>
        </row>
        <row r="9836">
          <cell r="A9836">
            <v>88297</v>
          </cell>
          <cell r="B9836" t="str">
            <v>OPERADOR DE MÁQUINAS E EQUIPAMENTOS COM ENCARGOS COMPLEMENTARES</v>
          </cell>
          <cell r="C9836" t="str">
            <v>H</v>
          </cell>
          <cell r="D9836">
            <v>0</v>
          </cell>
          <cell r="E9836">
            <v>0</v>
          </cell>
          <cell r="F9836">
            <v>0</v>
          </cell>
        </row>
        <row r="9837">
          <cell r="A9837">
            <v>88298</v>
          </cell>
          <cell r="B9837" t="str">
            <v>OPERADOR DE MARTELETE OU MARTELETEIRO COM ENCARGOS COMPLEMENTARES</v>
          </cell>
          <cell r="C9837" t="str">
            <v>H</v>
          </cell>
          <cell r="D9837">
            <v>0</v>
          </cell>
          <cell r="E9837">
            <v>0</v>
          </cell>
          <cell r="F9837">
            <v>0</v>
          </cell>
        </row>
        <row r="9838">
          <cell r="A9838">
            <v>88299</v>
          </cell>
          <cell r="B9838" t="str">
            <v>OPERADOR DE MOTO-ESCREIPER COM ENCARGOS COMPLEMENTARES</v>
          </cell>
          <cell r="C9838" t="str">
            <v>H</v>
          </cell>
          <cell r="D9838">
            <v>0</v>
          </cell>
          <cell r="E9838">
            <v>0</v>
          </cell>
          <cell r="F9838">
            <v>0</v>
          </cell>
        </row>
        <row r="9839">
          <cell r="A9839">
            <v>88300</v>
          </cell>
          <cell r="B9839" t="str">
            <v>OPERADOR DE MOTONIVELADORA COM ENCARGOS COMPLEMENTARES</v>
          </cell>
          <cell r="C9839" t="str">
            <v>H</v>
          </cell>
          <cell r="D9839">
            <v>0</v>
          </cell>
          <cell r="E9839">
            <v>0</v>
          </cell>
          <cell r="F9839">
            <v>0</v>
          </cell>
        </row>
        <row r="9840">
          <cell r="A9840">
            <v>88301</v>
          </cell>
          <cell r="B9840" t="str">
            <v>OPERADOR DE PÁ CARREGADEIRA COM ENCARGOS COMPLEMENTARES</v>
          </cell>
          <cell r="C9840" t="str">
            <v>H</v>
          </cell>
          <cell r="D9840">
            <v>0</v>
          </cell>
          <cell r="E9840">
            <v>0</v>
          </cell>
          <cell r="F9840">
            <v>0</v>
          </cell>
        </row>
        <row r="9841">
          <cell r="A9841">
            <v>88302</v>
          </cell>
          <cell r="B9841" t="str">
            <v>OPERADOR DE PAVIMENTADORA COM ENCARGOS COMPLEMENTARES</v>
          </cell>
          <cell r="C9841" t="str">
            <v>H</v>
          </cell>
          <cell r="D9841">
            <v>0</v>
          </cell>
          <cell r="E9841">
            <v>0</v>
          </cell>
          <cell r="F9841">
            <v>0</v>
          </cell>
        </row>
        <row r="9842">
          <cell r="A9842">
            <v>88303</v>
          </cell>
          <cell r="B9842" t="str">
            <v>OPERADOR DE ROLO COMPACTADOR COM ENCARGOS COMPLEMENTARES</v>
          </cell>
          <cell r="C9842" t="str">
            <v>H</v>
          </cell>
          <cell r="D9842">
            <v>0</v>
          </cell>
          <cell r="E9842">
            <v>0</v>
          </cell>
          <cell r="F9842">
            <v>0</v>
          </cell>
        </row>
        <row r="9843">
          <cell r="A9843">
            <v>88304</v>
          </cell>
          <cell r="B9843" t="str">
            <v>OPERADOR DE USINA DE ASFALTO, DE SOLOS OU DE CONCRETO COM ENCARGOS COMPLEMENTARES</v>
          </cell>
          <cell r="C9843" t="str">
            <v>H</v>
          </cell>
          <cell r="D9843">
            <v>0</v>
          </cell>
          <cell r="E9843">
            <v>0</v>
          </cell>
          <cell r="F9843">
            <v>0</v>
          </cell>
        </row>
        <row r="9844">
          <cell r="A9844">
            <v>88306</v>
          </cell>
          <cell r="B9844" t="str">
            <v>OPERADOR JATO DE AREIA OU JATISTA COM ENCARGOS COMPLEMENTARES</v>
          </cell>
          <cell r="C9844" t="str">
            <v>H</v>
          </cell>
          <cell r="D9844">
            <v>0</v>
          </cell>
          <cell r="E9844">
            <v>0</v>
          </cell>
          <cell r="F9844">
            <v>0</v>
          </cell>
        </row>
        <row r="9845">
          <cell r="A9845">
            <v>88307</v>
          </cell>
          <cell r="B9845" t="str">
            <v>OPERADOR PARA BATE ESTACAS COM ENCARGOS COMPLEMENTARES</v>
          </cell>
          <cell r="C9845" t="str">
            <v>H</v>
          </cell>
          <cell r="D9845">
            <v>0</v>
          </cell>
          <cell r="E9845">
            <v>0</v>
          </cell>
          <cell r="F9845">
            <v>0</v>
          </cell>
        </row>
        <row r="9846">
          <cell r="A9846">
            <v>88308</v>
          </cell>
          <cell r="B9846" t="str">
            <v>PASTILHEIRO COM ENCARGOS COMPLEMENTARES</v>
          </cell>
          <cell r="C9846" t="str">
            <v>H</v>
          </cell>
          <cell r="D9846">
            <v>0</v>
          </cell>
          <cell r="E9846">
            <v>0</v>
          </cell>
          <cell r="F9846">
            <v>0</v>
          </cell>
        </row>
        <row r="9847">
          <cell r="A9847">
            <v>88309</v>
          </cell>
          <cell r="B9847" t="str">
            <v>PEDREIRO COM ENCARGOS COMPLEMENTARES</v>
          </cell>
          <cell r="C9847" t="str">
            <v>H</v>
          </cell>
          <cell r="D9847">
            <v>0</v>
          </cell>
          <cell r="E9847">
            <v>0</v>
          </cell>
          <cell r="F9847">
            <v>0</v>
          </cell>
        </row>
        <row r="9848">
          <cell r="A9848">
            <v>88310</v>
          </cell>
          <cell r="B9848" t="str">
            <v>PINTOR COM ENCARGOS COMPLEMENTARES</v>
          </cell>
          <cell r="C9848" t="str">
            <v>H</v>
          </cell>
          <cell r="D9848">
            <v>0</v>
          </cell>
          <cell r="E9848">
            <v>0</v>
          </cell>
          <cell r="F9848">
            <v>0</v>
          </cell>
        </row>
        <row r="9849">
          <cell r="A9849">
            <v>88311</v>
          </cell>
          <cell r="B9849" t="str">
            <v>PINTOR DE LETREIROS COM ENCARGOS COMPLEMENTARES</v>
          </cell>
          <cell r="C9849" t="str">
            <v>H</v>
          </cell>
          <cell r="D9849">
            <v>0</v>
          </cell>
          <cell r="E9849">
            <v>0</v>
          </cell>
          <cell r="F9849">
            <v>0</v>
          </cell>
        </row>
        <row r="9850">
          <cell r="A9850">
            <v>88312</v>
          </cell>
          <cell r="B9850" t="str">
            <v>PINTOR PARA TINTA EPÓXI COM ENCARGOS COMPLEMENTARES</v>
          </cell>
          <cell r="C9850" t="str">
            <v>H</v>
          </cell>
          <cell r="D9850">
            <v>0</v>
          </cell>
          <cell r="E9850">
            <v>0</v>
          </cell>
          <cell r="F9850">
            <v>0</v>
          </cell>
        </row>
        <row r="9851">
          <cell r="A9851">
            <v>88313</v>
          </cell>
          <cell r="B9851" t="str">
            <v>POCEIRO COM ENCARGOS COMPLEMENTARES</v>
          </cell>
          <cell r="C9851" t="str">
            <v>H</v>
          </cell>
          <cell r="D9851">
            <v>0</v>
          </cell>
          <cell r="E9851">
            <v>0</v>
          </cell>
          <cell r="F9851">
            <v>0</v>
          </cell>
        </row>
        <row r="9852">
          <cell r="A9852">
            <v>88314</v>
          </cell>
          <cell r="B9852" t="str">
            <v>RASTELEIRO COM ENCARGOS COMPLEMENTARES</v>
          </cell>
          <cell r="C9852" t="str">
            <v>H</v>
          </cell>
          <cell r="D9852">
            <v>0</v>
          </cell>
          <cell r="E9852">
            <v>0</v>
          </cell>
          <cell r="F9852">
            <v>0</v>
          </cell>
        </row>
        <row r="9853">
          <cell r="A9853">
            <v>88315</v>
          </cell>
          <cell r="B9853" t="str">
            <v>SERRALHEIRO COM ENCARGOS COMPLEMENTARES</v>
          </cell>
          <cell r="C9853" t="str">
            <v>H</v>
          </cell>
          <cell r="D9853">
            <v>0</v>
          </cell>
          <cell r="E9853">
            <v>0</v>
          </cell>
          <cell r="F9853">
            <v>0</v>
          </cell>
        </row>
        <row r="9854">
          <cell r="A9854">
            <v>88316</v>
          </cell>
          <cell r="B9854" t="str">
            <v>SERVENTE COM ENCARGOS COMPLEMENTARES</v>
          </cell>
          <cell r="C9854" t="str">
            <v>H</v>
          </cell>
          <cell r="D9854">
            <v>0</v>
          </cell>
          <cell r="E9854">
            <v>0</v>
          </cell>
          <cell r="F9854">
            <v>0</v>
          </cell>
        </row>
        <row r="9855">
          <cell r="A9855">
            <v>88317</v>
          </cell>
          <cell r="B9855" t="str">
            <v>SOLDADOR COM ENCARGOS COMPLEMENTARES</v>
          </cell>
          <cell r="C9855" t="str">
            <v>H</v>
          </cell>
          <cell r="D9855">
            <v>0</v>
          </cell>
          <cell r="E9855">
            <v>0</v>
          </cell>
          <cell r="F9855">
            <v>0</v>
          </cell>
        </row>
        <row r="9856">
          <cell r="A9856">
            <v>88318</v>
          </cell>
          <cell r="B9856" t="str">
            <v>SOLDADOR A (PARA SOLDA A SER TESTADA COM RAIOS "X") COM ENCARGOS COMPLEMENTARES</v>
          </cell>
          <cell r="C9856" t="str">
            <v>H</v>
          </cell>
          <cell r="D9856">
            <v>0</v>
          </cell>
          <cell r="E9856">
            <v>0</v>
          </cell>
          <cell r="F9856">
            <v>0</v>
          </cell>
        </row>
        <row r="9857">
          <cell r="A9857">
            <v>88320</v>
          </cell>
          <cell r="B9857" t="str">
            <v>TAQUEADOR OU TAQUEIRO COM ENCARGOS COMPLEMENTARES</v>
          </cell>
          <cell r="C9857" t="str">
            <v>H</v>
          </cell>
          <cell r="D9857">
            <v>0</v>
          </cell>
          <cell r="E9857">
            <v>0</v>
          </cell>
          <cell r="F9857">
            <v>0</v>
          </cell>
        </row>
        <row r="9858">
          <cell r="A9858">
            <v>88321</v>
          </cell>
          <cell r="B9858" t="str">
            <v>TÉCNICO DE LABORATÓRIO COM ENCARGOS COMPLEMENTARES</v>
          </cell>
          <cell r="C9858" t="str">
            <v>H</v>
          </cell>
          <cell r="D9858">
            <v>0</v>
          </cell>
          <cell r="E9858">
            <v>0</v>
          </cell>
          <cell r="F9858">
            <v>0</v>
          </cell>
        </row>
        <row r="9859">
          <cell r="A9859">
            <v>88322</v>
          </cell>
          <cell r="B9859" t="str">
            <v>TÉCNICO DE SONDAGEM COM ENCARGOS COMPLEMENTARES</v>
          </cell>
          <cell r="C9859" t="str">
            <v>H</v>
          </cell>
          <cell r="D9859">
            <v>0</v>
          </cell>
          <cell r="E9859">
            <v>0</v>
          </cell>
          <cell r="F9859">
            <v>0</v>
          </cell>
        </row>
        <row r="9860">
          <cell r="A9860">
            <v>88323</v>
          </cell>
          <cell r="B9860" t="str">
            <v>TELHADISTA COM ENCARGOS COMPLEMENTARES</v>
          </cell>
          <cell r="C9860" t="str">
            <v>H</v>
          </cell>
          <cell r="D9860">
            <v>0</v>
          </cell>
          <cell r="E9860">
            <v>0</v>
          </cell>
          <cell r="F9860">
            <v>0</v>
          </cell>
        </row>
        <row r="9861">
          <cell r="A9861">
            <v>88324</v>
          </cell>
          <cell r="B9861" t="str">
            <v>TRATORISTA COM ENCARGOS COMPLEMENTARES</v>
          </cell>
          <cell r="C9861" t="str">
            <v>H</v>
          </cell>
          <cell r="D9861">
            <v>0</v>
          </cell>
          <cell r="E9861">
            <v>0</v>
          </cell>
          <cell r="F9861">
            <v>0</v>
          </cell>
        </row>
        <row r="9862">
          <cell r="A9862">
            <v>88325</v>
          </cell>
          <cell r="B9862" t="str">
            <v>VIDRACEIRO COM ENCARGOS COMPLEMENTARES</v>
          </cell>
          <cell r="C9862" t="str">
            <v>H</v>
          </cell>
          <cell r="D9862">
            <v>0</v>
          </cell>
          <cell r="E9862">
            <v>0</v>
          </cell>
          <cell r="F9862">
            <v>0</v>
          </cell>
        </row>
        <row r="9863">
          <cell r="A9863">
            <v>88326</v>
          </cell>
          <cell r="B9863" t="str">
            <v>VIGIA NOTURNO COM ENCARGOS COMPLEMENTARES</v>
          </cell>
          <cell r="C9863" t="str">
            <v>H</v>
          </cell>
          <cell r="D9863">
            <v>0</v>
          </cell>
          <cell r="E9863">
            <v>0</v>
          </cell>
          <cell r="F9863">
            <v>0</v>
          </cell>
        </row>
        <row r="9864">
          <cell r="A9864">
            <v>88377</v>
          </cell>
          <cell r="B9864" t="str">
            <v>OPERADOR DE BETONEIRA ESTACIONÁRIA/MISTURADOR COM ENCARGOS COMPLEMENTARES</v>
          </cell>
          <cell r="C9864" t="str">
            <v>H</v>
          </cell>
          <cell r="D9864">
            <v>0</v>
          </cell>
          <cell r="E9864">
            <v>0</v>
          </cell>
          <cell r="F9864">
            <v>0</v>
          </cell>
        </row>
        <row r="9865">
          <cell r="A9865">
            <v>88441</v>
          </cell>
          <cell r="B9865" t="str">
            <v>JARDINEIRO COM ENCARGOS COMPLEMENTARES</v>
          </cell>
          <cell r="C9865" t="str">
            <v>H</v>
          </cell>
          <cell r="D9865">
            <v>0</v>
          </cell>
          <cell r="E9865">
            <v>0</v>
          </cell>
          <cell r="F9865">
            <v>0</v>
          </cell>
        </row>
        <row r="9866">
          <cell r="A9866">
            <v>88597</v>
          </cell>
          <cell r="B9866" t="str">
            <v>DESENHISTA DETALHISTA COM ENCARGOS COMPLEMENTARES</v>
          </cell>
          <cell r="C9866" t="str">
            <v>H</v>
          </cell>
          <cell r="D9866">
            <v>0</v>
          </cell>
          <cell r="E9866">
            <v>0</v>
          </cell>
          <cell r="F9866">
            <v>0</v>
          </cell>
        </row>
        <row r="9867">
          <cell r="A9867">
            <v>90766</v>
          </cell>
          <cell r="B9867" t="str">
            <v>ALMOXARIFE COM ENCARGOS COMPLEMENTARES</v>
          </cell>
          <cell r="C9867" t="str">
            <v>H</v>
          </cell>
          <cell r="D9867">
            <v>0</v>
          </cell>
          <cell r="E9867">
            <v>0</v>
          </cell>
          <cell r="F9867">
            <v>0</v>
          </cell>
        </row>
        <row r="9868">
          <cell r="A9868">
            <v>90767</v>
          </cell>
          <cell r="B9868" t="str">
            <v>APONTADOR OU APROPRIADOR COM ENCARGOS COMPLEMENTARES</v>
          </cell>
          <cell r="C9868" t="str">
            <v>H</v>
          </cell>
          <cell r="D9868">
            <v>0</v>
          </cell>
          <cell r="E9868">
            <v>0</v>
          </cell>
          <cell r="F9868">
            <v>0</v>
          </cell>
        </row>
        <row r="9869">
          <cell r="A9869">
            <v>90768</v>
          </cell>
          <cell r="B9869" t="str">
            <v>ARQUITETO DE OBRA JUNIOR COM ENCARGOS COMPLEMENTARES</v>
          </cell>
          <cell r="C9869" t="str">
            <v>H</v>
          </cell>
          <cell r="D9869">
            <v>0</v>
          </cell>
          <cell r="E9869">
            <v>0</v>
          </cell>
          <cell r="F9869">
            <v>0</v>
          </cell>
        </row>
        <row r="9870">
          <cell r="A9870">
            <v>90769</v>
          </cell>
          <cell r="B9870" t="str">
            <v>ARQUITETO DE OBRA PLENO COM ENCARGOS COMPLEMENTARES</v>
          </cell>
          <cell r="C9870" t="str">
            <v>H</v>
          </cell>
          <cell r="D9870">
            <v>0</v>
          </cell>
          <cell r="E9870">
            <v>0</v>
          </cell>
          <cell r="F9870">
            <v>0</v>
          </cell>
        </row>
        <row r="9871">
          <cell r="A9871">
            <v>90770</v>
          </cell>
          <cell r="B9871" t="str">
            <v>ARQUITETO DE OBRA SENIOR COM ENCARGOS COMPLEMENTARES</v>
          </cell>
          <cell r="C9871" t="str">
            <v>H</v>
          </cell>
          <cell r="D9871">
            <v>0</v>
          </cell>
          <cell r="E9871">
            <v>0</v>
          </cell>
          <cell r="F9871">
            <v>0</v>
          </cell>
        </row>
        <row r="9872">
          <cell r="A9872">
            <v>90771</v>
          </cell>
          <cell r="B9872" t="str">
            <v>AUXILIAR DE DESENHISTA COM ENCARGOS COMPLEMENTARES</v>
          </cell>
          <cell r="C9872" t="str">
            <v>H</v>
          </cell>
          <cell r="D9872">
            <v>0</v>
          </cell>
          <cell r="E9872">
            <v>0</v>
          </cell>
          <cell r="F9872">
            <v>0</v>
          </cell>
        </row>
        <row r="9873">
          <cell r="A9873">
            <v>90772</v>
          </cell>
          <cell r="B9873" t="str">
            <v>AUXILIAR DE ESCRITORIO COM ENCARGOS COMPLEMENTARES</v>
          </cell>
          <cell r="C9873" t="str">
            <v>H</v>
          </cell>
          <cell r="D9873">
            <v>0</v>
          </cell>
          <cell r="E9873">
            <v>0</v>
          </cell>
          <cell r="F9873">
            <v>0</v>
          </cell>
        </row>
        <row r="9874">
          <cell r="A9874">
            <v>90773</v>
          </cell>
          <cell r="B9874" t="str">
            <v>DESENHISTA COPISTA COM ENCARGOS COMPLEMENTARES</v>
          </cell>
          <cell r="C9874" t="str">
            <v>H</v>
          </cell>
          <cell r="D9874">
            <v>0</v>
          </cell>
          <cell r="E9874">
            <v>0</v>
          </cell>
          <cell r="F9874">
            <v>0</v>
          </cell>
        </row>
        <row r="9875">
          <cell r="A9875">
            <v>90775</v>
          </cell>
          <cell r="B9875" t="str">
            <v>DESENHISTA PROJETISTA COM ENCARGOS COMPLEMENTARES</v>
          </cell>
          <cell r="C9875" t="str">
            <v>H</v>
          </cell>
          <cell r="D9875">
            <v>0</v>
          </cell>
          <cell r="E9875">
            <v>0</v>
          </cell>
          <cell r="F9875">
            <v>0</v>
          </cell>
        </row>
        <row r="9876">
          <cell r="A9876">
            <v>90776</v>
          </cell>
          <cell r="B9876" t="str">
            <v>ENCARREGADO GERAL COM ENCARGOS COMPLEMENTARES</v>
          </cell>
          <cell r="C9876" t="str">
            <v>H</v>
          </cell>
          <cell r="D9876">
            <v>0</v>
          </cell>
          <cell r="E9876">
            <v>0</v>
          </cell>
          <cell r="F9876">
            <v>0</v>
          </cell>
        </row>
        <row r="9877">
          <cell r="A9877">
            <v>90777</v>
          </cell>
          <cell r="B9877" t="str">
            <v>ENGENHEIRO CIVIL DE OBRA JUNIOR COM ENCARGOS COMPLEMENTARES</v>
          </cell>
          <cell r="C9877" t="str">
            <v>H</v>
          </cell>
          <cell r="D9877">
            <v>0</v>
          </cell>
          <cell r="E9877">
            <v>0</v>
          </cell>
          <cell r="F9877">
            <v>0</v>
          </cell>
        </row>
        <row r="9878">
          <cell r="A9878">
            <v>90778</v>
          </cell>
          <cell r="B9878" t="str">
            <v>ENGENHEIRO CIVIL DE OBRA PLENO COM ENCARGOS COMPLEMENTARES</v>
          </cell>
          <cell r="C9878" t="str">
            <v>H</v>
          </cell>
          <cell r="D9878">
            <v>0</v>
          </cell>
          <cell r="E9878">
            <v>0</v>
          </cell>
          <cell r="F9878">
            <v>0</v>
          </cell>
        </row>
        <row r="9879">
          <cell r="A9879">
            <v>90779</v>
          </cell>
          <cell r="B9879" t="str">
            <v>ENGENHEIRO CIVIL DE OBRA SENIOR COM ENCARGOS COMPLEMENTARES</v>
          </cell>
          <cell r="C9879" t="str">
            <v>H</v>
          </cell>
          <cell r="D9879">
            <v>0</v>
          </cell>
          <cell r="E9879">
            <v>0</v>
          </cell>
          <cell r="F9879">
            <v>0</v>
          </cell>
        </row>
        <row r="9880">
          <cell r="A9880">
            <v>90780</v>
          </cell>
          <cell r="B9880" t="str">
            <v>MESTRE DE OBRAS COM ENCARGOS COMPLEMENTARES</v>
          </cell>
          <cell r="C9880" t="str">
            <v>H</v>
          </cell>
          <cell r="D9880">
            <v>0</v>
          </cell>
          <cell r="E9880">
            <v>0</v>
          </cell>
          <cell r="F9880">
            <v>0</v>
          </cell>
        </row>
        <row r="9881">
          <cell r="A9881">
            <v>90781</v>
          </cell>
          <cell r="B9881" t="str">
            <v>TOPOGRAFO COM ENCARGOS COMPLEMENTARES</v>
          </cell>
          <cell r="C9881" t="str">
            <v>H</v>
          </cell>
          <cell r="D9881">
            <v>0</v>
          </cell>
          <cell r="E9881">
            <v>0</v>
          </cell>
          <cell r="F9881">
            <v>0</v>
          </cell>
        </row>
        <row r="9882">
          <cell r="A9882">
            <v>91677</v>
          </cell>
          <cell r="B9882" t="str">
            <v>ENGENHEIRO ELETRICISTA COM ENCARGOS COMPLEMENTARES</v>
          </cell>
          <cell r="C9882" t="str">
            <v>H</v>
          </cell>
          <cell r="D9882">
            <v>0</v>
          </cell>
          <cell r="E9882">
            <v>0</v>
          </cell>
          <cell r="F9882">
            <v>0</v>
          </cell>
        </row>
        <row r="9883">
          <cell r="A9883">
            <v>91678</v>
          </cell>
          <cell r="B9883" t="str">
            <v>ENGENHEIRO SANITARISTA COM ENCARGOS COMPLEMENTARES</v>
          </cell>
          <cell r="C9883" t="str">
            <v>H</v>
          </cell>
          <cell r="D9883">
            <v>0</v>
          </cell>
          <cell r="E9883">
            <v>0</v>
          </cell>
          <cell r="F9883">
            <v>0</v>
          </cell>
        </row>
        <row r="9884">
          <cell r="A9884">
            <v>93558</v>
          </cell>
          <cell r="B9884" t="str">
            <v>MOTORISTA DE CAMINHAO COM ENCARGOS COMPLEMENTARES</v>
          </cell>
          <cell r="C9884" t="str">
            <v>MES</v>
          </cell>
          <cell r="D9884">
            <v>0</v>
          </cell>
          <cell r="E9884">
            <v>0</v>
          </cell>
          <cell r="F9884">
            <v>0</v>
          </cell>
        </row>
        <row r="9885">
          <cell r="A9885">
            <v>93559</v>
          </cell>
          <cell r="B9885" t="str">
            <v>DESENHISTA DETALHISTA COM ENCARGOS COMPLEMENTARES</v>
          </cell>
          <cell r="C9885" t="str">
            <v>MES</v>
          </cell>
          <cell r="D9885">
            <v>0</v>
          </cell>
          <cell r="E9885">
            <v>0</v>
          </cell>
          <cell r="F9885">
            <v>0</v>
          </cell>
        </row>
        <row r="9886">
          <cell r="A9886">
            <v>93560</v>
          </cell>
          <cell r="B9886" t="str">
            <v>DESENHISTA COPISTA COM ENCARGOS COMPLEMENTARES</v>
          </cell>
          <cell r="C9886" t="str">
            <v>MES</v>
          </cell>
          <cell r="D9886">
            <v>0</v>
          </cell>
          <cell r="E9886">
            <v>0</v>
          </cell>
          <cell r="F9886">
            <v>0</v>
          </cell>
        </row>
        <row r="9887">
          <cell r="A9887">
            <v>93561</v>
          </cell>
          <cell r="B9887" t="str">
            <v>DESENHISTA PROJETISTA COM ENCARGOS COMPLEMENTARES</v>
          </cell>
          <cell r="C9887" t="str">
            <v>MES</v>
          </cell>
          <cell r="D9887">
            <v>0</v>
          </cell>
          <cell r="E9887">
            <v>0</v>
          </cell>
          <cell r="F9887">
            <v>0</v>
          </cell>
        </row>
        <row r="9888">
          <cell r="A9888">
            <v>93562</v>
          </cell>
          <cell r="B9888" t="str">
            <v>AUXILIAR DE DESENHISTA COM ENCARGOS COMPLEMENTARES</v>
          </cell>
          <cell r="C9888" t="str">
            <v>MES</v>
          </cell>
          <cell r="D9888">
            <v>0</v>
          </cell>
          <cell r="E9888">
            <v>0</v>
          </cell>
          <cell r="F9888">
            <v>0</v>
          </cell>
        </row>
        <row r="9889">
          <cell r="A9889">
            <v>93563</v>
          </cell>
          <cell r="B9889" t="str">
            <v>ALMOXARIFE COM ENCARGOS COMPLEMENTARES</v>
          </cell>
          <cell r="C9889" t="str">
            <v>MES</v>
          </cell>
          <cell r="D9889">
            <v>0</v>
          </cell>
          <cell r="E9889">
            <v>0</v>
          </cell>
          <cell r="F9889">
            <v>0</v>
          </cell>
        </row>
        <row r="9890">
          <cell r="A9890">
            <v>93564</v>
          </cell>
          <cell r="B9890" t="str">
            <v>APONTADOR OU APROPRIADOR COM ENCARGOS COMPLEMENTARES</v>
          </cell>
          <cell r="C9890" t="str">
            <v>MES</v>
          </cell>
          <cell r="D9890">
            <v>0</v>
          </cell>
          <cell r="E9890">
            <v>0</v>
          </cell>
          <cell r="F9890">
            <v>0</v>
          </cell>
        </row>
        <row r="9891">
          <cell r="A9891">
            <v>93565</v>
          </cell>
          <cell r="B9891" t="str">
            <v>ENGENHEIRO CIVIL DE OBRA JUNIOR COM ENCARGOS COMPLEMENTARES</v>
          </cell>
          <cell r="C9891" t="str">
            <v>MES</v>
          </cell>
          <cell r="D9891">
            <v>0</v>
          </cell>
          <cell r="E9891">
            <v>0</v>
          </cell>
          <cell r="F9891">
            <v>0</v>
          </cell>
        </row>
        <row r="9892">
          <cell r="A9892">
            <v>93566</v>
          </cell>
          <cell r="B9892" t="str">
            <v>AUXILIAR DE ESCRITORIO COM ENCARGOS COMPLEMENTARES</v>
          </cell>
          <cell r="C9892" t="str">
            <v>MES</v>
          </cell>
          <cell r="D9892">
            <v>0</v>
          </cell>
          <cell r="E9892">
            <v>0</v>
          </cell>
          <cell r="F9892">
            <v>0</v>
          </cell>
        </row>
        <row r="9893">
          <cell r="A9893">
            <v>93567</v>
          </cell>
          <cell r="B9893" t="str">
            <v>ENGENHEIRO CIVIL DE OBRA PLENO COM ENCARGOS COMPLEMENTARES</v>
          </cell>
          <cell r="C9893" t="str">
            <v>MES</v>
          </cell>
          <cell r="D9893">
            <v>0</v>
          </cell>
          <cell r="E9893">
            <v>0</v>
          </cell>
          <cell r="F9893">
            <v>0</v>
          </cell>
        </row>
        <row r="9894">
          <cell r="A9894">
            <v>93568</v>
          </cell>
          <cell r="B9894" t="str">
            <v>ENGENHEIRO CIVIL DE OBRA SENIOR COM ENCARGOS COMPLEMENTARES</v>
          </cell>
          <cell r="C9894" t="str">
            <v>MES</v>
          </cell>
          <cell r="D9894">
            <v>0</v>
          </cell>
          <cell r="E9894">
            <v>0</v>
          </cell>
          <cell r="F9894">
            <v>0</v>
          </cell>
        </row>
        <row r="9895">
          <cell r="A9895">
            <v>93569</v>
          </cell>
          <cell r="B9895" t="str">
            <v>ARQUITETO JUNIOR COM ENCARGOS COMPLEMENTARES</v>
          </cell>
          <cell r="C9895" t="str">
            <v>MES</v>
          </cell>
          <cell r="D9895">
            <v>0</v>
          </cell>
          <cell r="E9895">
            <v>0</v>
          </cell>
          <cell r="F9895">
            <v>0</v>
          </cell>
        </row>
        <row r="9896">
          <cell r="A9896">
            <v>93570</v>
          </cell>
          <cell r="B9896" t="str">
            <v>ARQUITETO PLENO COM ENCARGOS COMPLEMENTARES</v>
          </cell>
          <cell r="C9896" t="str">
            <v>MES</v>
          </cell>
          <cell r="D9896">
            <v>0</v>
          </cell>
          <cell r="E9896">
            <v>16672.63</v>
          </cell>
          <cell r="F9896">
            <v>0</v>
          </cell>
        </row>
        <row r="9897">
          <cell r="A9897">
            <v>93571</v>
          </cell>
          <cell r="B9897" t="str">
            <v>ARQUITETO SENIOR COM ENCARGOS COMPLEMENTARES</v>
          </cell>
          <cell r="C9897" t="str">
            <v>MES</v>
          </cell>
          <cell r="D9897">
            <v>0</v>
          </cell>
          <cell r="E9897">
            <v>0</v>
          </cell>
          <cell r="F9897">
            <v>0</v>
          </cell>
        </row>
        <row r="9898">
          <cell r="A9898">
            <v>93572</v>
          </cell>
          <cell r="B9898" t="str">
            <v>ENCARREGADO GERAL DE OBRAS COM ENCARGOS COMPLEMENTARES</v>
          </cell>
          <cell r="C9898" t="str">
            <v>MES</v>
          </cell>
          <cell r="D9898">
            <v>0</v>
          </cell>
          <cell r="E9898">
            <v>0</v>
          </cell>
          <cell r="F9898">
            <v>0</v>
          </cell>
        </row>
        <row r="9899">
          <cell r="A9899">
            <v>94295</v>
          </cell>
          <cell r="B9899" t="str">
            <v>MESTRE DE OBRAS COM ENCARGOS COMPLEMENTARES</v>
          </cell>
          <cell r="C9899" t="str">
            <v>MES</v>
          </cell>
          <cell r="D9899">
            <v>0</v>
          </cell>
          <cell r="E9899">
            <v>0</v>
          </cell>
          <cell r="F9899">
            <v>0</v>
          </cell>
        </row>
        <row r="9900">
          <cell r="A9900">
            <v>94296</v>
          </cell>
          <cell r="B9900" t="str">
            <v>TOPOGRAFO COM ENCARGOS COMPLEMENTARES</v>
          </cell>
          <cell r="C9900" t="str">
            <v>MES</v>
          </cell>
          <cell r="D9900">
            <v>0</v>
          </cell>
          <cell r="E9900">
            <v>0</v>
          </cell>
          <cell r="F9900">
            <v>0</v>
          </cell>
        </row>
        <row r="9901">
          <cell r="A9901">
            <v>95308</v>
          </cell>
          <cell r="B9901" t="str">
            <v>CURSO DE CAPACITAÇÃO PARA AJUDANTE DE ARMADOR (ENCARGOS COMPLEMENTARES) - HORISTA</v>
          </cell>
          <cell r="C9901" t="str">
            <v>H</v>
          </cell>
          <cell r="D9901">
            <v>0</v>
          </cell>
          <cell r="E9901">
            <v>0</v>
          </cell>
          <cell r="F9901">
            <v>0</v>
          </cell>
        </row>
        <row r="9902">
          <cell r="A9902">
            <v>95309</v>
          </cell>
          <cell r="B9902" t="str">
            <v>CURSO DE CAPACITAÇÃO PARA AJUDANTE DE CARPINTEIRO (ENCARGOS COMPLEMENTARES) - HORISTA</v>
          </cell>
          <cell r="C9902" t="str">
            <v>H</v>
          </cell>
          <cell r="D9902">
            <v>0</v>
          </cell>
          <cell r="E9902">
            <v>0</v>
          </cell>
          <cell r="F9902">
            <v>0</v>
          </cell>
        </row>
        <row r="9903">
          <cell r="A9903">
            <v>95310</v>
          </cell>
          <cell r="B9903" t="str">
            <v>CURSO DE CAPACITAÇÃO PARA AJUDANTE DE ESTRUTURA METÁLICA (ENCARGOS COMPLEMENTARES) - HORISTA</v>
          </cell>
          <cell r="C9903" t="str">
            <v>H</v>
          </cell>
          <cell r="D9903">
            <v>0</v>
          </cell>
          <cell r="E9903">
            <v>0</v>
          </cell>
          <cell r="F9903">
            <v>0</v>
          </cell>
        </row>
        <row r="9904">
          <cell r="A9904">
            <v>95311</v>
          </cell>
          <cell r="B9904" t="str">
            <v>CURSO DE CAPACITAÇÃO PARA AJUDANTE DE OPERAÇÃO EM GERAL (ENCARGOS COMPLEMENTARES) - HORISTA</v>
          </cell>
          <cell r="C9904" t="str">
            <v>H</v>
          </cell>
          <cell r="D9904">
            <v>0</v>
          </cell>
          <cell r="E9904">
            <v>0</v>
          </cell>
          <cell r="F9904">
            <v>0</v>
          </cell>
        </row>
        <row r="9905">
          <cell r="A9905">
            <v>95312</v>
          </cell>
          <cell r="B9905" t="str">
            <v>CURSO DE CAPACITAÇÃO PARA AJUDANTE DE PEDREIRO (ENCARGOS COMPLEMENTARES) - HORISTA</v>
          </cell>
          <cell r="C9905" t="str">
            <v>H</v>
          </cell>
          <cell r="D9905">
            <v>0</v>
          </cell>
          <cell r="E9905">
            <v>0</v>
          </cell>
          <cell r="F9905">
            <v>0</v>
          </cell>
        </row>
        <row r="9906">
          <cell r="A9906">
            <v>95313</v>
          </cell>
          <cell r="B9906" t="str">
            <v>CURSO DE CAPACITAÇÃO PARA AJUDANTE ESPECIALIZADO (ENCARGOS COMPLEMENTARES) - HORISTA</v>
          </cell>
          <cell r="C9906" t="str">
            <v>H</v>
          </cell>
          <cell r="D9906">
            <v>0</v>
          </cell>
          <cell r="E9906">
            <v>0</v>
          </cell>
          <cell r="F9906">
            <v>0</v>
          </cell>
        </row>
        <row r="9907">
          <cell r="A9907">
            <v>95314</v>
          </cell>
          <cell r="B9907" t="str">
            <v>CURSO DE CAPACITAÇÃO PARA ARMADOR (ENCARGOS COMPLEMENTARES) - HORISTA</v>
          </cell>
          <cell r="C9907" t="str">
            <v>H</v>
          </cell>
          <cell r="D9907">
            <v>0</v>
          </cell>
          <cell r="E9907">
            <v>0</v>
          </cell>
          <cell r="F9907">
            <v>0</v>
          </cell>
        </row>
        <row r="9908">
          <cell r="A9908">
            <v>95315</v>
          </cell>
          <cell r="B9908" t="str">
            <v>CURSO DE CAPACITAÇÃO PARA ASSENTADOR DE TUBOS (ENCARGOS COMPLEMENTARES) - HORISTA</v>
          </cell>
          <cell r="C9908" t="str">
            <v>H</v>
          </cell>
          <cell r="D9908">
            <v>0</v>
          </cell>
          <cell r="E9908">
            <v>0</v>
          </cell>
          <cell r="F9908">
            <v>0</v>
          </cell>
        </row>
        <row r="9909">
          <cell r="A9909">
            <v>95316</v>
          </cell>
          <cell r="B9909" t="str">
            <v>CURSO DE CAPACITAÇÃO PARA AUXILIAR DE ELETRICISTA (ENCARGOS COMPLEMENTARES) - HORISTA</v>
          </cell>
          <cell r="C9909" t="str">
            <v>H</v>
          </cell>
          <cell r="D9909">
            <v>0</v>
          </cell>
          <cell r="E9909">
            <v>0</v>
          </cell>
          <cell r="F9909">
            <v>0</v>
          </cell>
        </row>
        <row r="9910">
          <cell r="A9910">
            <v>95317</v>
          </cell>
          <cell r="B9910" t="str">
            <v>CURSO DE CAPACITAÇÃO PARA AUXILIAR DE ENCANADOR OU BOMBEIRO HIDRÁULICO (ENCARGOS COMPLEMENTARES) - HORISTA</v>
          </cell>
          <cell r="C9910" t="str">
            <v>H</v>
          </cell>
          <cell r="D9910">
            <v>0</v>
          </cell>
          <cell r="E9910">
            <v>0</v>
          </cell>
          <cell r="F9910">
            <v>0</v>
          </cell>
        </row>
        <row r="9911">
          <cell r="A9911">
            <v>95318</v>
          </cell>
          <cell r="B9911" t="str">
            <v>CURSO DE CAPACITAÇÃO PARA AUXILIAR DE LABORATÓRIO (ENCARGOS COMPLEMENTARES) - HORISTA</v>
          </cell>
          <cell r="C9911" t="str">
            <v>H</v>
          </cell>
          <cell r="D9911">
            <v>0</v>
          </cell>
          <cell r="E9911">
            <v>0</v>
          </cell>
          <cell r="F9911">
            <v>0</v>
          </cell>
        </row>
        <row r="9912">
          <cell r="A9912">
            <v>95319</v>
          </cell>
          <cell r="B9912" t="str">
            <v>CURSO DE CAPACITAÇÃO PARA AUXILIAR DE MECÂNICO (ENCARGOS COMPLEMENTARES) - HORISTA</v>
          </cell>
          <cell r="C9912" t="str">
            <v>H</v>
          </cell>
          <cell r="D9912">
            <v>0</v>
          </cell>
          <cell r="E9912">
            <v>0</v>
          </cell>
          <cell r="F9912">
            <v>0</v>
          </cell>
        </row>
        <row r="9913">
          <cell r="A9913">
            <v>95320</v>
          </cell>
          <cell r="B9913" t="str">
            <v>CURSO DE CAPACITAÇÃO PARA AUXILIAR DE SERRALHEIRO (ENCARGOS COMPLEMENTARES) - HORISTA</v>
          </cell>
          <cell r="C9913" t="str">
            <v>H</v>
          </cell>
          <cell r="D9913">
            <v>0</v>
          </cell>
          <cell r="E9913">
            <v>0</v>
          </cell>
          <cell r="F9913">
            <v>0</v>
          </cell>
        </row>
        <row r="9914">
          <cell r="A9914">
            <v>95321</v>
          </cell>
          <cell r="B9914" t="str">
            <v>CURSO DE CAPACITAÇÃO PARA AUXILIAR DE SERVIÇOS GERAIS (ENCARGOS COMPLEMENTARES) - HORISTA</v>
          </cell>
          <cell r="C9914" t="str">
            <v>H</v>
          </cell>
          <cell r="D9914">
            <v>0</v>
          </cell>
          <cell r="E9914">
            <v>0</v>
          </cell>
          <cell r="F9914">
            <v>0</v>
          </cell>
        </row>
        <row r="9915">
          <cell r="A9915">
            <v>95322</v>
          </cell>
          <cell r="B9915" t="str">
            <v>CURSO DE CAPACITAÇÃO PARA AUXILIAR DE TOPÓGRAFO (ENCARGOS COMPLEMENTARES) - HORISTA</v>
          </cell>
          <cell r="C9915" t="str">
            <v>H</v>
          </cell>
          <cell r="D9915">
            <v>0</v>
          </cell>
          <cell r="E9915">
            <v>0</v>
          </cell>
          <cell r="F9915">
            <v>0</v>
          </cell>
        </row>
        <row r="9916">
          <cell r="A9916">
            <v>95323</v>
          </cell>
          <cell r="B9916" t="str">
            <v>CURSO DE CAPACITAÇÃO PARA AUXILIAR TÉCNICO DE ENGENHARIA (ENCARGOS COMPLEMENTARES) - HORISTA</v>
          </cell>
          <cell r="C9916" t="str">
            <v>H</v>
          </cell>
          <cell r="D9916">
            <v>0</v>
          </cell>
          <cell r="E9916">
            <v>0</v>
          </cell>
          <cell r="F9916">
            <v>0</v>
          </cell>
        </row>
        <row r="9917">
          <cell r="A9917">
            <v>95324</v>
          </cell>
          <cell r="B9917" t="str">
            <v>CURSO DE CAPACITAÇÃO PARA AZULEJISTA OU LADRILHISTA (ENCARGOS COMPLEMENTARES) - HORISTA</v>
          </cell>
          <cell r="C9917" t="str">
            <v>H</v>
          </cell>
          <cell r="D9917">
            <v>0</v>
          </cell>
          <cell r="E9917">
            <v>0</v>
          </cell>
          <cell r="F9917">
            <v>0</v>
          </cell>
        </row>
        <row r="9918">
          <cell r="A9918">
            <v>95325</v>
          </cell>
          <cell r="B9918" t="str">
            <v>CURSO DE CAPACITAÇÃO PARA BLASTER, DINAMITADOR OU CABO DE FOGO (ENCARGOS COMPLEMENTARES) - HORISTA</v>
          </cell>
          <cell r="C9918" t="str">
            <v>H</v>
          </cell>
          <cell r="D9918">
            <v>0</v>
          </cell>
          <cell r="E9918">
            <v>0</v>
          </cell>
          <cell r="F9918">
            <v>0</v>
          </cell>
        </row>
        <row r="9919">
          <cell r="A9919">
            <v>95326</v>
          </cell>
          <cell r="B9919" t="str">
            <v>CURSO DE CAPACITAÇÃO PARA CADASTRISTA DE REDES DE AGUA E ESGOTO (ENCARGOS COMPLEMENTARES) - HORISTA</v>
          </cell>
          <cell r="C9919" t="str">
            <v>H</v>
          </cell>
          <cell r="D9919">
            <v>0</v>
          </cell>
          <cell r="E9919">
            <v>0</v>
          </cell>
          <cell r="F9919">
            <v>0</v>
          </cell>
        </row>
        <row r="9920">
          <cell r="A9920">
            <v>95327</v>
          </cell>
          <cell r="B9920" t="str">
            <v>CURSO DE CAPACITAÇÃO PARA CALAFETADOR/CALAFATE (ENCARGOS COMPLEMENTARES) - HORISTA</v>
          </cell>
          <cell r="C9920" t="str">
            <v>H</v>
          </cell>
          <cell r="D9920">
            <v>0</v>
          </cell>
          <cell r="E9920">
            <v>0</v>
          </cell>
          <cell r="F9920">
            <v>0</v>
          </cell>
        </row>
        <row r="9921">
          <cell r="A9921">
            <v>95328</v>
          </cell>
          <cell r="B9921" t="str">
            <v>CURSO DE CAPACITAÇÃO PARA CALCETEIRO (ENCARGOS COMPLEMENTARES) - HORISTA</v>
          </cell>
          <cell r="C9921" t="str">
            <v>H</v>
          </cell>
          <cell r="D9921">
            <v>0</v>
          </cell>
          <cell r="E9921">
            <v>0</v>
          </cell>
          <cell r="F9921">
            <v>0</v>
          </cell>
        </row>
        <row r="9922">
          <cell r="A9922">
            <v>95329</v>
          </cell>
          <cell r="B9922" t="str">
            <v>CURSO DE CAPACITAÇÃO PARA CARPINTEIRO DE ESQUADRIA (ENCARGOS COMPLEMENTARES) - HORISTA</v>
          </cell>
          <cell r="C9922" t="str">
            <v>H</v>
          </cell>
          <cell r="D9922">
            <v>0</v>
          </cell>
          <cell r="E9922">
            <v>0</v>
          </cell>
          <cell r="F9922">
            <v>0</v>
          </cell>
        </row>
        <row r="9923">
          <cell r="A9923">
            <v>95330</v>
          </cell>
          <cell r="B9923" t="str">
            <v>CURSO DE CAPACITAÇÃO PARA CARPINTEIRO DE FÔRMAS (ENCARGOS COMPLEMENTARES) - HORISTA</v>
          </cell>
          <cell r="C9923" t="str">
            <v>H</v>
          </cell>
          <cell r="D9923">
            <v>0</v>
          </cell>
          <cell r="E9923">
            <v>0</v>
          </cell>
          <cell r="F9923">
            <v>0</v>
          </cell>
        </row>
        <row r="9924">
          <cell r="A9924">
            <v>95331</v>
          </cell>
          <cell r="B9924" t="str">
            <v>CURSO DE CAPACITAÇÃO PARA CAVOUQUEIRO OU OPERADOR PERFURATRIZ/ROMPEDOR (ENCARGOS COMPLEMENTARES) - HORISTA</v>
          </cell>
          <cell r="C9924" t="str">
            <v>H</v>
          </cell>
          <cell r="D9924">
            <v>0</v>
          </cell>
          <cell r="E9924">
            <v>0</v>
          </cell>
          <cell r="F9924">
            <v>0</v>
          </cell>
        </row>
        <row r="9925">
          <cell r="A9925">
            <v>95332</v>
          </cell>
          <cell r="B9925" t="str">
            <v>CURSO DE CAPACITAÇÃO PARA ELETRICISTA (ENCARGOS COMPLEMENTARES) - HORISTA</v>
          </cell>
          <cell r="C9925" t="str">
            <v>H</v>
          </cell>
          <cell r="D9925">
            <v>0</v>
          </cell>
          <cell r="E9925">
            <v>0</v>
          </cell>
          <cell r="F9925">
            <v>0</v>
          </cell>
        </row>
        <row r="9926">
          <cell r="A9926">
            <v>95333</v>
          </cell>
          <cell r="B9926" t="str">
            <v>CURSO DE CAPACITAÇÃO PARA ELETRICISTA INDUSTRIAL (ENCARGOS COMPLEMENTARES) - HORISTA</v>
          </cell>
          <cell r="C9926" t="str">
            <v>H</v>
          </cell>
          <cell r="D9926">
            <v>0</v>
          </cell>
          <cell r="E9926">
            <v>0</v>
          </cell>
          <cell r="F9926">
            <v>0</v>
          </cell>
        </row>
        <row r="9927">
          <cell r="A9927">
            <v>95334</v>
          </cell>
          <cell r="B9927" t="str">
            <v>CURSO DE CAPACITAÇÃO PARA ELETROTÉCNICO (ENCARGOS COMPLEMENTARES) - HORISTA</v>
          </cell>
          <cell r="C9927" t="str">
            <v>H</v>
          </cell>
          <cell r="D9927">
            <v>0</v>
          </cell>
          <cell r="E9927">
            <v>0</v>
          </cell>
          <cell r="F9927">
            <v>0</v>
          </cell>
        </row>
        <row r="9928">
          <cell r="A9928">
            <v>95335</v>
          </cell>
          <cell r="B9928" t="str">
            <v>CURSO DE CAPACITAÇÃO PARA ENCANADOR OU BOMBEIRO HIDRÁULICO (ENCARGOS COMPLEMENTARES) - HORISTA</v>
          </cell>
          <cell r="C9928" t="str">
            <v>H</v>
          </cell>
          <cell r="D9928">
            <v>0</v>
          </cell>
          <cell r="E9928">
            <v>0</v>
          </cell>
          <cell r="F9928">
            <v>0</v>
          </cell>
        </row>
        <row r="9929">
          <cell r="A9929">
            <v>95336</v>
          </cell>
          <cell r="B9929" t="str">
            <v>CURSO DE CAPACITAÇÃO PARA ESTUCADOR (ENCARGOS COMPLEMENTARES) - HORISTA</v>
          </cell>
          <cell r="C9929" t="str">
            <v>H</v>
          </cell>
          <cell r="D9929">
            <v>0</v>
          </cell>
          <cell r="E9929">
            <v>0</v>
          </cell>
          <cell r="F9929">
            <v>0</v>
          </cell>
        </row>
        <row r="9930">
          <cell r="A9930">
            <v>95337</v>
          </cell>
          <cell r="B9930" t="str">
            <v>CURSO DE CAPACITAÇÃO PARA GESSEIRO (ENCARGOS COMPLEMENTARES) - HORISTA</v>
          </cell>
          <cell r="C9930" t="str">
            <v>H</v>
          </cell>
          <cell r="D9930">
            <v>0</v>
          </cell>
          <cell r="E9930">
            <v>0</v>
          </cell>
          <cell r="F9930">
            <v>0</v>
          </cell>
        </row>
        <row r="9931">
          <cell r="A9931">
            <v>95338</v>
          </cell>
          <cell r="B9931" t="str">
            <v>CURSO DE CAPACITAÇÃO PARA IMPERMEABILIZADOR (ENCARGOS COMPLEMENTARES) - HORISTA</v>
          </cell>
          <cell r="C9931" t="str">
            <v>H</v>
          </cell>
          <cell r="D9931">
            <v>0</v>
          </cell>
          <cell r="E9931">
            <v>0</v>
          </cell>
          <cell r="F9931">
            <v>0</v>
          </cell>
        </row>
        <row r="9932">
          <cell r="A9932">
            <v>95339</v>
          </cell>
          <cell r="B9932" t="str">
            <v>CURSO DE CAPACITAÇÃO PARA MAÇARIQUEIRO (ENCARGOS COMPLEMENTARES) - HORISTA</v>
          </cell>
          <cell r="C9932" t="str">
            <v>H</v>
          </cell>
          <cell r="D9932">
            <v>0</v>
          </cell>
          <cell r="E9932">
            <v>0</v>
          </cell>
          <cell r="F9932">
            <v>0</v>
          </cell>
        </row>
        <row r="9933">
          <cell r="A9933">
            <v>95340</v>
          </cell>
          <cell r="B9933" t="str">
            <v>CURSO DE CAPACITAÇÃO PARA MARCENEIRO (ENCARGOS COMPLEMENTARES) - HORISTA</v>
          </cell>
          <cell r="C9933" t="str">
            <v>H</v>
          </cell>
          <cell r="D9933">
            <v>0</v>
          </cell>
          <cell r="E9933">
            <v>0</v>
          </cell>
          <cell r="F9933">
            <v>0</v>
          </cell>
        </row>
        <row r="9934">
          <cell r="A9934">
            <v>95341</v>
          </cell>
          <cell r="B9934" t="str">
            <v>CURSO DE CAPACITAÇÃO PARA MARMORISTA/GRANITEIRO (ENCARGOS COMPLEMENTARES) - HORISTA</v>
          </cell>
          <cell r="C9934" t="str">
            <v>H</v>
          </cell>
          <cell r="D9934">
            <v>0</v>
          </cell>
          <cell r="E9934">
            <v>0</v>
          </cell>
          <cell r="F9934">
            <v>0</v>
          </cell>
        </row>
        <row r="9935">
          <cell r="A9935">
            <v>95342</v>
          </cell>
          <cell r="B9935" t="str">
            <v>CURSO DE CAPACITAÇÃO PARA MECÂNICO DE EQUIPAMENTOS PESADOS (ENCARGOS COMPLEMENTARES) - HORISTA</v>
          </cell>
          <cell r="C9935" t="str">
            <v>H</v>
          </cell>
          <cell r="D9935">
            <v>0</v>
          </cell>
          <cell r="E9935">
            <v>0</v>
          </cell>
          <cell r="F9935">
            <v>0</v>
          </cell>
        </row>
        <row r="9936">
          <cell r="A9936">
            <v>95343</v>
          </cell>
          <cell r="B9936" t="str">
            <v>CURSO DE CAPACITAÇÃO PARA MONTADOR  DE TUBO AÇO/EQUIPAMENTOS (ENCARGOS COMPLEMENTARES) - HORISTA</v>
          </cell>
          <cell r="C9936" t="str">
            <v>H</v>
          </cell>
          <cell r="D9936">
            <v>0</v>
          </cell>
          <cell r="E9936">
            <v>0</v>
          </cell>
          <cell r="F9936">
            <v>0</v>
          </cell>
        </row>
        <row r="9937">
          <cell r="A9937">
            <v>95344</v>
          </cell>
          <cell r="B9937" t="str">
            <v>CURSO DE CAPACITAÇÃO PARA MONTADOR DE ESTRUTURA METÁLICA (ENCARGOS COMPLEMENTARES) - HORISTA</v>
          </cell>
          <cell r="C9937" t="str">
            <v>H</v>
          </cell>
          <cell r="D9937">
            <v>0</v>
          </cell>
          <cell r="E9937">
            <v>0</v>
          </cell>
          <cell r="F9937">
            <v>0</v>
          </cell>
        </row>
        <row r="9938">
          <cell r="A9938">
            <v>95345</v>
          </cell>
          <cell r="B9938" t="str">
            <v>CURSO DE CAPACITAÇÃO PARA MONTADOR ELETROMECÂNICO (ENCARGOS COMPLEMENTARES) - HORISTA</v>
          </cell>
          <cell r="C9938" t="str">
            <v>H</v>
          </cell>
          <cell r="D9938">
            <v>0</v>
          </cell>
          <cell r="E9938">
            <v>0</v>
          </cell>
          <cell r="F9938">
            <v>0</v>
          </cell>
        </row>
        <row r="9939">
          <cell r="A9939">
            <v>95346</v>
          </cell>
          <cell r="B9939" t="str">
            <v>CURSO DE CAPACITAÇÃO PARA MOTORISTA DE BASCULANTE (ENCARGOS COMPLEMENTARES) - HORISTA</v>
          </cell>
          <cell r="C9939" t="str">
            <v>H</v>
          </cell>
          <cell r="D9939">
            <v>0</v>
          </cell>
          <cell r="E9939">
            <v>0</v>
          </cell>
          <cell r="F9939">
            <v>0</v>
          </cell>
        </row>
        <row r="9940">
          <cell r="A9940">
            <v>95347</v>
          </cell>
          <cell r="B9940" t="str">
            <v>CURSO DE CAPACITAÇÃO PARA MOTORISTA DE CAMINHÃO (ENCARGOS COMPLEMENTARES) - HORISTA</v>
          </cell>
          <cell r="C9940" t="str">
            <v>H</v>
          </cell>
          <cell r="D9940">
            <v>0</v>
          </cell>
          <cell r="E9940">
            <v>0</v>
          </cell>
          <cell r="F9940">
            <v>0</v>
          </cell>
        </row>
        <row r="9941">
          <cell r="A9941">
            <v>95348</v>
          </cell>
          <cell r="B9941" t="str">
            <v>CURSO DE CAPACITAÇÃO PARA MOTORISTA DE CAMINHÃO E CARRETA (ENCARGOS COMPLEMENTARES) - HORISTA</v>
          </cell>
          <cell r="C9941" t="str">
            <v>H</v>
          </cell>
          <cell r="D9941">
            <v>0</v>
          </cell>
          <cell r="E9941">
            <v>0</v>
          </cell>
          <cell r="F9941">
            <v>0</v>
          </cell>
        </row>
        <row r="9942">
          <cell r="A9942">
            <v>95349</v>
          </cell>
          <cell r="B9942" t="str">
            <v>CURSO DE CAPACITAÇÃO PARA MOTORISTA DE VEÍCULO LEVE (ENCARGOS COMPLEMENTARES) - HORISTA</v>
          </cell>
          <cell r="C9942" t="str">
            <v>H</v>
          </cell>
          <cell r="D9942">
            <v>0</v>
          </cell>
          <cell r="E9942">
            <v>0</v>
          </cell>
          <cell r="F9942">
            <v>0</v>
          </cell>
        </row>
        <row r="9943">
          <cell r="A9943">
            <v>95350</v>
          </cell>
          <cell r="B9943" t="str">
            <v>CURSO DE CAPACITAÇÃO PARA MOTORISTA DE VEÍCULO PESADO (ENCARGOS COMPLEMENTARES) - HORISTA</v>
          </cell>
          <cell r="C9943" t="str">
            <v>H</v>
          </cell>
          <cell r="D9943">
            <v>0</v>
          </cell>
          <cell r="E9943">
            <v>0</v>
          </cell>
          <cell r="F9943">
            <v>0</v>
          </cell>
        </row>
        <row r="9944">
          <cell r="A9944">
            <v>95351</v>
          </cell>
          <cell r="B9944" t="str">
            <v>CURSO DE CAPACITAÇÃO PARA MOTORISTA OPERADOR DE MUNCK (ENCARGOS COMPLEMENTARES) - HORISTA</v>
          </cell>
          <cell r="C9944" t="str">
            <v>H</v>
          </cell>
          <cell r="D9944">
            <v>0</v>
          </cell>
          <cell r="E9944">
            <v>0</v>
          </cell>
          <cell r="F9944">
            <v>0</v>
          </cell>
        </row>
        <row r="9945">
          <cell r="A9945">
            <v>95352</v>
          </cell>
          <cell r="B9945" t="str">
            <v>CURSO DE CAPACITAÇÃO PARA NIVELADOR (ENCARGOS COMPLEMENTARES) - HORISTA</v>
          </cell>
          <cell r="C9945" t="str">
            <v>H</v>
          </cell>
          <cell r="D9945">
            <v>0</v>
          </cell>
          <cell r="E9945">
            <v>0</v>
          </cell>
          <cell r="F9945">
            <v>0</v>
          </cell>
        </row>
        <row r="9946">
          <cell r="A9946">
            <v>95354</v>
          </cell>
          <cell r="B9946" t="str">
            <v>CURSO DE CAPACITAÇÃO PARA OPERADOR DE BETONEIRA (CAMINHÃO) (ENCARGOS COMPLEMENTARES) - HORISTA</v>
          </cell>
          <cell r="C9946" t="str">
            <v>H</v>
          </cell>
          <cell r="D9946">
            <v>0</v>
          </cell>
          <cell r="E9946">
            <v>0</v>
          </cell>
          <cell r="F9946">
            <v>0</v>
          </cell>
        </row>
        <row r="9947">
          <cell r="A9947">
            <v>95355</v>
          </cell>
          <cell r="B9947" t="str">
            <v>CURSO DE CAPACITAÇÃO PARA OPERADOR DE COMPRESSOR OU COMPRESSORISTA (ENCARGOS COMPLEMENTARES) - HORISTA</v>
          </cell>
          <cell r="C9947" t="str">
            <v>H</v>
          </cell>
          <cell r="D9947">
            <v>0</v>
          </cell>
          <cell r="E9947">
            <v>0</v>
          </cell>
          <cell r="F9947">
            <v>0</v>
          </cell>
        </row>
        <row r="9948">
          <cell r="A9948">
            <v>95356</v>
          </cell>
          <cell r="B9948" t="str">
            <v>CURSO DE CAPACITAÇÃO PARA OPERADOR DE DEMARCADORA DE FAIXAS (ENCARGOS COMPLEMENTARES) - HORISTA</v>
          </cell>
          <cell r="C9948" t="str">
            <v>H</v>
          </cell>
          <cell r="D9948">
            <v>0</v>
          </cell>
          <cell r="E9948">
            <v>0</v>
          </cell>
          <cell r="F9948">
            <v>0</v>
          </cell>
        </row>
        <row r="9949">
          <cell r="A9949">
            <v>95357</v>
          </cell>
          <cell r="B9949" t="str">
            <v>CURSO DE CAPACITAÇÃO PARA OPERADOR DE ESCAVADEIRA (ENCARGOS COMPLEMENTARES) - HORISTA</v>
          </cell>
          <cell r="C9949" t="str">
            <v>H</v>
          </cell>
          <cell r="D9949">
            <v>0</v>
          </cell>
          <cell r="E9949">
            <v>0</v>
          </cell>
          <cell r="F9949">
            <v>0</v>
          </cell>
        </row>
        <row r="9950">
          <cell r="A9950">
            <v>95358</v>
          </cell>
          <cell r="B9950" t="str">
            <v>CURSO DE CAPACITAÇÃO PARA OPERADOR DE GUINCHO (ENCARGOS COMPLEMENTARES) - HORISTA</v>
          </cell>
          <cell r="C9950" t="str">
            <v>H</v>
          </cell>
          <cell r="D9950">
            <v>0</v>
          </cell>
          <cell r="E9950">
            <v>0</v>
          </cell>
          <cell r="F9950">
            <v>0</v>
          </cell>
        </row>
        <row r="9951">
          <cell r="A9951">
            <v>95359</v>
          </cell>
          <cell r="B9951" t="str">
            <v>CURSO DE CAPACITAÇÃO PARA OPERADOR DE GUINDASTE (ENCARGOS COMPLEMENTARES) - HORISTA</v>
          </cell>
          <cell r="C9951" t="str">
            <v>H</v>
          </cell>
          <cell r="D9951">
            <v>0</v>
          </cell>
          <cell r="E9951">
            <v>0</v>
          </cell>
          <cell r="F9951">
            <v>0</v>
          </cell>
        </row>
        <row r="9952">
          <cell r="A9952">
            <v>95360</v>
          </cell>
          <cell r="B9952" t="str">
            <v>CURSO DE CAPACITAÇÃO PARA OPERADOR DE MÁQUINAS E EQUIPAMENTOS (ENCARGOS COMPLEMENTARES) - HORISTA</v>
          </cell>
          <cell r="C9952" t="str">
            <v>H</v>
          </cell>
          <cell r="D9952">
            <v>0</v>
          </cell>
          <cell r="E9952">
            <v>0</v>
          </cell>
          <cell r="F9952">
            <v>0</v>
          </cell>
        </row>
        <row r="9953">
          <cell r="A9953">
            <v>95361</v>
          </cell>
          <cell r="B9953" t="str">
            <v>CURSO DE CAPACITAÇÃO PARA OPERADOR DE MARTELETE OU MARTELETEIRO (ENCARGOS COMPLEMENTARES) - HORISTA</v>
          </cell>
          <cell r="C9953" t="str">
            <v>H</v>
          </cell>
          <cell r="D9953">
            <v>0</v>
          </cell>
          <cell r="E9953">
            <v>0</v>
          </cell>
          <cell r="F9953">
            <v>0</v>
          </cell>
        </row>
        <row r="9954">
          <cell r="A9954">
            <v>95362</v>
          </cell>
          <cell r="B9954" t="str">
            <v>CURSO DE CAPACITAÇÃO PARA OPERADOR DE MOTO-ESCREIPER (ENCARGOS COMPLEMENTARES) - HORISTA</v>
          </cell>
          <cell r="C9954" t="str">
            <v>H</v>
          </cell>
          <cell r="D9954">
            <v>0</v>
          </cell>
          <cell r="E9954">
            <v>0</v>
          </cell>
          <cell r="F9954">
            <v>0</v>
          </cell>
        </row>
        <row r="9955">
          <cell r="A9955">
            <v>95363</v>
          </cell>
          <cell r="B9955" t="str">
            <v>CURSO DE CAPACITAÇÃO PARA OPERADOR DE MOTONIVELADORA (ENCARGOS COMPLEMENTARES) - HORISTA</v>
          </cell>
          <cell r="C9955" t="str">
            <v>H</v>
          </cell>
          <cell r="D9955">
            <v>0</v>
          </cell>
          <cell r="E9955">
            <v>0</v>
          </cell>
          <cell r="F9955">
            <v>0</v>
          </cell>
        </row>
        <row r="9956">
          <cell r="A9956">
            <v>95364</v>
          </cell>
          <cell r="B9956" t="str">
            <v>CURSO DE CAPACITAÇÃO PARA OPERADOR DE PÁ CARREGADEIRA (ENCARGOS COMPLEMENTARES) - HORISTA</v>
          </cell>
          <cell r="C9956" t="str">
            <v>H</v>
          </cell>
          <cell r="D9956">
            <v>0</v>
          </cell>
          <cell r="E9956">
            <v>0</v>
          </cell>
          <cell r="F9956">
            <v>0</v>
          </cell>
        </row>
        <row r="9957">
          <cell r="A9957">
            <v>95365</v>
          </cell>
          <cell r="B9957" t="str">
            <v>CURSO DE CAPACITAÇÃO PARA OPERADOR DE PAVIMENTADORA (ENCARGOS COMPLEMENTARES) - HORISTA</v>
          </cell>
          <cell r="C9957" t="str">
            <v>H</v>
          </cell>
          <cell r="D9957">
            <v>0</v>
          </cell>
          <cell r="E9957">
            <v>0</v>
          </cell>
          <cell r="F9957">
            <v>0</v>
          </cell>
        </row>
        <row r="9958">
          <cell r="A9958">
            <v>95366</v>
          </cell>
          <cell r="B9958" t="str">
            <v>CURSO DE CAPACITAÇÃO PARA OPERADOR DE ROLO COMPACTADOR (ENCARGOS COMPLEMENTARES) - HORISTA</v>
          </cell>
          <cell r="C9958" t="str">
            <v>H</v>
          </cell>
          <cell r="D9958">
            <v>0</v>
          </cell>
          <cell r="E9958">
            <v>0</v>
          </cell>
          <cell r="F9958">
            <v>0</v>
          </cell>
        </row>
        <row r="9959">
          <cell r="A9959">
            <v>95367</v>
          </cell>
          <cell r="B9959" t="str">
            <v>CURSO DE CAPACITAÇÃO PARA OPERADOR DE USINA DE ASFALTO, DE SOLOS OU DE CONCRETO (ENCARGOS COMPLEMENTARES) - HORISTA</v>
          </cell>
          <cell r="C9959" t="str">
            <v>H</v>
          </cell>
          <cell r="D9959">
            <v>0</v>
          </cell>
          <cell r="E9959">
            <v>0</v>
          </cell>
          <cell r="F9959">
            <v>0</v>
          </cell>
        </row>
        <row r="9960">
          <cell r="A9960">
            <v>95368</v>
          </cell>
          <cell r="B9960" t="str">
            <v>CURSO DE CAPACITAÇÃO PARA OPERADOR JATO DE AREIA OU JATISTA (ENCARGOS COMPLEMENTARES) - HORISTA</v>
          </cell>
          <cell r="C9960" t="str">
            <v>H</v>
          </cell>
          <cell r="D9960">
            <v>0</v>
          </cell>
          <cell r="E9960">
            <v>0</v>
          </cell>
          <cell r="F9960">
            <v>0</v>
          </cell>
        </row>
        <row r="9961">
          <cell r="A9961">
            <v>95369</v>
          </cell>
          <cell r="B9961" t="str">
            <v>CURSO DE CAPACITAÇÃO PARA OPERADOR PARA BATE ESTACAS (ENCARGOS COMPLEMENTARES) - HORISTA</v>
          </cell>
          <cell r="C9961" t="str">
            <v>H</v>
          </cell>
          <cell r="D9961">
            <v>0</v>
          </cell>
          <cell r="E9961">
            <v>0</v>
          </cell>
          <cell r="F9961">
            <v>0</v>
          </cell>
        </row>
        <row r="9962">
          <cell r="A9962">
            <v>95370</v>
          </cell>
          <cell r="B9962" t="str">
            <v>CURSO DE CAPACITAÇÃO PARA PASTILHEIRO (ENCARGOS COMPLEMENTARES) - HORISTA</v>
          </cell>
          <cell r="C9962" t="str">
            <v>H</v>
          </cell>
          <cell r="D9962">
            <v>0</v>
          </cell>
          <cell r="E9962">
            <v>0</v>
          </cell>
          <cell r="F9962">
            <v>0</v>
          </cell>
        </row>
        <row r="9963">
          <cell r="A9963">
            <v>95371</v>
          </cell>
          <cell r="B9963" t="str">
            <v>CURSO DE CAPACITAÇÃO PARA PEDREIRO (ENCARGOS COMPLEMENTARES) - HORISTA</v>
          </cell>
          <cell r="C9963" t="str">
            <v>H</v>
          </cell>
          <cell r="D9963">
            <v>0</v>
          </cell>
          <cell r="E9963">
            <v>0</v>
          </cell>
          <cell r="F9963">
            <v>0</v>
          </cell>
        </row>
        <row r="9964">
          <cell r="A9964">
            <v>95372</v>
          </cell>
          <cell r="B9964" t="str">
            <v>CURSO DE CAPACITAÇÃO PARA PINTOR (ENCARGOS COMPLEMENTARES) - HORISTA</v>
          </cell>
          <cell r="C9964" t="str">
            <v>H</v>
          </cell>
          <cell r="D9964">
            <v>0</v>
          </cell>
          <cell r="E9964">
            <v>0</v>
          </cell>
          <cell r="F9964">
            <v>0</v>
          </cell>
        </row>
        <row r="9965">
          <cell r="A9965">
            <v>95373</v>
          </cell>
          <cell r="B9965" t="str">
            <v>CURSO DE CAPACITAÇÃO PARA PINTOR DE LETREIROS (ENCARGOS COMPLEMENTARES) - HORISTA</v>
          </cell>
          <cell r="C9965" t="str">
            <v>H</v>
          </cell>
          <cell r="D9965">
            <v>0</v>
          </cell>
          <cell r="E9965">
            <v>0</v>
          </cell>
          <cell r="F9965">
            <v>0</v>
          </cell>
        </row>
        <row r="9966">
          <cell r="A9966">
            <v>95374</v>
          </cell>
          <cell r="B9966" t="str">
            <v>CURSO DE CAPACITAÇÃO PARA PINTOR PARA TINTA EPÓXI (ENCARGOS COMPLEMENTARES) - HORISTA</v>
          </cell>
          <cell r="C9966" t="str">
            <v>H</v>
          </cell>
          <cell r="D9966">
            <v>0</v>
          </cell>
          <cell r="E9966">
            <v>0</v>
          </cell>
          <cell r="F9966">
            <v>0</v>
          </cell>
        </row>
        <row r="9967">
          <cell r="A9967">
            <v>95375</v>
          </cell>
          <cell r="B9967" t="str">
            <v>CURSO DE CAPACITAÇÃO PARA POCEIRO (ENCARGOS COMPLEMENTARES) - HORISTA</v>
          </cell>
          <cell r="C9967" t="str">
            <v>H</v>
          </cell>
          <cell r="D9967">
            <v>0</v>
          </cell>
          <cell r="E9967">
            <v>0</v>
          </cell>
          <cell r="F9967">
            <v>0</v>
          </cell>
        </row>
        <row r="9968">
          <cell r="A9968">
            <v>95376</v>
          </cell>
          <cell r="B9968" t="str">
            <v>CURSO DE CAPACITAÇÃO PARA RASTELEIRO (ENCARGOS COMPLEMENTARES) - HORISTA</v>
          </cell>
          <cell r="C9968" t="str">
            <v>H</v>
          </cell>
          <cell r="D9968">
            <v>0</v>
          </cell>
          <cell r="E9968">
            <v>0</v>
          </cell>
          <cell r="F9968">
            <v>0</v>
          </cell>
        </row>
        <row r="9969">
          <cell r="A9969">
            <v>95377</v>
          </cell>
          <cell r="B9969" t="str">
            <v>CURSO DE CAPACITAÇÃO PARA SERRALHEIRO (ENCARGOS COMPLEMENTARES) - HORISTA</v>
          </cell>
          <cell r="C9969" t="str">
            <v>H</v>
          </cell>
          <cell r="D9969">
            <v>0</v>
          </cell>
          <cell r="E9969">
            <v>0</v>
          </cell>
          <cell r="F9969">
            <v>0</v>
          </cell>
        </row>
        <row r="9970">
          <cell r="A9970">
            <v>95378</v>
          </cell>
          <cell r="B9970" t="str">
            <v>CURSO DE CAPACITAÇÃO PARA SERVENTE (ENCARGOS COMPLEMENTARES) - HORISTA</v>
          </cell>
          <cell r="C9970" t="str">
            <v>H</v>
          </cell>
          <cell r="D9970">
            <v>0</v>
          </cell>
          <cell r="E9970">
            <v>0</v>
          </cell>
          <cell r="F9970">
            <v>0</v>
          </cell>
        </row>
        <row r="9971">
          <cell r="A9971">
            <v>95379</v>
          </cell>
          <cell r="B9971" t="str">
            <v>CURSO DE CAPACITAÇÃO PARA SOLDADOR (ENCARGOS COMPLEMENTARES) - HORISTA</v>
          </cell>
          <cell r="C9971" t="str">
            <v>H</v>
          </cell>
          <cell r="D9971">
            <v>0</v>
          </cell>
          <cell r="E9971">
            <v>0</v>
          </cell>
          <cell r="F9971">
            <v>0</v>
          </cell>
        </row>
        <row r="9972">
          <cell r="A9972">
            <v>95380</v>
          </cell>
          <cell r="B9972" t="str">
            <v>CURSO DE CAPACITAÇÃO PARA SOLDADOR A (PARA SOLDA A SER TESTADA COM RAIOS  X ) (ENCARGOS COMPLEMENTARES) - HORISTA</v>
          </cell>
          <cell r="C9972" t="str">
            <v>H</v>
          </cell>
          <cell r="D9972">
            <v>0</v>
          </cell>
          <cell r="E9972">
            <v>0</v>
          </cell>
          <cell r="F9972">
            <v>0</v>
          </cell>
        </row>
        <row r="9973">
          <cell r="A9973">
            <v>95382</v>
          </cell>
          <cell r="B9973" t="str">
            <v>CURSO DE CAPACITAÇÃO PARA TAQUEADOR OU TAQUEIRO (ENCARGOS COMPLEMENTARES) - HORISTA</v>
          </cell>
          <cell r="C9973" t="str">
            <v>H</v>
          </cell>
          <cell r="D9973">
            <v>0</v>
          </cell>
          <cell r="E9973">
            <v>0</v>
          </cell>
          <cell r="F9973">
            <v>0</v>
          </cell>
        </row>
        <row r="9974">
          <cell r="A9974">
            <v>95383</v>
          </cell>
          <cell r="B9974" t="str">
            <v>CURSO DE CAPACITAÇÃO PARA TÉCNICO DE LABORATÓRIO (ENCARGOS COMPLEMENTARES) - HORISTA</v>
          </cell>
          <cell r="C9974" t="str">
            <v>H</v>
          </cell>
          <cell r="D9974">
            <v>0</v>
          </cell>
          <cell r="E9974">
            <v>0</v>
          </cell>
          <cell r="F9974">
            <v>0</v>
          </cell>
        </row>
        <row r="9975">
          <cell r="A9975">
            <v>95384</v>
          </cell>
          <cell r="B9975" t="str">
            <v>CURSO DE CAPACITAÇÃO PARA TÉCNICO DE SONDAGEM (ENCARGOS COMPLEMENTARES) - HORISTA</v>
          </cell>
          <cell r="C9975" t="str">
            <v>H</v>
          </cell>
          <cell r="D9975">
            <v>0</v>
          </cell>
          <cell r="E9975">
            <v>0</v>
          </cell>
          <cell r="F9975">
            <v>0</v>
          </cell>
        </row>
        <row r="9976">
          <cell r="A9976">
            <v>95385</v>
          </cell>
          <cell r="B9976" t="str">
            <v>CURSO DE CAPACITAÇÃO PARA TELHADISTA (ENCARGOS COMPLEMENTARES) - HORISTA</v>
          </cell>
          <cell r="C9976" t="str">
            <v>H</v>
          </cell>
          <cell r="D9976">
            <v>0</v>
          </cell>
          <cell r="E9976">
            <v>0</v>
          </cell>
          <cell r="F9976">
            <v>0</v>
          </cell>
        </row>
        <row r="9977">
          <cell r="A9977">
            <v>95386</v>
          </cell>
          <cell r="B9977" t="str">
            <v>CURSO DE CAPACITAÇÃO PARA TRATORISTA (ENCARGOS COMPLEMENTARES) - HORISTA</v>
          </cell>
          <cell r="C9977" t="str">
            <v>H</v>
          </cell>
          <cell r="D9977">
            <v>0</v>
          </cell>
          <cell r="E9977">
            <v>0</v>
          </cell>
          <cell r="F9977">
            <v>0</v>
          </cell>
        </row>
        <row r="9978">
          <cell r="A9978">
            <v>95387</v>
          </cell>
          <cell r="B9978" t="str">
            <v>CURSO DE CAPACITAÇÃO PARA VIDRACEIRO (ENCARGOS COMPLEMENTARES) - HORISTA</v>
          </cell>
          <cell r="C9978" t="str">
            <v>H</v>
          </cell>
          <cell r="D9978">
            <v>0</v>
          </cell>
          <cell r="E9978">
            <v>0</v>
          </cell>
          <cell r="F9978">
            <v>0</v>
          </cell>
        </row>
        <row r="9979">
          <cell r="A9979">
            <v>95388</v>
          </cell>
          <cell r="B9979" t="str">
            <v>CURSO DE CAPACITAÇÃO PARA VIGIA NOTURNO (ENCARGOS COMPLEMENTARES) - HORISTA</v>
          </cell>
          <cell r="C9979" t="str">
            <v>H</v>
          </cell>
          <cell r="D9979">
            <v>0</v>
          </cell>
          <cell r="E9979">
            <v>0</v>
          </cell>
          <cell r="F9979">
            <v>0</v>
          </cell>
        </row>
        <row r="9980">
          <cell r="A9980">
            <v>95389</v>
          </cell>
          <cell r="B9980" t="str">
            <v>CURSO DE CAPACITAÇÃO PARA OPERADOR DE BETONEIRA ESTACIONÁRIA/MISTURADOR (ENCARGOS COMPLEMENTARES) - HORISTA</v>
          </cell>
          <cell r="C9980" t="str">
            <v>H</v>
          </cell>
          <cell r="D9980">
            <v>0</v>
          </cell>
          <cell r="E9980">
            <v>0</v>
          </cell>
          <cell r="F9980">
            <v>0</v>
          </cell>
        </row>
        <row r="9981">
          <cell r="A9981">
            <v>95390</v>
          </cell>
          <cell r="B9981" t="str">
            <v>CURSO DE CAPACITAÇÃO PARA JARDINEIRO (ENCARGOS COMPLEMENTARES) - HORISTA</v>
          </cell>
          <cell r="C9981" t="str">
            <v>H</v>
          </cell>
          <cell r="D9981">
            <v>0</v>
          </cell>
          <cell r="E9981">
            <v>0</v>
          </cell>
          <cell r="F9981">
            <v>0</v>
          </cell>
        </row>
        <row r="9982">
          <cell r="A9982">
            <v>95391</v>
          </cell>
          <cell r="B9982" t="str">
            <v>CURSO DE CAPACITAÇÃO PARA DESENHISTA DETALHISTA (ENCARGOS COMPLEMENTARES) - HORISTA</v>
          </cell>
          <cell r="C9982" t="str">
            <v>H</v>
          </cell>
          <cell r="D9982">
            <v>0</v>
          </cell>
          <cell r="E9982">
            <v>0</v>
          </cell>
          <cell r="F9982">
            <v>0</v>
          </cell>
        </row>
        <row r="9983">
          <cell r="A9983">
            <v>95392</v>
          </cell>
          <cell r="B9983" t="str">
            <v>CURSO DE CAPACITAÇÃO PARA ALMOXARIFE (ENCARGOS COMPLEMENTARES) - HORISTA</v>
          </cell>
          <cell r="C9983" t="str">
            <v>H</v>
          </cell>
          <cell r="D9983">
            <v>0</v>
          </cell>
          <cell r="E9983">
            <v>0</v>
          </cell>
          <cell r="F9983">
            <v>0</v>
          </cell>
        </row>
        <row r="9984">
          <cell r="A9984">
            <v>95393</v>
          </cell>
          <cell r="B9984" t="str">
            <v>CURSO DE CAPACITAÇÃO PARA APONTADOR OU APROPRIADOR (ENCARGOS COMPLEMENTARES) - HORISTA</v>
          </cell>
          <cell r="C9984" t="str">
            <v>H</v>
          </cell>
          <cell r="D9984">
            <v>0</v>
          </cell>
          <cell r="E9984">
            <v>0</v>
          </cell>
          <cell r="F9984">
            <v>0</v>
          </cell>
        </row>
        <row r="9985">
          <cell r="A9985">
            <v>95394</v>
          </cell>
          <cell r="B9985" t="str">
            <v>CURSO DE CAPACITAÇÃO PARA ARQUITETO DE OBRA JÚNIOR (ENCARGOS COMPLEMENTARES) - HORISTA</v>
          </cell>
          <cell r="C9985" t="str">
            <v>H</v>
          </cell>
          <cell r="D9985">
            <v>0</v>
          </cell>
          <cell r="E9985">
            <v>0</v>
          </cell>
          <cell r="F9985">
            <v>0</v>
          </cell>
        </row>
        <row r="9986">
          <cell r="A9986">
            <v>95395</v>
          </cell>
          <cell r="B9986" t="str">
            <v>CURSO DE CAPACITAÇÃO PARA ARQUITETO DE OBRA PLENO (ENCARGOS COMPLEMENTARES) - HORISTA</v>
          </cell>
          <cell r="C9986" t="str">
            <v>H</v>
          </cell>
          <cell r="D9986">
            <v>0</v>
          </cell>
          <cell r="E9986">
            <v>0</v>
          </cell>
          <cell r="F9986">
            <v>0</v>
          </cell>
        </row>
        <row r="9987">
          <cell r="A9987">
            <v>95396</v>
          </cell>
          <cell r="B9987" t="str">
            <v>CURSO DE CAPACITAÇÃO PARA ARQUITETO DE OBRA SÊNIOR (ENCARGOS COMPLEMENTARES) - HORISTA</v>
          </cell>
          <cell r="C9987" t="str">
            <v>H</v>
          </cell>
          <cell r="D9987">
            <v>0</v>
          </cell>
          <cell r="E9987">
            <v>0</v>
          </cell>
          <cell r="F9987">
            <v>0</v>
          </cell>
        </row>
        <row r="9988">
          <cell r="A9988">
            <v>95397</v>
          </cell>
          <cell r="B9988" t="str">
            <v>CURSO DE CAPACITAÇÃO PARA AUXILIAR DE DESENHISTA (ENCARGOS COMPLEMENTARES) - HORISTA</v>
          </cell>
          <cell r="C9988" t="str">
            <v>H</v>
          </cell>
          <cell r="D9988">
            <v>0</v>
          </cell>
          <cell r="E9988">
            <v>0</v>
          </cell>
          <cell r="F9988">
            <v>0</v>
          </cell>
        </row>
        <row r="9989">
          <cell r="A9989">
            <v>95398</v>
          </cell>
          <cell r="B9989" t="str">
            <v>CURSO DE CAPACITAÇÃO PARA AUXILIAR DE ESCRITÓRIO (ENCARGOS COMPLEMENTARES) - HORISTA</v>
          </cell>
          <cell r="C9989" t="str">
            <v>H</v>
          </cell>
          <cell r="D9989">
            <v>0</v>
          </cell>
          <cell r="E9989">
            <v>0</v>
          </cell>
          <cell r="F9989">
            <v>0</v>
          </cell>
        </row>
        <row r="9990">
          <cell r="A9990">
            <v>95399</v>
          </cell>
          <cell r="B9990" t="str">
            <v>CURSO DE CAPACITAÇÃO PARA DESENHISTA COPISTA (ENCARGOS COMPLEMENTARES) - HORISTA</v>
          </cell>
          <cell r="C9990" t="str">
            <v>H</v>
          </cell>
          <cell r="D9990">
            <v>0</v>
          </cell>
          <cell r="E9990">
            <v>0</v>
          </cell>
          <cell r="F9990">
            <v>0</v>
          </cell>
        </row>
        <row r="9991">
          <cell r="A9991">
            <v>95400</v>
          </cell>
          <cell r="B9991" t="str">
            <v>CURSO DE CAPACITAÇÃO PARA DESENHISTA PROJETISTA (ENCARGOS COMPLEMENTARES) - HORISTA</v>
          </cell>
          <cell r="C9991" t="str">
            <v>H</v>
          </cell>
          <cell r="D9991">
            <v>0</v>
          </cell>
          <cell r="E9991">
            <v>0</v>
          </cell>
          <cell r="F9991">
            <v>0</v>
          </cell>
        </row>
        <row r="9992">
          <cell r="A9992">
            <v>95401</v>
          </cell>
          <cell r="B9992" t="str">
            <v>CURSO DE CAPACITAÇÃO PARA ENCARREGADO GERAL (ENCARGOS COMPLEMENTARES) - HORISTA</v>
          </cell>
          <cell r="C9992" t="str">
            <v>H</v>
          </cell>
          <cell r="D9992">
            <v>0</v>
          </cell>
          <cell r="E9992">
            <v>0</v>
          </cell>
          <cell r="F9992">
            <v>0</v>
          </cell>
        </row>
        <row r="9993">
          <cell r="A9993">
            <v>95402</v>
          </cell>
          <cell r="B9993" t="str">
            <v>CURSO DE CAPACITAÇÃO PARA ENGENHEIRO CIVIL DE OBRA JÚNIOR (ENCARGOS COMPLEMENTARES) - HORISTA</v>
          </cell>
          <cell r="C9993" t="str">
            <v>H</v>
          </cell>
          <cell r="D9993">
            <v>0</v>
          </cell>
          <cell r="E9993">
            <v>0</v>
          </cell>
          <cell r="F9993">
            <v>0</v>
          </cell>
        </row>
        <row r="9994">
          <cell r="A9994">
            <v>95403</v>
          </cell>
          <cell r="B9994" t="str">
            <v>CURSO DE CAPACITAÇÃO PARA ENGENHEIRO CIVIL DE OBRA PLENO (ENCARGOS COMPLEMENTARES) - HORISTA</v>
          </cell>
          <cell r="C9994" t="str">
            <v>H</v>
          </cell>
          <cell r="D9994">
            <v>0</v>
          </cell>
          <cell r="E9994">
            <v>0</v>
          </cell>
          <cell r="F9994">
            <v>0</v>
          </cell>
        </row>
        <row r="9995">
          <cell r="A9995">
            <v>95404</v>
          </cell>
          <cell r="B9995" t="str">
            <v>CURSO DE CAPACITAÇÃO PARA ENGENHEIRO CIVIL DE OBRA SÊNIOR (ENCARGOS COMPLEMENTARES) - HORISTA</v>
          </cell>
          <cell r="C9995" t="str">
            <v>H</v>
          </cell>
          <cell r="D9995">
            <v>0</v>
          </cell>
          <cell r="E9995">
            <v>0</v>
          </cell>
          <cell r="F9995">
            <v>0</v>
          </cell>
        </row>
        <row r="9996">
          <cell r="A9996">
            <v>95405</v>
          </cell>
          <cell r="B9996" t="str">
            <v>CURSO DE CAPACITAÇÃO PARA MESTRE DE OBRAS (ENCARGOS COMPLEMENTARES) - HORISTA</v>
          </cell>
          <cell r="C9996" t="str">
            <v>H</v>
          </cell>
          <cell r="D9996">
            <v>0</v>
          </cell>
          <cell r="E9996">
            <v>0</v>
          </cell>
          <cell r="F9996">
            <v>0</v>
          </cell>
        </row>
        <row r="9997">
          <cell r="A9997">
            <v>95406</v>
          </cell>
          <cell r="B9997" t="str">
            <v>CURSO DE CAPACITAÇÃO PARA TOPÓGRAFO (ENCARGOS COMPLEMENTARES) - HORISTA</v>
          </cell>
          <cell r="C9997" t="str">
            <v>H</v>
          </cell>
          <cell r="D9997">
            <v>0</v>
          </cell>
          <cell r="E9997">
            <v>0</v>
          </cell>
          <cell r="F9997">
            <v>0</v>
          </cell>
        </row>
        <row r="9998">
          <cell r="A9998">
            <v>95407</v>
          </cell>
          <cell r="B9998" t="str">
            <v>CURSO DE CAPACITAÇÃO PARA ENGENHEIRO ELETRICISTA (ENCARGOS COMPLEMENTARES) - HORISTA</v>
          </cell>
          <cell r="C9998" t="str">
            <v>H</v>
          </cell>
          <cell r="D9998">
            <v>0</v>
          </cell>
          <cell r="E9998">
            <v>0</v>
          </cell>
          <cell r="F9998">
            <v>0</v>
          </cell>
        </row>
        <row r="9999">
          <cell r="A9999">
            <v>95408</v>
          </cell>
          <cell r="B9999" t="str">
            <v>CURSO DE CAPACITAÇÃO  PARA MOTORISTA DE CAMINHÃO (ENCARGOS COMPLEMENTARES) - MENSALISTA</v>
          </cell>
          <cell r="C9999" t="str">
            <v>MES</v>
          </cell>
          <cell r="D9999">
            <v>0</v>
          </cell>
          <cell r="E9999">
            <v>0</v>
          </cell>
          <cell r="F9999">
            <v>0</v>
          </cell>
        </row>
        <row r="10000">
          <cell r="A10000">
            <v>95409</v>
          </cell>
          <cell r="B10000" t="str">
            <v>CURSO DE CAPACITAÇÃO PARA DESENHISTA DETALHISTA (ENCARGOS COMPLEMENTARES) - MENSALISTA</v>
          </cell>
          <cell r="C10000" t="str">
            <v>MES</v>
          </cell>
          <cell r="D10000">
            <v>0</v>
          </cell>
          <cell r="E10000">
            <v>0</v>
          </cell>
          <cell r="F10000">
            <v>0</v>
          </cell>
        </row>
        <row r="10001">
          <cell r="A10001">
            <v>95410</v>
          </cell>
          <cell r="B10001" t="str">
            <v>CURSO DE CAPACITAÇÃO PARA DESENHISTA COPISTA (ENCARGOS COMPLEMENTARES) - MENSALISTA</v>
          </cell>
          <cell r="C10001" t="str">
            <v>MES</v>
          </cell>
          <cell r="D10001">
            <v>0</v>
          </cell>
          <cell r="E10001">
            <v>0</v>
          </cell>
          <cell r="F10001">
            <v>0</v>
          </cell>
        </row>
        <row r="10002">
          <cell r="A10002">
            <v>95411</v>
          </cell>
          <cell r="B10002" t="str">
            <v>CURSO DE CAPACITAÇÃO PARA DESENHISTA PROJETISTA (ENCARGOS COMPLEMENTARES) - MENSALISTA</v>
          </cell>
          <cell r="C10002" t="str">
            <v>MES</v>
          </cell>
          <cell r="D10002">
            <v>0</v>
          </cell>
          <cell r="E10002">
            <v>0</v>
          </cell>
          <cell r="F10002">
            <v>0</v>
          </cell>
        </row>
        <row r="10003">
          <cell r="A10003">
            <v>95412</v>
          </cell>
          <cell r="B10003" t="str">
            <v>CURSO DE CAPACITAÇÃO PARA AUXILIAR DE DESENHISTA (ENCARGOS COMPLEMENTARES) - MENSALISTA</v>
          </cell>
          <cell r="C10003" t="str">
            <v>MES</v>
          </cell>
          <cell r="D10003">
            <v>0</v>
          </cell>
          <cell r="E10003">
            <v>0</v>
          </cell>
          <cell r="F10003">
            <v>0</v>
          </cell>
        </row>
        <row r="10004">
          <cell r="A10004">
            <v>95413</v>
          </cell>
          <cell r="B10004" t="str">
            <v>CURSO DE CAPACITAÇÃO PARA ALMOXARIFE (ENCARGOS COMPLEMENTARES) - MENSALISTA</v>
          </cell>
          <cell r="C10004" t="str">
            <v>MES</v>
          </cell>
          <cell r="D10004">
            <v>0</v>
          </cell>
          <cell r="E10004">
            <v>0</v>
          </cell>
          <cell r="F10004">
            <v>0</v>
          </cell>
        </row>
        <row r="10005">
          <cell r="A10005">
            <v>95414</v>
          </cell>
          <cell r="B10005" t="str">
            <v>CURSO DE CAPACITAÇÃO PARA APONTADOR OU APROPRIADOR (ENCARGOS COMPLEMENTARES) - MENSALISTA</v>
          </cell>
          <cell r="C10005" t="str">
            <v>MES</v>
          </cell>
          <cell r="D10005">
            <v>0</v>
          </cell>
          <cell r="E10005">
            <v>0</v>
          </cell>
          <cell r="F10005">
            <v>0</v>
          </cell>
        </row>
        <row r="10006">
          <cell r="A10006">
            <v>95415</v>
          </cell>
          <cell r="B10006" t="str">
            <v>CURSO DE CAPACITAÇÃO PARA ENGENHEIRO CIVIL DE OBRA JÚNIOR (ENCARGOS COMPLEMENTARES) - MENSALISTA</v>
          </cell>
          <cell r="C10006" t="str">
            <v>MES</v>
          </cell>
          <cell r="D10006">
            <v>0</v>
          </cell>
          <cell r="E10006">
            <v>0</v>
          </cell>
          <cell r="F10006">
            <v>0</v>
          </cell>
        </row>
        <row r="10007">
          <cell r="A10007">
            <v>95416</v>
          </cell>
          <cell r="B10007" t="str">
            <v>CURSO DE CAPACITAÇÃO PARA AUXILIAR DE ESCRITÓRIO (ENCARGOS COMPLEMENTARES) - MENSALISTA</v>
          </cell>
          <cell r="C10007" t="str">
            <v>MES</v>
          </cell>
          <cell r="D10007">
            <v>0</v>
          </cell>
          <cell r="E10007">
            <v>0</v>
          </cell>
          <cell r="F10007">
            <v>0</v>
          </cell>
        </row>
        <row r="10008">
          <cell r="A10008">
            <v>95417</v>
          </cell>
          <cell r="B10008" t="str">
            <v>CURSO DE CAPACITAÇÃO PARA ENGENHEIRO CIVIL DE OBRA PLENO (ENCARGOS COMPLEMENTARES) - MENSALISTA</v>
          </cell>
          <cell r="C10008" t="str">
            <v>MES</v>
          </cell>
          <cell r="D10008">
            <v>0</v>
          </cell>
          <cell r="E10008">
            <v>0</v>
          </cell>
          <cell r="F10008">
            <v>0</v>
          </cell>
        </row>
        <row r="10009">
          <cell r="A10009">
            <v>95418</v>
          </cell>
          <cell r="B10009" t="str">
            <v>CURSO DE CAPACITAÇÃO PARA ENGENHEIRO CIVIL DE OBRA SÊNIOR (ENCARGOS COMPLEMENTARES) - MENSALISTA</v>
          </cell>
          <cell r="C10009" t="str">
            <v>MES</v>
          </cell>
          <cell r="D10009">
            <v>0</v>
          </cell>
          <cell r="E10009">
            <v>0</v>
          </cell>
          <cell r="F10009">
            <v>0</v>
          </cell>
        </row>
        <row r="10010">
          <cell r="A10010">
            <v>95419</v>
          </cell>
          <cell r="B10010" t="str">
            <v>CURSO DE CAPACITAÇÃO PARA ARQUITETO JÚNIOR (ENCARGOS COMPLEMENTARES) - MENSALISTA</v>
          </cell>
          <cell r="C10010" t="str">
            <v>MES</v>
          </cell>
          <cell r="D10010">
            <v>0</v>
          </cell>
          <cell r="E10010">
            <v>0</v>
          </cell>
          <cell r="F10010">
            <v>0</v>
          </cell>
        </row>
        <row r="10011">
          <cell r="A10011">
            <v>95420</v>
          </cell>
          <cell r="B10011" t="str">
            <v>CURSO DE CAPACITAÇÃO PARA ARQUITETO PLENO (ENCARGOS COMPLEMENTARES) - MENSALISTA</v>
          </cell>
          <cell r="C10011" t="str">
            <v>MES</v>
          </cell>
          <cell r="D10011">
            <v>0</v>
          </cell>
          <cell r="E10011">
            <v>0</v>
          </cell>
          <cell r="F10011">
            <v>0</v>
          </cell>
        </row>
        <row r="10012">
          <cell r="A10012">
            <v>95421</v>
          </cell>
          <cell r="B10012" t="str">
            <v>CURSO DE CAPACITAÇÃO PARA ARQUITETO SÊNIOR (ENCARGOS COMPLEMENTARES) - MENSALISTA</v>
          </cell>
          <cell r="C10012" t="str">
            <v>MES</v>
          </cell>
          <cell r="D10012">
            <v>0</v>
          </cell>
          <cell r="E10012">
            <v>0</v>
          </cell>
          <cell r="F10012">
            <v>0</v>
          </cell>
        </row>
        <row r="10013">
          <cell r="A10013">
            <v>95422</v>
          </cell>
          <cell r="B10013" t="str">
            <v>CURSO DE CAPACITAÇÃO PARA ENCARREGADO GERAL DE OBRAS (ENCARGOS COMPLEMENTARES) - MENSALISTA</v>
          </cell>
          <cell r="C10013" t="str">
            <v>MES</v>
          </cell>
          <cell r="D10013">
            <v>0</v>
          </cell>
          <cell r="E10013">
            <v>0</v>
          </cell>
          <cell r="F10013">
            <v>0</v>
          </cell>
        </row>
        <row r="10014">
          <cell r="A10014">
            <v>95423</v>
          </cell>
          <cell r="B10014" t="str">
            <v>CURSO DE CAPACITAÇÃO PARA MESTRE DE OBRAS (ENCARGOS COMPLEMENTARES) - MENSALISTA</v>
          </cell>
          <cell r="C10014" t="str">
            <v>MES</v>
          </cell>
          <cell r="D10014">
            <v>0</v>
          </cell>
          <cell r="E10014">
            <v>0</v>
          </cell>
          <cell r="F10014">
            <v>0</v>
          </cell>
        </row>
        <row r="10015">
          <cell r="A10015">
            <v>95424</v>
          </cell>
          <cell r="B10015" t="str">
            <v>CURSO DE CAPACITAÇÃO PARA TOPÓGRAFO (ENCARGOS COMPLEMENTARES) - MENSALISTA</v>
          </cell>
          <cell r="C10015" t="str">
            <v>MES</v>
          </cell>
          <cell r="D10015">
            <v>0</v>
          </cell>
          <cell r="E10015">
            <v>0</v>
          </cell>
          <cell r="F10015">
            <v>0</v>
          </cell>
        </row>
        <row r="10016">
          <cell r="A10016">
            <v>100288</v>
          </cell>
          <cell r="B10016" t="str">
            <v>CURSO DE CAPACITAÇÃO PARA VIGIA DIURNO (ENCARGOS COMPLEMENTARES) - HORISTA</v>
          </cell>
          <cell r="C10016" t="str">
            <v>H</v>
          </cell>
          <cell r="D10016">
            <v>0</v>
          </cell>
          <cell r="E10016">
            <v>0</v>
          </cell>
          <cell r="F10016">
            <v>0</v>
          </cell>
        </row>
        <row r="10017">
          <cell r="A10017">
            <v>100289</v>
          </cell>
          <cell r="B10017" t="str">
            <v>VIGIA DIURNO COM ENCARGOS COMPLEMENTARES</v>
          </cell>
          <cell r="C10017" t="str">
            <v>H</v>
          </cell>
          <cell r="D10017">
            <v>0</v>
          </cell>
          <cell r="E10017">
            <v>0</v>
          </cell>
          <cell r="F10017">
            <v>0</v>
          </cell>
        </row>
        <row r="10018">
          <cell r="A10018">
            <v>100290</v>
          </cell>
          <cell r="B10018" t="str">
            <v>CURSO DE CAPACITAÇÃO PARA AUXILIAR DE ALMOXARIFE (ENCARGOS COMPLEMENTARES) - HORISTA</v>
          </cell>
          <cell r="C10018" t="str">
            <v>H</v>
          </cell>
          <cell r="D10018">
            <v>0</v>
          </cell>
          <cell r="E10018">
            <v>0</v>
          </cell>
          <cell r="F10018">
            <v>0</v>
          </cell>
        </row>
        <row r="10019">
          <cell r="A10019">
            <v>100291</v>
          </cell>
          <cell r="B10019" t="str">
            <v>CURSO DE CAPACITAÇÃO PARA AJUDANTE DE PINTOR (ENCARGOS COMPLEMENTARES) - HORISTA</v>
          </cell>
          <cell r="C10019" t="str">
            <v>H</v>
          </cell>
          <cell r="D10019">
            <v>0</v>
          </cell>
          <cell r="E10019">
            <v>0</v>
          </cell>
          <cell r="F10019">
            <v>0</v>
          </cell>
        </row>
        <row r="10020">
          <cell r="A10020">
            <v>100292</v>
          </cell>
          <cell r="B10020" t="str">
            <v>CURSO DE CAPACITAÇÃO PARA COORDENADOR/GERENTE DE OBRA (ENCARGOS COMPLEMENTARES) - HORISTA</v>
          </cell>
          <cell r="C10020" t="str">
            <v>H</v>
          </cell>
          <cell r="D10020">
            <v>0</v>
          </cell>
          <cell r="E10020">
            <v>0</v>
          </cell>
          <cell r="F10020">
            <v>0</v>
          </cell>
        </row>
        <row r="10021">
          <cell r="A10021">
            <v>100293</v>
          </cell>
          <cell r="B10021" t="str">
            <v>CURSO DE CAPACITAÇÃO PARA AUXILIAR DE AZULEJISTA (ENCARGOS COMPLEMENTARES) - HORISTA</v>
          </cell>
          <cell r="C10021" t="str">
            <v>H</v>
          </cell>
          <cell r="D10021">
            <v>0</v>
          </cell>
          <cell r="E10021">
            <v>0</v>
          </cell>
          <cell r="F10021">
            <v>0</v>
          </cell>
        </row>
        <row r="10022">
          <cell r="A10022">
            <v>100294</v>
          </cell>
          <cell r="B10022" t="str">
            <v>CURSO DE CAPACITAÇÃO PARA ARQUITETO PAISAGISTA (ENCARGOS COMPLEMENTARES) - HORISTA</v>
          </cell>
          <cell r="C10022" t="str">
            <v>H</v>
          </cell>
          <cell r="D10022">
            <v>0</v>
          </cell>
          <cell r="E10022">
            <v>0</v>
          </cell>
          <cell r="F10022">
            <v>0</v>
          </cell>
        </row>
        <row r="10023">
          <cell r="A10023">
            <v>100295</v>
          </cell>
          <cell r="B10023" t="str">
            <v>CURSO DE CAPACITAÇÃO PARA MONTADOR DE ELETROELETRONICOS (ENCARGOS COMPLEMENTARES) - HORISTA</v>
          </cell>
          <cell r="C10023" t="str">
            <v>H</v>
          </cell>
          <cell r="D10023">
            <v>0</v>
          </cell>
          <cell r="E10023">
            <v>0</v>
          </cell>
          <cell r="F10023">
            <v>0</v>
          </cell>
        </row>
        <row r="10024">
          <cell r="A10024">
            <v>100296</v>
          </cell>
          <cell r="B10024" t="str">
            <v>CURSO DE CAPACITAÇÃO PARA ENGENHEIRO CIVIL JUNIOR (ENCARGOS COMPLEMENTARES) - HORISTA</v>
          </cell>
          <cell r="C10024" t="str">
            <v>H</v>
          </cell>
          <cell r="D10024">
            <v>0</v>
          </cell>
          <cell r="E10024">
            <v>0</v>
          </cell>
          <cell r="F10024">
            <v>0</v>
          </cell>
        </row>
        <row r="10025">
          <cell r="A10025">
            <v>100297</v>
          </cell>
          <cell r="B10025" t="str">
            <v>CURSO DE CAPACITAÇÃO PARA ENGENHEIRO CIVIL PLENO (ENCARGOS COMPLEMENTARES) - HORISTA</v>
          </cell>
          <cell r="C10025" t="str">
            <v>H</v>
          </cell>
          <cell r="D10025">
            <v>0</v>
          </cell>
          <cell r="E10025">
            <v>0</v>
          </cell>
          <cell r="F10025">
            <v>0</v>
          </cell>
        </row>
        <row r="10026">
          <cell r="A10026">
            <v>100298</v>
          </cell>
          <cell r="B10026" t="str">
            <v>CURSO DE CAPACITAÇÃO PARA MECÂNICO DE REFRIGERAÇÃO (ENCARGOS COMPLEMENTARES) - HORISTA</v>
          </cell>
          <cell r="C10026" t="str">
            <v>H</v>
          </cell>
          <cell r="D10026">
            <v>0</v>
          </cell>
          <cell r="E10026">
            <v>0</v>
          </cell>
          <cell r="F10026">
            <v>0</v>
          </cell>
        </row>
        <row r="10027">
          <cell r="A10027">
            <v>100299</v>
          </cell>
          <cell r="B10027" t="str">
            <v>CURSO DE CAPACITAÇÃO PARA TÉCNICO EM SEGURANÇA DO TRABALHO (ENCARGOS COMPLEMENTARES) - HORISTA</v>
          </cell>
          <cell r="C10027" t="str">
            <v>H</v>
          </cell>
          <cell r="D10027">
            <v>0</v>
          </cell>
          <cell r="E10027">
            <v>0</v>
          </cell>
          <cell r="F10027">
            <v>0</v>
          </cell>
        </row>
        <row r="10028">
          <cell r="A10028">
            <v>100300</v>
          </cell>
          <cell r="B10028" t="str">
            <v>AUXILIAR DE ALMOXARIFE COM ENCARGOS COMPLEMENTARES</v>
          </cell>
          <cell r="C10028" t="str">
            <v>H</v>
          </cell>
          <cell r="D10028">
            <v>0</v>
          </cell>
          <cell r="E10028">
            <v>0</v>
          </cell>
          <cell r="F10028">
            <v>0</v>
          </cell>
        </row>
        <row r="10029">
          <cell r="A10029">
            <v>100301</v>
          </cell>
          <cell r="B10029" t="str">
            <v>AJUDANTE DE PINTOR COM ENCARGOS COMPLEMENTARES</v>
          </cell>
          <cell r="C10029" t="str">
            <v>H</v>
          </cell>
          <cell r="D10029">
            <v>0</v>
          </cell>
          <cell r="E10029">
            <v>0</v>
          </cell>
          <cell r="F10029">
            <v>0</v>
          </cell>
        </row>
        <row r="10030">
          <cell r="A10030">
            <v>100302</v>
          </cell>
          <cell r="B10030" t="str">
            <v>COORDENADOR/GERENTE DE OBRA COM ENCARGOS COMPLEMENTARES</v>
          </cell>
          <cell r="C10030" t="str">
            <v>H</v>
          </cell>
          <cell r="D10030">
            <v>0</v>
          </cell>
          <cell r="E10030">
            <v>0</v>
          </cell>
          <cell r="F10030">
            <v>0</v>
          </cell>
        </row>
        <row r="10031">
          <cell r="A10031">
            <v>100303</v>
          </cell>
          <cell r="B10031" t="str">
            <v>AUXILIAR DE AZULEJISTA COM ENCARGOS COMPLEMENTARES</v>
          </cell>
          <cell r="C10031" t="str">
            <v>H</v>
          </cell>
          <cell r="D10031">
            <v>0</v>
          </cell>
          <cell r="E10031">
            <v>0</v>
          </cell>
          <cell r="F10031">
            <v>0</v>
          </cell>
        </row>
        <row r="10032">
          <cell r="A10032">
            <v>100304</v>
          </cell>
          <cell r="B10032" t="str">
            <v>ARQUITETO PAISAGISTA COM ENCARGOS COMPLEMENTARES</v>
          </cell>
          <cell r="C10032" t="str">
            <v>H</v>
          </cell>
          <cell r="D10032">
            <v>0</v>
          </cell>
          <cell r="E10032">
            <v>0</v>
          </cell>
          <cell r="F10032">
            <v>0</v>
          </cell>
        </row>
        <row r="10033">
          <cell r="A10033">
            <v>100305</v>
          </cell>
          <cell r="B10033" t="str">
            <v>ENGENHEIRO CIVIL JUNIOR COM ENCARGOS COMPLEMENTARES</v>
          </cell>
          <cell r="C10033" t="str">
            <v>H</v>
          </cell>
          <cell r="D10033">
            <v>0</v>
          </cell>
          <cell r="E10033">
            <v>0</v>
          </cell>
          <cell r="F10033">
            <v>0</v>
          </cell>
        </row>
        <row r="10034">
          <cell r="A10034">
            <v>100306</v>
          </cell>
          <cell r="B10034" t="str">
            <v>ENGENHEIRO CIVIL PLENO COM ENCARGOS COMPLEMENTARES</v>
          </cell>
          <cell r="C10034" t="str">
            <v>H</v>
          </cell>
          <cell r="D10034">
            <v>0</v>
          </cell>
          <cell r="E10034">
            <v>0</v>
          </cell>
          <cell r="F10034">
            <v>0</v>
          </cell>
        </row>
        <row r="10035">
          <cell r="A10035">
            <v>100307</v>
          </cell>
          <cell r="B10035" t="str">
            <v>MONTADOR DE ELETROELETRÔNICOS COM ENCARGOS COMPLEMENTARES</v>
          </cell>
          <cell r="C10035" t="str">
            <v>H</v>
          </cell>
          <cell r="D10035">
            <v>0</v>
          </cell>
          <cell r="E10035">
            <v>0</v>
          </cell>
          <cell r="F10035">
            <v>0</v>
          </cell>
        </row>
        <row r="10036">
          <cell r="A10036">
            <v>100308</v>
          </cell>
          <cell r="B10036" t="str">
            <v>MECÂNICO DE REFRIGERAÇÃO COM ENCARGOS COMPLEMENTARES</v>
          </cell>
          <cell r="C10036" t="str">
            <v>H</v>
          </cell>
          <cell r="D10036">
            <v>0</v>
          </cell>
          <cell r="E10036">
            <v>0</v>
          </cell>
          <cell r="F10036">
            <v>0</v>
          </cell>
        </row>
        <row r="10037">
          <cell r="A10037">
            <v>100309</v>
          </cell>
          <cell r="B10037" t="str">
            <v>TÉCNICO EM SEGURAÇA DO TRABALHO COM ENCARGOS COMPLEMENTARES</v>
          </cell>
          <cell r="C10037" t="str">
            <v>H</v>
          </cell>
          <cell r="D10037">
            <v>0</v>
          </cell>
          <cell r="E10037">
            <v>0</v>
          </cell>
          <cell r="F10037">
            <v>0</v>
          </cell>
        </row>
        <row r="10038">
          <cell r="A10038">
            <v>100310</v>
          </cell>
          <cell r="B10038" t="str">
            <v>CURSO DE CAPACITAÇÃO PARA AUXILIAR DE ALMOXARIFE (ENCARGOS COMPLEMENTARES) - MENSALISTA</v>
          </cell>
          <cell r="C10038" t="str">
            <v>MES</v>
          </cell>
          <cell r="D10038">
            <v>0</v>
          </cell>
          <cell r="E10038">
            <v>0</v>
          </cell>
          <cell r="F10038">
            <v>0</v>
          </cell>
        </row>
        <row r="10039">
          <cell r="A10039">
            <v>100311</v>
          </cell>
          <cell r="B10039" t="str">
            <v>CURSO DE CAPACITAÇÃO PARA COORDENADOR/GERENTE DE OBRA (ENCARGOS COMPLEMENTARES) - MENSALISTA</v>
          </cell>
          <cell r="C10039" t="str">
            <v>MES</v>
          </cell>
          <cell r="D10039">
            <v>0</v>
          </cell>
          <cell r="E10039">
            <v>0</v>
          </cell>
          <cell r="F10039">
            <v>0</v>
          </cell>
        </row>
        <row r="10040">
          <cell r="A10040">
            <v>100312</v>
          </cell>
          <cell r="B10040" t="str">
            <v>CURSO DE CAPACITAÇÃO PARA ARQUITETO PAISAGISTA (ENCARGOS COMPLEMENTARES) - MENSALISTA</v>
          </cell>
          <cell r="C10040" t="str">
            <v>MES</v>
          </cell>
          <cell r="D10040">
            <v>0</v>
          </cell>
          <cell r="E10040">
            <v>0</v>
          </cell>
          <cell r="F10040">
            <v>0</v>
          </cell>
        </row>
        <row r="10041">
          <cell r="A10041">
            <v>100313</v>
          </cell>
          <cell r="B10041" t="str">
            <v>CURSO DE CAPACITAÇÃO PARA ENGENHEIRO CIVIL JUNIOR (ENCARGOS COMPLEMENTARES) - MENSALISTA</v>
          </cell>
          <cell r="C10041" t="str">
            <v>MES</v>
          </cell>
          <cell r="D10041">
            <v>0</v>
          </cell>
          <cell r="E10041">
            <v>0</v>
          </cell>
          <cell r="F10041">
            <v>0</v>
          </cell>
        </row>
        <row r="10042">
          <cell r="A10042">
            <v>100314</v>
          </cell>
          <cell r="B10042" t="str">
            <v>CURSO DE CAPACITAÇÃO PARA ENGENHEIRO CIVIL PLENO (ENCARGOS COMPLEMENTARES) - MENSALISTA</v>
          </cell>
          <cell r="C10042" t="str">
            <v>MES</v>
          </cell>
          <cell r="D10042">
            <v>0</v>
          </cell>
          <cell r="E10042">
            <v>0</v>
          </cell>
          <cell r="F10042">
            <v>0</v>
          </cell>
        </row>
        <row r="10043">
          <cell r="A10043">
            <v>100315</v>
          </cell>
          <cell r="B10043" t="str">
            <v>CURSO DE CAPACITAÇÃO PARA TÉCNICO EM SEGURANÇA DO TRABALHO (ENCARGOS COMPLEMENTARES) - MENSALISTA</v>
          </cell>
          <cell r="C10043" t="str">
            <v>MES</v>
          </cell>
          <cell r="D10043">
            <v>0</v>
          </cell>
          <cell r="E10043">
            <v>0</v>
          </cell>
          <cell r="F10043">
            <v>0</v>
          </cell>
        </row>
        <row r="10044">
          <cell r="A10044">
            <v>100316</v>
          </cell>
          <cell r="B10044" t="str">
            <v>AUXILIAR DE ALMOXARIFE COM ENCARGOS COMPLEMENTARES</v>
          </cell>
          <cell r="C10044" t="str">
            <v>MES</v>
          </cell>
          <cell r="D10044">
            <v>0</v>
          </cell>
          <cell r="E10044">
            <v>0</v>
          </cell>
          <cell r="F10044">
            <v>0</v>
          </cell>
        </row>
        <row r="10045">
          <cell r="A10045">
            <v>100317</v>
          </cell>
          <cell r="B10045" t="str">
            <v>COORDENADOR / GERENTE DE OBRA COM ENCARGOS COMPLEMENTARES</v>
          </cell>
          <cell r="C10045" t="str">
            <v>MES</v>
          </cell>
          <cell r="D10045">
            <v>0</v>
          </cell>
          <cell r="E10045">
            <v>0</v>
          </cell>
          <cell r="F10045">
            <v>0</v>
          </cell>
        </row>
        <row r="10046">
          <cell r="A10046">
            <v>100318</v>
          </cell>
          <cell r="B10046" t="str">
            <v>ARQUITETO PAISAGISTA COM ENCARGOS COMPLEMENTARES</v>
          </cell>
          <cell r="C10046" t="str">
            <v>MES</v>
          </cell>
          <cell r="D10046">
            <v>0</v>
          </cell>
          <cell r="E10046">
            <v>0</v>
          </cell>
          <cell r="F10046">
            <v>0</v>
          </cell>
        </row>
        <row r="10047">
          <cell r="A10047">
            <v>100319</v>
          </cell>
          <cell r="B10047" t="str">
            <v>ENGENHEIRO CIVIL JUNIOR COM ENCARGOS COMPLEMENTARES</v>
          </cell>
          <cell r="C10047" t="str">
            <v>MES</v>
          </cell>
          <cell r="D10047">
            <v>0</v>
          </cell>
          <cell r="E10047">
            <v>0</v>
          </cell>
          <cell r="F10047">
            <v>0</v>
          </cell>
        </row>
        <row r="10048">
          <cell r="A10048">
            <v>100320</v>
          </cell>
          <cell r="B10048" t="str">
            <v>ENGENHEIRO CIVIL PLENO COM ENCARGOS COMPLEMENTARES</v>
          </cell>
          <cell r="C10048" t="str">
            <v>MES</v>
          </cell>
          <cell r="D10048">
            <v>0</v>
          </cell>
          <cell r="E10048">
            <v>18240.79</v>
          </cell>
          <cell r="F10048">
            <v>0</v>
          </cell>
        </row>
        <row r="10049">
          <cell r="A10049">
            <v>100321</v>
          </cell>
          <cell r="B10049" t="str">
            <v>TÉCNICO EM SEGURANÇA DO TRABALHO COM ENCARGOS COMPLEMENTARES</v>
          </cell>
          <cell r="C10049" t="str">
            <v>MES</v>
          </cell>
          <cell r="D10049">
            <v>0</v>
          </cell>
          <cell r="E10049">
            <v>7535.68</v>
          </cell>
          <cell r="F10049">
            <v>0</v>
          </cell>
        </row>
        <row r="10050">
          <cell r="A10050">
            <v>100533</v>
          </cell>
          <cell r="B10050" t="str">
            <v>TECNICO DE EDIFICACOES COM ENCARGOS COMPLEMENTARES</v>
          </cell>
          <cell r="C10050" t="str">
            <v>H</v>
          </cell>
          <cell r="D10050">
            <v>0</v>
          </cell>
          <cell r="E10050">
            <v>0</v>
          </cell>
          <cell r="F10050">
            <v>0</v>
          </cell>
        </row>
        <row r="10051">
          <cell r="A10051">
            <v>100534</v>
          </cell>
          <cell r="B10051" t="str">
            <v>TECNICO DE EDIFICACOES COM ENCARGOS COMPLEMENTARES</v>
          </cell>
          <cell r="C10051" t="str">
            <v>MES</v>
          </cell>
          <cell r="D10051">
            <v>0</v>
          </cell>
          <cell r="E10051">
            <v>0</v>
          </cell>
          <cell r="F10051">
            <v>0</v>
          </cell>
        </row>
        <row r="10052">
          <cell r="A10052">
            <v>100535</v>
          </cell>
          <cell r="B10052" t="str">
            <v>CURSO DE CAPACITAÇÃO PARA TECNICO DE EDIFICACOES (ENCARGOS COMPLEMENTARES) - HORISTA</v>
          </cell>
          <cell r="C10052" t="str">
            <v>H</v>
          </cell>
          <cell r="D10052">
            <v>0</v>
          </cell>
          <cell r="E10052">
            <v>0</v>
          </cell>
          <cell r="F10052">
            <v>0</v>
          </cell>
        </row>
        <row r="10053">
          <cell r="A10053">
            <v>100536</v>
          </cell>
          <cell r="B10053" t="str">
            <v>CURSO DE CAPACITAÇÃO PARA TECNICO DE EDIFICACOES (ENCARGOS COMPLEMENTARES) - MENSALISTA</v>
          </cell>
          <cell r="C10053" t="str">
            <v>MES</v>
          </cell>
          <cell r="D10053">
            <v>0</v>
          </cell>
          <cell r="E10053">
            <v>0</v>
          </cell>
          <cell r="F10053">
            <v>0</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1"/>
  <sheetViews>
    <sheetView tabSelected="1" zoomScaleNormal="100" zoomScaleSheetLayoutView="115" workbookViewId="0">
      <selection activeCell="O22" sqref="O22"/>
    </sheetView>
  </sheetViews>
  <sheetFormatPr defaultColWidth="2.7109375" defaultRowHeight="12.75" customHeight="1"/>
  <cols>
    <col min="27" max="27" width="3.5703125" customWidth="1"/>
    <col min="34" max="34" width="4.42578125" customWidth="1"/>
  </cols>
  <sheetData>
    <row r="1" spans="1:34" ht="10.5" customHeight="1">
      <c r="A1" s="339"/>
      <c r="B1" s="339"/>
      <c r="C1" s="339"/>
      <c r="D1" s="339"/>
      <c r="E1" s="339"/>
      <c r="F1" s="339"/>
      <c r="G1" s="339"/>
      <c r="H1" s="342" t="s">
        <v>0</v>
      </c>
      <c r="I1" s="342"/>
      <c r="J1" s="342"/>
      <c r="K1" s="342"/>
      <c r="L1" s="342"/>
      <c r="M1" s="342"/>
      <c r="N1" s="342"/>
      <c r="O1" s="342"/>
      <c r="P1" s="342"/>
      <c r="Q1" s="342"/>
      <c r="R1" s="342"/>
      <c r="S1" s="342"/>
      <c r="T1" s="342"/>
      <c r="U1" s="342"/>
      <c r="V1" s="342"/>
      <c r="W1" s="342"/>
      <c r="X1" s="342"/>
      <c r="Y1" s="342"/>
      <c r="Z1" s="342"/>
      <c r="AA1" s="343"/>
      <c r="AB1" s="346" t="s">
        <v>1</v>
      </c>
      <c r="AC1" s="347"/>
      <c r="AD1" s="347"/>
      <c r="AE1" s="347"/>
      <c r="AF1" s="347"/>
      <c r="AG1" s="347"/>
      <c r="AH1" s="348"/>
    </row>
    <row r="2" spans="1:34" ht="10.5" customHeight="1">
      <c r="A2" s="339"/>
      <c r="B2" s="339"/>
      <c r="C2" s="339"/>
      <c r="D2" s="339"/>
      <c r="E2" s="339"/>
      <c r="F2" s="339"/>
      <c r="G2" s="339"/>
      <c r="H2" s="344"/>
      <c r="I2" s="344"/>
      <c r="J2" s="344"/>
      <c r="K2" s="344"/>
      <c r="L2" s="344"/>
      <c r="M2" s="344"/>
      <c r="N2" s="344"/>
      <c r="O2" s="344"/>
      <c r="P2" s="344"/>
      <c r="Q2" s="344"/>
      <c r="R2" s="344"/>
      <c r="S2" s="344"/>
      <c r="T2" s="344"/>
      <c r="U2" s="344"/>
      <c r="V2" s="344"/>
      <c r="W2" s="344"/>
      <c r="X2" s="344"/>
      <c r="Y2" s="344"/>
      <c r="Z2" s="344"/>
      <c r="AA2" s="345"/>
      <c r="AB2" s="80"/>
      <c r="AC2" s="81"/>
      <c r="AD2" s="81"/>
      <c r="AE2" s="81"/>
      <c r="AF2" s="81"/>
      <c r="AG2" s="81"/>
      <c r="AH2" s="86"/>
    </row>
    <row r="3" spans="1:34" ht="10.5" customHeight="1">
      <c r="A3" s="339"/>
      <c r="B3" s="339"/>
      <c r="C3" s="339"/>
      <c r="D3" s="339"/>
      <c r="E3" s="339"/>
      <c r="F3" s="339"/>
      <c r="G3" s="339"/>
      <c r="H3" s="64" t="s">
        <v>2</v>
      </c>
      <c r="I3" s="76"/>
      <c r="J3" s="76"/>
      <c r="K3" s="76"/>
      <c r="L3" s="76"/>
      <c r="M3" s="76"/>
      <c r="N3" s="76"/>
      <c r="O3" s="76"/>
      <c r="P3" s="76"/>
      <c r="Q3" s="76"/>
      <c r="R3" s="76"/>
      <c r="S3" s="76"/>
      <c r="T3" s="76"/>
      <c r="U3" s="76"/>
      <c r="V3" s="76"/>
      <c r="W3" s="78" t="s">
        <v>3</v>
      </c>
      <c r="X3" s="76"/>
      <c r="Y3" s="76"/>
      <c r="Z3" s="76"/>
      <c r="AA3" s="77"/>
      <c r="AB3" s="80"/>
      <c r="AC3" s="82"/>
      <c r="AD3" s="83" t="s">
        <v>4</v>
      </c>
      <c r="AE3" s="81"/>
      <c r="AF3" s="81"/>
      <c r="AG3" s="81"/>
      <c r="AH3" s="86"/>
    </row>
    <row r="4" spans="1:34" ht="15">
      <c r="A4" s="339"/>
      <c r="B4" s="339"/>
      <c r="C4" s="339"/>
      <c r="D4" s="339"/>
      <c r="E4" s="339"/>
      <c r="F4" s="339"/>
      <c r="G4" s="339"/>
      <c r="H4" s="328" t="s">
        <v>1727</v>
      </c>
      <c r="I4" s="328"/>
      <c r="J4" s="328"/>
      <c r="K4" s="328"/>
      <c r="L4" s="328"/>
      <c r="M4" s="328"/>
      <c r="N4" s="328"/>
      <c r="O4" s="328"/>
      <c r="P4" s="328"/>
      <c r="Q4" s="328"/>
      <c r="R4" s="328"/>
      <c r="S4" s="328"/>
      <c r="T4" s="328"/>
      <c r="U4" s="328"/>
      <c r="V4" s="332"/>
      <c r="W4" s="349"/>
      <c r="X4" s="350"/>
      <c r="Y4" s="350"/>
      <c r="Z4" s="350"/>
      <c r="AA4" s="351"/>
      <c r="AB4" s="80"/>
      <c r="AC4" s="82" t="s">
        <v>30</v>
      </c>
      <c r="AD4" s="83" t="s">
        <v>5</v>
      </c>
      <c r="AE4" s="81"/>
      <c r="AF4" s="81"/>
      <c r="AG4" s="81"/>
      <c r="AH4" s="86"/>
    </row>
    <row r="5" spans="1:34" ht="10.5" customHeight="1">
      <c r="A5" s="339"/>
      <c r="B5" s="339"/>
      <c r="C5" s="339"/>
      <c r="D5" s="339"/>
      <c r="E5" s="339"/>
      <c r="F5" s="339"/>
      <c r="G5" s="339"/>
      <c r="H5" s="64" t="s">
        <v>6</v>
      </c>
      <c r="I5" s="76"/>
      <c r="J5" s="76"/>
      <c r="K5" s="76"/>
      <c r="L5" s="77"/>
      <c r="M5" s="78" t="s">
        <v>7</v>
      </c>
      <c r="N5" s="76"/>
      <c r="O5" s="76"/>
      <c r="P5" s="76"/>
      <c r="Q5" s="77"/>
      <c r="R5" s="78" t="s">
        <v>8</v>
      </c>
      <c r="S5" s="76"/>
      <c r="T5" s="76"/>
      <c r="U5" s="76"/>
      <c r="V5" s="77"/>
      <c r="W5" s="78" t="s">
        <v>9</v>
      </c>
      <c r="X5" s="76"/>
      <c r="Y5" s="76"/>
      <c r="Z5" s="76"/>
      <c r="AA5" s="77"/>
      <c r="AB5" s="80"/>
      <c r="AC5" s="82"/>
      <c r="AD5" s="83" t="s">
        <v>10</v>
      </c>
      <c r="AE5" s="81"/>
      <c r="AF5" s="81"/>
      <c r="AG5" s="81"/>
      <c r="AH5" s="86"/>
    </row>
    <row r="6" spans="1:34" ht="10.5" customHeight="1">
      <c r="A6" s="339"/>
      <c r="B6" s="339"/>
      <c r="C6" s="339"/>
      <c r="D6" s="339"/>
      <c r="E6" s="339"/>
      <c r="F6" s="339"/>
      <c r="G6" s="339"/>
      <c r="H6" s="328"/>
      <c r="I6" s="328"/>
      <c r="J6" s="328"/>
      <c r="K6" s="328"/>
      <c r="L6" s="332"/>
      <c r="M6" s="331"/>
      <c r="N6" s="328"/>
      <c r="O6" s="328"/>
      <c r="P6" s="328"/>
      <c r="Q6" s="332"/>
      <c r="R6" s="331"/>
      <c r="S6" s="328"/>
      <c r="T6" s="328"/>
      <c r="U6" s="328"/>
      <c r="V6" s="332"/>
      <c r="W6" s="325" t="s">
        <v>11</v>
      </c>
      <c r="X6" s="326"/>
      <c r="Y6" s="326"/>
      <c r="Z6" s="326"/>
      <c r="AA6" s="327"/>
      <c r="AB6" s="80"/>
      <c r="AC6" s="82"/>
      <c r="AD6" s="83" t="s">
        <v>12</v>
      </c>
      <c r="AE6" s="81"/>
      <c r="AF6" s="81"/>
      <c r="AG6" s="81"/>
      <c r="AH6" s="86"/>
    </row>
    <row r="7" spans="1:34" ht="10.5" customHeight="1">
      <c r="A7" s="339"/>
      <c r="B7" s="339"/>
      <c r="C7" s="339"/>
      <c r="D7" s="339"/>
      <c r="E7" s="339"/>
      <c r="F7" s="339"/>
      <c r="G7" s="339"/>
      <c r="H7" s="65" t="s">
        <v>13</v>
      </c>
      <c r="I7" s="76"/>
      <c r="J7" s="76"/>
      <c r="K7" s="76"/>
      <c r="L7" s="76"/>
      <c r="M7" s="76"/>
      <c r="N7" s="76"/>
      <c r="O7" s="76"/>
      <c r="P7" s="76"/>
      <c r="Q7" s="76"/>
      <c r="R7" s="76"/>
      <c r="S7" s="76"/>
      <c r="T7" s="76"/>
      <c r="U7" s="76"/>
      <c r="V7" s="76"/>
      <c r="W7" s="78" t="s">
        <v>14</v>
      </c>
      <c r="X7" s="76"/>
      <c r="Y7" s="76"/>
      <c r="Z7" s="78" t="s">
        <v>15</v>
      </c>
      <c r="AA7" s="77"/>
      <c r="AB7" s="81"/>
      <c r="AC7" s="82"/>
      <c r="AD7" s="83" t="s">
        <v>16</v>
      </c>
      <c r="AE7" s="81"/>
      <c r="AF7" s="81"/>
      <c r="AG7" s="81"/>
      <c r="AH7" s="86"/>
    </row>
    <row r="8" spans="1:34" ht="10.5" customHeight="1">
      <c r="A8" s="339"/>
      <c r="B8" s="339"/>
      <c r="C8" s="339"/>
      <c r="D8" s="339"/>
      <c r="E8" s="339"/>
      <c r="F8" s="339"/>
      <c r="G8" s="339"/>
      <c r="H8" s="328" t="s">
        <v>17</v>
      </c>
      <c r="I8" s="328"/>
      <c r="J8" s="328"/>
      <c r="K8" s="328"/>
      <c r="L8" s="328"/>
      <c r="M8" s="328"/>
      <c r="N8" s="328"/>
      <c r="O8" s="328"/>
      <c r="P8" s="328"/>
      <c r="Q8" s="328"/>
      <c r="R8" s="328"/>
      <c r="S8" s="328"/>
      <c r="T8" s="328"/>
      <c r="U8" s="328"/>
      <c r="V8" s="328"/>
      <c r="W8" s="329">
        <v>44133</v>
      </c>
      <c r="X8" s="330"/>
      <c r="Y8" s="330"/>
      <c r="Z8" s="331">
        <v>0</v>
      </c>
      <c r="AA8" s="332"/>
      <c r="AB8" s="81"/>
      <c r="AC8" s="81"/>
      <c r="AD8" s="81"/>
      <c r="AE8" s="81"/>
      <c r="AF8" s="81"/>
      <c r="AG8" s="81"/>
      <c r="AH8" s="86"/>
    </row>
    <row r="9" spans="1:34" ht="10.5" customHeight="1">
      <c r="A9" s="339"/>
      <c r="B9" s="339"/>
      <c r="C9" s="339"/>
      <c r="D9" s="339"/>
      <c r="E9" s="339"/>
      <c r="F9" s="339"/>
      <c r="G9" s="339"/>
      <c r="H9" s="66" t="s">
        <v>18</v>
      </c>
      <c r="I9" s="79"/>
      <c r="J9" s="79"/>
      <c r="K9" s="79"/>
      <c r="L9" s="79"/>
      <c r="M9" s="79"/>
      <c r="N9" s="79"/>
      <c r="O9" s="79"/>
      <c r="P9" s="79"/>
      <c r="Q9" s="79"/>
      <c r="R9" s="79"/>
      <c r="S9" s="79"/>
      <c r="T9" s="79"/>
      <c r="U9" s="79"/>
      <c r="V9" s="79"/>
      <c r="W9" s="79"/>
      <c r="X9" s="79"/>
      <c r="Y9" s="79"/>
      <c r="Z9" s="79"/>
      <c r="AA9" s="84"/>
      <c r="AB9" s="81"/>
      <c r="AC9" s="81"/>
      <c r="AD9" s="81"/>
      <c r="AE9" s="81"/>
      <c r="AF9" s="81"/>
      <c r="AG9" s="81"/>
      <c r="AH9" s="86"/>
    </row>
    <row r="10" spans="1:34" ht="10.5" customHeight="1">
      <c r="A10" s="339"/>
      <c r="B10" s="339"/>
      <c r="C10" s="339"/>
      <c r="D10" s="339"/>
      <c r="E10" s="339"/>
      <c r="F10" s="339"/>
      <c r="G10" s="339"/>
      <c r="H10" s="333" t="s">
        <v>290</v>
      </c>
      <c r="I10" s="334"/>
      <c r="J10" s="334"/>
      <c r="K10" s="334"/>
      <c r="L10" s="334"/>
      <c r="M10" s="334"/>
      <c r="N10" s="334"/>
      <c r="O10" s="334"/>
      <c r="P10" s="334"/>
      <c r="Q10" s="334"/>
      <c r="R10" s="334"/>
      <c r="S10" s="334"/>
      <c r="T10" s="334"/>
      <c r="U10" s="334"/>
      <c r="V10" s="334"/>
      <c r="W10" s="334"/>
      <c r="X10" s="334"/>
      <c r="Y10" s="334"/>
      <c r="Z10" s="334"/>
      <c r="AA10" s="335"/>
      <c r="AB10" s="80"/>
      <c r="AC10" s="81"/>
      <c r="AD10" s="81"/>
      <c r="AE10" s="81"/>
      <c r="AF10" s="81"/>
      <c r="AG10" s="81"/>
      <c r="AH10" s="86"/>
    </row>
    <row r="11" spans="1:34" ht="12.75" customHeight="1">
      <c r="A11" s="339"/>
      <c r="B11" s="339"/>
      <c r="C11" s="339"/>
      <c r="D11" s="339"/>
      <c r="E11" s="339"/>
      <c r="F11" s="339"/>
      <c r="G11" s="339"/>
      <c r="H11" s="333"/>
      <c r="I11" s="334"/>
      <c r="J11" s="334"/>
      <c r="K11" s="334"/>
      <c r="L11" s="334"/>
      <c r="M11" s="334"/>
      <c r="N11" s="334"/>
      <c r="O11" s="334"/>
      <c r="P11" s="334"/>
      <c r="Q11" s="334"/>
      <c r="R11" s="334"/>
      <c r="S11" s="334"/>
      <c r="T11" s="334"/>
      <c r="U11" s="334"/>
      <c r="V11" s="334"/>
      <c r="W11" s="334"/>
      <c r="X11" s="334"/>
      <c r="Y11" s="334"/>
      <c r="Z11" s="334"/>
      <c r="AA11" s="335"/>
      <c r="AB11" s="71"/>
      <c r="AC11" s="69"/>
      <c r="AD11" s="69"/>
      <c r="AE11" s="69"/>
      <c r="AF11" s="69"/>
      <c r="AG11" s="69"/>
      <c r="AH11" s="87"/>
    </row>
    <row r="12" spans="1:34" ht="12.75" customHeight="1">
      <c r="A12" s="339"/>
      <c r="B12" s="339"/>
      <c r="C12" s="339"/>
      <c r="D12" s="339"/>
      <c r="E12" s="339"/>
      <c r="F12" s="339"/>
      <c r="G12" s="339"/>
      <c r="H12" s="336"/>
      <c r="I12" s="337"/>
      <c r="J12" s="337"/>
      <c r="K12" s="337"/>
      <c r="L12" s="337"/>
      <c r="M12" s="337"/>
      <c r="N12" s="337"/>
      <c r="O12" s="337"/>
      <c r="P12" s="337"/>
      <c r="Q12" s="337"/>
      <c r="R12" s="337"/>
      <c r="S12" s="337"/>
      <c r="T12" s="337"/>
      <c r="U12" s="337"/>
      <c r="V12" s="337"/>
      <c r="W12" s="337"/>
      <c r="X12" s="337"/>
      <c r="Y12" s="337"/>
      <c r="Z12" s="337"/>
      <c r="AA12" s="338"/>
      <c r="AB12" s="85"/>
      <c r="AC12" s="75"/>
      <c r="AD12" s="75"/>
      <c r="AE12" s="75"/>
      <c r="AF12" s="75"/>
      <c r="AG12" s="75"/>
      <c r="AH12" s="88"/>
    </row>
    <row r="13" spans="1:34" ht="12.75" customHeight="1">
      <c r="A13" s="67"/>
      <c r="B13" s="6"/>
      <c r="C13" s="68"/>
      <c r="D13" s="69"/>
      <c r="E13" s="69"/>
      <c r="F13" s="69"/>
      <c r="G13" s="69"/>
      <c r="H13" s="69"/>
      <c r="I13" s="69"/>
      <c r="J13" s="69"/>
      <c r="K13" s="69"/>
      <c r="L13" s="6"/>
      <c r="M13" s="6"/>
      <c r="N13" s="6"/>
      <c r="O13" s="6"/>
      <c r="P13" s="6"/>
      <c r="Q13" s="6"/>
      <c r="R13" s="6"/>
      <c r="S13" s="6"/>
      <c r="T13" s="6"/>
      <c r="U13" s="6"/>
      <c r="V13" s="6"/>
      <c r="W13" s="6"/>
      <c r="X13" s="6"/>
      <c r="Y13" s="6"/>
      <c r="Z13" s="6"/>
      <c r="AA13" s="6"/>
      <c r="AB13" s="69"/>
      <c r="AC13" s="69"/>
      <c r="AD13" s="69"/>
      <c r="AE13" s="69"/>
      <c r="AF13" s="69"/>
      <c r="AG13" s="69"/>
      <c r="AH13" s="87"/>
    </row>
    <row r="14" spans="1:34" ht="12.75" customHeight="1">
      <c r="A14" s="67"/>
      <c r="B14" s="7" t="s">
        <v>19</v>
      </c>
      <c r="C14" s="68"/>
      <c r="D14" s="69"/>
      <c r="E14" s="69"/>
      <c r="F14" s="69"/>
      <c r="G14" s="69"/>
      <c r="H14" s="69"/>
      <c r="I14" s="69"/>
      <c r="J14" s="69"/>
      <c r="K14" s="69"/>
      <c r="L14" s="6"/>
      <c r="M14" s="6"/>
      <c r="N14" s="6"/>
      <c r="O14" s="6"/>
      <c r="P14" s="6"/>
      <c r="Q14" s="6"/>
      <c r="R14" s="6"/>
      <c r="S14" s="6"/>
      <c r="T14" s="6"/>
      <c r="U14" s="6"/>
      <c r="V14" s="6"/>
      <c r="W14" s="6"/>
      <c r="X14" s="6"/>
      <c r="Y14" s="6"/>
      <c r="Z14" s="6"/>
      <c r="AA14" s="6"/>
      <c r="AB14" s="69"/>
      <c r="AC14" s="69"/>
      <c r="AD14" s="69"/>
      <c r="AE14" s="69"/>
      <c r="AF14" s="69"/>
      <c r="AG14" s="69"/>
      <c r="AH14" s="87"/>
    </row>
    <row r="15" spans="1:34" ht="12.75" customHeight="1">
      <c r="A15" s="67"/>
      <c r="B15" s="6"/>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1"/>
    </row>
    <row r="16" spans="1:34" ht="12.75" customHeight="1">
      <c r="A16" s="67"/>
      <c r="B16" s="6"/>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1"/>
    </row>
    <row r="17" spans="1:34" ht="12.75" customHeight="1">
      <c r="A17" s="67"/>
      <c r="B17" s="6"/>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87"/>
    </row>
    <row r="18" spans="1:34" ht="12.75" customHeight="1">
      <c r="A18" s="67"/>
      <c r="B18" s="6"/>
      <c r="C18" s="68"/>
      <c r="D18" s="69"/>
      <c r="E18" s="69"/>
      <c r="F18" s="69"/>
      <c r="G18" s="69"/>
      <c r="H18" s="69"/>
      <c r="I18" s="69"/>
      <c r="J18" s="69"/>
      <c r="K18" s="69"/>
      <c r="L18" s="6"/>
      <c r="M18" s="6"/>
      <c r="N18" s="6"/>
      <c r="O18" s="6"/>
      <c r="P18" s="6"/>
      <c r="Q18" s="6"/>
      <c r="R18" s="6"/>
      <c r="S18" s="6"/>
      <c r="T18" s="6"/>
      <c r="U18" s="6"/>
      <c r="V18" s="6"/>
      <c r="W18" s="6"/>
      <c r="X18" s="6"/>
      <c r="Y18" s="6"/>
      <c r="Z18" s="6"/>
      <c r="AA18" s="6"/>
      <c r="AB18" s="69"/>
      <c r="AC18" s="69"/>
      <c r="AD18" s="69"/>
      <c r="AE18" s="69"/>
      <c r="AF18" s="69"/>
      <c r="AG18" s="69"/>
      <c r="AH18" s="87"/>
    </row>
    <row r="19" spans="1:34" ht="12.75" customHeight="1">
      <c r="A19" s="67"/>
      <c r="B19" s="6"/>
      <c r="C19" s="68"/>
      <c r="D19" s="69"/>
      <c r="E19" s="69"/>
      <c r="F19" s="69"/>
      <c r="G19" s="69"/>
      <c r="H19" s="69"/>
      <c r="I19" s="69"/>
      <c r="J19" s="69"/>
      <c r="K19" s="69"/>
      <c r="L19" s="6"/>
      <c r="M19" s="6"/>
      <c r="N19" s="6"/>
      <c r="O19" s="6"/>
      <c r="P19" s="6"/>
      <c r="Q19" s="6"/>
      <c r="R19" s="6"/>
      <c r="S19" s="6"/>
      <c r="T19" s="6"/>
      <c r="U19" s="6"/>
      <c r="V19" s="6"/>
      <c r="W19" s="6"/>
      <c r="X19" s="6"/>
      <c r="Y19" s="6"/>
      <c r="Z19" s="6"/>
      <c r="AA19" s="6"/>
      <c r="AB19" s="69"/>
      <c r="AC19" s="69"/>
      <c r="AD19" s="69"/>
      <c r="AE19" s="69"/>
      <c r="AF19" s="69"/>
      <c r="AG19" s="69"/>
      <c r="AH19" s="87"/>
    </row>
    <row r="20" spans="1:34" ht="12.75" customHeight="1">
      <c r="A20" s="67"/>
      <c r="B20" s="6"/>
      <c r="C20" s="68"/>
      <c r="D20" s="69"/>
      <c r="E20" s="69"/>
      <c r="F20" s="69"/>
      <c r="G20" s="69"/>
      <c r="H20" s="69"/>
      <c r="I20" s="69"/>
      <c r="J20" s="69"/>
      <c r="K20" s="69"/>
      <c r="L20" s="6"/>
      <c r="M20" s="6"/>
      <c r="N20" s="6"/>
      <c r="O20" s="6"/>
      <c r="P20" s="69"/>
      <c r="Q20" s="69"/>
      <c r="R20" s="69"/>
      <c r="S20" s="6"/>
      <c r="T20" s="6"/>
      <c r="U20" s="6"/>
      <c r="V20" s="69"/>
      <c r="W20" s="69"/>
      <c r="X20" s="6"/>
      <c r="Y20" s="6"/>
      <c r="Z20" s="69"/>
      <c r="AA20" s="6"/>
      <c r="AB20" s="69"/>
      <c r="AC20" s="69"/>
      <c r="AD20" s="69"/>
      <c r="AE20" s="69"/>
      <c r="AF20" s="69"/>
      <c r="AG20" s="69"/>
      <c r="AH20" s="87"/>
    </row>
    <row r="21" spans="1:34" ht="12.75" customHeight="1">
      <c r="A21" s="67"/>
      <c r="B21" s="6"/>
      <c r="C21" s="68"/>
      <c r="D21" s="69"/>
      <c r="E21" s="69"/>
      <c r="F21" s="69"/>
      <c r="G21" s="69"/>
      <c r="H21" s="69"/>
      <c r="I21" s="69"/>
      <c r="J21" s="69"/>
      <c r="K21" s="69"/>
      <c r="L21" s="6"/>
      <c r="M21" s="6"/>
      <c r="N21" s="6"/>
      <c r="O21" s="6"/>
      <c r="P21" s="69"/>
      <c r="Q21" s="69"/>
      <c r="R21" s="69"/>
      <c r="S21" s="6"/>
      <c r="T21" s="6"/>
      <c r="U21" s="6"/>
      <c r="V21" s="69"/>
      <c r="W21" s="69"/>
      <c r="X21" s="6"/>
      <c r="Y21" s="6"/>
      <c r="Z21" s="69"/>
      <c r="AA21" s="6"/>
      <c r="AB21" s="69"/>
      <c r="AC21" s="69"/>
      <c r="AD21" s="69"/>
      <c r="AE21" s="69"/>
      <c r="AF21" s="69"/>
      <c r="AG21" s="69"/>
      <c r="AH21" s="87"/>
    </row>
    <row r="22" spans="1:34" ht="12.75" customHeight="1">
      <c r="A22" s="67"/>
      <c r="B22" s="6"/>
      <c r="C22" s="69"/>
      <c r="D22" s="69"/>
      <c r="E22" s="69"/>
      <c r="F22" s="69"/>
      <c r="G22" s="69"/>
      <c r="H22" s="69"/>
      <c r="I22" s="69"/>
      <c r="J22" s="69"/>
      <c r="K22" s="69"/>
      <c r="L22" s="6"/>
      <c r="M22" s="6"/>
      <c r="N22" s="6"/>
      <c r="O22" s="6"/>
      <c r="P22" s="69"/>
      <c r="Q22" s="69"/>
      <c r="R22" s="69"/>
      <c r="S22" s="6"/>
      <c r="T22" s="6"/>
      <c r="U22" s="6"/>
      <c r="V22" s="69"/>
      <c r="W22" s="69"/>
      <c r="X22" s="6"/>
      <c r="Y22" s="6"/>
      <c r="Z22" s="69"/>
      <c r="AA22" s="6"/>
      <c r="AB22" s="69"/>
      <c r="AC22" s="69"/>
      <c r="AD22" s="69"/>
      <c r="AE22" s="69"/>
      <c r="AF22" s="69"/>
      <c r="AG22" s="69"/>
      <c r="AH22" s="87"/>
    </row>
    <row r="23" spans="1:34" ht="12.75" customHeight="1">
      <c r="A23" s="67"/>
      <c r="B23" s="6"/>
      <c r="C23" s="69"/>
      <c r="D23" s="69"/>
      <c r="E23" s="69"/>
      <c r="F23" s="69"/>
      <c r="G23" s="69"/>
      <c r="H23" s="69"/>
      <c r="I23" s="69"/>
      <c r="J23" s="69"/>
      <c r="K23" s="69"/>
      <c r="L23" s="6"/>
      <c r="M23" s="6"/>
      <c r="N23" s="6"/>
      <c r="O23" s="6"/>
      <c r="P23" s="69"/>
      <c r="Q23" s="69"/>
      <c r="R23" s="69"/>
      <c r="S23" s="6"/>
      <c r="T23" s="6"/>
      <c r="U23" s="6"/>
      <c r="V23" s="69"/>
      <c r="W23" s="69"/>
      <c r="X23" s="6"/>
      <c r="Y23" s="6"/>
      <c r="Z23" s="69"/>
      <c r="AA23" s="6"/>
      <c r="AB23" s="69"/>
      <c r="AC23" s="69"/>
      <c r="AD23" s="69"/>
      <c r="AE23" s="69"/>
      <c r="AF23" s="69"/>
      <c r="AG23" s="69"/>
      <c r="AH23" s="87"/>
    </row>
    <row r="24" spans="1:34" ht="12.75" customHeight="1">
      <c r="A24" s="67"/>
      <c r="B24" s="6"/>
      <c r="C24" s="69"/>
      <c r="D24" s="69"/>
      <c r="E24" s="69"/>
      <c r="F24" s="69"/>
      <c r="G24" s="69"/>
      <c r="H24" s="69"/>
      <c r="I24" s="69"/>
      <c r="J24" s="69"/>
      <c r="K24" s="69"/>
      <c r="L24" s="6"/>
      <c r="M24" s="6"/>
      <c r="N24" s="6"/>
      <c r="O24" s="6"/>
      <c r="P24" s="69"/>
      <c r="Q24" s="69"/>
      <c r="R24" s="69"/>
      <c r="S24" s="6"/>
      <c r="T24" s="6"/>
      <c r="U24" s="6"/>
      <c r="V24" s="69"/>
      <c r="W24" s="69"/>
      <c r="X24" s="6"/>
      <c r="Y24" s="6"/>
      <c r="Z24" s="69"/>
      <c r="AA24" s="6"/>
      <c r="AB24" s="69"/>
      <c r="AC24" s="69"/>
      <c r="AD24" s="69"/>
      <c r="AE24" s="69"/>
      <c r="AF24" s="69"/>
      <c r="AG24" s="69"/>
      <c r="AH24" s="87"/>
    </row>
    <row r="25" spans="1:34" ht="12.75" customHeight="1">
      <c r="A25" s="67"/>
      <c r="B25" s="6"/>
      <c r="C25" s="69"/>
      <c r="D25" s="69"/>
      <c r="E25" s="69"/>
      <c r="F25" s="69"/>
      <c r="G25" s="69"/>
      <c r="H25" s="69"/>
      <c r="I25" s="69"/>
      <c r="J25" s="69"/>
      <c r="K25" s="69"/>
      <c r="L25" s="6"/>
      <c r="M25" s="6"/>
      <c r="N25" s="6"/>
      <c r="O25" s="6"/>
      <c r="P25" s="69"/>
      <c r="Q25" s="69"/>
      <c r="R25" s="69"/>
      <c r="S25" s="6"/>
      <c r="T25" s="6"/>
      <c r="U25" s="6"/>
      <c r="V25" s="69"/>
      <c r="W25" s="69"/>
      <c r="X25" s="6"/>
      <c r="Y25" s="6"/>
      <c r="Z25" s="69"/>
      <c r="AA25" s="6"/>
      <c r="AB25" s="69"/>
      <c r="AC25" s="69"/>
      <c r="AD25" s="69"/>
      <c r="AE25" s="69"/>
      <c r="AF25" s="69"/>
      <c r="AG25" s="69"/>
      <c r="AH25" s="87"/>
    </row>
    <row r="26" spans="1:34" ht="12.75" customHeight="1">
      <c r="A26" s="67"/>
      <c r="B26" s="6"/>
      <c r="C26" s="69"/>
      <c r="D26" s="69"/>
      <c r="E26" s="69"/>
      <c r="F26" s="69"/>
      <c r="G26" s="69"/>
      <c r="H26" s="69"/>
      <c r="I26" s="69"/>
      <c r="J26" s="69"/>
      <c r="K26" s="69"/>
      <c r="L26" s="6"/>
      <c r="M26" s="69"/>
      <c r="N26" s="6"/>
      <c r="O26" s="69"/>
      <c r="P26" s="69"/>
      <c r="Q26" s="69"/>
      <c r="R26" s="69"/>
      <c r="S26" s="69"/>
      <c r="T26" s="69"/>
      <c r="U26" s="69"/>
      <c r="V26" s="69"/>
      <c r="W26" s="69"/>
      <c r="X26" s="69"/>
      <c r="Y26" s="69"/>
      <c r="Z26" s="69"/>
      <c r="AA26" s="6"/>
      <c r="AB26" s="69"/>
      <c r="AC26" s="69"/>
      <c r="AD26" s="69"/>
      <c r="AE26" s="69"/>
      <c r="AF26" s="69"/>
      <c r="AG26" s="69"/>
      <c r="AH26" s="87"/>
    </row>
    <row r="27" spans="1:34" ht="12.75" customHeight="1">
      <c r="A27" s="67"/>
      <c r="B27" s="6"/>
      <c r="C27" s="69"/>
      <c r="D27" s="69"/>
      <c r="E27" s="69"/>
      <c r="F27" s="69"/>
      <c r="G27" s="69"/>
      <c r="H27" s="69"/>
      <c r="I27" s="69"/>
      <c r="J27" s="69"/>
      <c r="K27" s="69"/>
      <c r="L27" s="6"/>
      <c r="M27" s="69"/>
      <c r="N27" s="6"/>
      <c r="O27" s="69"/>
      <c r="P27" s="69"/>
      <c r="Q27" s="69"/>
      <c r="R27" s="69"/>
      <c r="S27" s="69"/>
      <c r="T27" s="69"/>
      <c r="U27" s="69"/>
      <c r="V27" s="69"/>
      <c r="W27" s="69"/>
      <c r="X27" s="69"/>
      <c r="Y27" s="69"/>
      <c r="Z27" s="69"/>
      <c r="AA27" s="6"/>
      <c r="AB27" s="69"/>
      <c r="AC27" s="69"/>
      <c r="AD27" s="69"/>
      <c r="AE27" s="69"/>
      <c r="AF27" s="69"/>
      <c r="AG27" s="69"/>
      <c r="AH27" s="87"/>
    </row>
    <row r="28" spans="1:34" ht="12.75" customHeight="1">
      <c r="A28" s="71"/>
      <c r="B28" s="6"/>
      <c r="C28" s="69"/>
      <c r="D28" s="69"/>
      <c r="E28" s="69"/>
      <c r="F28" s="69"/>
      <c r="G28" s="69"/>
      <c r="H28" s="69"/>
      <c r="I28" s="69"/>
      <c r="J28" s="69"/>
      <c r="K28" s="69"/>
      <c r="L28" s="6"/>
      <c r="M28" s="69"/>
      <c r="N28" s="6"/>
      <c r="O28" s="69"/>
      <c r="P28" s="69"/>
      <c r="Q28" s="69"/>
      <c r="R28" s="69"/>
      <c r="S28" s="69"/>
      <c r="T28" s="69"/>
      <c r="U28" s="69"/>
      <c r="V28" s="69"/>
      <c r="W28" s="69"/>
      <c r="X28" s="69"/>
      <c r="Y28" s="69"/>
      <c r="Z28" s="69"/>
      <c r="AA28" s="6"/>
      <c r="AB28" s="69"/>
      <c r="AC28" s="69"/>
      <c r="AD28" s="69"/>
      <c r="AE28" s="69"/>
      <c r="AF28" s="69"/>
      <c r="AG28" s="69"/>
      <c r="AH28" s="87"/>
    </row>
    <row r="29" spans="1:34" ht="12.75" customHeight="1">
      <c r="A29" s="71"/>
      <c r="B29" s="6"/>
      <c r="C29" s="69"/>
      <c r="D29" s="69"/>
      <c r="E29" s="69"/>
      <c r="F29" s="69"/>
      <c r="G29" s="69"/>
      <c r="H29" s="69"/>
      <c r="I29" s="69"/>
      <c r="J29" s="69"/>
      <c r="K29" s="69"/>
      <c r="L29" s="6"/>
      <c r="M29" s="69"/>
      <c r="N29" s="6"/>
      <c r="O29" s="69"/>
      <c r="P29" s="69"/>
      <c r="Q29" s="69"/>
      <c r="R29" s="69"/>
      <c r="S29" s="69"/>
      <c r="T29" s="69"/>
      <c r="U29" s="69"/>
      <c r="V29" s="69"/>
      <c r="W29" s="69"/>
      <c r="X29" s="69"/>
      <c r="Y29" s="69"/>
      <c r="Z29" s="69"/>
      <c r="AA29" s="6"/>
      <c r="AB29" s="69"/>
      <c r="AC29" s="69"/>
      <c r="AD29" s="69"/>
      <c r="AE29" s="69"/>
      <c r="AF29" s="69"/>
      <c r="AG29" s="69"/>
      <c r="AH29" s="87"/>
    </row>
    <row r="30" spans="1:34" ht="12.75" customHeight="1">
      <c r="A30" s="67"/>
      <c r="B30" s="6"/>
      <c r="C30" s="69"/>
      <c r="D30" s="69"/>
      <c r="E30" s="69"/>
      <c r="F30" s="69"/>
      <c r="G30" s="69"/>
      <c r="H30" s="69"/>
      <c r="I30" s="69"/>
      <c r="J30" s="69"/>
      <c r="K30" s="69"/>
      <c r="L30" s="6"/>
      <c r="M30" s="69"/>
      <c r="N30" s="6"/>
      <c r="O30" s="69"/>
      <c r="P30" s="69"/>
      <c r="Q30" s="69"/>
      <c r="R30" s="69"/>
      <c r="S30" s="69"/>
      <c r="T30" s="69"/>
      <c r="U30" s="69"/>
      <c r="V30" s="69"/>
      <c r="W30" s="69"/>
      <c r="X30" s="69"/>
      <c r="Y30" s="69"/>
      <c r="Z30" s="69"/>
      <c r="AA30" s="6"/>
      <c r="AB30" s="69"/>
      <c r="AC30" s="69"/>
      <c r="AD30" s="69"/>
      <c r="AE30" s="69"/>
      <c r="AF30" s="69"/>
      <c r="AG30" s="69"/>
      <c r="AH30" s="87"/>
    </row>
    <row r="31" spans="1:34" ht="12.75" customHeight="1">
      <c r="A31" s="67"/>
      <c r="B31" s="6"/>
      <c r="C31" s="69"/>
      <c r="D31" s="69"/>
      <c r="E31" s="69"/>
      <c r="F31" s="69"/>
      <c r="G31" s="69"/>
      <c r="H31" s="69"/>
      <c r="I31" s="69"/>
      <c r="J31" s="69"/>
      <c r="K31" s="69"/>
      <c r="L31" s="6"/>
      <c r="M31" s="69"/>
      <c r="N31" s="6"/>
      <c r="O31" s="69"/>
      <c r="P31" s="69"/>
      <c r="Q31" s="69"/>
      <c r="R31" s="69"/>
      <c r="S31" s="69"/>
      <c r="T31" s="69"/>
      <c r="U31" s="69"/>
      <c r="V31" s="69"/>
      <c r="W31" s="69"/>
      <c r="X31" s="69"/>
      <c r="Y31" s="69"/>
      <c r="Z31" s="69"/>
      <c r="AA31" s="6"/>
      <c r="AB31" s="69"/>
      <c r="AC31" s="69"/>
      <c r="AD31" s="69"/>
      <c r="AE31" s="69"/>
      <c r="AF31" s="69"/>
      <c r="AG31" s="69"/>
      <c r="AH31" s="87"/>
    </row>
    <row r="32" spans="1:34" ht="12.75" customHeight="1">
      <c r="A32" s="67"/>
      <c r="B32" s="6"/>
      <c r="C32" s="69"/>
      <c r="D32" s="69"/>
      <c r="E32" s="69"/>
      <c r="F32" s="69"/>
      <c r="G32" s="69"/>
      <c r="H32" s="69"/>
      <c r="I32" s="69"/>
      <c r="J32" s="69"/>
      <c r="K32" s="69"/>
      <c r="L32" s="6"/>
      <c r="M32" s="69"/>
      <c r="N32" s="6"/>
      <c r="O32" s="69"/>
      <c r="P32" s="69"/>
      <c r="Q32" s="69"/>
      <c r="R32" s="69"/>
      <c r="S32" s="69"/>
      <c r="T32" s="69"/>
      <c r="U32" s="69"/>
      <c r="V32" s="69"/>
      <c r="W32" s="69"/>
      <c r="X32" s="69"/>
      <c r="Y32" s="69"/>
      <c r="Z32" s="69"/>
      <c r="AA32" s="6"/>
      <c r="AB32" s="69"/>
      <c r="AC32" s="69"/>
      <c r="AD32" s="69"/>
      <c r="AE32" s="69"/>
      <c r="AF32" s="69"/>
      <c r="AG32" s="69"/>
      <c r="AH32" s="87"/>
    </row>
    <row r="33" spans="1:34" ht="12.75" customHeight="1">
      <c r="A33" s="67"/>
      <c r="B33" s="6"/>
      <c r="C33" s="69"/>
      <c r="D33" s="69"/>
      <c r="E33" s="69"/>
      <c r="F33" s="69"/>
      <c r="G33" s="69"/>
      <c r="H33" s="69"/>
      <c r="I33" s="69"/>
      <c r="J33" s="69"/>
      <c r="K33" s="69"/>
      <c r="L33" s="6"/>
      <c r="M33" s="69"/>
      <c r="N33" s="6"/>
      <c r="O33" s="69"/>
      <c r="P33" s="69"/>
      <c r="Q33" s="69"/>
      <c r="R33" s="69"/>
      <c r="S33" s="69"/>
      <c r="T33" s="69"/>
      <c r="U33" s="69"/>
      <c r="V33" s="69"/>
      <c r="W33" s="69"/>
      <c r="X33" s="69"/>
      <c r="Y33" s="69"/>
      <c r="Z33" s="69"/>
      <c r="AA33" s="6"/>
      <c r="AB33" s="69"/>
      <c r="AC33" s="69"/>
      <c r="AD33" s="69"/>
      <c r="AE33" s="69"/>
      <c r="AF33" s="69"/>
      <c r="AG33" s="69"/>
      <c r="AH33" s="87"/>
    </row>
    <row r="34" spans="1:34" ht="12.75" customHeight="1">
      <c r="A34" s="71"/>
      <c r="B34" s="6"/>
      <c r="C34" s="69"/>
      <c r="D34" s="69"/>
      <c r="E34" s="69"/>
      <c r="F34" s="69"/>
      <c r="G34" s="69"/>
      <c r="H34" s="69"/>
      <c r="I34" s="69"/>
      <c r="J34" s="69"/>
      <c r="K34" s="69"/>
      <c r="L34" s="6"/>
      <c r="M34" s="69"/>
      <c r="N34" s="6"/>
      <c r="O34" s="69"/>
      <c r="P34" s="69"/>
      <c r="Q34" s="69"/>
      <c r="R34" s="69"/>
      <c r="S34" s="69"/>
      <c r="T34" s="69"/>
      <c r="U34" s="69"/>
      <c r="V34" s="69"/>
      <c r="W34" s="69"/>
      <c r="X34" s="69"/>
      <c r="Y34" s="69"/>
      <c r="Z34" s="69"/>
      <c r="AA34" s="6"/>
      <c r="AB34" s="69"/>
      <c r="AC34" s="69"/>
      <c r="AD34" s="69"/>
      <c r="AE34" s="69"/>
      <c r="AF34" s="69"/>
      <c r="AG34" s="69"/>
      <c r="AH34" s="87"/>
    </row>
    <row r="35" spans="1:34" ht="12.75" customHeight="1">
      <c r="A35" s="71"/>
      <c r="B35" s="6"/>
      <c r="C35" s="69"/>
      <c r="D35" s="69"/>
      <c r="E35" s="69"/>
      <c r="F35" s="69"/>
      <c r="G35" s="69"/>
      <c r="H35" s="69"/>
      <c r="I35" s="69"/>
      <c r="J35" s="69"/>
      <c r="K35" s="69"/>
      <c r="L35" s="6"/>
      <c r="M35" s="69"/>
      <c r="N35" s="6"/>
      <c r="O35" s="69"/>
      <c r="P35" s="69"/>
      <c r="Q35" s="69"/>
      <c r="R35" s="69"/>
      <c r="S35" s="69"/>
      <c r="T35" s="69"/>
      <c r="U35" s="69"/>
      <c r="V35" s="69"/>
      <c r="W35" s="69"/>
      <c r="X35" s="69"/>
      <c r="Y35" s="69"/>
      <c r="Z35" s="69"/>
      <c r="AA35" s="6"/>
      <c r="AB35" s="69"/>
      <c r="AC35" s="69"/>
      <c r="AD35" s="69"/>
      <c r="AE35" s="69"/>
      <c r="AF35" s="69"/>
      <c r="AG35" s="69"/>
      <c r="AH35" s="87"/>
    </row>
    <row r="36" spans="1:34" ht="12.75" customHeight="1">
      <c r="A36" s="71"/>
      <c r="B36" s="6"/>
      <c r="C36" s="69"/>
      <c r="D36" s="69"/>
      <c r="E36" s="69"/>
      <c r="F36" s="69"/>
      <c r="G36" s="69"/>
      <c r="H36" s="69"/>
      <c r="I36" s="69"/>
      <c r="J36" s="69"/>
      <c r="K36" s="69"/>
      <c r="L36" s="6"/>
      <c r="M36" s="69"/>
      <c r="N36" s="6"/>
      <c r="O36" s="69"/>
      <c r="P36" s="69"/>
      <c r="Q36" s="69"/>
      <c r="R36" s="69"/>
      <c r="S36" s="69"/>
      <c r="T36" s="69"/>
      <c r="U36" s="69"/>
      <c r="V36" s="69"/>
      <c r="W36" s="69"/>
      <c r="X36" s="69"/>
      <c r="Y36" s="69"/>
      <c r="Z36" s="6"/>
      <c r="AA36" s="6"/>
      <c r="AB36" s="6"/>
      <c r="AC36" s="69"/>
      <c r="AD36" s="69"/>
      <c r="AE36" s="69"/>
      <c r="AF36" s="69"/>
      <c r="AG36" s="69"/>
      <c r="AH36" s="87"/>
    </row>
    <row r="37" spans="1:34" ht="12.75" customHeight="1">
      <c r="A37" s="67"/>
      <c r="B37" s="6"/>
      <c r="C37" s="69"/>
      <c r="D37" s="69"/>
      <c r="E37" s="69"/>
      <c r="F37" s="69"/>
      <c r="G37" s="69"/>
      <c r="H37" s="69"/>
      <c r="I37" s="69"/>
      <c r="J37" s="69"/>
      <c r="K37" s="69"/>
      <c r="L37" s="6"/>
      <c r="M37" s="6"/>
      <c r="N37" s="6"/>
      <c r="O37" s="6"/>
      <c r="P37" s="69"/>
      <c r="Q37" s="69"/>
      <c r="R37" s="69"/>
      <c r="S37" s="6"/>
      <c r="T37" s="6"/>
      <c r="U37" s="6"/>
      <c r="V37" s="69"/>
      <c r="W37" s="69"/>
      <c r="X37" s="6"/>
      <c r="Y37" s="6"/>
      <c r="Z37" s="69"/>
      <c r="AA37" s="6"/>
      <c r="AB37" s="69"/>
      <c r="AC37" s="69"/>
      <c r="AD37" s="69"/>
      <c r="AE37" s="69"/>
      <c r="AF37" s="69"/>
      <c r="AG37" s="69"/>
      <c r="AH37" s="87"/>
    </row>
    <row r="38" spans="1:34" ht="12.75" customHeight="1">
      <c r="A38" s="67"/>
      <c r="B38" s="6"/>
      <c r="C38" s="69"/>
      <c r="D38" s="69"/>
      <c r="E38" s="69"/>
      <c r="F38" s="69"/>
      <c r="G38" s="69"/>
      <c r="H38" s="69"/>
      <c r="I38" s="69"/>
      <c r="J38" s="69"/>
      <c r="K38" s="69"/>
      <c r="L38" s="6"/>
      <c r="M38" s="6"/>
      <c r="N38" s="6"/>
      <c r="O38" s="6"/>
      <c r="P38" s="69"/>
      <c r="Q38" s="69"/>
      <c r="R38" s="69"/>
      <c r="S38" s="6"/>
      <c r="T38" s="6"/>
      <c r="U38" s="6"/>
      <c r="V38" s="69"/>
      <c r="W38" s="69"/>
      <c r="X38" s="6"/>
      <c r="Y38" s="6"/>
      <c r="Z38" s="6"/>
      <c r="AA38" s="6"/>
      <c r="AB38" s="6"/>
      <c r="AC38" s="6"/>
      <c r="AD38" s="69"/>
      <c r="AE38" s="69"/>
      <c r="AF38" s="69"/>
      <c r="AG38" s="69"/>
      <c r="AH38" s="87"/>
    </row>
    <row r="39" spans="1:34" ht="12.75" customHeight="1">
      <c r="A39" s="67"/>
      <c r="B39" s="6"/>
      <c r="C39" s="69"/>
      <c r="D39" s="69"/>
      <c r="E39" s="69"/>
      <c r="F39" s="69"/>
      <c r="G39" s="69"/>
      <c r="H39" s="69"/>
      <c r="I39" s="69"/>
      <c r="J39" s="69"/>
      <c r="K39" s="69"/>
      <c r="L39" s="6"/>
      <c r="M39" s="6"/>
      <c r="N39" s="6"/>
      <c r="O39" s="6"/>
      <c r="P39" s="69"/>
      <c r="Q39" s="69"/>
      <c r="R39" s="69"/>
      <c r="S39" s="6"/>
      <c r="T39" s="6"/>
      <c r="U39" s="6"/>
      <c r="V39" s="69"/>
      <c r="W39" s="69"/>
      <c r="X39" s="6"/>
      <c r="Y39" s="6"/>
      <c r="Z39" s="69"/>
      <c r="AA39" s="6"/>
      <c r="AB39" s="69"/>
      <c r="AC39" s="6"/>
      <c r="AD39" s="69"/>
      <c r="AE39" s="69"/>
      <c r="AF39" s="69"/>
      <c r="AG39" s="69"/>
      <c r="AH39" s="87"/>
    </row>
    <row r="40" spans="1:34" ht="12.75" customHeight="1">
      <c r="A40" s="67"/>
      <c r="B40" s="6"/>
      <c r="C40" s="69"/>
      <c r="D40" s="69"/>
      <c r="E40" s="69"/>
      <c r="F40" s="69"/>
      <c r="G40" s="69"/>
      <c r="H40" s="69"/>
      <c r="I40" s="69"/>
      <c r="J40" s="69"/>
      <c r="K40" s="69"/>
      <c r="L40" s="6"/>
      <c r="M40" s="69"/>
      <c r="N40" s="6"/>
      <c r="O40" s="69"/>
      <c r="P40" s="69"/>
      <c r="Q40" s="69"/>
      <c r="R40" s="69"/>
      <c r="S40" s="69"/>
      <c r="T40" s="69"/>
      <c r="U40" s="69"/>
      <c r="V40" s="69"/>
      <c r="W40" s="69"/>
      <c r="X40" s="69"/>
      <c r="Y40" s="69"/>
      <c r="Z40" s="69"/>
      <c r="AA40" s="6"/>
      <c r="AB40" s="69"/>
      <c r="AC40" s="69"/>
      <c r="AD40" s="69"/>
      <c r="AE40" s="69"/>
      <c r="AF40" s="69"/>
      <c r="AG40" s="69"/>
      <c r="AH40" s="87"/>
    </row>
    <row r="41" spans="1:34" ht="12.75" customHeight="1">
      <c r="A41" s="67"/>
      <c r="B41" s="6"/>
      <c r="C41" s="69"/>
      <c r="D41" s="69"/>
      <c r="E41" s="69"/>
      <c r="F41" s="69"/>
      <c r="G41" s="69"/>
      <c r="H41" s="69"/>
      <c r="I41" s="69"/>
      <c r="J41" s="69"/>
      <c r="K41" s="69"/>
      <c r="L41" s="6"/>
      <c r="M41" s="69"/>
      <c r="N41" s="6"/>
      <c r="O41" s="69"/>
      <c r="P41" s="69"/>
      <c r="Q41" s="69"/>
      <c r="R41" s="69"/>
      <c r="S41" s="69"/>
      <c r="T41" s="69"/>
      <c r="U41" s="69"/>
      <c r="V41" s="69"/>
      <c r="W41" s="69"/>
      <c r="X41" s="69"/>
      <c r="Y41" s="69"/>
      <c r="Z41" s="69"/>
      <c r="AA41" s="6"/>
      <c r="AB41" s="69"/>
      <c r="AC41" s="69"/>
      <c r="AD41" s="69"/>
      <c r="AE41" s="69"/>
      <c r="AF41" s="69"/>
      <c r="AG41" s="69"/>
      <c r="AH41" s="87"/>
    </row>
    <row r="42" spans="1:34" ht="12.75" customHeight="1">
      <c r="A42" s="71"/>
      <c r="B42" s="6"/>
      <c r="C42" s="69"/>
      <c r="D42" s="69"/>
      <c r="E42" s="69"/>
      <c r="F42" s="69"/>
      <c r="G42" s="69"/>
      <c r="H42" s="69"/>
      <c r="I42" s="69"/>
      <c r="J42" s="69"/>
      <c r="K42" s="69"/>
      <c r="L42" s="6"/>
      <c r="M42" s="69"/>
      <c r="N42" s="6"/>
      <c r="O42" s="69"/>
      <c r="P42" s="69"/>
      <c r="Q42" s="69"/>
      <c r="R42" s="69"/>
      <c r="S42" s="69"/>
      <c r="T42" s="69"/>
      <c r="U42" s="69"/>
      <c r="V42" s="69"/>
      <c r="W42" s="69"/>
      <c r="X42" s="69"/>
      <c r="Y42" s="69"/>
      <c r="Z42" s="69"/>
      <c r="AA42" s="6"/>
      <c r="AB42" s="69"/>
      <c r="AC42" s="69"/>
      <c r="AD42" s="69"/>
      <c r="AE42" s="69"/>
      <c r="AF42" s="69"/>
      <c r="AG42" s="69"/>
      <c r="AH42" s="87"/>
    </row>
    <row r="43" spans="1:34" ht="12.75" customHeight="1">
      <c r="A43" s="71"/>
      <c r="B43" s="6"/>
      <c r="C43" s="69"/>
      <c r="D43" s="69"/>
      <c r="E43" s="69"/>
      <c r="F43" s="69"/>
      <c r="G43" s="69"/>
      <c r="H43" s="69"/>
      <c r="I43" s="69"/>
      <c r="J43" s="69"/>
      <c r="K43" s="69"/>
      <c r="L43" s="6"/>
      <c r="M43" s="69"/>
      <c r="N43" s="6"/>
      <c r="O43" s="69"/>
      <c r="P43" s="69"/>
      <c r="Q43" s="69"/>
      <c r="R43" s="69"/>
      <c r="S43" s="69"/>
      <c r="T43" s="69"/>
      <c r="U43" s="69"/>
      <c r="V43" s="69"/>
      <c r="W43" s="69"/>
      <c r="X43" s="69"/>
      <c r="Y43" s="69"/>
      <c r="Z43" s="69"/>
      <c r="AA43" s="6"/>
      <c r="AB43" s="69"/>
      <c r="AC43" s="69"/>
      <c r="AD43" s="69"/>
      <c r="AE43" s="69"/>
      <c r="AF43" s="69"/>
      <c r="AG43" s="69"/>
      <c r="AH43" s="87"/>
    </row>
    <row r="44" spans="1:34" ht="12.75" customHeight="1">
      <c r="A44" s="71"/>
      <c r="B44" s="6"/>
      <c r="C44" s="69"/>
      <c r="D44" s="69"/>
      <c r="E44" s="69"/>
      <c r="F44" s="69"/>
      <c r="G44" s="69"/>
      <c r="H44" s="69"/>
      <c r="I44" s="69"/>
      <c r="J44" s="69"/>
      <c r="K44" s="69"/>
      <c r="L44" s="6"/>
      <c r="M44" s="69"/>
      <c r="N44" s="6"/>
      <c r="O44" s="69"/>
      <c r="P44" s="69"/>
      <c r="Q44" s="69"/>
      <c r="R44" s="69"/>
      <c r="S44" s="69"/>
      <c r="T44" s="69"/>
      <c r="U44" s="69"/>
      <c r="V44" s="69"/>
      <c r="W44" s="69"/>
      <c r="X44" s="69"/>
      <c r="Y44" s="69"/>
      <c r="Z44" s="69"/>
      <c r="AA44" s="6"/>
      <c r="AB44" s="69"/>
      <c r="AC44" s="69"/>
      <c r="AD44" s="69"/>
      <c r="AE44" s="69"/>
      <c r="AF44" s="69"/>
      <c r="AG44" s="69"/>
      <c r="AH44" s="87"/>
    </row>
    <row r="45" spans="1:34" ht="12.75" customHeight="1">
      <c r="A45" s="71"/>
      <c r="B45" s="6"/>
      <c r="C45" s="69"/>
      <c r="D45" s="69"/>
      <c r="E45" s="69"/>
      <c r="F45" s="69"/>
      <c r="G45" s="69"/>
      <c r="H45" s="69"/>
      <c r="I45" s="69"/>
      <c r="J45" s="69"/>
      <c r="K45" s="69"/>
      <c r="L45" s="6"/>
      <c r="M45" s="69"/>
      <c r="N45" s="6"/>
      <c r="O45" s="69"/>
      <c r="P45" s="69"/>
      <c r="Q45" s="69"/>
      <c r="R45" s="69"/>
      <c r="S45" s="69"/>
      <c r="T45" s="69"/>
      <c r="U45" s="69"/>
      <c r="V45" s="69"/>
      <c r="W45" s="69"/>
      <c r="X45" s="69"/>
      <c r="Y45" s="69"/>
      <c r="Z45" s="69"/>
      <c r="AA45" s="6"/>
      <c r="AB45" s="69"/>
      <c r="AC45" s="69"/>
      <c r="AD45" s="69"/>
      <c r="AE45" s="69"/>
      <c r="AF45" s="69"/>
      <c r="AG45" s="69"/>
      <c r="AH45" s="87"/>
    </row>
    <row r="46" spans="1:34" ht="12.75" customHeight="1">
      <c r="A46" s="71"/>
      <c r="B46" s="6"/>
      <c r="C46" s="69"/>
      <c r="D46" s="69"/>
      <c r="E46" s="69"/>
      <c r="F46" s="69"/>
      <c r="G46" s="69"/>
      <c r="H46" s="69"/>
      <c r="I46" s="69"/>
      <c r="J46" s="69"/>
      <c r="K46" s="69"/>
      <c r="L46" s="6"/>
      <c r="M46" s="69"/>
      <c r="N46" s="6"/>
      <c r="O46" s="69"/>
      <c r="P46" s="69"/>
      <c r="Q46" s="69"/>
      <c r="R46" s="69"/>
      <c r="S46" s="69"/>
      <c r="T46" s="69"/>
      <c r="U46" s="69"/>
      <c r="V46" s="69"/>
      <c r="W46" s="69"/>
      <c r="X46" s="69"/>
      <c r="Y46" s="69"/>
      <c r="Z46" s="69"/>
      <c r="AA46" s="6"/>
      <c r="AB46" s="69"/>
      <c r="AC46" s="69"/>
      <c r="AD46" s="69"/>
      <c r="AE46" s="69"/>
      <c r="AF46" s="69"/>
      <c r="AG46" s="69"/>
      <c r="AH46" s="87"/>
    </row>
    <row r="47" spans="1:34" ht="12.75" customHeight="1">
      <c r="A47" s="71"/>
      <c r="B47" s="6"/>
      <c r="C47" s="69"/>
      <c r="D47" s="69"/>
      <c r="E47" s="69"/>
      <c r="F47" s="69"/>
      <c r="G47" s="69"/>
      <c r="H47" s="69"/>
      <c r="I47" s="69"/>
      <c r="J47" s="69"/>
      <c r="K47" s="69"/>
      <c r="L47" s="6"/>
      <c r="M47" s="69"/>
      <c r="N47" s="6"/>
      <c r="O47" s="69"/>
      <c r="P47" s="69"/>
      <c r="Q47" s="69"/>
      <c r="R47" s="69"/>
      <c r="S47" s="69"/>
      <c r="T47" s="69"/>
      <c r="U47" s="69"/>
      <c r="V47" s="69"/>
      <c r="W47" s="69"/>
      <c r="X47" s="69"/>
      <c r="Y47" s="69"/>
      <c r="Z47" s="69"/>
      <c r="AA47" s="6"/>
      <c r="AB47" s="69"/>
      <c r="AC47" s="69"/>
      <c r="AD47" s="69"/>
      <c r="AE47" s="69"/>
      <c r="AF47" s="69"/>
      <c r="AG47" s="69"/>
      <c r="AH47" s="87"/>
    </row>
    <row r="48" spans="1:34" ht="12.75" customHeight="1">
      <c r="A48" s="71"/>
      <c r="B48" s="6"/>
      <c r="C48" s="69"/>
      <c r="D48" s="69"/>
      <c r="E48" s="69"/>
      <c r="F48" s="69"/>
      <c r="G48" s="69"/>
      <c r="H48" s="69"/>
      <c r="I48" s="69"/>
      <c r="J48" s="69"/>
      <c r="K48" s="69"/>
      <c r="L48" s="6"/>
      <c r="M48" s="69"/>
      <c r="N48" s="6"/>
      <c r="O48" s="69"/>
      <c r="P48" s="69"/>
      <c r="Q48" s="69"/>
      <c r="R48" s="69"/>
      <c r="S48" s="69"/>
      <c r="T48" s="69"/>
      <c r="U48" s="69"/>
      <c r="V48" s="69"/>
      <c r="W48" s="69"/>
      <c r="X48" s="69"/>
      <c r="Y48" s="69"/>
      <c r="Z48" s="69"/>
      <c r="AA48" s="6"/>
      <c r="AB48" s="69"/>
      <c r="AC48" s="69"/>
      <c r="AD48" s="69"/>
      <c r="AE48" s="69"/>
      <c r="AF48" s="69"/>
      <c r="AG48" s="69"/>
      <c r="AH48" s="87"/>
    </row>
    <row r="49" spans="1:34" ht="12.75" customHeight="1">
      <c r="A49" s="71"/>
      <c r="B49" s="6"/>
      <c r="C49" s="69"/>
      <c r="D49" s="69"/>
      <c r="E49" s="69"/>
      <c r="F49" s="69"/>
      <c r="G49" s="69"/>
      <c r="H49" s="69"/>
      <c r="I49" s="69"/>
      <c r="J49" s="69"/>
      <c r="K49" s="69"/>
      <c r="L49" s="6"/>
      <c r="M49" s="69"/>
      <c r="N49" s="6"/>
      <c r="O49" s="69"/>
      <c r="P49" s="69"/>
      <c r="Q49" s="69"/>
      <c r="R49" s="69"/>
      <c r="S49" s="69"/>
      <c r="T49" s="69"/>
      <c r="U49" s="69"/>
      <c r="V49" s="69"/>
      <c r="W49" s="69"/>
      <c r="X49" s="69"/>
      <c r="Y49" s="69"/>
      <c r="Z49" s="69"/>
      <c r="AA49" s="6"/>
      <c r="AB49" s="69"/>
      <c r="AC49" s="69"/>
      <c r="AD49" s="69"/>
      <c r="AE49" s="69"/>
      <c r="AF49" s="69"/>
      <c r="AG49" s="69"/>
      <c r="AH49" s="87"/>
    </row>
    <row r="50" spans="1:34" ht="12.75" customHeight="1">
      <c r="A50" s="71"/>
      <c r="B50" s="6"/>
      <c r="C50" s="69"/>
      <c r="D50" s="69"/>
      <c r="E50" s="69"/>
      <c r="F50" s="69"/>
      <c r="G50" s="69"/>
      <c r="H50" s="69"/>
      <c r="I50" s="69"/>
      <c r="J50" s="69"/>
      <c r="K50" s="69"/>
      <c r="L50" s="6"/>
      <c r="M50" s="69"/>
      <c r="N50" s="6"/>
      <c r="O50" s="69"/>
      <c r="P50" s="69"/>
      <c r="Q50" s="69"/>
      <c r="R50" s="69"/>
      <c r="S50" s="69"/>
      <c r="T50" s="69"/>
      <c r="U50" s="69"/>
      <c r="V50" s="69"/>
      <c r="W50" s="69"/>
      <c r="X50" s="69"/>
      <c r="Y50" s="69"/>
      <c r="Z50" s="69"/>
      <c r="AA50" s="6"/>
      <c r="AB50" s="69"/>
      <c r="AC50" s="69"/>
      <c r="AD50" s="69"/>
      <c r="AE50" s="69"/>
      <c r="AF50" s="69"/>
      <c r="AG50" s="69"/>
      <c r="AH50" s="87"/>
    </row>
    <row r="51" spans="1:34" ht="12.75" customHeight="1">
      <c r="A51" s="71"/>
      <c r="B51" s="6"/>
      <c r="C51" s="69"/>
      <c r="D51" s="69"/>
      <c r="E51" s="69"/>
      <c r="F51" s="69"/>
      <c r="G51" s="69"/>
      <c r="H51" s="69"/>
      <c r="I51" s="69"/>
      <c r="J51" s="69"/>
      <c r="K51" s="69"/>
      <c r="L51" s="6"/>
      <c r="M51" s="69"/>
      <c r="N51" s="6"/>
      <c r="O51" s="69"/>
      <c r="P51" s="69"/>
      <c r="Q51" s="69"/>
      <c r="R51" s="69"/>
      <c r="S51" s="69"/>
      <c r="T51" s="69"/>
      <c r="U51" s="69"/>
      <c r="V51" s="69"/>
      <c r="W51" s="69"/>
      <c r="X51" s="69"/>
      <c r="Y51" s="69"/>
      <c r="Z51" s="69"/>
      <c r="AA51" s="6"/>
      <c r="AB51" s="69"/>
      <c r="AC51" s="69"/>
      <c r="AD51" s="69"/>
      <c r="AE51" s="69"/>
      <c r="AF51" s="69"/>
      <c r="AG51" s="69"/>
      <c r="AH51" s="87"/>
    </row>
    <row r="52" spans="1:34" ht="12.75" customHeight="1">
      <c r="A52" s="71"/>
      <c r="B52" s="6"/>
      <c r="C52" s="69"/>
      <c r="D52" s="69"/>
      <c r="E52" s="69"/>
      <c r="F52" s="69"/>
      <c r="G52" s="69"/>
      <c r="H52" s="69"/>
      <c r="I52" s="69"/>
      <c r="J52" s="69"/>
      <c r="K52" s="69"/>
      <c r="L52" s="6"/>
      <c r="M52" s="69"/>
      <c r="N52" s="6"/>
      <c r="O52" s="69"/>
      <c r="P52" s="69"/>
      <c r="Q52" s="69"/>
      <c r="R52" s="69"/>
      <c r="S52" s="69"/>
      <c r="T52" s="69"/>
      <c r="U52" s="69"/>
      <c r="V52" s="69"/>
      <c r="W52" s="69"/>
      <c r="X52" s="69"/>
      <c r="Y52" s="69"/>
      <c r="Z52" s="69"/>
      <c r="AA52" s="6"/>
      <c r="AB52" s="69"/>
      <c r="AC52" s="69"/>
      <c r="AD52" s="69"/>
      <c r="AE52" s="69"/>
      <c r="AF52" s="69"/>
      <c r="AG52" s="69"/>
      <c r="AH52" s="87"/>
    </row>
    <row r="53" spans="1:34" ht="12.75" customHeight="1">
      <c r="A53" s="71"/>
      <c r="B53" s="6"/>
      <c r="C53" s="69"/>
      <c r="D53" s="69"/>
      <c r="E53" s="69"/>
      <c r="F53" s="69"/>
      <c r="G53" s="69"/>
      <c r="H53" s="69"/>
      <c r="I53" s="69"/>
      <c r="J53" s="69"/>
      <c r="K53" s="69"/>
      <c r="L53" s="6"/>
      <c r="M53" s="69"/>
      <c r="N53" s="6"/>
      <c r="O53" s="69"/>
      <c r="P53" s="69"/>
      <c r="Q53" s="69"/>
      <c r="R53" s="69"/>
      <c r="S53" s="69"/>
      <c r="T53" s="69"/>
      <c r="U53" s="69"/>
      <c r="V53" s="69"/>
      <c r="W53" s="69"/>
      <c r="X53" s="69"/>
      <c r="Y53" s="69"/>
      <c r="Z53" s="69"/>
      <c r="AA53" s="6"/>
      <c r="AB53" s="69"/>
      <c r="AC53" s="69"/>
      <c r="AD53" s="69"/>
      <c r="AE53" s="69"/>
      <c r="AF53" s="69"/>
      <c r="AG53" s="69"/>
      <c r="AH53" s="87"/>
    </row>
    <row r="54" spans="1:34" ht="12.75" customHeight="1">
      <c r="A54" s="71"/>
      <c r="B54" s="318">
        <v>5</v>
      </c>
      <c r="C54" s="320"/>
      <c r="D54" s="319"/>
      <c r="E54" s="321"/>
      <c r="F54" s="321"/>
      <c r="G54" s="321"/>
      <c r="H54" s="322"/>
      <c r="I54" s="323"/>
      <c r="J54" s="323"/>
      <c r="K54" s="323"/>
      <c r="L54" s="323"/>
      <c r="M54" s="323"/>
      <c r="N54" s="323"/>
      <c r="O54" s="323"/>
      <c r="P54" s="323"/>
      <c r="Q54" s="323"/>
      <c r="R54" s="323"/>
      <c r="S54" s="323"/>
      <c r="T54" s="323"/>
      <c r="U54" s="323"/>
      <c r="V54" s="323"/>
      <c r="W54" s="323"/>
      <c r="X54" s="323"/>
      <c r="Y54" s="323"/>
      <c r="Z54" s="323"/>
      <c r="AA54" s="324"/>
      <c r="AB54" s="318"/>
      <c r="AC54" s="319"/>
      <c r="AD54" s="318"/>
      <c r="AE54" s="319"/>
      <c r="AF54" s="318"/>
      <c r="AG54" s="319"/>
      <c r="AH54" s="87"/>
    </row>
    <row r="55" spans="1:34" ht="12.75" customHeight="1">
      <c r="A55" s="71"/>
      <c r="B55" s="318">
        <v>4</v>
      </c>
      <c r="C55" s="320"/>
      <c r="D55" s="319"/>
      <c r="E55" s="321"/>
      <c r="F55" s="321"/>
      <c r="G55" s="321"/>
      <c r="H55" s="322"/>
      <c r="I55" s="323"/>
      <c r="J55" s="323"/>
      <c r="K55" s="323"/>
      <c r="L55" s="323"/>
      <c r="M55" s="323"/>
      <c r="N55" s="323"/>
      <c r="O55" s="323"/>
      <c r="P55" s="323"/>
      <c r="Q55" s="323"/>
      <c r="R55" s="323"/>
      <c r="S55" s="323"/>
      <c r="T55" s="323"/>
      <c r="U55" s="323"/>
      <c r="V55" s="323"/>
      <c r="W55" s="323"/>
      <c r="X55" s="323"/>
      <c r="Y55" s="323"/>
      <c r="Z55" s="323"/>
      <c r="AA55" s="324"/>
      <c r="AB55" s="318"/>
      <c r="AC55" s="319"/>
      <c r="AD55" s="318"/>
      <c r="AE55" s="319"/>
      <c r="AF55" s="318"/>
      <c r="AG55" s="319"/>
      <c r="AH55" s="87"/>
    </row>
    <row r="56" spans="1:34" ht="12.75" customHeight="1">
      <c r="A56" s="71"/>
      <c r="B56" s="318">
        <v>3</v>
      </c>
      <c r="C56" s="320"/>
      <c r="D56" s="319"/>
      <c r="E56" s="321"/>
      <c r="F56" s="321"/>
      <c r="G56" s="321"/>
      <c r="H56" s="322"/>
      <c r="I56" s="323"/>
      <c r="J56" s="323"/>
      <c r="K56" s="323"/>
      <c r="L56" s="323"/>
      <c r="M56" s="323"/>
      <c r="N56" s="323"/>
      <c r="O56" s="323"/>
      <c r="P56" s="323"/>
      <c r="Q56" s="323"/>
      <c r="R56" s="323"/>
      <c r="S56" s="323"/>
      <c r="T56" s="323"/>
      <c r="U56" s="323"/>
      <c r="V56" s="323"/>
      <c r="W56" s="323"/>
      <c r="X56" s="323"/>
      <c r="Y56" s="323"/>
      <c r="Z56" s="323"/>
      <c r="AA56" s="324"/>
      <c r="AB56" s="318"/>
      <c r="AC56" s="319"/>
      <c r="AD56" s="318"/>
      <c r="AE56" s="319"/>
      <c r="AF56" s="318"/>
      <c r="AG56" s="319"/>
      <c r="AH56" s="87"/>
    </row>
    <row r="57" spans="1:34" ht="12.75" customHeight="1">
      <c r="A57" s="71"/>
      <c r="B57" s="318">
        <v>2</v>
      </c>
      <c r="C57" s="320"/>
      <c r="D57" s="319"/>
      <c r="E57" s="321"/>
      <c r="F57" s="321"/>
      <c r="G57" s="321"/>
      <c r="H57" s="322"/>
      <c r="I57" s="323"/>
      <c r="J57" s="323"/>
      <c r="K57" s="323"/>
      <c r="L57" s="323"/>
      <c r="M57" s="323"/>
      <c r="N57" s="323"/>
      <c r="O57" s="323"/>
      <c r="P57" s="323"/>
      <c r="Q57" s="323"/>
      <c r="R57" s="323"/>
      <c r="S57" s="323"/>
      <c r="T57" s="323"/>
      <c r="U57" s="323"/>
      <c r="V57" s="323"/>
      <c r="W57" s="323"/>
      <c r="X57" s="323"/>
      <c r="Y57" s="323"/>
      <c r="Z57" s="323"/>
      <c r="AA57" s="324"/>
      <c r="AB57" s="318"/>
      <c r="AC57" s="319"/>
      <c r="AD57" s="318"/>
      <c r="AE57" s="319"/>
      <c r="AF57" s="318"/>
      <c r="AG57" s="319"/>
      <c r="AH57" s="87"/>
    </row>
    <row r="58" spans="1:34" ht="12.75" customHeight="1">
      <c r="A58" s="71"/>
      <c r="B58" s="318">
        <v>1</v>
      </c>
      <c r="C58" s="320"/>
      <c r="D58" s="319"/>
      <c r="E58" s="321"/>
      <c r="F58" s="321"/>
      <c r="G58" s="321"/>
      <c r="H58" s="322"/>
      <c r="I58" s="323"/>
      <c r="J58" s="323"/>
      <c r="K58" s="323"/>
      <c r="L58" s="323"/>
      <c r="M58" s="323"/>
      <c r="N58" s="323"/>
      <c r="O58" s="323"/>
      <c r="P58" s="323"/>
      <c r="Q58" s="323"/>
      <c r="R58" s="323"/>
      <c r="S58" s="323"/>
      <c r="T58" s="323"/>
      <c r="U58" s="323"/>
      <c r="V58" s="323"/>
      <c r="W58" s="323"/>
      <c r="X58" s="323"/>
      <c r="Y58" s="323"/>
      <c r="Z58" s="323"/>
      <c r="AA58" s="324"/>
      <c r="AB58" s="318"/>
      <c r="AC58" s="319"/>
      <c r="AD58" s="318"/>
      <c r="AE58" s="319"/>
      <c r="AF58" s="318"/>
      <c r="AG58" s="319"/>
      <c r="AH58" s="87"/>
    </row>
    <row r="59" spans="1:34" ht="12.75" customHeight="1">
      <c r="A59" s="71"/>
      <c r="B59" s="318">
        <v>0</v>
      </c>
      <c r="C59" s="320"/>
      <c r="D59" s="319"/>
      <c r="E59" s="321">
        <v>44133</v>
      </c>
      <c r="F59" s="321"/>
      <c r="G59" s="321"/>
      <c r="H59" s="322" t="s">
        <v>20</v>
      </c>
      <c r="I59" s="323"/>
      <c r="J59" s="323"/>
      <c r="K59" s="323"/>
      <c r="L59" s="323"/>
      <c r="M59" s="323"/>
      <c r="N59" s="323"/>
      <c r="O59" s="323"/>
      <c r="P59" s="323"/>
      <c r="Q59" s="323"/>
      <c r="R59" s="323"/>
      <c r="S59" s="323"/>
      <c r="T59" s="323"/>
      <c r="U59" s="323"/>
      <c r="V59" s="323"/>
      <c r="W59" s="323"/>
      <c r="X59" s="323"/>
      <c r="Y59" s="323"/>
      <c r="Z59" s="323"/>
      <c r="AA59" s="324"/>
      <c r="AB59" s="318"/>
      <c r="AC59" s="319"/>
      <c r="AD59" s="318"/>
      <c r="AE59" s="319"/>
      <c r="AF59" s="318"/>
      <c r="AG59" s="319"/>
      <c r="AH59" s="87"/>
    </row>
    <row r="60" spans="1:34" ht="12.75" customHeight="1">
      <c r="A60" s="72"/>
      <c r="B60" s="312" t="s">
        <v>22</v>
      </c>
      <c r="C60" s="313"/>
      <c r="D60" s="314"/>
      <c r="E60" s="315" t="s">
        <v>23</v>
      </c>
      <c r="F60" s="316"/>
      <c r="G60" s="316"/>
      <c r="H60" s="316"/>
      <c r="I60" s="316"/>
      <c r="J60" s="316"/>
      <c r="K60" s="316"/>
      <c r="L60" s="316"/>
      <c r="M60" s="316"/>
      <c r="N60" s="316"/>
      <c r="O60" s="316"/>
      <c r="P60" s="316"/>
      <c r="Q60" s="316"/>
      <c r="R60" s="316"/>
      <c r="S60" s="316"/>
      <c r="T60" s="316"/>
      <c r="U60" s="316"/>
      <c r="V60" s="316"/>
      <c r="W60" s="316"/>
      <c r="X60" s="316"/>
      <c r="Y60" s="316"/>
      <c r="Z60" s="316"/>
      <c r="AA60" s="317"/>
      <c r="AB60" s="312" t="s">
        <v>24</v>
      </c>
      <c r="AC60" s="314"/>
      <c r="AD60" s="312" t="s">
        <v>25</v>
      </c>
      <c r="AE60" s="314"/>
      <c r="AF60" s="312" t="s">
        <v>26</v>
      </c>
      <c r="AG60" s="314"/>
      <c r="AH60" s="89"/>
    </row>
    <row r="61" spans="1:34" ht="12.75" customHeight="1">
      <c r="A61" s="73"/>
      <c r="B61" s="74"/>
      <c r="C61" s="75"/>
      <c r="D61" s="75"/>
      <c r="E61" s="75"/>
      <c r="F61" s="75"/>
      <c r="G61" s="75"/>
      <c r="H61" s="75"/>
      <c r="I61" s="75"/>
      <c r="J61" s="75"/>
      <c r="K61" s="75"/>
      <c r="L61" s="74"/>
      <c r="M61" s="74"/>
      <c r="N61" s="74"/>
      <c r="O61" s="74"/>
      <c r="P61" s="75"/>
      <c r="Q61" s="75"/>
      <c r="R61" s="75"/>
      <c r="S61" s="75"/>
      <c r="T61" s="75"/>
      <c r="U61" s="75"/>
      <c r="V61" s="75"/>
      <c r="W61" s="75"/>
      <c r="X61" s="75"/>
      <c r="Y61" s="75"/>
      <c r="Z61" s="75"/>
      <c r="AA61" s="75"/>
      <c r="AB61" s="75"/>
      <c r="AC61" s="75"/>
      <c r="AD61" s="75"/>
      <c r="AE61" s="75"/>
      <c r="AF61" s="75"/>
      <c r="AG61" s="75"/>
      <c r="AH61" s="88"/>
    </row>
  </sheetData>
  <mergeCells count="55">
    <mergeCell ref="B54:D54"/>
    <mergeCell ref="E54:G54"/>
    <mergeCell ref="A1:G12"/>
    <mergeCell ref="C15:AH16"/>
    <mergeCell ref="H1:AA2"/>
    <mergeCell ref="AB1:AH1"/>
    <mergeCell ref="H4:V4"/>
    <mergeCell ref="W4:AA4"/>
    <mergeCell ref="H6:L6"/>
    <mergeCell ref="M6:Q6"/>
    <mergeCell ref="R6:V6"/>
    <mergeCell ref="B55:D55"/>
    <mergeCell ref="E55:G55"/>
    <mergeCell ref="H55:AA55"/>
    <mergeCell ref="AB55:AC55"/>
    <mergeCell ref="AD55:AE55"/>
    <mergeCell ref="AF55:AG55"/>
    <mergeCell ref="W6:AA6"/>
    <mergeCell ref="H8:V8"/>
    <mergeCell ref="W8:Y8"/>
    <mergeCell ref="Z8:AA8"/>
    <mergeCell ref="H54:AA54"/>
    <mergeCell ref="H10:AA12"/>
    <mergeCell ref="AB54:AC54"/>
    <mergeCell ref="AD54:AE54"/>
    <mergeCell ref="AF54:AG54"/>
    <mergeCell ref="AF56:AG56"/>
    <mergeCell ref="B57:D57"/>
    <mergeCell ref="E57:G57"/>
    <mergeCell ref="H57:AA57"/>
    <mergeCell ref="AB57:AC57"/>
    <mergeCell ref="AD57:AE57"/>
    <mergeCell ref="AF57:AG57"/>
    <mergeCell ref="B56:D56"/>
    <mergeCell ref="E56:G56"/>
    <mergeCell ref="H56:AA56"/>
    <mergeCell ref="AB56:AC56"/>
    <mergeCell ref="AD56:AE56"/>
    <mergeCell ref="AF58:AG58"/>
    <mergeCell ref="B59:D59"/>
    <mergeCell ref="E59:G59"/>
    <mergeCell ref="H59:AA59"/>
    <mergeCell ref="AB59:AC59"/>
    <mergeCell ref="AD59:AE59"/>
    <mergeCell ref="AF59:AG59"/>
    <mergeCell ref="B58:D58"/>
    <mergeCell ref="E58:G58"/>
    <mergeCell ref="H58:AA58"/>
    <mergeCell ref="AB58:AC58"/>
    <mergeCell ref="AD58:AE58"/>
    <mergeCell ref="B60:D60"/>
    <mergeCell ref="E60:AA60"/>
    <mergeCell ref="AB60:AC60"/>
    <mergeCell ref="AD60:AE60"/>
    <mergeCell ref="AF60:AG60"/>
  </mergeCells>
  <pageMargins left="0.25" right="0.25" top="0.75" bottom="0.75" header="0.3" footer="0.3"/>
  <pageSetup paperSize="9" fitToHeight="0"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37"/>
  <sheetViews>
    <sheetView showGridLines="0" zoomScale="37" zoomScaleNormal="55" zoomScaleSheetLayoutView="40" workbookViewId="0">
      <selection activeCell="AR18" sqref="AR18"/>
    </sheetView>
  </sheetViews>
  <sheetFormatPr defaultColWidth="9.140625" defaultRowHeight="15"/>
  <cols>
    <col min="1" max="1" width="9.140625" style="35"/>
    <col min="2" max="4" width="4.85546875" style="35" customWidth="1"/>
    <col min="5" max="23" width="8.7109375" style="35" customWidth="1"/>
    <col min="24" max="32" width="8.7109375" style="43" customWidth="1"/>
    <col min="33" max="33" width="9.140625" style="35"/>
    <col min="34" max="34" width="21.5703125" style="35" bestFit="1" customWidth="1"/>
    <col min="35" max="16384" width="9.140625" style="35"/>
  </cols>
  <sheetData>
    <row r="1" spans="2:32" s="34" customFormat="1">
      <c r="B1" s="353"/>
      <c r="C1" s="354"/>
      <c r="D1" s="354"/>
      <c r="E1" s="354"/>
      <c r="F1" s="354"/>
      <c r="G1" s="354"/>
      <c r="H1" s="370" t="s">
        <v>0</v>
      </c>
      <c r="I1" s="371"/>
      <c r="J1" s="371"/>
      <c r="K1" s="371"/>
      <c r="L1" s="371"/>
      <c r="M1" s="371"/>
      <c r="N1" s="371"/>
      <c r="O1" s="371"/>
      <c r="P1" s="371"/>
      <c r="Q1" s="371"/>
      <c r="R1" s="371"/>
      <c r="S1" s="371"/>
      <c r="T1" s="371"/>
      <c r="U1" s="371"/>
      <c r="V1" s="371"/>
      <c r="W1" s="371"/>
      <c r="X1" s="371"/>
      <c r="Y1" s="371"/>
      <c r="Z1" s="371"/>
      <c r="AA1" s="371"/>
      <c r="AB1" s="371"/>
      <c r="AC1" s="371"/>
      <c r="AD1" s="371"/>
      <c r="AE1" s="371"/>
      <c r="AF1" s="372"/>
    </row>
    <row r="2" spans="2:32" s="34" customFormat="1">
      <c r="B2" s="355"/>
      <c r="C2" s="356"/>
      <c r="D2" s="356"/>
      <c r="E2" s="356"/>
      <c r="F2" s="356"/>
      <c r="G2" s="356"/>
      <c r="H2" s="373"/>
      <c r="I2" s="374"/>
      <c r="J2" s="374"/>
      <c r="K2" s="374"/>
      <c r="L2" s="374"/>
      <c r="M2" s="374"/>
      <c r="N2" s="374"/>
      <c r="O2" s="374"/>
      <c r="P2" s="374"/>
      <c r="Q2" s="374"/>
      <c r="R2" s="374"/>
      <c r="S2" s="374"/>
      <c r="T2" s="374"/>
      <c r="U2" s="374"/>
      <c r="V2" s="374"/>
      <c r="W2" s="374"/>
      <c r="X2" s="374"/>
      <c r="Y2" s="374"/>
      <c r="Z2" s="374"/>
      <c r="AA2" s="374"/>
      <c r="AB2" s="374"/>
      <c r="AC2" s="374"/>
      <c r="AD2" s="374"/>
      <c r="AE2" s="374"/>
      <c r="AF2" s="375"/>
    </row>
    <row r="3" spans="2:32" s="34" customFormat="1" ht="18.75">
      <c r="B3" s="355"/>
      <c r="C3" s="356"/>
      <c r="D3" s="356"/>
      <c r="E3" s="356"/>
      <c r="F3" s="356"/>
      <c r="G3" s="356"/>
      <c r="H3" s="8" t="s">
        <v>2</v>
      </c>
      <c r="I3" s="7"/>
      <c r="J3" s="7"/>
      <c r="K3" s="7"/>
      <c r="L3" s="7"/>
      <c r="M3" s="7"/>
      <c r="N3" s="7"/>
      <c r="O3" s="7"/>
      <c r="P3" s="7"/>
      <c r="Q3" s="7"/>
      <c r="R3" s="7"/>
      <c r="S3" s="7"/>
      <c r="T3" s="8" t="s">
        <v>27</v>
      </c>
      <c r="U3" s="7"/>
      <c r="V3" s="7"/>
      <c r="W3" s="46"/>
      <c r="X3" s="46"/>
      <c r="Y3" s="46"/>
      <c r="Z3" s="46"/>
      <c r="AA3" s="51"/>
      <c r="AB3" s="378" t="s">
        <v>1</v>
      </c>
      <c r="AC3" s="379"/>
      <c r="AD3" s="379"/>
      <c r="AE3" s="379"/>
      <c r="AF3" s="380"/>
    </row>
    <row r="4" spans="2:32" s="34" customFormat="1" ht="21">
      <c r="B4" s="355"/>
      <c r="C4" s="356"/>
      <c r="D4" s="356"/>
      <c r="E4" s="356"/>
      <c r="F4" s="356"/>
      <c r="G4" s="356"/>
      <c r="H4" s="381" t="s">
        <v>28</v>
      </c>
      <c r="I4" s="382"/>
      <c r="J4" s="382"/>
      <c r="K4" s="382"/>
      <c r="L4" s="382"/>
      <c r="M4" s="382"/>
      <c r="N4" s="382"/>
      <c r="O4" s="382"/>
      <c r="P4" s="382"/>
      <c r="Q4" s="382"/>
      <c r="R4" s="382"/>
      <c r="S4" s="383"/>
      <c r="T4" s="384">
        <f>Capa!W4</f>
        <v>0</v>
      </c>
      <c r="U4" s="385"/>
      <c r="V4" s="385"/>
      <c r="W4" s="386"/>
      <c r="X4" s="386"/>
      <c r="Y4" s="386"/>
      <c r="Z4" s="386"/>
      <c r="AA4" s="387"/>
      <c r="AB4" s="52"/>
      <c r="AC4" s="102"/>
      <c r="AD4" s="53"/>
      <c r="AE4" s="53"/>
      <c r="AF4" s="61"/>
    </row>
    <row r="5" spans="2:32" s="34" customFormat="1" ht="18.75">
      <c r="B5" s="355"/>
      <c r="C5" s="356"/>
      <c r="D5" s="356"/>
      <c r="E5" s="356"/>
      <c r="F5" s="356"/>
      <c r="G5" s="356"/>
      <c r="H5" s="11" t="s">
        <v>6</v>
      </c>
      <c r="I5" s="13"/>
      <c r="J5" s="13"/>
      <c r="K5" s="28"/>
      <c r="L5" s="11" t="s">
        <v>7</v>
      </c>
      <c r="M5" s="13"/>
      <c r="N5" s="13"/>
      <c r="O5" s="28"/>
      <c r="P5" s="11" t="s">
        <v>8</v>
      </c>
      <c r="Q5" s="13"/>
      <c r="R5" s="13"/>
      <c r="S5" s="28"/>
      <c r="T5" s="8" t="s">
        <v>29</v>
      </c>
      <c r="U5" s="7"/>
      <c r="V5" s="7"/>
      <c r="W5" s="46"/>
      <c r="X5" s="46"/>
      <c r="Y5" s="46"/>
      <c r="Z5" s="46"/>
      <c r="AA5" s="51"/>
      <c r="AB5" s="54"/>
      <c r="AC5" s="55"/>
      <c r="AD5" s="62" t="s">
        <v>4</v>
      </c>
      <c r="AE5" s="104"/>
      <c r="AF5" s="61"/>
    </row>
    <row r="6" spans="2:32" s="34" customFormat="1" ht="21">
      <c r="B6" s="355"/>
      <c r="C6" s="356"/>
      <c r="D6" s="356"/>
      <c r="E6" s="356"/>
      <c r="F6" s="356"/>
      <c r="G6" s="356"/>
      <c r="H6" s="381"/>
      <c r="I6" s="382"/>
      <c r="J6" s="382"/>
      <c r="K6" s="383"/>
      <c r="L6" s="381"/>
      <c r="M6" s="382"/>
      <c r="N6" s="382"/>
      <c r="O6" s="383"/>
      <c r="P6" s="381"/>
      <c r="Q6" s="382"/>
      <c r="R6" s="382"/>
      <c r="S6" s="383"/>
      <c r="T6" s="388" t="s">
        <v>11</v>
      </c>
      <c r="U6" s="389"/>
      <c r="V6" s="389"/>
      <c r="W6" s="390"/>
      <c r="X6" s="390"/>
      <c r="Y6" s="390"/>
      <c r="Z6" s="390"/>
      <c r="AA6" s="391"/>
      <c r="AB6" s="52"/>
      <c r="AC6" s="55" t="s">
        <v>30</v>
      </c>
      <c r="AD6" s="62" t="s">
        <v>5</v>
      </c>
      <c r="AE6" s="104"/>
      <c r="AF6" s="61"/>
    </row>
    <row r="7" spans="2:32" s="34" customFormat="1" ht="18.75">
      <c r="B7" s="355"/>
      <c r="C7" s="356"/>
      <c r="D7" s="356"/>
      <c r="E7" s="356"/>
      <c r="F7" s="356"/>
      <c r="G7" s="356"/>
      <c r="H7" s="11" t="s">
        <v>31</v>
      </c>
      <c r="I7" s="13"/>
      <c r="J7" s="13"/>
      <c r="K7" s="13"/>
      <c r="L7" s="13"/>
      <c r="M7" s="13"/>
      <c r="N7" s="13"/>
      <c r="O7" s="13"/>
      <c r="P7" s="13"/>
      <c r="Q7" s="13"/>
      <c r="R7" s="13"/>
      <c r="S7" s="13"/>
      <c r="T7" s="11" t="s">
        <v>14</v>
      </c>
      <c r="U7" s="13"/>
      <c r="V7" s="13"/>
      <c r="W7" s="47"/>
      <c r="X7" s="11" t="s">
        <v>15</v>
      </c>
      <c r="Y7" s="47"/>
      <c r="Z7" s="47"/>
      <c r="AA7" s="56"/>
      <c r="AB7" s="54"/>
      <c r="AC7" s="55"/>
      <c r="AD7" s="62" t="s">
        <v>10</v>
      </c>
      <c r="AE7" s="104"/>
      <c r="AF7" s="61"/>
    </row>
    <row r="8" spans="2:32" s="34" customFormat="1" ht="21">
      <c r="B8" s="355"/>
      <c r="C8" s="356"/>
      <c r="D8" s="356"/>
      <c r="E8" s="356"/>
      <c r="F8" s="356"/>
      <c r="G8" s="356"/>
      <c r="H8" s="381" t="str">
        <f>Capa!H8</f>
        <v>GERAL</v>
      </c>
      <c r="I8" s="382"/>
      <c r="J8" s="382"/>
      <c r="K8" s="382"/>
      <c r="L8" s="382"/>
      <c r="M8" s="382"/>
      <c r="N8" s="382"/>
      <c r="O8" s="382"/>
      <c r="P8" s="382"/>
      <c r="Q8" s="382"/>
      <c r="R8" s="382"/>
      <c r="S8" s="382"/>
      <c r="T8" s="392">
        <f>Capa!W8</f>
        <v>44133</v>
      </c>
      <c r="U8" s="393"/>
      <c r="V8" s="393"/>
      <c r="W8" s="394"/>
      <c r="X8" s="381">
        <f>Capa!Z8</f>
        <v>0</v>
      </c>
      <c r="Y8" s="382"/>
      <c r="Z8" s="382"/>
      <c r="AA8" s="383"/>
      <c r="AB8" s="52"/>
      <c r="AC8" s="55"/>
      <c r="AD8" s="62" t="s">
        <v>12</v>
      </c>
      <c r="AE8" s="104"/>
      <c r="AF8" s="61"/>
    </row>
    <row r="9" spans="2:32" s="34" customFormat="1" ht="18.75">
      <c r="B9" s="355"/>
      <c r="C9" s="356"/>
      <c r="D9" s="356"/>
      <c r="E9" s="356"/>
      <c r="F9" s="356"/>
      <c r="G9" s="356"/>
      <c r="H9" s="8" t="s">
        <v>18</v>
      </c>
      <c r="I9" s="14"/>
      <c r="J9" s="14"/>
      <c r="K9" s="14"/>
      <c r="L9" s="14"/>
      <c r="M9" s="14"/>
      <c r="N9" s="14"/>
      <c r="O9" s="14"/>
      <c r="P9" s="14"/>
      <c r="Q9" s="14"/>
      <c r="R9" s="14"/>
      <c r="S9" s="14"/>
      <c r="T9" s="14"/>
      <c r="U9" s="14"/>
      <c r="V9" s="14"/>
      <c r="W9" s="48"/>
      <c r="X9" s="48"/>
      <c r="Y9" s="48"/>
      <c r="Z9" s="48"/>
      <c r="AA9" s="57"/>
      <c r="AB9" s="58"/>
      <c r="AC9" s="55"/>
      <c r="AD9" s="62" t="s">
        <v>16</v>
      </c>
      <c r="AE9" s="104"/>
      <c r="AF9" s="61"/>
    </row>
    <row r="10" spans="2:32" s="34" customFormat="1" ht="28.5">
      <c r="B10" s="357"/>
      <c r="C10" s="358"/>
      <c r="D10" s="358"/>
      <c r="E10" s="358"/>
      <c r="F10" s="358"/>
      <c r="G10" s="358"/>
      <c r="H10" s="367" t="str">
        <f>Capa!H10</f>
        <v xml:space="preserve">RESTAURO EDIFÍCIO VITAL BRASIL
</v>
      </c>
      <c r="I10" s="368"/>
      <c r="J10" s="368"/>
      <c r="K10" s="368"/>
      <c r="L10" s="368"/>
      <c r="M10" s="368"/>
      <c r="N10" s="368"/>
      <c r="O10" s="368"/>
      <c r="P10" s="368"/>
      <c r="Q10" s="368"/>
      <c r="R10" s="368"/>
      <c r="S10" s="368"/>
      <c r="T10" s="368"/>
      <c r="U10" s="368"/>
      <c r="V10" s="368"/>
      <c r="W10" s="368"/>
      <c r="X10" s="368"/>
      <c r="Y10" s="368"/>
      <c r="Z10" s="368"/>
      <c r="AA10" s="369"/>
      <c r="AB10" s="59"/>
      <c r="AC10" s="103"/>
      <c r="AD10" s="60"/>
      <c r="AE10" s="60"/>
      <c r="AF10" s="63"/>
    </row>
    <row r="11" spans="2:32" s="34" customFormat="1" ht="35.1" customHeight="1">
      <c r="B11" s="37"/>
      <c r="C11" s="36"/>
      <c r="D11" s="36"/>
      <c r="E11" s="36"/>
      <c r="F11" s="36"/>
      <c r="G11" s="36"/>
      <c r="H11" s="44"/>
      <c r="I11" s="44"/>
      <c r="J11" s="44"/>
      <c r="K11" s="44"/>
      <c r="L11" s="44"/>
      <c r="M11" s="44"/>
      <c r="N11" s="44"/>
      <c r="O11" s="44"/>
      <c r="P11" s="44"/>
      <c r="Q11" s="44"/>
      <c r="R11" s="44"/>
      <c r="S11" s="44"/>
      <c r="T11" s="44"/>
      <c r="U11" s="44"/>
      <c r="V11" s="44"/>
      <c r="W11" s="44"/>
      <c r="X11" s="49"/>
      <c r="Y11" s="49"/>
      <c r="Z11" s="49"/>
      <c r="AA11" s="49"/>
      <c r="AB11" s="395"/>
      <c r="AC11" s="395"/>
      <c r="AD11" s="395"/>
      <c r="AE11" s="395"/>
      <c r="AF11" s="395"/>
    </row>
    <row r="12" spans="2:32" s="41" customFormat="1" ht="50.25" customHeight="1">
      <c r="B12" s="359" t="s">
        <v>32</v>
      </c>
      <c r="C12" s="359"/>
      <c r="D12" s="359"/>
      <c r="E12" s="399" t="s">
        <v>727</v>
      </c>
      <c r="F12" s="400"/>
      <c r="G12" s="400"/>
      <c r="H12" s="400"/>
      <c r="I12" s="400"/>
      <c r="J12" s="400"/>
      <c r="K12" s="400"/>
      <c r="L12" s="400"/>
      <c r="M12" s="400"/>
      <c r="N12" s="400"/>
      <c r="O12" s="400"/>
      <c r="P12" s="400"/>
      <c r="Q12" s="400"/>
      <c r="R12" s="400"/>
      <c r="S12" s="400"/>
      <c r="T12" s="400"/>
      <c r="U12" s="400"/>
      <c r="V12" s="400"/>
      <c r="W12" s="400"/>
      <c r="X12" s="400"/>
      <c r="Y12" s="400"/>
      <c r="Z12" s="400"/>
      <c r="AA12" s="401"/>
      <c r="AB12" s="376" t="s">
        <v>1731</v>
      </c>
      <c r="AC12" s="377"/>
      <c r="AD12" s="377"/>
      <c r="AE12" s="377"/>
      <c r="AF12" s="377"/>
    </row>
    <row r="13" spans="2:32" s="42" customFormat="1" ht="57" customHeight="1">
      <c r="B13" s="360">
        <v>1</v>
      </c>
      <c r="C13" s="361"/>
      <c r="D13" s="361"/>
      <c r="E13" s="364" t="s">
        <v>40</v>
      </c>
      <c r="F13" s="365"/>
      <c r="G13" s="365"/>
      <c r="H13" s="365"/>
      <c r="I13" s="365"/>
      <c r="J13" s="365"/>
      <c r="K13" s="365"/>
      <c r="L13" s="365"/>
      <c r="M13" s="365"/>
      <c r="N13" s="365"/>
      <c r="O13" s="365"/>
      <c r="P13" s="365"/>
      <c r="Q13" s="365"/>
      <c r="R13" s="365"/>
      <c r="S13" s="365"/>
      <c r="T13" s="365"/>
      <c r="U13" s="365"/>
      <c r="V13" s="365"/>
      <c r="W13" s="365"/>
      <c r="X13" s="365"/>
      <c r="Y13" s="365"/>
      <c r="Z13" s="365"/>
      <c r="AA13" s="366"/>
      <c r="AB13" s="352"/>
      <c r="AC13" s="352"/>
      <c r="AD13" s="352"/>
      <c r="AE13" s="352"/>
      <c r="AF13" s="352"/>
    </row>
    <row r="14" spans="2:32" s="42" customFormat="1" ht="57" customHeight="1">
      <c r="B14" s="360">
        <v>2</v>
      </c>
      <c r="C14" s="361"/>
      <c r="D14" s="361"/>
      <c r="E14" s="364" t="s">
        <v>648</v>
      </c>
      <c r="F14" s="365"/>
      <c r="G14" s="365"/>
      <c r="H14" s="365"/>
      <c r="I14" s="365"/>
      <c r="J14" s="365"/>
      <c r="K14" s="365"/>
      <c r="L14" s="365"/>
      <c r="M14" s="365"/>
      <c r="N14" s="365"/>
      <c r="O14" s="365"/>
      <c r="P14" s="365"/>
      <c r="Q14" s="365"/>
      <c r="R14" s="365"/>
      <c r="S14" s="365"/>
      <c r="T14" s="365"/>
      <c r="U14" s="365"/>
      <c r="V14" s="365"/>
      <c r="W14" s="365"/>
      <c r="X14" s="365"/>
      <c r="Y14" s="365"/>
      <c r="Z14" s="365"/>
      <c r="AA14" s="366"/>
      <c r="AB14" s="352"/>
      <c r="AC14" s="352"/>
      <c r="AD14" s="352"/>
      <c r="AE14" s="352"/>
      <c r="AF14" s="352"/>
    </row>
    <row r="15" spans="2:32" s="42" customFormat="1" ht="57" customHeight="1">
      <c r="B15" s="360">
        <v>3</v>
      </c>
      <c r="C15" s="361"/>
      <c r="D15" s="361"/>
      <c r="E15" s="364" t="s">
        <v>48</v>
      </c>
      <c r="F15" s="365"/>
      <c r="G15" s="365"/>
      <c r="H15" s="365"/>
      <c r="I15" s="365"/>
      <c r="J15" s="365"/>
      <c r="K15" s="365"/>
      <c r="L15" s="365"/>
      <c r="M15" s="365"/>
      <c r="N15" s="365"/>
      <c r="O15" s="365"/>
      <c r="P15" s="365"/>
      <c r="Q15" s="365"/>
      <c r="R15" s="365"/>
      <c r="S15" s="365"/>
      <c r="T15" s="365"/>
      <c r="U15" s="365"/>
      <c r="V15" s="365"/>
      <c r="W15" s="365"/>
      <c r="X15" s="365"/>
      <c r="Y15" s="365"/>
      <c r="Z15" s="365"/>
      <c r="AA15" s="366"/>
      <c r="AB15" s="352"/>
      <c r="AC15" s="352"/>
      <c r="AD15" s="352"/>
      <c r="AE15" s="352"/>
      <c r="AF15" s="352"/>
    </row>
    <row r="16" spans="2:32" s="42" customFormat="1" ht="57" customHeight="1">
      <c r="B16" s="360">
        <v>4</v>
      </c>
      <c r="C16" s="361"/>
      <c r="D16" s="361"/>
      <c r="E16" s="364" t="s">
        <v>291</v>
      </c>
      <c r="F16" s="365"/>
      <c r="G16" s="365"/>
      <c r="H16" s="365"/>
      <c r="I16" s="365"/>
      <c r="J16" s="365"/>
      <c r="K16" s="365"/>
      <c r="L16" s="365"/>
      <c r="M16" s="365"/>
      <c r="N16" s="365"/>
      <c r="O16" s="365"/>
      <c r="P16" s="365"/>
      <c r="Q16" s="365"/>
      <c r="R16" s="365"/>
      <c r="S16" s="365"/>
      <c r="T16" s="365"/>
      <c r="U16" s="365"/>
      <c r="V16" s="365"/>
      <c r="W16" s="365"/>
      <c r="X16" s="365"/>
      <c r="Y16" s="365"/>
      <c r="Z16" s="365"/>
      <c r="AA16" s="366"/>
      <c r="AB16" s="352"/>
      <c r="AC16" s="352"/>
      <c r="AD16" s="352"/>
      <c r="AE16" s="352"/>
      <c r="AF16" s="352"/>
    </row>
    <row r="17" spans="2:32" s="42" customFormat="1" ht="57" customHeight="1">
      <c r="B17" s="360">
        <v>5</v>
      </c>
      <c r="C17" s="361"/>
      <c r="D17" s="361"/>
      <c r="E17" s="364" t="s">
        <v>310</v>
      </c>
      <c r="F17" s="365"/>
      <c r="G17" s="365"/>
      <c r="H17" s="365"/>
      <c r="I17" s="365"/>
      <c r="J17" s="365"/>
      <c r="K17" s="365"/>
      <c r="L17" s="365"/>
      <c r="M17" s="365"/>
      <c r="N17" s="365"/>
      <c r="O17" s="365"/>
      <c r="P17" s="365"/>
      <c r="Q17" s="365"/>
      <c r="R17" s="365"/>
      <c r="S17" s="365"/>
      <c r="T17" s="365"/>
      <c r="U17" s="365"/>
      <c r="V17" s="365"/>
      <c r="W17" s="365"/>
      <c r="X17" s="365"/>
      <c r="Y17" s="365"/>
      <c r="Z17" s="365"/>
      <c r="AA17" s="366"/>
      <c r="AB17" s="352"/>
      <c r="AC17" s="352"/>
      <c r="AD17" s="352"/>
      <c r="AE17" s="352"/>
      <c r="AF17" s="352"/>
    </row>
    <row r="18" spans="2:32" s="42" customFormat="1" ht="57" customHeight="1">
      <c r="B18" s="360">
        <v>6</v>
      </c>
      <c r="C18" s="361"/>
      <c r="D18" s="361"/>
      <c r="E18" s="364" t="s">
        <v>332</v>
      </c>
      <c r="F18" s="365"/>
      <c r="G18" s="365"/>
      <c r="H18" s="365"/>
      <c r="I18" s="365"/>
      <c r="J18" s="365"/>
      <c r="K18" s="365"/>
      <c r="L18" s="365"/>
      <c r="M18" s="365"/>
      <c r="N18" s="365"/>
      <c r="O18" s="365"/>
      <c r="P18" s="365"/>
      <c r="Q18" s="365"/>
      <c r="R18" s="365"/>
      <c r="S18" s="365"/>
      <c r="T18" s="365"/>
      <c r="U18" s="365"/>
      <c r="V18" s="365"/>
      <c r="W18" s="365"/>
      <c r="X18" s="365"/>
      <c r="Y18" s="365"/>
      <c r="Z18" s="365"/>
      <c r="AA18" s="366"/>
      <c r="AB18" s="352"/>
      <c r="AC18" s="352"/>
      <c r="AD18" s="352"/>
      <c r="AE18" s="352"/>
      <c r="AF18" s="352"/>
    </row>
    <row r="19" spans="2:32" s="42" customFormat="1" ht="57" customHeight="1">
      <c r="B19" s="360">
        <v>7</v>
      </c>
      <c r="C19" s="361"/>
      <c r="D19" s="361"/>
      <c r="E19" s="364" t="s">
        <v>336</v>
      </c>
      <c r="F19" s="365"/>
      <c r="G19" s="365"/>
      <c r="H19" s="365"/>
      <c r="I19" s="365"/>
      <c r="J19" s="365"/>
      <c r="K19" s="365"/>
      <c r="L19" s="365"/>
      <c r="M19" s="365"/>
      <c r="N19" s="365"/>
      <c r="O19" s="365"/>
      <c r="P19" s="365"/>
      <c r="Q19" s="365"/>
      <c r="R19" s="365"/>
      <c r="S19" s="365"/>
      <c r="T19" s="365"/>
      <c r="U19" s="365"/>
      <c r="V19" s="365"/>
      <c r="W19" s="365"/>
      <c r="X19" s="365"/>
      <c r="Y19" s="365"/>
      <c r="Z19" s="365"/>
      <c r="AA19" s="366"/>
      <c r="AB19" s="352"/>
      <c r="AC19" s="352"/>
      <c r="AD19" s="352"/>
      <c r="AE19" s="352"/>
      <c r="AF19" s="352"/>
    </row>
    <row r="20" spans="2:32" s="42" customFormat="1" ht="57" customHeight="1">
      <c r="B20" s="360">
        <v>8</v>
      </c>
      <c r="C20" s="361"/>
      <c r="D20" s="361"/>
      <c r="E20" s="364" t="s">
        <v>668</v>
      </c>
      <c r="F20" s="365"/>
      <c r="G20" s="365"/>
      <c r="H20" s="365"/>
      <c r="I20" s="365"/>
      <c r="J20" s="365"/>
      <c r="K20" s="365"/>
      <c r="L20" s="365"/>
      <c r="M20" s="365"/>
      <c r="N20" s="365"/>
      <c r="O20" s="365"/>
      <c r="P20" s="365"/>
      <c r="Q20" s="365"/>
      <c r="R20" s="365"/>
      <c r="S20" s="365"/>
      <c r="T20" s="365"/>
      <c r="U20" s="365"/>
      <c r="V20" s="365"/>
      <c r="W20" s="365"/>
      <c r="X20" s="365"/>
      <c r="Y20" s="365"/>
      <c r="Z20" s="365"/>
      <c r="AA20" s="366"/>
      <c r="AB20" s="352"/>
      <c r="AC20" s="352"/>
      <c r="AD20" s="352"/>
      <c r="AE20" s="352"/>
      <c r="AF20" s="352"/>
    </row>
    <row r="21" spans="2:32" s="42" customFormat="1" ht="57" customHeight="1">
      <c r="B21" s="360">
        <v>9</v>
      </c>
      <c r="C21" s="361"/>
      <c r="D21" s="361"/>
      <c r="E21" s="364" t="s">
        <v>352</v>
      </c>
      <c r="F21" s="365"/>
      <c r="G21" s="365"/>
      <c r="H21" s="365"/>
      <c r="I21" s="365"/>
      <c r="J21" s="365"/>
      <c r="K21" s="365"/>
      <c r="L21" s="365"/>
      <c r="M21" s="365"/>
      <c r="N21" s="365"/>
      <c r="O21" s="365"/>
      <c r="P21" s="365"/>
      <c r="Q21" s="365"/>
      <c r="R21" s="365"/>
      <c r="S21" s="365"/>
      <c r="T21" s="365"/>
      <c r="U21" s="365"/>
      <c r="V21" s="365"/>
      <c r="W21" s="365"/>
      <c r="X21" s="365"/>
      <c r="Y21" s="365"/>
      <c r="Z21" s="365"/>
      <c r="AA21" s="366"/>
      <c r="AB21" s="352"/>
      <c r="AC21" s="352"/>
      <c r="AD21" s="352"/>
      <c r="AE21" s="352"/>
      <c r="AF21" s="352"/>
    </row>
    <row r="22" spans="2:32" s="42" customFormat="1" ht="57" customHeight="1">
      <c r="B22" s="360">
        <v>10</v>
      </c>
      <c r="C22" s="361"/>
      <c r="D22" s="361"/>
      <c r="E22" s="364" t="s">
        <v>237</v>
      </c>
      <c r="F22" s="365"/>
      <c r="G22" s="365"/>
      <c r="H22" s="365"/>
      <c r="I22" s="365"/>
      <c r="J22" s="365"/>
      <c r="K22" s="365"/>
      <c r="L22" s="365"/>
      <c r="M22" s="365"/>
      <c r="N22" s="365"/>
      <c r="O22" s="365"/>
      <c r="P22" s="365"/>
      <c r="Q22" s="365"/>
      <c r="R22" s="365"/>
      <c r="S22" s="365"/>
      <c r="T22" s="365"/>
      <c r="U22" s="365"/>
      <c r="V22" s="365"/>
      <c r="W22" s="365"/>
      <c r="X22" s="365"/>
      <c r="Y22" s="365"/>
      <c r="Z22" s="365"/>
      <c r="AA22" s="366"/>
      <c r="AB22" s="352"/>
      <c r="AC22" s="352"/>
      <c r="AD22" s="352"/>
      <c r="AE22" s="352"/>
      <c r="AF22" s="352"/>
    </row>
    <row r="23" spans="2:32" s="42" customFormat="1" ht="57" customHeight="1">
      <c r="B23" s="360">
        <v>11</v>
      </c>
      <c r="C23" s="361"/>
      <c r="D23" s="361"/>
      <c r="E23" s="364" t="s">
        <v>367</v>
      </c>
      <c r="F23" s="365"/>
      <c r="G23" s="365"/>
      <c r="H23" s="365"/>
      <c r="I23" s="365"/>
      <c r="J23" s="365"/>
      <c r="K23" s="365"/>
      <c r="L23" s="365"/>
      <c r="M23" s="365"/>
      <c r="N23" s="365"/>
      <c r="O23" s="365"/>
      <c r="P23" s="365"/>
      <c r="Q23" s="365"/>
      <c r="R23" s="365"/>
      <c r="S23" s="365"/>
      <c r="T23" s="365"/>
      <c r="U23" s="365"/>
      <c r="V23" s="365"/>
      <c r="W23" s="365"/>
      <c r="X23" s="365"/>
      <c r="Y23" s="365"/>
      <c r="Z23" s="365"/>
      <c r="AA23" s="366"/>
      <c r="AB23" s="352"/>
      <c r="AC23" s="352"/>
      <c r="AD23" s="352"/>
      <c r="AE23" s="352"/>
      <c r="AF23" s="352"/>
    </row>
    <row r="24" spans="2:32" s="42" customFormat="1" ht="57" customHeight="1">
      <c r="B24" s="360">
        <v>12</v>
      </c>
      <c r="C24" s="361"/>
      <c r="D24" s="361"/>
      <c r="E24" s="364" t="s">
        <v>76</v>
      </c>
      <c r="F24" s="365"/>
      <c r="G24" s="365"/>
      <c r="H24" s="365"/>
      <c r="I24" s="365"/>
      <c r="J24" s="365"/>
      <c r="K24" s="365"/>
      <c r="L24" s="365"/>
      <c r="M24" s="365"/>
      <c r="N24" s="365"/>
      <c r="O24" s="365"/>
      <c r="P24" s="365"/>
      <c r="Q24" s="365"/>
      <c r="R24" s="365"/>
      <c r="S24" s="365"/>
      <c r="T24" s="365"/>
      <c r="U24" s="365"/>
      <c r="V24" s="365"/>
      <c r="W24" s="365"/>
      <c r="X24" s="365"/>
      <c r="Y24" s="365"/>
      <c r="Z24" s="365"/>
      <c r="AA24" s="366"/>
      <c r="AB24" s="352"/>
      <c r="AC24" s="352"/>
      <c r="AD24" s="352"/>
      <c r="AE24" s="352"/>
      <c r="AF24" s="352"/>
    </row>
    <row r="25" spans="2:32" s="42" customFormat="1" ht="57" customHeight="1">
      <c r="B25" s="360">
        <v>13</v>
      </c>
      <c r="C25" s="361"/>
      <c r="D25" s="361"/>
      <c r="E25" s="364" t="s">
        <v>374</v>
      </c>
      <c r="F25" s="365"/>
      <c r="G25" s="365"/>
      <c r="H25" s="365"/>
      <c r="I25" s="365"/>
      <c r="J25" s="365"/>
      <c r="K25" s="365"/>
      <c r="L25" s="365"/>
      <c r="M25" s="365"/>
      <c r="N25" s="365"/>
      <c r="O25" s="365"/>
      <c r="P25" s="365"/>
      <c r="Q25" s="365"/>
      <c r="R25" s="365"/>
      <c r="S25" s="365"/>
      <c r="T25" s="365"/>
      <c r="U25" s="365"/>
      <c r="V25" s="365"/>
      <c r="W25" s="365"/>
      <c r="X25" s="365"/>
      <c r="Y25" s="365"/>
      <c r="Z25" s="365"/>
      <c r="AA25" s="366"/>
      <c r="AB25" s="352"/>
      <c r="AC25" s="352"/>
      <c r="AD25" s="352"/>
      <c r="AE25" s="352"/>
      <c r="AF25" s="352"/>
    </row>
    <row r="26" spans="2:32" s="42" customFormat="1" ht="57" customHeight="1">
      <c r="B26" s="360">
        <v>14</v>
      </c>
      <c r="C26" s="361"/>
      <c r="D26" s="361"/>
      <c r="E26" s="364" t="s">
        <v>385</v>
      </c>
      <c r="F26" s="365"/>
      <c r="G26" s="365"/>
      <c r="H26" s="365"/>
      <c r="I26" s="365"/>
      <c r="J26" s="365"/>
      <c r="K26" s="365"/>
      <c r="L26" s="365"/>
      <c r="M26" s="365"/>
      <c r="N26" s="365"/>
      <c r="O26" s="365"/>
      <c r="P26" s="365"/>
      <c r="Q26" s="365"/>
      <c r="R26" s="365"/>
      <c r="S26" s="365"/>
      <c r="T26" s="365"/>
      <c r="U26" s="365"/>
      <c r="V26" s="365"/>
      <c r="W26" s="365"/>
      <c r="X26" s="365"/>
      <c r="Y26" s="365"/>
      <c r="Z26" s="365"/>
      <c r="AA26" s="366"/>
      <c r="AB26" s="352"/>
      <c r="AC26" s="352"/>
      <c r="AD26" s="352"/>
      <c r="AE26" s="352"/>
      <c r="AF26" s="352"/>
    </row>
    <row r="27" spans="2:32" s="42" customFormat="1" ht="57" customHeight="1">
      <c r="B27" s="360">
        <v>15</v>
      </c>
      <c r="C27" s="361"/>
      <c r="D27" s="361"/>
      <c r="E27" s="364" t="s">
        <v>384</v>
      </c>
      <c r="F27" s="365"/>
      <c r="G27" s="365"/>
      <c r="H27" s="365"/>
      <c r="I27" s="365"/>
      <c r="J27" s="365"/>
      <c r="K27" s="365"/>
      <c r="L27" s="365"/>
      <c r="M27" s="365"/>
      <c r="N27" s="365"/>
      <c r="O27" s="365"/>
      <c r="P27" s="365"/>
      <c r="Q27" s="365"/>
      <c r="R27" s="365"/>
      <c r="S27" s="365"/>
      <c r="T27" s="365"/>
      <c r="U27" s="365"/>
      <c r="V27" s="365"/>
      <c r="W27" s="365"/>
      <c r="X27" s="365"/>
      <c r="Y27" s="365"/>
      <c r="Z27" s="365"/>
      <c r="AA27" s="366"/>
      <c r="AB27" s="352"/>
      <c r="AC27" s="352"/>
      <c r="AD27" s="352"/>
      <c r="AE27" s="352"/>
      <c r="AF27" s="352"/>
    </row>
    <row r="28" spans="2:32" s="42" customFormat="1" ht="57" customHeight="1">
      <c r="B28" s="360">
        <v>16</v>
      </c>
      <c r="C28" s="361"/>
      <c r="D28" s="361"/>
      <c r="E28" s="364" t="s">
        <v>387</v>
      </c>
      <c r="F28" s="365"/>
      <c r="G28" s="365"/>
      <c r="H28" s="365"/>
      <c r="I28" s="365"/>
      <c r="J28" s="365"/>
      <c r="K28" s="365"/>
      <c r="L28" s="365"/>
      <c r="M28" s="365"/>
      <c r="N28" s="365"/>
      <c r="O28" s="365"/>
      <c r="P28" s="365"/>
      <c r="Q28" s="365"/>
      <c r="R28" s="365"/>
      <c r="S28" s="365"/>
      <c r="T28" s="365"/>
      <c r="U28" s="365"/>
      <c r="V28" s="365"/>
      <c r="W28" s="365"/>
      <c r="X28" s="365"/>
      <c r="Y28" s="365"/>
      <c r="Z28" s="365"/>
      <c r="AA28" s="366"/>
      <c r="AB28" s="352"/>
      <c r="AC28" s="352"/>
      <c r="AD28" s="352"/>
      <c r="AE28" s="352"/>
      <c r="AF28" s="352"/>
    </row>
    <row r="29" spans="2:32" s="42" customFormat="1" ht="57" customHeight="1">
      <c r="B29" s="360">
        <v>17</v>
      </c>
      <c r="C29" s="361"/>
      <c r="D29" s="361"/>
      <c r="E29" s="364" t="s">
        <v>386</v>
      </c>
      <c r="F29" s="365"/>
      <c r="G29" s="365"/>
      <c r="H29" s="365"/>
      <c r="I29" s="365"/>
      <c r="J29" s="365"/>
      <c r="K29" s="365"/>
      <c r="L29" s="365"/>
      <c r="M29" s="365"/>
      <c r="N29" s="365"/>
      <c r="O29" s="365"/>
      <c r="P29" s="365"/>
      <c r="Q29" s="365"/>
      <c r="R29" s="365"/>
      <c r="S29" s="365"/>
      <c r="T29" s="365"/>
      <c r="U29" s="365"/>
      <c r="V29" s="365"/>
      <c r="W29" s="365"/>
      <c r="X29" s="365"/>
      <c r="Y29" s="365"/>
      <c r="Z29" s="365"/>
      <c r="AA29" s="366"/>
      <c r="AB29" s="352"/>
      <c r="AC29" s="352"/>
      <c r="AD29" s="352"/>
      <c r="AE29" s="352"/>
      <c r="AF29" s="352"/>
    </row>
    <row r="30" spans="2:32" s="42" customFormat="1" ht="57" customHeight="1">
      <c r="B30" s="360">
        <v>18</v>
      </c>
      <c r="C30" s="361"/>
      <c r="D30" s="361"/>
      <c r="E30" s="364" t="s">
        <v>375</v>
      </c>
      <c r="F30" s="365"/>
      <c r="G30" s="365"/>
      <c r="H30" s="365"/>
      <c r="I30" s="365"/>
      <c r="J30" s="365"/>
      <c r="K30" s="365"/>
      <c r="L30" s="365"/>
      <c r="M30" s="365"/>
      <c r="N30" s="365"/>
      <c r="O30" s="365"/>
      <c r="P30" s="365"/>
      <c r="Q30" s="365"/>
      <c r="R30" s="365"/>
      <c r="S30" s="365"/>
      <c r="T30" s="365"/>
      <c r="U30" s="365"/>
      <c r="V30" s="365"/>
      <c r="W30" s="365"/>
      <c r="X30" s="365"/>
      <c r="Y30" s="365"/>
      <c r="Z30" s="365"/>
      <c r="AA30" s="366"/>
      <c r="AB30" s="352"/>
      <c r="AC30" s="352"/>
      <c r="AD30" s="352"/>
      <c r="AE30" s="352"/>
      <c r="AF30" s="352"/>
    </row>
    <row r="31" spans="2:32" s="42" customFormat="1" ht="57" customHeight="1">
      <c r="B31" s="360">
        <v>19</v>
      </c>
      <c r="C31" s="361"/>
      <c r="D31" s="361"/>
      <c r="E31" s="364" t="s">
        <v>1051</v>
      </c>
      <c r="F31" s="365"/>
      <c r="G31" s="365"/>
      <c r="H31" s="365"/>
      <c r="I31" s="365"/>
      <c r="J31" s="365"/>
      <c r="K31" s="365"/>
      <c r="L31" s="365"/>
      <c r="M31" s="365"/>
      <c r="N31" s="365"/>
      <c r="O31" s="365"/>
      <c r="P31" s="365"/>
      <c r="Q31" s="365"/>
      <c r="R31" s="365"/>
      <c r="S31" s="365"/>
      <c r="T31" s="365"/>
      <c r="U31" s="365"/>
      <c r="V31" s="365"/>
      <c r="W31" s="365"/>
      <c r="X31" s="365"/>
      <c r="Y31" s="365"/>
      <c r="Z31" s="365"/>
      <c r="AA31" s="366"/>
      <c r="AB31" s="352"/>
      <c r="AC31" s="352"/>
      <c r="AD31" s="352"/>
      <c r="AE31" s="352"/>
      <c r="AF31" s="352"/>
    </row>
    <row r="32" spans="2:32" s="42" customFormat="1" ht="57" customHeight="1">
      <c r="B32" s="360">
        <v>20</v>
      </c>
      <c r="C32" s="361"/>
      <c r="D32" s="361"/>
      <c r="E32" s="364" t="s">
        <v>222</v>
      </c>
      <c r="F32" s="365"/>
      <c r="G32" s="365"/>
      <c r="H32" s="365"/>
      <c r="I32" s="365"/>
      <c r="J32" s="365"/>
      <c r="K32" s="365"/>
      <c r="L32" s="365"/>
      <c r="M32" s="365"/>
      <c r="N32" s="365"/>
      <c r="O32" s="365"/>
      <c r="P32" s="365"/>
      <c r="Q32" s="365"/>
      <c r="R32" s="365"/>
      <c r="S32" s="365"/>
      <c r="T32" s="365"/>
      <c r="U32" s="365"/>
      <c r="V32" s="365"/>
      <c r="W32" s="365"/>
      <c r="X32" s="365"/>
      <c r="Y32" s="365"/>
      <c r="Z32" s="365"/>
      <c r="AA32" s="366"/>
      <c r="AB32" s="352"/>
      <c r="AC32" s="352"/>
      <c r="AD32" s="352"/>
      <c r="AE32" s="352"/>
      <c r="AF32" s="352"/>
    </row>
    <row r="33" spans="2:32" s="42" customFormat="1" ht="57" customHeight="1">
      <c r="B33" s="360">
        <v>21</v>
      </c>
      <c r="C33" s="361"/>
      <c r="D33" s="361"/>
      <c r="E33" s="364" t="s">
        <v>1247</v>
      </c>
      <c r="F33" s="365"/>
      <c r="G33" s="365"/>
      <c r="H33" s="365"/>
      <c r="I33" s="365"/>
      <c r="J33" s="365"/>
      <c r="K33" s="365"/>
      <c r="L33" s="365"/>
      <c r="M33" s="365"/>
      <c r="N33" s="365"/>
      <c r="O33" s="365"/>
      <c r="P33" s="365"/>
      <c r="Q33" s="365"/>
      <c r="R33" s="365"/>
      <c r="S33" s="365"/>
      <c r="T33" s="365"/>
      <c r="U33" s="365"/>
      <c r="V33" s="365"/>
      <c r="W33" s="365"/>
      <c r="X33" s="365"/>
      <c r="Y33" s="365"/>
      <c r="Z33" s="365"/>
      <c r="AA33" s="366"/>
      <c r="AB33" s="352"/>
      <c r="AC33" s="352"/>
      <c r="AD33" s="352"/>
      <c r="AE33" s="352"/>
      <c r="AF33" s="352"/>
    </row>
    <row r="34" spans="2:32" s="42" customFormat="1" ht="57" customHeight="1">
      <c r="B34" s="360">
        <v>22</v>
      </c>
      <c r="C34" s="361"/>
      <c r="D34" s="361"/>
      <c r="E34" s="364" t="s">
        <v>1253</v>
      </c>
      <c r="F34" s="365"/>
      <c r="G34" s="365"/>
      <c r="H34" s="365"/>
      <c r="I34" s="365"/>
      <c r="J34" s="365"/>
      <c r="K34" s="365"/>
      <c r="L34" s="365"/>
      <c r="M34" s="365"/>
      <c r="N34" s="365"/>
      <c r="O34" s="365"/>
      <c r="P34" s="365"/>
      <c r="Q34" s="365"/>
      <c r="R34" s="365"/>
      <c r="S34" s="365"/>
      <c r="T34" s="365"/>
      <c r="U34" s="365"/>
      <c r="V34" s="365"/>
      <c r="W34" s="365"/>
      <c r="X34" s="365"/>
      <c r="Y34" s="365"/>
      <c r="Z34" s="365"/>
      <c r="AA34" s="366"/>
      <c r="AB34" s="352"/>
      <c r="AC34" s="352"/>
      <c r="AD34" s="352"/>
      <c r="AE34" s="352"/>
      <c r="AF34" s="352"/>
    </row>
    <row r="35" spans="2:32" s="42" customFormat="1" ht="57" customHeight="1">
      <c r="B35" s="360">
        <v>21</v>
      </c>
      <c r="C35" s="361"/>
      <c r="D35" s="361"/>
      <c r="E35" s="364" t="s">
        <v>1192</v>
      </c>
      <c r="F35" s="365"/>
      <c r="G35" s="365"/>
      <c r="H35" s="365"/>
      <c r="I35" s="365"/>
      <c r="J35" s="365"/>
      <c r="K35" s="365"/>
      <c r="L35" s="365"/>
      <c r="M35" s="365"/>
      <c r="N35" s="365"/>
      <c r="O35" s="365"/>
      <c r="P35" s="365"/>
      <c r="Q35" s="365"/>
      <c r="R35" s="365"/>
      <c r="S35" s="365"/>
      <c r="T35" s="365"/>
      <c r="U35" s="365"/>
      <c r="V35" s="365"/>
      <c r="W35" s="365"/>
      <c r="X35" s="365"/>
      <c r="Y35" s="365"/>
      <c r="Z35" s="365"/>
      <c r="AA35" s="366"/>
      <c r="AB35" s="352"/>
      <c r="AC35" s="352"/>
      <c r="AD35" s="352"/>
      <c r="AE35" s="352"/>
      <c r="AF35" s="352"/>
    </row>
    <row r="36" spans="2:32" s="41" customFormat="1" ht="50.25" customHeight="1">
      <c r="B36" s="396" t="s">
        <v>34</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8"/>
      <c r="AB36" s="362"/>
      <c r="AC36" s="363"/>
      <c r="AD36" s="363"/>
      <c r="AE36" s="363"/>
      <c r="AF36" s="363"/>
    </row>
    <row r="37" spans="2:32">
      <c r="B37" s="45"/>
      <c r="X37" s="50"/>
      <c r="Y37" s="50"/>
      <c r="Z37" s="50"/>
      <c r="AA37" s="50"/>
      <c r="AB37" s="50"/>
      <c r="AC37" s="50"/>
      <c r="AD37" s="50"/>
      <c r="AE37" s="50"/>
      <c r="AF37" s="50"/>
    </row>
  </sheetData>
  <mergeCells count="88">
    <mergeCell ref="E31:AA31"/>
    <mergeCell ref="E25:AA25"/>
    <mergeCell ref="E24:AA24"/>
    <mergeCell ref="B29:D29"/>
    <mergeCell ref="E27:AA27"/>
    <mergeCell ref="E30:AA30"/>
    <mergeCell ref="E29:AA29"/>
    <mergeCell ref="E28:AA28"/>
    <mergeCell ref="B23:D23"/>
    <mergeCell ref="B22:D22"/>
    <mergeCell ref="B25:D25"/>
    <mergeCell ref="B24:D24"/>
    <mergeCell ref="E15:AA15"/>
    <mergeCell ref="B18:D18"/>
    <mergeCell ref="B19:D19"/>
    <mergeCell ref="B20:D20"/>
    <mergeCell ref="B21:D21"/>
    <mergeCell ref="E19:AA19"/>
    <mergeCell ref="E18:AA18"/>
    <mergeCell ref="E17:AA17"/>
    <mergeCell ref="E23:AA23"/>
    <mergeCell ref="E22:AA22"/>
    <mergeCell ref="AB14:AF14"/>
    <mergeCell ref="AB15:AF15"/>
    <mergeCell ref="E21:AA21"/>
    <mergeCell ref="E20:AA20"/>
    <mergeCell ref="E16:AA16"/>
    <mergeCell ref="AB18:AF18"/>
    <mergeCell ref="AB19:AF19"/>
    <mergeCell ref="AB20:AF20"/>
    <mergeCell ref="AB24:AF24"/>
    <mergeCell ref="AB22:AF22"/>
    <mergeCell ref="AB23:AF23"/>
    <mergeCell ref="H8:S8"/>
    <mergeCell ref="T8:W8"/>
    <mergeCell ref="X8:AA8"/>
    <mergeCell ref="AB11:AF11"/>
    <mergeCell ref="B36:AA36"/>
    <mergeCell ref="B30:D30"/>
    <mergeCell ref="E26:AA26"/>
    <mergeCell ref="B17:D17"/>
    <mergeCell ref="E12:AA12"/>
    <mergeCell ref="B26:D26"/>
    <mergeCell ref="E33:AA33"/>
    <mergeCell ref="E14:AA14"/>
    <mergeCell ref="E13:AA13"/>
    <mergeCell ref="AB25:AF25"/>
    <mergeCell ref="AB16:AF16"/>
    <mergeCell ref="AB17:AF17"/>
    <mergeCell ref="AB3:AF3"/>
    <mergeCell ref="H4:S4"/>
    <mergeCell ref="T4:AA4"/>
    <mergeCell ref="H6:K6"/>
    <mergeCell ref="L6:O6"/>
    <mergeCell ref="P6:S6"/>
    <mergeCell ref="T6:AA6"/>
    <mergeCell ref="AB36:AF36"/>
    <mergeCell ref="B27:D27"/>
    <mergeCell ref="AB31:AF31"/>
    <mergeCell ref="B35:D35"/>
    <mergeCell ref="E35:AA35"/>
    <mergeCell ref="AB35:AF35"/>
    <mergeCell ref="B34:D34"/>
    <mergeCell ref="E34:AA34"/>
    <mergeCell ref="AB34:AF34"/>
    <mergeCell ref="B32:D32"/>
    <mergeCell ref="E32:AA32"/>
    <mergeCell ref="AB32:AF32"/>
    <mergeCell ref="B33:D33"/>
    <mergeCell ref="AB27:AF27"/>
    <mergeCell ref="B28:D28"/>
    <mergeCell ref="B31:D31"/>
    <mergeCell ref="AB33:AF33"/>
    <mergeCell ref="AB13:AF13"/>
    <mergeCell ref="B1:G10"/>
    <mergeCell ref="AB21:AF21"/>
    <mergeCell ref="B12:D12"/>
    <mergeCell ref="B13:D13"/>
    <mergeCell ref="B14:D14"/>
    <mergeCell ref="B15:D15"/>
    <mergeCell ref="B16:D16"/>
    <mergeCell ref="AB28:AF28"/>
    <mergeCell ref="AB29:AF29"/>
    <mergeCell ref="AB30:AF30"/>
    <mergeCell ref="H10:AA10"/>
    <mergeCell ref="H1:AF2"/>
    <mergeCell ref="AB12:AF12"/>
    <mergeCell ref="AB26:AF26"/>
  </mergeCells>
  <printOptions horizontalCentered="1"/>
  <pageMargins left="0.25" right="0.25" top="0.75" bottom="0.75" header="0.3" footer="0.3"/>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XEZ931"/>
  <sheetViews>
    <sheetView showGridLines="0" zoomScale="55" zoomScaleNormal="55" zoomScaleSheetLayoutView="55" workbookViewId="0">
      <selection activeCell="A232" sqref="A232:XFD232"/>
    </sheetView>
  </sheetViews>
  <sheetFormatPr defaultColWidth="6.7109375" defaultRowHeight="18" customHeight="1" outlineLevelRow="1"/>
  <cols>
    <col min="1" max="1" width="2.7109375" style="166" customWidth="1"/>
    <col min="2" max="2" width="13.42578125" style="166" customWidth="1"/>
    <col min="3" max="7" width="26" style="166" customWidth="1"/>
    <col min="8" max="8" width="19.42578125" style="173" customWidth="1"/>
    <col min="9" max="9" width="5" style="298" customWidth="1"/>
    <col min="10" max="10" width="12" style="298" customWidth="1"/>
    <col min="11" max="16" width="15.28515625" style="166" customWidth="1"/>
    <col min="17" max="17" width="21.5703125" style="166" customWidth="1"/>
    <col min="18" max="18" width="6.7109375" style="166"/>
    <col min="19" max="19" width="8" style="166" customWidth="1"/>
    <col min="20" max="20" width="14" style="166" bestFit="1" customWidth="1"/>
    <col min="21" max="16384" width="6.7109375" style="166"/>
  </cols>
  <sheetData>
    <row r="2" spans="2:17" ht="14.45" customHeight="1" outlineLevel="1">
      <c r="B2" s="353"/>
      <c r="C2" s="146"/>
      <c r="D2" s="147"/>
      <c r="E2" s="147"/>
      <c r="F2" s="147"/>
      <c r="G2" s="147"/>
      <c r="H2" s="299"/>
      <c r="I2" s="299"/>
      <c r="J2" s="299"/>
      <c r="K2" s="147"/>
      <c r="L2" s="147"/>
      <c r="M2" s="147"/>
      <c r="N2" s="147"/>
      <c r="O2" s="147"/>
      <c r="P2" s="147"/>
      <c r="Q2" s="150"/>
    </row>
    <row r="3" spans="2:17" ht="14.45" customHeight="1" outlineLevel="1">
      <c r="B3" s="355"/>
      <c r="C3" s="148"/>
      <c r="D3" s="149"/>
      <c r="E3" s="149"/>
      <c r="F3" s="149"/>
      <c r="G3" s="149"/>
      <c r="H3" s="300"/>
      <c r="I3" s="300"/>
      <c r="J3" s="300"/>
      <c r="K3" s="149"/>
      <c r="L3" s="149"/>
      <c r="M3" s="149"/>
      <c r="N3" s="149"/>
      <c r="O3" s="149"/>
      <c r="P3" s="149"/>
      <c r="Q3" s="151"/>
    </row>
    <row r="4" spans="2:17" ht="18.75" outlineLevel="1">
      <c r="B4" s="355"/>
      <c r="C4" s="8" t="s">
        <v>2</v>
      </c>
      <c r="D4" s="7"/>
      <c r="E4" s="7"/>
      <c r="F4" s="11" t="s">
        <v>27</v>
      </c>
      <c r="G4" s="28"/>
      <c r="H4" s="414" t="s">
        <v>1</v>
      </c>
      <c r="I4" s="415"/>
      <c r="J4" s="415"/>
      <c r="K4" s="415"/>
      <c r="L4" s="416"/>
      <c r="M4" s="137"/>
      <c r="N4" s="137"/>
      <c r="O4" s="137"/>
      <c r="P4" s="137"/>
      <c r="Q4" s="138"/>
    </row>
    <row r="5" spans="2:17" ht="21" outlineLevel="1">
      <c r="B5" s="355"/>
      <c r="C5" s="381" t="s">
        <v>1728</v>
      </c>
      <c r="D5" s="382"/>
      <c r="E5" s="382"/>
      <c r="F5" s="384">
        <f>Capa!W4</f>
        <v>0</v>
      </c>
      <c r="G5" s="417"/>
      <c r="H5" s="21"/>
      <c r="I5" s="22"/>
      <c r="J5" s="22"/>
      <c r="K5" s="128"/>
      <c r="L5" s="23"/>
      <c r="M5" s="139"/>
      <c r="N5" s="139"/>
      <c r="O5" s="139"/>
      <c r="P5" s="139"/>
      <c r="Q5" s="140"/>
    </row>
    <row r="6" spans="2:17" ht="18.75" outlineLevel="1">
      <c r="B6" s="355"/>
      <c r="C6" s="11" t="s">
        <v>6</v>
      </c>
      <c r="D6" s="11" t="s">
        <v>7</v>
      </c>
      <c r="E6" s="11" t="s">
        <v>8</v>
      </c>
      <c r="F6" s="8" t="s">
        <v>29</v>
      </c>
      <c r="G6" s="17"/>
      <c r="H6" s="91"/>
      <c r="I6" s="25"/>
      <c r="J6" s="296" t="s">
        <v>4</v>
      </c>
      <c r="K6" s="26"/>
      <c r="L6" s="23"/>
      <c r="M6" s="142"/>
      <c r="N6" s="142"/>
      <c r="O6" s="142"/>
      <c r="P6" s="142"/>
      <c r="Q6" s="143"/>
    </row>
    <row r="7" spans="2:17" ht="21" outlineLevel="1">
      <c r="B7" s="355"/>
      <c r="C7" s="175"/>
      <c r="D7" s="175"/>
      <c r="E7" s="175"/>
      <c r="F7" s="388" t="s">
        <v>11</v>
      </c>
      <c r="G7" s="420"/>
      <c r="H7" s="21"/>
      <c r="I7" s="25" t="s">
        <v>30</v>
      </c>
      <c r="J7" s="296" t="s">
        <v>5</v>
      </c>
      <c r="K7" s="26"/>
      <c r="L7" s="23"/>
      <c r="M7" s="144"/>
      <c r="N7" s="144"/>
      <c r="O7" s="144"/>
      <c r="P7" s="144"/>
      <c r="Q7" s="145"/>
    </row>
    <row r="8" spans="2:17" ht="18.75" outlineLevel="1">
      <c r="B8" s="355"/>
      <c r="C8" s="11" t="s">
        <v>31</v>
      </c>
      <c r="D8" s="13"/>
      <c r="E8" s="13"/>
      <c r="F8" s="11" t="s">
        <v>14</v>
      </c>
      <c r="G8" s="152" t="s">
        <v>15</v>
      </c>
      <c r="H8" s="91"/>
      <c r="I8" s="25"/>
      <c r="J8" s="296" t="s">
        <v>10</v>
      </c>
      <c r="K8" s="26"/>
      <c r="L8" s="23"/>
      <c r="M8" s="137"/>
      <c r="N8" s="137"/>
      <c r="O8" s="137"/>
      <c r="P8" s="137"/>
      <c r="Q8" s="138"/>
    </row>
    <row r="9" spans="2:17" ht="21" outlineLevel="1">
      <c r="B9" s="355"/>
      <c r="C9" s="381" t="str">
        <f>Capa!H8</f>
        <v>GERAL</v>
      </c>
      <c r="D9" s="382"/>
      <c r="E9" s="382"/>
      <c r="F9" s="127">
        <f>Capa!W8</f>
        <v>44133</v>
      </c>
      <c r="G9" s="153">
        <v>0</v>
      </c>
      <c r="H9" s="21"/>
      <c r="I9" s="25"/>
      <c r="J9" s="296" t="s">
        <v>12</v>
      </c>
      <c r="K9" s="26"/>
      <c r="L9" s="23"/>
      <c r="M9" s="139"/>
      <c r="N9" s="139"/>
      <c r="O9" s="139"/>
      <c r="P9" s="139"/>
      <c r="Q9" s="140"/>
    </row>
    <row r="10" spans="2:17" ht="18.75" outlineLevel="1">
      <c r="B10" s="355"/>
      <c r="C10" s="11" t="s">
        <v>18</v>
      </c>
      <c r="D10" s="154"/>
      <c r="E10" s="154"/>
      <c r="F10" s="154"/>
      <c r="G10" s="155"/>
      <c r="H10" s="92"/>
      <c r="I10" s="25"/>
      <c r="J10" s="296" t="s">
        <v>16</v>
      </c>
      <c r="K10" s="26"/>
      <c r="L10" s="23"/>
      <c r="M10" s="141"/>
      <c r="N10" s="139"/>
      <c r="O10" s="139"/>
      <c r="P10" s="139"/>
      <c r="Q10" s="140"/>
    </row>
    <row r="11" spans="2:17" ht="18.75" outlineLevel="1">
      <c r="B11" s="357"/>
      <c r="C11" s="421" t="str">
        <f>Capa!H10</f>
        <v xml:space="preserve">RESTAURO EDIFÍCIO VITAL BRASIL
</v>
      </c>
      <c r="D11" s="422"/>
      <c r="E11" s="422"/>
      <c r="F11" s="422"/>
      <c r="G11" s="423"/>
      <c r="H11" s="31"/>
      <c r="I11" s="32"/>
      <c r="J11" s="32"/>
      <c r="K11" s="129"/>
      <c r="L11" s="33"/>
      <c r="M11" s="160"/>
      <c r="N11" s="161"/>
      <c r="O11" s="161"/>
      <c r="P11" s="161"/>
      <c r="Q11" s="162"/>
    </row>
    <row r="12" spans="2:17" s="40" customFormat="1" ht="66" customHeight="1">
      <c r="B12" s="179" t="s">
        <v>32</v>
      </c>
      <c r="C12" s="424"/>
      <c r="D12" s="424"/>
      <c r="E12" s="424"/>
      <c r="F12" s="424"/>
      <c r="G12" s="134"/>
      <c r="H12" s="131"/>
      <c r="I12" s="425" t="s">
        <v>35</v>
      </c>
      <c r="J12" s="426"/>
      <c r="K12" s="130" t="s">
        <v>36</v>
      </c>
      <c r="L12" s="130" t="s">
        <v>37</v>
      </c>
      <c r="M12" s="130" t="s">
        <v>288</v>
      </c>
      <c r="N12" s="130" t="s">
        <v>38</v>
      </c>
      <c r="O12" s="130" t="s">
        <v>289</v>
      </c>
      <c r="P12" s="130" t="s">
        <v>287</v>
      </c>
      <c r="Q12" s="134" t="s">
        <v>39</v>
      </c>
    </row>
    <row r="13" spans="2:17" s="40" customFormat="1" ht="24.95" customHeight="1">
      <c r="B13" s="180"/>
      <c r="C13" s="427" t="s">
        <v>33</v>
      </c>
      <c r="D13" s="428"/>
      <c r="E13" s="428"/>
      <c r="F13" s="428"/>
      <c r="G13" s="428"/>
      <c r="H13" s="305"/>
      <c r="I13" s="39"/>
      <c r="J13" s="39"/>
      <c r="K13" s="133"/>
      <c r="L13" s="133"/>
      <c r="M13" s="133"/>
      <c r="N13" s="132"/>
      <c r="O13" s="132"/>
      <c r="P13" s="132"/>
      <c r="Q13" s="156"/>
    </row>
    <row r="14" spans="2:17" s="167" customFormat="1" ht="24.95" customHeight="1">
      <c r="B14" s="178">
        <v>1</v>
      </c>
      <c r="C14" s="409" t="s">
        <v>40</v>
      </c>
      <c r="D14" s="409"/>
      <c r="E14" s="409"/>
      <c r="F14" s="409"/>
      <c r="G14" s="409"/>
      <c r="H14" s="90"/>
      <c r="I14" s="297"/>
      <c r="J14" s="297"/>
      <c r="K14" s="38"/>
      <c r="L14" s="38"/>
      <c r="M14" s="38"/>
      <c r="N14" s="207"/>
      <c r="O14" s="207"/>
      <c r="P14" s="207"/>
      <c r="Q14" s="208">
        <f>SUBTOTAL(9,Q15:Q31)</f>
        <v>0</v>
      </c>
    </row>
    <row r="15" spans="2:17" s="169" customFormat="1" ht="24.95" customHeight="1">
      <c r="B15" s="174" t="s">
        <v>49</v>
      </c>
      <c r="C15" s="407" t="s">
        <v>41</v>
      </c>
      <c r="D15" s="407"/>
      <c r="E15" s="407"/>
      <c r="F15" s="407"/>
      <c r="G15" s="407"/>
      <c r="H15" s="209"/>
      <c r="I15" s="408"/>
      <c r="J15" s="408"/>
      <c r="K15" s="201"/>
      <c r="L15" s="201"/>
      <c r="M15" s="201"/>
      <c r="N15" s="201"/>
      <c r="O15" s="201"/>
      <c r="P15" s="201"/>
      <c r="Q15" s="189">
        <f>SUBTOTAL(9,Q16:Q31)</f>
        <v>0</v>
      </c>
    </row>
    <row r="16" spans="2:17" s="167" customFormat="1" ht="24.95" customHeight="1">
      <c r="B16" s="176" t="s">
        <v>77</v>
      </c>
      <c r="C16" s="402" t="s">
        <v>153</v>
      </c>
      <c r="D16" s="403"/>
      <c r="E16" s="403"/>
      <c r="F16" s="403"/>
      <c r="G16" s="404"/>
      <c r="H16" s="123" t="s">
        <v>60</v>
      </c>
      <c r="I16" s="430">
        <v>8</v>
      </c>
      <c r="J16" s="431"/>
      <c r="K16" s="122"/>
      <c r="L16" s="122"/>
      <c r="M16" s="122"/>
      <c r="N16" s="122"/>
      <c r="O16" s="122"/>
      <c r="P16" s="122"/>
      <c r="Q16" s="157"/>
    </row>
    <row r="17" spans="1:36" s="167" customFormat="1" ht="39.950000000000003" customHeight="1" outlineLevel="1">
      <c r="B17" s="176" t="s">
        <v>78</v>
      </c>
      <c r="C17" s="402" t="s">
        <v>103</v>
      </c>
      <c r="D17" s="403"/>
      <c r="E17" s="403"/>
      <c r="F17" s="403"/>
      <c r="G17" s="404"/>
      <c r="H17" s="123" t="s">
        <v>60</v>
      </c>
      <c r="I17" s="405">
        <v>800</v>
      </c>
      <c r="J17" s="406"/>
      <c r="K17" s="122"/>
      <c r="L17" s="122"/>
      <c r="M17" s="122"/>
      <c r="N17" s="122"/>
      <c r="O17" s="122"/>
      <c r="P17" s="122"/>
      <c r="Q17" s="157"/>
    </row>
    <row r="18" spans="1:36" s="170" customFormat="1" ht="39.950000000000003" customHeight="1" outlineLevel="1">
      <c r="B18" s="176" t="s">
        <v>79</v>
      </c>
      <c r="C18" s="402" t="s">
        <v>1292</v>
      </c>
      <c r="D18" s="403"/>
      <c r="E18" s="403"/>
      <c r="F18" s="403"/>
      <c r="G18" s="404"/>
      <c r="H18" s="163" t="s">
        <v>60</v>
      </c>
      <c r="I18" s="405">
        <f>713.55+393.64</f>
        <v>1107.19</v>
      </c>
      <c r="J18" s="406"/>
      <c r="K18" s="164"/>
      <c r="L18" s="164"/>
      <c r="M18" s="164"/>
      <c r="N18" s="164"/>
      <c r="O18" s="164"/>
      <c r="P18" s="164"/>
      <c r="Q18" s="165"/>
    </row>
    <row r="19" spans="1:36" s="167" customFormat="1" ht="24.95" customHeight="1" outlineLevel="1">
      <c r="B19" s="176" t="s">
        <v>80</v>
      </c>
      <c r="C19" s="402" t="s">
        <v>104</v>
      </c>
      <c r="D19" s="403"/>
      <c r="E19" s="403"/>
      <c r="F19" s="403"/>
      <c r="G19" s="404"/>
      <c r="H19" s="123" t="s">
        <v>60</v>
      </c>
      <c r="I19" s="405">
        <v>16</v>
      </c>
      <c r="J19" s="406"/>
      <c r="K19" s="122"/>
      <c r="L19" s="122"/>
      <c r="M19" s="122"/>
      <c r="N19" s="122"/>
      <c r="O19" s="122"/>
      <c r="P19" s="122"/>
      <c r="Q19" s="157"/>
    </row>
    <row r="20" spans="1:36" s="170" customFormat="1" ht="39.950000000000003" customHeight="1" outlineLevel="1">
      <c r="B20" s="176" t="s">
        <v>81</v>
      </c>
      <c r="C20" s="402" t="s">
        <v>168</v>
      </c>
      <c r="D20" s="403"/>
      <c r="E20" s="403"/>
      <c r="F20" s="403"/>
      <c r="G20" s="404"/>
      <c r="H20" s="163" t="s">
        <v>1729</v>
      </c>
      <c r="I20" s="405">
        <v>12</v>
      </c>
      <c r="J20" s="406"/>
      <c r="K20" s="164"/>
      <c r="L20" s="164"/>
      <c r="M20" s="164"/>
      <c r="N20" s="164"/>
      <c r="O20" s="164"/>
      <c r="P20" s="164"/>
      <c r="Q20" s="165"/>
    </row>
    <row r="21" spans="1:36" s="170" customFormat="1" ht="24.95" customHeight="1" outlineLevel="1">
      <c r="B21" s="176" t="s">
        <v>82</v>
      </c>
      <c r="C21" s="402" t="s">
        <v>169</v>
      </c>
      <c r="D21" s="403"/>
      <c r="E21" s="403"/>
      <c r="F21" s="403"/>
      <c r="G21" s="404"/>
      <c r="H21" s="163" t="s">
        <v>1729</v>
      </c>
      <c r="I21" s="405">
        <v>12</v>
      </c>
      <c r="J21" s="406"/>
      <c r="K21" s="164"/>
      <c r="L21" s="164"/>
      <c r="M21" s="164"/>
      <c r="N21" s="164"/>
      <c r="O21" s="164"/>
      <c r="P21" s="164"/>
      <c r="Q21" s="165"/>
    </row>
    <row r="22" spans="1:36" s="167" customFormat="1" ht="24.95" customHeight="1" outlineLevel="1">
      <c r="B22" s="176" t="s">
        <v>83</v>
      </c>
      <c r="C22" s="402" t="s">
        <v>128</v>
      </c>
      <c r="D22" s="403"/>
      <c r="E22" s="403"/>
      <c r="F22" s="403"/>
      <c r="G22" s="404"/>
      <c r="H22" s="123" t="s">
        <v>42</v>
      </c>
      <c r="I22" s="405">
        <v>4</v>
      </c>
      <c r="J22" s="406"/>
      <c r="K22" s="122"/>
      <c r="L22" s="122"/>
      <c r="M22" s="122"/>
      <c r="N22" s="122"/>
      <c r="O22" s="122"/>
      <c r="P22" s="122"/>
      <c r="Q22" s="157"/>
    </row>
    <row r="23" spans="1:36" s="167" customFormat="1" ht="24.95" customHeight="1" outlineLevel="1">
      <c r="B23" s="176" t="s">
        <v>84</v>
      </c>
      <c r="C23" s="402" t="s">
        <v>44</v>
      </c>
      <c r="D23" s="403"/>
      <c r="E23" s="403"/>
      <c r="F23" s="403"/>
      <c r="G23" s="404"/>
      <c r="H23" s="123" t="s">
        <v>42</v>
      </c>
      <c r="I23" s="405">
        <v>4</v>
      </c>
      <c r="J23" s="406"/>
      <c r="K23" s="122"/>
      <c r="L23" s="122"/>
      <c r="M23" s="122"/>
      <c r="N23" s="122"/>
      <c r="O23" s="122"/>
      <c r="P23" s="122"/>
      <c r="Q23" s="157"/>
    </row>
    <row r="24" spans="1:36" s="167" customFormat="1" ht="24.95" customHeight="1" outlineLevel="1">
      <c r="B24" s="176" t="s">
        <v>85</v>
      </c>
      <c r="C24" s="402" t="s">
        <v>45</v>
      </c>
      <c r="D24" s="403"/>
      <c r="E24" s="403"/>
      <c r="F24" s="403"/>
      <c r="G24" s="404"/>
      <c r="H24" s="123" t="s">
        <v>42</v>
      </c>
      <c r="I24" s="405">
        <v>4</v>
      </c>
      <c r="J24" s="406"/>
      <c r="K24" s="122"/>
      <c r="L24" s="122"/>
      <c r="M24" s="122"/>
      <c r="N24" s="122"/>
      <c r="O24" s="122"/>
      <c r="P24" s="122"/>
      <c r="Q24" s="157"/>
    </row>
    <row r="25" spans="1:36" s="167" customFormat="1" ht="24.95" customHeight="1" outlineLevel="1">
      <c r="B25" s="176" t="s">
        <v>86</v>
      </c>
      <c r="C25" s="402" t="s">
        <v>46</v>
      </c>
      <c r="D25" s="403"/>
      <c r="E25" s="403"/>
      <c r="F25" s="403"/>
      <c r="G25" s="404"/>
      <c r="H25" s="123" t="s">
        <v>42</v>
      </c>
      <c r="I25" s="405">
        <v>12</v>
      </c>
      <c r="J25" s="406"/>
      <c r="K25" s="122"/>
      <c r="L25" s="122"/>
      <c r="M25" s="122"/>
      <c r="N25" s="122"/>
      <c r="O25" s="122"/>
      <c r="P25" s="122"/>
      <c r="Q25" s="157"/>
    </row>
    <row r="26" spans="1:36" s="167" customFormat="1" ht="25.15" customHeight="1" outlineLevel="1">
      <c r="B26" s="176" t="s">
        <v>1131</v>
      </c>
      <c r="C26" s="402" t="s">
        <v>243</v>
      </c>
      <c r="D26" s="403"/>
      <c r="E26" s="403"/>
      <c r="F26" s="403"/>
      <c r="G26" s="404"/>
      <c r="H26" s="123" t="s">
        <v>60</v>
      </c>
      <c r="I26" s="405">
        <f>1100*3*3</f>
        <v>9900</v>
      </c>
      <c r="J26" s="406"/>
      <c r="K26" s="122"/>
      <c r="L26" s="122"/>
      <c r="M26" s="122"/>
      <c r="N26" s="122"/>
      <c r="O26" s="122"/>
      <c r="P26" s="122"/>
      <c r="Q26" s="157"/>
    </row>
    <row r="27" spans="1:36" s="167" customFormat="1" ht="25.15" customHeight="1" outlineLevel="1">
      <c r="B27" s="176" t="s">
        <v>1132</v>
      </c>
      <c r="C27" s="402" t="s">
        <v>244</v>
      </c>
      <c r="D27" s="403"/>
      <c r="E27" s="403"/>
      <c r="F27" s="403"/>
      <c r="G27" s="404"/>
      <c r="H27" s="123" t="s">
        <v>60</v>
      </c>
      <c r="I27" s="405">
        <v>2200</v>
      </c>
      <c r="J27" s="406"/>
      <c r="K27" s="122"/>
      <c r="L27" s="122"/>
      <c r="M27" s="122"/>
      <c r="N27" s="122"/>
      <c r="O27" s="122"/>
      <c r="P27" s="122"/>
      <c r="Q27" s="157"/>
    </row>
    <row r="28" spans="1:36" s="167" customFormat="1" ht="39.950000000000003" customHeight="1" outlineLevel="1">
      <c r="B28" s="176" t="s">
        <v>1133</v>
      </c>
      <c r="C28" s="402" t="s">
        <v>170</v>
      </c>
      <c r="D28" s="403"/>
      <c r="E28" s="403"/>
      <c r="F28" s="403"/>
      <c r="G28" s="404"/>
      <c r="H28" s="123" t="s">
        <v>43</v>
      </c>
      <c r="I28" s="405">
        <v>1100</v>
      </c>
      <c r="J28" s="406"/>
      <c r="K28" s="122"/>
      <c r="L28" s="122"/>
      <c r="M28" s="122"/>
      <c r="N28" s="122"/>
      <c r="O28" s="122"/>
      <c r="P28" s="122"/>
      <c r="Q28" s="157"/>
    </row>
    <row r="29" spans="1:36" s="167" customFormat="1" ht="39.950000000000003" customHeight="1" outlineLevel="1">
      <c r="B29" s="176" t="s">
        <v>1134</v>
      </c>
      <c r="C29" s="402" t="s">
        <v>502</v>
      </c>
      <c r="D29" s="403"/>
      <c r="E29" s="403"/>
      <c r="F29" s="403"/>
      <c r="G29" s="404"/>
      <c r="H29" s="123" t="s">
        <v>42</v>
      </c>
      <c r="I29" s="405">
        <v>4</v>
      </c>
      <c r="J29" s="406"/>
      <c r="K29" s="122"/>
      <c r="L29" s="122"/>
      <c r="M29" s="122"/>
      <c r="N29" s="122"/>
      <c r="O29" s="122"/>
      <c r="P29" s="122"/>
      <c r="Q29" s="157"/>
    </row>
    <row r="30" spans="1:36" s="167" customFormat="1" ht="24.95" customHeight="1" outlineLevel="1">
      <c r="B30" s="176" t="s">
        <v>1135</v>
      </c>
      <c r="C30" s="402" t="s">
        <v>286</v>
      </c>
      <c r="D30" s="403"/>
      <c r="E30" s="403"/>
      <c r="F30" s="403"/>
      <c r="G30" s="404"/>
      <c r="H30" s="123" t="s">
        <v>43</v>
      </c>
      <c r="I30" s="405">
        <v>10</v>
      </c>
      <c r="J30" s="406"/>
      <c r="K30" s="122"/>
      <c r="L30" s="122"/>
      <c r="M30" s="122"/>
      <c r="N30" s="122"/>
      <c r="O30" s="122"/>
      <c r="P30" s="122"/>
      <c r="Q30" s="157"/>
    </row>
    <row r="31" spans="1:36" s="196" customFormat="1" ht="9.9499999999999993" customHeight="1">
      <c r="A31" s="167"/>
      <c r="B31" s="197"/>
      <c r="C31" s="198" t="str">
        <f>IFERROR(VLOOKUP(#REF!,#REF!,2,0),"")</f>
        <v/>
      </c>
      <c r="D31" s="198"/>
      <c r="E31" s="198"/>
      <c r="F31" s="198"/>
      <c r="G31" s="199"/>
      <c r="H31" s="199" t="str">
        <f>IFERROR(VLOOKUP(#REF!,#REF!,3,0),"")</f>
        <v/>
      </c>
      <c r="I31" s="200"/>
      <c r="J31" s="200"/>
      <c r="K31" s="201"/>
      <c r="L31" s="201"/>
      <c r="M31" s="201"/>
      <c r="N31" s="201"/>
      <c r="O31" s="201"/>
      <c r="P31" s="201"/>
      <c r="Q31" s="205"/>
      <c r="R31" s="166"/>
      <c r="S31" s="166"/>
      <c r="T31" s="166"/>
      <c r="U31" s="166"/>
      <c r="V31" s="166"/>
      <c r="W31" s="166"/>
      <c r="X31" s="166"/>
      <c r="Y31" s="166"/>
      <c r="Z31" s="166"/>
      <c r="AA31" s="166"/>
      <c r="AB31" s="166"/>
      <c r="AC31" s="166"/>
      <c r="AD31" s="166"/>
      <c r="AE31" s="166"/>
      <c r="AF31" s="166"/>
      <c r="AG31" s="166"/>
      <c r="AH31" s="166"/>
      <c r="AI31" s="166"/>
      <c r="AJ31" s="166"/>
    </row>
    <row r="32" spans="1:36" s="167" customFormat="1" ht="24.95" customHeight="1">
      <c r="B32" s="178">
        <v>2</v>
      </c>
      <c r="C32" s="409" t="s">
        <v>648</v>
      </c>
      <c r="D32" s="409"/>
      <c r="E32" s="409"/>
      <c r="F32" s="409"/>
      <c r="G32" s="409"/>
      <c r="H32" s="90" t="s">
        <v>47</v>
      </c>
      <c r="I32" s="297"/>
      <c r="J32" s="297"/>
      <c r="K32" s="38"/>
      <c r="L32" s="38"/>
      <c r="M32" s="38"/>
      <c r="N32" s="207"/>
      <c r="O32" s="207"/>
      <c r="P32" s="207"/>
      <c r="Q32" s="208">
        <f>SUBTOTAL(9,Q33:Q36)</f>
        <v>0</v>
      </c>
    </row>
    <row r="33" spans="1:36" s="169" customFormat="1" ht="24.95" customHeight="1">
      <c r="B33" s="174" t="s">
        <v>50</v>
      </c>
      <c r="C33" s="407" t="s">
        <v>726</v>
      </c>
      <c r="D33" s="407"/>
      <c r="E33" s="407"/>
      <c r="F33" s="407"/>
      <c r="G33" s="407"/>
      <c r="H33" s="209"/>
      <c r="I33" s="408"/>
      <c r="J33" s="408"/>
      <c r="K33" s="201"/>
      <c r="L33" s="201"/>
      <c r="M33" s="201"/>
      <c r="N33" s="201"/>
      <c r="O33" s="201"/>
      <c r="P33" s="201"/>
      <c r="Q33" s="189">
        <f>SUBTOTAL(9,Q34:Q36)</f>
        <v>0</v>
      </c>
    </row>
    <row r="34" spans="1:36" s="170" customFormat="1" ht="24.95" customHeight="1" outlineLevel="1">
      <c r="B34" s="176" t="s">
        <v>51</v>
      </c>
      <c r="C34" s="402" t="s">
        <v>724</v>
      </c>
      <c r="D34" s="403"/>
      <c r="E34" s="403"/>
      <c r="F34" s="403"/>
      <c r="G34" s="404"/>
      <c r="H34" s="163" t="s">
        <v>42</v>
      </c>
      <c r="I34" s="405">
        <v>1</v>
      </c>
      <c r="J34" s="406"/>
      <c r="K34" s="164"/>
      <c r="L34" s="164"/>
      <c r="M34" s="164"/>
      <c r="N34" s="164"/>
      <c r="O34" s="164"/>
      <c r="P34" s="164"/>
      <c r="Q34" s="165"/>
    </row>
    <row r="35" spans="1:36" s="170" customFormat="1" ht="24.95" customHeight="1" outlineLevel="1">
      <c r="B35" s="176" t="s">
        <v>52</v>
      </c>
      <c r="C35" s="402" t="s">
        <v>725</v>
      </c>
      <c r="D35" s="403"/>
      <c r="E35" s="403"/>
      <c r="F35" s="403"/>
      <c r="G35" s="404"/>
      <c r="H35" s="163" t="s">
        <v>42</v>
      </c>
      <c r="I35" s="405">
        <v>1</v>
      </c>
      <c r="J35" s="406"/>
      <c r="K35" s="164"/>
      <c r="L35" s="164"/>
      <c r="M35" s="164"/>
      <c r="N35" s="164"/>
      <c r="O35" s="164"/>
      <c r="P35" s="164"/>
      <c r="Q35" s="165"/>
    </row>
    <row r="36" spans="1:36" s="196" customFormat="1" ht="9.9499999999999993" customHeight="1">
      <c r="A36" s="167"/>
      <c r="B36" s="197"/>
      <c r="C36" s="198" t="str">
        <f>IFERROR(VLOOKUP(#REF!,#REF!,2,0),"")</f>
        <v/>
      </c>
      <c r="D36" s="198"/>
      <c r="E36" s="198"/>
      <c r="F36" s="198"/>
      <c r="G36" s="199"/>
      <c r="H36" s="199" t="str">
        <f>IFERROR(VLOOKUP(#REF!,#REF!,3,0),"")</f>
        <v/>
      </c>
      <c r="I36" s="200"/>
      <c r="J36" s="200"/>
      <c r="K36" s="201"/>
      <c r="L36" s="201"/>
      <c r="M36" s="201"/>
      <c r="N36" s="201"/>
      <c r="O36" s="201"/>
      <c r="P36" s="201"/>
      <c r="Q36" s="205"/>
      <c r="R36" s="166"/>
      <c r="S36" s="166"/>
      <c r="T36" s="166"/>
      <c r="U36" s="166"/>
      <c r="V36" s="166"/>
      <c r="W36" s="166"/>
      <c r="X36" s="166"/>
      <c r="Y36" s="166"/>
      <c r="Z36" s="166"/>
      <c r="AA36" s="166"/>
      <c r="AB36" s="166"/>
      <c r="AC36" s="166"/>
      <c r="AD36" s="166"/>
      <c r="AE36" s="166"/>
      <c r="AF36" s="166"/>
      <c r="AG36" s="166"/>
      <c r="AH36" s="166"/>
      <c r="AI36" s="166"/>
      <c r="AJ36" s="166"/>
    </row>
    <row r="37" spans="1:36" s="167" customFormat="1" ht="24.95" customHeight="1">
      <c r="B37" s="178">
        <v>3</v>
      </c>
      <c r="C37" s="409" t="s">
        <v>48</v>
      </c>
      <c r="D37" s="409"/>
      <c r="E37" s="409"/>
      <c r="F37" s="409"/>
      <c r="G37" s="409"/>
      <c r="H37" s="90" t="s">
        <v>47</v>
      </c>
      <c r="I37" s="297"/>
      <c r="J37" s="297"/>
      <c r="K37" s="38"/>
      <c r="L37" s="38"/>
      <c r="M37" s="38"/>
      <c r="N37" s="207"/>
      <c r="O37" s="207"/>
      <c r="P37" s="207"/>
      <c r="Q37" s="208">
        <f>SUBTOTAL(9,Q38:Q54)</f>
        <v>0</v>
      </c>
    </row>
    <row r="38" spans="1:36" s="169" customFormat="1" ht="24.95" customHeight="1">
      <c r="B38" s="174" t="s">
        <v>54</v>
      </c>
      <c r="C38" s="407" t="s">
        <v>48</v>
      </c>
      <c r="D38" s="407"/>
      <c r="E38" s="407"/>
      <c r="F38" s="407"/>
      <c r="G38" s="407"/>
      <c r="H38" s="209"/>
      <c r="I38" s="408"/>
      <c r="J38" s="408"/>
      <c r="K38" s="201"/>
      <c r="L38" s="201"/>
      <c r="M38" s="201"/>
      <c r="N38" s="201"/>
      <c r="O38" s="201"/>
      <c r="P38" s="201"/>
      <c r="Q38" s="189">
        <f>SUBTOTAL(9,Q39:Q54)</f>
        <v>0</v>
      </c>
    </row>
    <row r="39" spans="1:36" s="167" customFormat="1" ht="24.95" customHeight="1" outlineLevel="1">
      <c r="B39" s="176" t="s">
        <v>87</v>
      </c>
      <c r="C39" s="402" t="s">
        <v>110</v>
      </c>
      <c r="D39" s="403"/>
      <c r="E39" s="403"/>
      <c r="F39" s="403"/>
      <c r="G39" s="404"/>
      <c r="H39" s="123" t="s">
        <v>59</v>
      </c>
      <c r="I39" s="405">
        <v>83.410950000000014</v>
      </c>
      <c r="J39" s="406"/>
      <c r="K39" s="122"/>
      <c r="L39" s="122"/>
      <c r="M39" s="122"/>
      <c r="N39" s="122"/>
      <c r="O39" s="122"/>
      <c r="P39" s="122"/>
      <c r="Q39" s="157"/>
      <c r="S39" s="211"/>
    </row>
    <row r="40" spans="1:36" s="167" customFormat="1" ht="24.95" customHeight="1" outlineLevel="1">
      <c r="B40" s="176" t="s">
        <v>88</v>
      </c>
      <c r="C40" s="402" t="s">
        <v>107</v>
      </c>
      <c r="D40" s="403"/>
      <c r="E40" s="403"/>
      <c r="F40" s="403"/>
      <c r="G40" s="404"/>
      <c r="H40" s="123" t="s">
        <v>59</v>
      </c>
      <c r="I40" s="405">
        <v>41.904432</v>
      </c>
      <c r="J40" s="406"/>
      <c r="K40" s="122"/>
      <c r="L40" s="122"/>
      <c r="M40" s="122"/>
      <c r="N40" s="122"/>
      <c r="O40" s="122"/>
      <c r="P40" s="122"/>
      <c r="Q40" s="157"/>
      <c r="S40" s="211"/>
    </row>
    <row r="41" spans="1:36" s="167" customFormat="1" ht="24.95" customHeight="1" outlineLevel="1">
      <c r="B41" s="176" t="s">
        <v>89</v>
      </c>
      <c r="C41" s="402" t="s">
        <v>108</v>
      </c>
      <c r="D41" s="403"/>
      <c r="E41" s="403"/>
      <c r="F41" s="403"/>
      <c r="G41" s="404"/>
      <c r="H41" s="123" t="s">
        <v>59</v>
      </c>
      <c r="I41" s="405">
        <v>29.007999999999999</v>
      </c>
      <c r="J41" s="406"/>
      <c r="K41" s="122"/>
      <c r="L41" s="122"/>
      <c r="M41" s="122"/>
      <c r="N41" s="122"/>
      <c r="O41" s="122"/>
      <c r="P41" s="122"/>
      <c r="Q41" s="157"/>
      <c r="S41" s="211"/>
    </row>
    <row r="42" spans="1:36" s="167" customFormat="1" ht="24.95" customHeight="1" outlineLevel="1">
      <c r="B42" s="176" t="s">
        <v>90</v>
      </c>
      <c r="C42" s="402" t="s">
        <v>109</v>
      </c>
      <c r="D42" s="403"/>
      <c r="E42" s="403"/>
      <c r="F42" s="403"/>
      <c r="G42" s="404"/>
      <c r="H42" s="123" t="s">
        <v>60</v>
      </c>
      <c r="I42" s="405">
        <v>72.52</v>
      </c>
      <c r="J42" s="406"/>
      <c r="K42" s="122"/>
      <c r="L42" s="122"/>
      <c r="M42" s="122"/>
      <c r="N42" s="122"/>
      <c r="O42" s="122"/>
      <c r="P42" s="122"/>
      <c r="Q42" s="157"/>
      <c r="S42" s="211"/>
    </row>
    <row r="43" spans="1:36" s="167" customFormat="1" ht="24.95" customHeight="1" outlineLevel="1">
      <c r="B43" s="176" t="s">
        <v>91</v>
      </c>
      <c r="C43" s="402" t="s">
        <v>147</v>
      </c>
      <c r="D43" s="403"/>
      <c r="E43" s="403"/>
      <c r="F43" s="403"/>
      <c r="G43" s="404"/>
      <c r="H43" s="123" t="s">
        <v>60</v>
      </c>
      <c r="I43" s="405">
        <v>685.02700000000004</v>
      </c>
      <c r="J43" s="406"/>
      <c r="K43" s="122"/>
      <c r="L43" s="122"/>
      <c r="M43" s="122"/>
      <c r="N43" s="122"/>
      <c r="O43" s="122"/>
      <c r="P43" s="122"/>
      <c r="Q43" s="157"/>
      <c r="S43" s="211"/>
    </row>
    <row r="44" spans="1:36" s="167" customFormat="1" ht="24.95" customHeight="1" outlineLevel="1">
      <c r="B44" s="176" t="s">
        <v>92</v>
      </c>
      <c r="C44" s="402" t="s">
        <v>149</v>
      </c>
      <c r="D44" s="403"/>
      <c r="E44" s="403"/>
      <c r="F44" s="403"/>
      <c r="G44" s="404"/>
      <c r="H44" s="123" t="s">
        <v>60</v>
      </c>
      <c r="I44" s="405">
        <v>468.93939999999998</v>
      </c>
      <c r="J44" s="406"/>
      <c r="K44" s="122"/>
      <c r="L44" s="122"/>
      <c r="M44" s="122"/>
      <c r="N44" s="122"/>
      <c r="O44" s="122"/>
      <c r="P44" s="122"/>
      <c r="Q44" s="157"/>
      <c r="S44" s="211"/>
    </row>
    <row r="45" spans="1:36" s="167" customFormat="1" ht="24.95" customHeight="1" outlineLevel="1">
      <c r="B45" s="176" t="s">
        <v>93</v>
      </c>
      <c r="C45" s="402" t="s">
        <v>1171</v>
      </c>
      <c r="D45" s="403"/>
      <c r="E45" s="403"/>
      <c r="F45" s="403"/>
      <c r="G45" s="404"/>
      <c r="H45" s="123" t="s">
        <v>60</v>
      </c>
      <c r="I45" s="405">
        <v>439.3</v>
      </c>
      <c r="J45" s="406"/>
      <c r="K45" s="122"/>
      <c r="L45" s="122"/>
      <c r="M45" s="122"/>
      <c r="N45" s="122"/>
      <c r="O45" s="122"/>
      <c r="P45" s="122"/>
      <c r="Q45" s="157"/>
      <c r="S45" s="211"/>
    </row>
    <row r="46" spans="1:36" s="167" customFormat="1" ht="24.95" customHeight="1" outlineLevel="1">
      <c r="B46" s="176" t="s">
        <v>94</v>
      </c>
      <c r="C46" s="402" t="s">
        <v>150</v>
      </c>
      <c r="D46" s="403"/>
      <c r="E46" s="403"/>
      <c r="F46" s="403"/>
      <c r="G46" s="404"/>
      <c r="H46" s="123" t="s">
        <v>60</v>
      </c>
      <c r="I46" s="405">
        <v>216.08760000000001</v>
      </c>
      <c r="J46" s="406"/>
      <c r="K46" s="122"/>
      <c r="L46" s="122"/>
      <c r="M46" s="122"/>
      <c r="N46" s="122"/>
      <c r="O46" s="122"/>
      <c r="P46" s="122"/>
      <c r="Q46" s="157"/>
      <c r="S46" s="211"/>
    </row>
    <row r="47" spans="1:36" s="167" customFormat="1" ht="24.95" customHeight="1" outlineLevel="1">
      <c r="B47" s="176" t="s">
        <v>95</v>
      </c>
      <c r="C47" s="402" t="s">
        <v>145</v>
      </c>
      <c r="D47" s="403"/>
      <c r="E47" s="403"/>
      <c r="F47" s="403"/>
      <c r="G47" s="404"/>
      <c r="H47" s="123" t="s">
        <v>60</v>
      </c>
      <c r="I47" s="405">
        <v>1171.6885</v>
      </c>
      <c r="J47" s="406"/>
      <c r="K47" s="122"/>
      <c r="L47" s="122"/>
      <c r="M47" s="122"/>
      <c r="N47" s="122"/>
      <c r="O47" s="122"/>
      <c r="P47" s="122"/>
      <c r="Q47" s="157"/>
      <c r="S47" s="211"/>
    </row>
    <row r="48" spans="1:36" s="167" customFormat="1" ht="24.95" customHeight="1" outlineLevel="1">
      <c r="B48" s="176" t="s">
        <v>96</v>
      </c>
      <c r="C48" s="402" t="s">
        <v>151</v>
      </c>
      <c r="D48" s="403"/>
      <c r="E48" s="403"/>
      <c r="F48" s="403"/>
      <c r="G48" s="404"/>
      <c r="H48" s="123" t="s">
        <v>60</v>
      </c>
      <c r="I48" s="405">
        <v>1824.7501000000002</v>
      </c>
      <c r="J48" s="406"/>
      <c r="K48" s="122"/>
      <c r="L48" s="122"/>
      <c r="M48" s="122"/>
      <c r="N48" s="122"/>
      <c r="O48" s="122"/>
      <c r="P48" s="122"/>
      <c r="Q48" s="157"/>
      <c r="S48" s="211"/>
    </row>
    <row r="49" spans="1:36" s="167" customFormat="1" ht="24.95" customHeight="1" outlineLevel="1">
      <c r="B49" s="176" t="s">
        <v>97</v>
      </c>
      <c r="C49" s="402" t="s">
        <v>152</v>
      </c>
      <c r="D49" s="403"/>
      <c r="E49" s="403"/>
      <c r="F49" s="403"/>
      <c r="G49" s="404"/>
      <c r="H49" s="123" t="s">
        <v>60</v>
      </c>
      <c r="I49" s="405">
        <v>738.49359999999979</v>
      </c>
      <c r="J49" s="406"/>
      <c r="K49" s="122"/>
      <c r="L49" s="122"/>
      <c r="M49" s="122"/>
      <c r="N49" s="122"/>
      <c r="O49" s="122"/>
      <c r="P49" s="122"/>
      <c r="Q49" s="157"/>
      <c r="S49" s="211"/>
    </row>
    <row r="50" spans="1:36" s="167" customFormat="1" ht="24.95" customHeight="1" outlineLevel="1">
      <c r="B50" s="176" t="s">
        <v>98</v>
      </c>
      <c r="C50" s="402" t="s">
        <v>154</v>
      </c>
      <c r="D50" s="403"/>
      <c r="E50" s="403"/>
      <c r="F50" s="403"/>
      <c r="G50" s="404"/>
      <c r="H50" s="123" t="s">
        <v>60</v>
      </c>
      <c r="I50" s="405">
        <v>12.236999999999998</v>
      </c>
      <c r="J50" s="406"/>
      <c r="K50" s="122"/>
      <c r="L50" s="122"/>
      <c r="M50" s="122"/>
      <c r="N50" s="122"/>
      <c r="O50" s="122"/>
      <c r="P50" s="122"/>
      <c r="Q50" s="157"/>
      <c r="S50" s="211"/>
    </row>
    <row r="51" spans="1:36" s="167" customFormat="1" ht="24.95" customHeight="1" outlineLevel="1">
      <c r="B51" s="176" t="s">
        <v>158</v>
      </c>
      <c r="C51" s="402" t="s">
        <v>111</v>
      </c>
      <c r="D51" s="403"/>
      <c r="E51" s="403"/>
      <c r="F51" s="403"/>
      <c r="G51" s="404"/>
      <c r="H51" s="123" t="s">
        <v>60</v>
      </c>
      <c r="I51" s="405">
        <v>456.91800000000001</v>
      </c>
      <c r="J51" s="406"/>
      <c r="K51" s="122"/>
      <c r="L51" s="122"/>
      <c r="M51" s="122"/>
      <c r="N51" s="122"/>
      <c r="O51" s="122"/>
      <c r="P51" s="122"/>
      <c r="Q51" s="157"/>
      <c r="S51" s="211"/>
    </row>
    <row r="52" spans="1:36" s="167" customFormat="1" ht="24.95" customHeight="1" outlineLevel="1">
      <c r="B52" s="176" t="s">
        <v>1169</v>
      </c>
      <c r="C52" s="402" t="s">
        <v>144</v>
      </c>
      <c r="D52" s="403"/>
      <c r="E52" s="403"/>
      <c r="F52" s="403"/>
      <c r="G52" s="404"/>
      <c r="H52" s="123" t="s">
        <v>60</v>
      </c>
      <c r="I52" s="405">
        <v>37.784949999999995</v>
      </c>
      <c r="J52" s="406"/>
      <c r="K52" s="122"/>
      <c r="L52" s="122"/>
      <c r="M52" s="122"/>
      <c r="N52" s="122"/>
      <c r="O52" s="122"/>
      <c r="P52" s="122"/>
      <c r="Q52" s="157"/>
      <c r="S52" s="211"/>
    </row>
    <row r="53" spans="1:36" s="167" customFormat="1" ht="39.950000000000003" customHeight="1" outlineLevel="1">
      <c r="B53" s="176" t="s">
        <v>1170</v>
      </c>
      <c r="C53" s="402" t="s">
        <v>58</v>
      </c>
      <c r="D53" s="403"/>
      <c r="E53" s="403"/>
      <c r="F53" s="403"/>
      <c r="G53" s="404"/>
      <c r="H53" s="123" t="s">
        <v>59</v>
      </c>
      <c r="I53" s="405">
        <v>741.08</v>
      </c>
      <c r="J53" s="406"/>
      <c r="K53" s="122"/>
      <c r="L53" s="122"/>
      <c r="M53" s="122"/>
      <c r="N53" s="122"/>
      <c r="O53" s="122"/>
      <c r="P53" s="122"/>
      <c r="Q53" s="157"/>
      <c r="S53" s="211"/>
    </row>
    <row r="54" spans="1:36" s="196" customFormat="1" ht="9.9499999999999993" customHeight="1">
      <c r="A54" s="167"/>
      <c r="B54" s="197"/>
      <c r="C54" s="198" t="str">
        <f>IFERROR(VLOOKUP(#REF!,#REF!,2,0),"")</f>
        <v/>
      </c>
      <c r="D54" s="198"/>
      <c r="E54" s="198"/>
      <c r="F54" s="198"/>
      <c r="G54" s="199"/>
      <c r="H54" s="199" t="str">
        <f>IFERROR(VLOOKUP(#REF!,#REF!,3,0),"")</f>
        <v/>
      </c>
      <c r="I54" s="200"/>
      <c r="J54" s="200"/>
      <c r="K54" s="201"/>
      <c r="L54" s="201"/>
      <c r="M54" s="201"/>
      <c r="N54" s="201"/>
      <c r="O54" s="201"/>
      <c r="P54" s="201"/>
      <c r="Q54" s="205"/>
      <c r="R54" s="166"/>
      <c r="S54" s="166"/>
      <c r="T54" s="166"/>
      <c r="U54" s="166"/>
      <c r="V54" s="166"/>
      <c r="W54" s="166"/>
      <c r="X54" s="166"/>
      <c r="Y54" s="166"/>
      <c r="Z54" s="166"/>
      <c r="AA54" s="166"/>
      <c r="AB54" s="166"/>
      <c r="AC54" s="166"/>
      <c r="AD54" s="166"/>
      <c r="AE54" s="166"/>
      <c r="AF54" s="166"/>
      <c r="AG54" s="166"/>
      <c r="AH54" s="166"/>
      <c r="AI54" s="166"/>
      <c r="AJ54" s="166"/>
    </row>
    <row r="55" spans="1:36" s="167" customFormat="1" ht="24.95" customHeight="1">
      <c r="B55" s="178"/>
      <c r="C55" s="409" t="s">
        <v>21</v>
      </c>
      <c r="D55" s="409"/>
      <c r="E55" s="409"/>
      <c r="F55" s="409"/>
      <c r="G55" s="409"/>
      <c r="H55" s="90"/>
      <c r="I55" s="297"/>
      <c r="J55" s="297"/>
      <c r="K55" s="38"/>
      <c r="L55" s="38"/>
      <c r="M55" s="38"/>
      <c r="N55" s="207"/>
      <c r="O55" s="207"/>
      <c r="P55" s="207"/>
      <c r="Q55" s="208"/>
    </row>
    <row r="56" spans="1:36" s="167" customFormat="1" ht="24.95" customHeight="1">
      <c r="B56" s="178">
        <v>4</v>
      </c>
      <c r="C56" s="409" t="s">
        <v>291</v>
      </c>
      <c r="D56" s="409"/>
      <c r="E56" s="409"/>
      <c r="F56" s="409"/>
      <c r="G56" s="409"/>
      <c r="H56" s="90" t="s">
        <v>47</v>
      </c>
      <c r="I56" s="297"/>
      <c r="J56" s="297"/>
      <c r="K56" s="38"/>
      <c r="L56" s="38"/>
      <c r="M56" s="38"/>
      <c r="N56" s="207"/>
      <c r="O56" s="207"/>
      <c r="P56" s="207"/>
      <c r="Q56" s="208">
        <f>SUBTOTAL(9,Q57:Q96)</f>
        <v>0</v>
      </c>
    </row>
    <row r="57" spans="1:36" s="169" customFormat="1" ht="24.95" customHeight="1">
      <c r="B57" s="174" t="s">
        <v>296</v>
      </c>
      <c r="C57" s="407" t="s">
        <v>292</v>
      </c>
      <c r="D57" s="407"/>
      <c r="E57" s="407"/>
      <c r="F57" s="407"/>
      <c r="G57" s="407"/>
      <c r="H57" s="209"/>
      <c r="I57" s="408"/>
      <c r="J57" s="408"/>
      <c r="K57" s="201"/>
      <c r="L57" s="201"/>
      <c r="M57" s="201"/>
      <c r="N57" s="201"/>
      <c r="O57" s="201"/>
      <c r="P57" s="201"/>
      <c r="Q57" s="189">
        <f>SUBTOTAL(9,Q58:Q69)</f>
        <v>0</v>
      </c>
    </row>
    <row r="58" spans="1:36" s="167" customFormat="1" ht="24.95" customHeight="1" outlineLevel="1">
      <c r="B58" s="176" t="s">
        <v>297</v>
      </c>
      <c r="C58" s="402" t="s">
        <v>105</v>
      </c>
      <c r="D58" s="403"/>
      <c r="E58" s="403"/>
      <c r="F58" s="403"/>
      <c r="G58" s="404"/>
      <c r="H58" s="123" t="s">
        <v>59</v>
      </c>
      <c r="I58" s="405">
        <f>+(361.5*0.65)+(33.16*0.71)+(5.42*0.47)+(15.9*0.71)</f>
        <v>272.35499999999996</v>
      </c>
      <c r="J58" s="406"/>
      <c r="K58" s="122"/>
      <c r="L58" s="122"/>
      <c r="M58" s="122"/>
      <c r="N58" s="122"/>
      <c r="O58" s="122"/>
      <c r="P58" s="122"/>
      <c r="Q58" s="157"/>
    </row>
    <row r="59" spans="1:36" s="167" customFormat="1" ht="24.95" customHeight="1" outlineLevel="1">
      <c r="B59" s="176" t="s">
        <v>298</v>
      </c>
      <c r="C59" s="402" t="s">
        <v>101</v>
      </c>
      <c r="D59" s="403"/>
      <c r="E59" s="403"/>
      <c r="F59" s="403"/>
      <c r="G59" s="404"/>
      <c r="H59" s="123" t="s">
        <v>60</v>
      </c>
      <c r="I59" s="405">
        <f>+(361.5)+(33.16)+(5.42)+(15.9)</f>
        <v>415.97999999999996</v>
      </c>
      <c r="J59" s="406"/>
      <c r="K59" s="122"/>
      <c r="L59" s="122"/>
      <c r="M59" s="122"/>
      <c r="N59" s="122"/>
      <c r="O59" s="122"/>
      <c r="P59" s="122"/>
      <c r="Q59" s="157"/>
    </row>
    <row r="60" spans="1:36" s="167" customFormat="1" ht="24.95" customHeight="1" outlineLevel="1">
      <c r="B60" s="176" t="s">
        <v>299</v>
      </c>
      <c r="C60" s="402" t="s">
        <v>106</v>
      </c>
      <c r="D60" s="403"/>
      <c r="E60" s="403"/>
      <c r="F60" s="403"/>
      <c r="G60" s="404"/>
      <c r="H60" s="123" t="s">
        <v>59</v>
      </c>
      <c r="I60" s="405">
        <f>I59*0.15</f>
        <v>62.396999999999991</v>
      </c>
      <c r="J60" s="406"/>
      <c r="K60" s="122"/>
      <c r="L60" s="122"/>
      <c r="M60" s="122"/>
      <c r="N60" s="122"/>
      <c r="O60" s="122"/>
      <c r="P60" s="122"/>
      <c r="Q60" s="157"/>
    </row>
    <row r="61" spans="1:36" s="167" customFormat="1" ht="100.15" customHeight="1" outlineLevel="1">
      <c r="B61" s="176" t="s">
        <v>300</v>
      </c>
      <c r="C61" s="402" t="s">
        <v>294</v>
      </c>
      <c r="D61" s="403"/>
      <c r="E61" s="403"/>
      <c r="F61" s="403"/>
      <c r="G61" s="404"/>
      <c r="H61" s="123" t="s">
        <v>59</v>
      </c>
      <c r="I61" s="405">
        <f>I59*0.1</f>
        <v>41.597999999999999</v>
      </c>
      <c r="J61" s="406"/>
      <c r="K61" s="122"/>
      <c r="L61" s="122"/>
      <c r="M61" s="122"/>
      <c r="N61" s="122"/>
      <c r="O61" s="122"/>
      <c r="P61" s="122"/>
      <c r="Q61" s="157"/>
    </row>
    <row r="62" spans="1:36" s="167" customFormat="1" ht="59.45" customHeight="1" outlineLevel="1">
      <c r="B62" s="176" t="s">
        <v>301</v>
      </c>
      <c r="C62" s="402" t="s">
        <v>1293</v>
      </c>
      <c r="D62" s="403"/>
      <c r="E62" s="403"/>
      <c r="F62" s="403"/>
      <c r="G62" s="404"/>
      <c r="H62" s="163" t="s">
        <v>60</v>
      </c>
      <c r="I62" s="405">
        <v>60</v>
      </c>
      <c r="J62" s="406"/>
      <c r="K62" s="164"/>
      <c r="L62" s="122"/>
      <c r="M62" s="122"/>
      <c r="N62" s="122"/>
      <c r="O62" s="122"/>
      <c r="P62" s="122"/>
      <c r="Q62" s="157"/>
    </row>
    <row r="63" spans="1:36" s="167" customFormat="1" ht="24.95" customHeight="1" outlineLevel="1">
      <c r="B63" s="176" t="s">
        <v>1294</v>
      </c>
      <c r="C63" s="402" t="s">
        <v>295</v>
      </c>
      <c r="D63" s="403"/>
      <c r="E63" s="403"/>
      <c r="F63" s="403"/>
      <c r="G63" s="404"/>
      <c r="H63" s="123" t="s">
        <v>60</v>
      </c>
      <c r="I63" s="405">
        <v>415.98</v>
      </c>
      <c r="J63" s="406"/>
      <c r="K63" s="122"/>
      <c r="L63" s="122"/>
      <c r="M63" s="122"/>
      <c r="N63" s="122"/>
      <c r="O63" s="122"/>
      <c r="P63" s="122"/>
      <c r="Q63" s="157"/>
    </row>
    <row r="64" spans="1:36" s="167" customFormat="1" ht="24.95" customHeight="1" outlineLevel="1">
      <c r="B64" s="176" t="s">
        <v>1295</v>
      </c>
      <c r="C64" s="434" t="s">
        <v>1296</v>
      </c>
      <c r="D64" s="435"/>
      <c r="E64" s="435"/>
      <c r="F64" s="435"/>
      <c r="G64" s="436"/>
      <c r="H64" s="163" t="s">
        <v>59</v>
      </c>
      <c r="I64" s="405">
        <f>I61</f>
        <v>41.597999999999999</v>
      </c>
      <c r="J64" s="406"/>
      <c r="K64" s="164"/>
      <c r="L64" s="164"/>
      <c r="M64" s="164"/>
      <c r="N64" s="164"/>
      <c r="O64" s="164"/>
      <c r="P64" s="164"/>
      <c r="Q64" s="165"/>
    </row>
    <row r="65" spans="1:36" s="167" customFormat="1" ht="24.95" customHeight="1" outlineLevel="1">
      <c r="B65" s="176" t="s">
        <v>1297</v>
      </c>
      <c r="C65" s="437" t="s">
        <v>235</v>
      </c>
      <c r="D65" s="438"/>
      <c r="E65" s="438"/>
      <c r="F65" s="438"/>
      <c r="G65" s="439"/>
      <c r="H65" s="163" t="s">
        <v>285</v>
      </c>
      <c r="I65" s="432">
        <v>2</v>
      </c>
      <c r="J65" s="433"/>
      <c r="K65" s="276"/>
      <c r="L65" s="277"/>
      <c r="M65" s="164"/>
      <c r="N65" s="164"/>
      <c r="O65" s="164"/>
      <c r="P65" s="164"/>
      <c r="Q65" s="165"/>
    </row>
    <row r="66" spans="1:36" s="167" customFormat="1" ht="24.95" customHeight="1" outlineLevel="1">
      <c r="B66" s="176" t="s">
        <v>1298</v>
      </c>
      <c r="C66" s="445" t="s">
        <v>236</v>
      </c>
      <c r="D66" s="446"/>
      <c r="E66" s="446"/>
      <c r="F66" s="446"/>
      <c r="G66" s="447"/>
      <c r="H66" s="278" t="s">
        <v>1299</v>
      </c>
      <c r="I66" s="432">
        <v>4</v>
      </c>
      <c r="J66" s="433"/>
      <c r="K66" s="276"/>
      <c r="L66" s="277"/>
      <c r="M66" s="164"/>
      <c r="N66" s="164"/>
      <c r="O66" s="164"/>
      <c r="P66" s="164"/>
      <c r="Q66" s="165"/>
    </row>
    <row r="67" spans="1:36" s="167" customFormat="1" ht="24.95" customHeight="1" outlineLevel="1">
      <c r="B67" s="176" t="s">
        <v>1300</v>
      </c>
      <c r="C67" s="402" t="s">
        <v>239</v>
      </c>
      <c r="D67" s="403"/>
      <c r="E67" s="403"/>
      <c r="F67" s="403"/>
      <c r="G67" s="404"/>
      <c r="H67" s="279" t="s">
        <v>59</v>
      </c>
      <c r="I67" s="432">
        <f>I58</f>
        <v>272.35499999999996</v>
      </c>
      <c r="J67" s="433"/>
      <c r="K67" s="276"/>
      <c r="L67" s="277"/>
      <c r="M67" s="164"/>
      <c r="N67" s="164"/>
      <c r="O67" s="164"/>
      <c r="P67" s="164"/>
      <c r="Q67" s="165"/>
    </row>
    <row r="68" spans="1:36" s="167" customFormat="1" ht="24.95" customHeight="1" outlineLevel="1">
      <c r="B68" s="176" t="s">
        <v>1301</v>
      </c>
      <c r="C68" s="448" t="s">
        <v>240</v>
      </c>
      <c r="D68" s="449"/>
      <c r="E68" s="449"/>
      <c r="F68" s="449"/>
      <c r="G68" s="450"/>
      <c r="H68" s="280" t="s">
        <v>59</v>
      </c>
      <c r="I68" s="451">
        <f>I67*1.4</f>
        <v>381.29699999999991</v>
      </c>
      <c r="J68" s="452"/>
      <c r="K68" s="281"/>
      <c r="L68" s="282"/>
      <c r="M68" s="283"/>
      <c r="N68" s="283"/>
      <c r="O68" s="283"/>
      <c r="P68" s="283"/>
      <c r="Q68" s="284"/>
    </row>
    <row r="69" spans="1:36" s="196" customFormat="1" ht="9.9499999999999993" customHeight="1">
      <c r="A69" s="167"/>
      <c r="B69" s="295"/>
      <c r="C69" s="292" t="str">
        <f>IFERROR(VLOOKUP(#REF!,#REF!,2,0),"")</f>
        <v/>
      </c>
      <c r="D69" s="292"/>
      <c r="E69" s="292"/>
      <c r="F69" s="292"/>
      <c r="G69" s="293"/>
      <c r="H69" s="199" t="s">
        <v>47</v>
      </c>
      <c r="I69" s="200"/>
      <c r="J69" s="200"/>
      <c r="K69" s="201"/>
      <c r="L69" s="201"/>
      <c r="M69" s="201"/>
      <c r="N69" s="201"/>
      <c r="O69" s="201"/>
      <c r="P69" s="201"/>
      <c r="Q69" s="205"/>
      <c r="R69" s="166"/>
      <c r="S69" s="166"/>
      <c r="T69" s="166"/>
      <c r="U69" s="166"/>
      <c r="V69" s="166"/>
      <c r="W69" s="166"/>
      <c r="X69" s="166"/>
      <c r="Y69" s="166"/>
      <c r="Z69" s="166"/>
      <c r="AA69" s="166"/>
      <c r="AB69" s="166"/>
      <c r="AC69" s="166"/>
      <c r="AD69" s="166"/>
      <c r="AE69" s="166"/>
      <c r="AF69" s="166"/>
      <c r="AG69" s="166"/>
      <c r="AH69" s="166"/>
      <c r="AI69" s="166"/>
      <c r="AJ69" s="166"/>
    </row>
    <row r="70" spans="1:36" s="169" customFormat="1" ht="24.95" customHeight="1">
      <c r="B70" s="174" t="s">
        <v>302</v>
      </c>
      <c r="C70" s="407" t="s">
        <v>293</v>
      </c>
      <c r="D70" s="407"/>
      <c r="E70" s="407"/>
      <c r="F70" s="407"/>
      <c r="G70" s="407"/>
      <c r="H70" s="209" t="s">
        <v>47</v>
      </c>
      <c r="I70" s="408"/>
      <c r="J70" s="408"/>
      <c r="K70" s="201"/>
      <c r="L70" s="201"/>
      <c r="M70" s="201"/>
      <c r="N70" s="201"/>
      <c r="O70" s="201"/>
      <c r="P70" s="201"/>
      <c r="Q70" s="189"/>
    </row>
    <row r="71" spans="1:36" s="167" customFormat="1" ht="24.95" customHeight="1" outlineLevel="1">
      <c r="B71" s="176" t="s">
        <v>303</v>
      </c>
      <c r="C71" s="402" t="s">
        <v>105</v>
      </c>
      <c r="D71" s="403"/>
      <c r="E71" s="403"/>
      <c r="F71" s="403"/>
      <c r="G71" s="404"/>
      <c r="H71" s="123" t="s">
        <v>59</v>
      </c>
      <c r="I71" s="405">
        <f>30*0.15</f>
        <v>4.5</v>
      </c>
      <c r="J71" s="406"/>
      <c r="K71" s="122"/>
      <c r="L71" s="122"/>
      <c r="M71" s="122"/>
      <c r="N71" s="122"/>
      <c r="O71" s="122"/>
      <c r="P71" s="122"/>
      <c r="Q71" s="157"/>
    </row>
    <row r="72" spans="1:36" s="167" customFormat="1" ht="24.95" customHeight="1" outlineLevel="1">
      <c r="B72" s="176" t="s">
        <v>304</v>
      </c>
      <c r="C72" s="402" t="s">
        <v>101</v>
      </c>
      <c r="D72" s="403"/>
      <c r="E72" s="403"/>
      <c r="F72" s="403"/>
      <c r="G72" s="404"/>
      <c r="H72" s="123" t="s">
        <v>60</v>
      </c>
      <c r="I72" s="405">
        <v>30</v>
      </c>
      <c r="J72" s="406"/>
      <c r="K72" s="122"/>
      <c r="L72" s="122"/>
      <c r="M72" s="122"/>
      <c r="N72" s="122"/>
      <c r="O72" s="122"/>
      <c r="P72" s="122"/>
      <c r="Q72" s="157"/>
    </row>
    <row r="73" spans="1:36" s="167" customFormat="1" ht="24.95" customHeight="1" outlineLevel="1">
      <c r="B73" s="176" t="s">
        <v>305</v>
      </c>
      <c r="C73" s="402" t="s">
        <v>106</v>
      </c>
      <c r="D73" s="403"/>
      <c r="E73" s="403"/>
      <c r="F73" s="403"/>
      <c r="G73" s="404"/>
      <c r="H73" s="123" t="s">
        <v>59</v>
      </c>
      <c r="I73" s="405">
        <f>30*0.05</f>
        <v>1.5</v>
      </c>
      <c r="J73" s="406"/>
      <c r="K73" s="122"/>
      <c r="L73" s="122"/>
      <c r="M73" s="122"/>
      <c r="N73" s="122"/>
      <c r="O73" s="122"/>
      <c r="P73" s="122"/>
      <c r="Q73" s="157"/>
    </row>
    <row r="74" spans="1:36" s="167" customFormat="1" ht="24.95" customHeight="1" outlineLevel="1">
      <c r="B74" s="176" t="s">
        <v>306</v>
      </c>
      <c r="C74" s="402" t="s">
        <v>242</v>
      </c>
      <c r="D74" s="403"/>
      <c r="E74" s="403"/>
      <c r="F74" s="403"/>
      <c r="G74" s="404"/>
      <c r="H74" s="123" t="s">
        <v>60</v>
      </c>
      <c r="I74" s="405">
        <f>(31.8+12.65)</f>
        <v>44.45</v>
      </c>
      <c r="J74" s="406"/>
      <c r="K74" s="122"/>
      <c r="L74" s="122"/>
      <c r="M74" s="122"/>
      <c r="N74" s="122"/>
      <c r="O74" s="122"/>
      <c r="P74" s="122"/>
      <c r="Q74" s="157"/>
    </row>
    <row r="75" spans="1:36" s="167" customFormat="1" ht="100.15" customHeight="1" outlineLevel="1">
      <c r="B75" s="176" t="s">
        <v>307</v>
      </c>
      <c r="C75" s="402" t="s">
        <v>294</v>
      </c>
      <c r="D75" s="403"/>
      <c r="E75" s="403"/>
      <c r="F75" s="403"/>
      <c r="G75" s="404"/>
      <c r="H75" s="123" t="s">
        <v>59</v>
      </c>
      <c r="I75" s="405">
        <v>6</v>
      </c>
      <c r="J75" s="406"/>
      <c r="K75" s="122"/>
      <c r="L75" s="122"/>
      <c r="M75" s="122"/>
      <c r="N75" s="122"/>
      <c r="O75" s="122"/>
      <c r="P75" s="122"/>
      <c r="Q75" s="157"/>
    </row>
    <row r="76" spans="1:36" s="167" customFormat="1" ht="24.95" customHeight="1" outlineLevel="1">
      <c r="B76" s="176" t="s">
        <v>308</v>
      </c>
      <c r="C76" s="402" t="s">
        <v>99</v>
      </c>
      <c r="D76" s="403"/>
      <c r="E76" s="403"/>
      <c r="F76" s="403"/>
      <c r="G76" s="404"/>
      <c r="H76" s="123" t="s">
        <v>53</v>
      </c>
      <c r="I76" s="405">
        <f>650+50</f>
        <v>700</v>
      </c>
      <c r="J76" s="406"/>
      <c r="K76" s="122"/>
      <c r="L76" s="122"/>
      <c r="M76" s="122"/>
      <c r="N76" s="122"/>
      <c r="O76" s="122"/>
      <c r="P76" s="122"/>
      <c r="Q76" s="157"/>
    </row>
    <row r="77" spans="1:36" s="167" customFormat="1" ht="24.95" customHeight="1" outlineLevel="1">
      <c r="B77" s="176" t="s">
        <v>309</v>
      </c>
      <c r="C77" s="402" t="s">
        <v>295</v>
      </c>
      <c r="D77" s="403"/>
      <c r="E77" s="403"/>
      <c r="F77" s="403"/>
      <c r="G77" s="404"/>
      <c r="H77" s="123" t="s">
        <v>60</v>
      </c>
      <c r="I77" s="405">
        <v>30</v>
      </c>
      <c r="J77" s="406"/>
      <c r="K77" s="122"/>
      <c r="L77" s="122"/>
      <c r="M77" s="122"/>
      <c r="N77" s="122"/>
      <c r="O77" s="122"/>
      <c r="P77" s="122"/>
      <c r="Q77" s="157"/>
    </row>
    <row r="78" spans="1:36" s="167" customFormat="1" ht="24.95" customHeight="1" outlineLevel="1">
      <c r="B78" s="176" t="s">
        <v>1672</v>
      </c>
      <c r="C78" s="434" t="s">
        <v>1296</v>
      </c>
      <c r="D78" s="435"/>
      <c r="E78" s="435"/>
      <c r="F78" s="435"/>
      <c r="G78" s="436"/>
      <c r="H78" s="163" t="s">
        <v>59</v>
      </c>
      <c r="I78" s="405">
        <f>I75</f>
        <v>6</v>
      </c>
      <c r="J78" s="406"/>
      <c r="K78" s="164"/>
      <c r="L78" s="164"/>
      <c r="M78" s="164"/>
      <c r="N78" s="164"/>
      <c r="O78" s="164"/>
      <c r="P78" s="164"/>
      <c r="Q78" s="165"/>
    </row>
    <row r="79" spans="1:36" s="167" customFormat="1" ht="40.5" customHeight="1" outlineLevel="1">
      <c r="B79" s="176" t="s">
        <v>1302</v>
      </c>
      <c r="C79" s="437" t="s">
        <v>235</v>
      </c>
      <c r="D79" s="438"/>
      <c r="E79" s="438"/>
      <c r="F79" s="438"/>
      <c r="G79" s="439"/>
      <c r="H79" s="163" t="s">
        <v>285</v>
      </c>
      <c r="I79" s="432">
        <v>1</v>
      </c>
      <c r="J79" s="433"/>
      <c r="K79" s="276"/>
      <c r="L79" s="277"/>
      <c r="M79" s="164"/>
      <c r="N79" s="164"/>
      <c r="O79" s="164"/>
      <c r="P79" s="164"/>
      <c r="Q79" s="165"/>
    </row>
    <row r="80" spans="1:36" s="167" customFormat="1" ht="24.95" customHeight="1" outlineLevel="1">
      <c r="B80" s="176" t="s">
        <v>1303</v>
      </c>
      <c r="C80" s="445" t="s">
        <v>236</v>
      </c>
      <c r="D80" s="446"/>
      <c r="E80" s="446"/>
      <c r="F80" s="446"/>
      <c r="G80" s="447"/>
      <c r="H80" s="278" t="s">
        <v>1299</v>
      </c>
      <c r="I80" s="432">
        <v>2</v>
      </c>
      <c r="J80" s="433"/>
      <c r="K80" s="276"/>
      <c r="L80" s="277"/>
      <c r="M80" s="164"/>
      <c r="N80" s="164"/>
      <c r="O80" s="164"/>
      <c r="P80" s="164"/>
      <c r="Q80" s="165"/>
    </row>
    <row r="81" spans="1:36" s="167" customFormat="1" ht="24.95" customHeight="1" outlineLevel="1">
      <c r="B81" s="176" t="s">
        <v>1304</v>
      </c>
      <c r="C81" s="402" t="s">
        <v>239</v>
      </c>
      <c r="D81" s="403"/>
      <c r="E81" s="403"/>
      <c r="F81" s="403"/>
      <c r="G81" s="404"/>
      <c r="H81" s="279" t="s">
        <v>59</v>
      </c>
      <c r="I81" s="432">
        <f>I71</f>
        <v>4.5</v>
      </c>
      <c r="J81" s="433"/>
      <c r="K81" s="276"/>
      <c r="L81" s="277"/>
      <c r="M81" s="164"/>
      <c r="N81" s="164"/>
      <c r="O81" s="164"/>
      <c r="P81" s="164"/>
      <c r="Q81" s="165"/>
    </row>
    <row r="82" spans="1:36" s="167" customFormat="1" ht="24.95" customHeight="1" outlineLevel="1">
      <c r="B82" s="176" t="s">
        <v>1305</v>
      </c>
      <c r="C82" s="402" t="s">
        <v>240</v>
      </c>
      <c r="D82" s="403"/>
      <c r="E82" s="403"/>
      <c r="F82" s="403"/>
      <c r="G82" s="404"/>
      <c r="H82" s="279" t="s">
        <v>59</v>
      </c>
      <c r="I82" s="432">
        <f>I81*1.4</f>
        <v>6.3</v>
      </c>
      <c r="J82" s="433"/>
      <c r="K82" s="276"/>
      <c r="L82" s="277"/>
      <c r="M82" s="164"/>
      <c r="N82" s="164"/>
      <c r="O82" s="164"/>
      <c r="P82" s="164"/>
      <c r="Q82" s="165"/>
    </row>
    <row r="83" spans="1:36" s="196" customFormat="1" ht="9.9499999999999993" customHeight="1">
      <c r="A83" s="167"/>
      <c r="B83" s="295"/>
      <c r="C83" s="292" t="str">
        <f>IFERROR(VLOOKUP(#REF!,#REF!,2,0),"")</f>
        <v/>
      </c>
      <c r="D83" s="292"/>
      <c r="E83" s="292"/>
      <c r="F83" s="292"/>
      <c r="G83" s="293"/>
      <c r="H83" s="199" t="s">
        <v>47</v>
      </c>
      <c r="I83" s="200"/>
      <c r="J83" s="200"/>
      <c r="K83" s="201"/>
      <c r="L83" s="201"/>
      <c r="M83" s="201"/>
      <c r="N83" s="201"/>
      <c r="O83" s="201"/>
      <c r="P83" s="201"/>
      <c r="Q83" s="205"/>
      <c r="R83" s="166"/>
      <c r="S83" s="166"/>
      <c r="T83" s="166"/>
      <c r="U83" s="166"/>
      <c r="V83" s="166"/>
      <c r="W83" s="166"/>
      <c r="X83" s="166"/>
      <c r="Y83" s="166"/>
      <c r="Z83" s="166"/>
      <c r="AA83" s="166"/>
      <c r="AB83" s="166"/>
      <c r="AC83" s="166"/>
      <c r="AD83" s="166"/>
      <c r="AE83" s="166"/>
      <c r="AF83" s="166"/>
      <c r="AG83" s="166"/>
      <c r="AH83" s="166"/>
      <c r="AI83" s="166"/>
      <c r="AJ83" s="166"/>
    </row>
    <row r="84" spans="1:36" s="169" customFormat="1" ht="24.95" customHeight="1">
      <c r="B84" s="174" t="s">
        <v>324</v>
      </c>
      <c r="C84" s="407" t="s">
        <v>325</v>
      </c>
      <c r="D84" s="407"/>
      <c r="E84" s="407"/>
      <c r="F84" s="407"/>
      <c r="G84" s="407"/>
      <c r="H84" s="209" t="s">
        <v>47</v>
      </c>
      <c r="I84" s="408"/>
      <c r="J84" s="408"/>
      <c r="K84" s="201"/>
      <c r="L84" s="201"/>
      <c r="M84" s="201"/>
      <c r="N84" s="201"/>
      <c r="O84" s="201"/>
      <c r="P84" s="201"/>
      <c r="Q84" s="189">
        <f>SUBTOTAL(9,Q85:Q96)</f>
        <v>0</v>
      </c>
    </row>
    <row r="85" spans="1:36" s="167" customFormat="1" ht="24.95" customHeight="1" outlineLevel="1">
      <c r="B85" s="176" t="s">
        <v>326</v>
      </c>
      <c r="C85" s="402" t="s">
        <v>105</v>
      </c>
      <c r="D85" s="403"/>
      <c r="E85" s="403"/>
      <c r="F85" s="403"/>
      <c r="G85" s="404"/>
      <c r="H85" s="123" t="s">
        <v>59</v>
      </c>
      <c r="I85" s="405">
        <f>(2.55*2.45*1.5)+(1.75*1.65*1.5)+(2.6*2.78*0.3)</f>
        <v>15.870900000000001</v>
      </c>
      <c r="J85" s="406"/>
      <c r="K85" s="122"/>
      <c r="L85" s="122"/>
      <c r="M85" s="122"/>
      <c r="N85" s="122"/>
      <c r="O85" s="122"/>
      <c r="P85" s="122"/>
      <c r="Q85" s="157"/>
    </row>
    <row r="86" spans="1:36" s="167" customFormat="1" ht="24.95" customHeight="1" outlineLevel="1">
      <c r="B86" s="176" t="s">
        <v>327</v>
      </c>
      <c r="C86" s="402" t="s">
        <v>101</v>
      </c>
      <c r="D86" s="403"/>
      <c r="E86" s="403"/>
      <c r="F86" s="403"/>
      <c r="G86" s="404"/>
      <c r="H86" s="123" t="s">
        <v>60</v>
      </c>
      <c r="I86" s="405">
        <f>(2.55*2.45)+(1.75*1.65)+(2.6*2.78)</f>
        <v>16.363</v>
      </c>
      <c r="J86" s="406"/>
      <c r="K86" s="122"/>
      <c r="L86" s="122"/>
      <c r="M86" s="122"/>
      <c r="N86" s="122"/>
      <c r="O86" s="122"/>
      <c r="P86" s="122"/>
      <c r="Q86" s="157"/>
    </row>
    <row r="87" spans="1:36" s="167" customFormat="1" ht="24.95" customHeight="1" outlineLevel="1">
      <c r="B87" s="176" t="s">
        <v>1667</v>
      </c>
      <c r="C87" s="402" t="s">
        <v>1306</v>
      </c>
      <c r="D87" s="403"/>
      <c r="E87" s="403"/>
      <c r="F87" s="403"/>
      <c r="G87" s="404"/>
      <c r="H87" s="163" t="s">
        <v>59</v>
      </c>
      <c r="I87" s="405">
        <v>1</v>
      </c>
      <c r="J87" s="406"/>
      <c r="K87" s="164"/>
      <c r="L87" s="164"/>
      <c r="M87" s="164"/>
      <c r="N87" s="164"/>
      <c r="O87" s="164"/>
      <c r="P87" s="164"/>
      <c r="Q87" s="165"/>
    </row>
    <row r="88" spans="1:36" s="167" customFormat="1" ht="24.95" customHeight="1" outlineLevel="1">
      <c r="B88" s="176" t="s">
        <v>328</v>
      </c>
      <c r="C88" s="402" t="s">
        <v>242</v>
      </c>
      <c r="D88" s="403"/>
      <c r="E88" s="403"/>
      <c r="F88" s="403"/>
      <c r="G88" s="404"/>
      <c r="H88" s="163" t="s">
        <v>60</v>
      </c>
      <c r="I88" s="405">
        <v>17</v>
      </c>
      <c r="J88" s="406"/>
      <c r="K88" s="164"/>
      <c r="L88" s="164"/>
      <c r="M88" s="164"/>
      <c r="N88" s="164"/>
      <c r="O88" s="164"/>
      <c r="P88" s="164"/>
      <c r="Q88" s="165"/>
    </row>
    <row r="89" spans="1:36" s="167" customFormat="1" ht="99.95" customHeight="1" outlineLevel="1">
      <c r="B89" s="176" t="s">
        <v>329</v>
      </c>
      <c r="C89" s="402" t="s">
        <v>1307</v>
      </c>
      <c r="D89" s="403"/>
      <c r="E89" s="403"/>
      <c r="F89" s="403"/>
      <c r="G89" s="404"/>
      <c r="H89" s="163" t="s">
        <v>60</v>
      </c>
      <c r="I89" s="405">
        <v>17</v>
      </c>
      <c r="J89" s="406"/>
      <c r="K89" s="164"/>
      <c r="L89" s="164"/>
      <c r="M89" s="164"/>
      <c r="N89" s="164"/>
      <c r="O89" s="164"/>
      <c r="P89" s="164"/>
      <c r="Q89" s="165"/>
    </row>
    <row r="90" spans="1:36" s="167" customFormat="1" ht="24.95" customHeight="1" outlineLevel="1">
      <c r="B90" s="176" t="s">
        <v>330</v>
      </c>
      <c r="C90" s="402" t="s">
        <v>1308</v>
      </c>
      <c r="D90" s="403"/>
      <c r="E90" s="403"/>
      <c r="F90" s="403"/>
      <c r="G90" s="404"/>
      <c r="H90" s="163" t="s">
        <v>59</v>
      </c>
      <c r="I90" s="405">
        <v>4</v>
      </c>
      <c r="J90" s="406"/>
      <c r="K90" s="164"/>
      <c r="L90" s="164"/>
      <c r="M90" s="164"/>
      <c r="N90" s="164"/>
      <c r="O90" s="164"/>
      <c r="P90" s="164"/>
      <c r="Q90" s="165"/>
    </row>
    <row r="91" spans="1:36" s="167" customFormat="1" ht="24.95" customHeight="1" outlineLevel="1">
      <c r="B91" s="176" t="s">
        <v>331</v>
      </c>
      <c r="C91" s="434" t="s">
        <v>1296</v>
      </c>
      <c r="D91" s="435"/>
      <c r="E91" s="435"/>
      <c r="F91" s="435"/>
      <c r="G91" s="436"/>
      <c r="H91" s="163" t="s">
        <v>59</v>
      </c>
      <c r="I91" s="405">
        <f>I90</f>
        <v>4</v>
      </c>
      <c r="J91" s="406"/>
      <c r="K91" s="164"/>
      <c r="L91" s="164"/>
      <c r="M91" s="164"/>
      <c r="N91" s="164"/>
      <c r="O91" s="164"/>
      <c r="P91" s="164"/>
      <c r="Q91" s="165"/>
    </row>
    <row r="92" spans="1:36" s="167" customFormat="1" ht="24.95" customHeight="1" outlineLevel="1">
      <c r="B92" s="176" t="s">
        <v>1668</v>
      </c>
      <c r="C92" s="437" t="s">
        <v>235</v>
      </c>
      <c r="D92" s="438"/>
      <c r="E92" s="438"/>
      <c r="F92" s="438"/>
      <c r="G92" s="439"/>
      <c r="H92" s="163" t="s">
        <v>285</v>
      </c>
      <c r="I92" s="432">
        <v>1</v>
      </c>
      <c r="J92" s="433"/>
      <c r="K92" s="276"/>
      <c r="L92" s="277"/>
      <c r="M92" s="164"/>
      <c r="N92" s="164"/>
      <c r="O92" s="164"/>
      <c r="P92" s="164"/>
      <c r="Q92" s="165"/>
    </row>
    <row r="93" spans="1:36" s="167" customFormat="1" ht="24.95" customHeight="1" outlineLevel="1">
      <c r="B93" s="176" t="s">
        <v>1669</v>
      </c>
      <c r="C93" s="445" t="s">
        <v>236</v>
      </c>
      <c r="D93" s="446"/>
      <c r="E93" s="446"/>
      <c r="F93" s="446"/>
      <c r="G93" s="447"/>
      <c r="H93" s="278" t="s">
        <v>1299</v>
      </c>
      <c r="I93" s="432">
        <v>2</v>
      </c>
      <c r="J93" s="433"/>
      <c r="K93" s="276"/>
      <c r="L93" s="277"/>
      <c r="M93" s="164"/>
      <c r="N93" s="164"/>
      <c r="O93" s="164"/>
      <c r="P93" s="164"/>
      <c r="Q93" s="165"/>
    </row>
    <row r="94" spans="1:36" s="167" customFormat="1" ht="24.95" customHeight="1" outlineLevel="1">
      <c r="B94" s="176" t="s">
        <v>1670</v>
      </c>
      <c r="C94" s="402" t="s">
        <v>99</v>
      </c>
      <c r="D94" s="403"/>
      <c r="E94" s="403"/>
      <c r="F94" s="403"/>
      <c r="G94" s="404"/>
      <c r="H94" s="163" t="s">
        <v>53</v>
      </c>
      <c r="I94" s="405">
        <v>266</v>
      </c>
      <c r="J94" s="406"/>
      <c r="K94" s="164"/>
      <c r="L94" s="164"/>
      <c r="M94" s="164"/>
      <c r="N94" s="164"/>
      <c r="O94" s="164"/>
      <c r="P94" s="164"/>
      <c r="Q94" s="165"/>
    </row>
    <row r="95" spans="1:36" s="167" customFormat="1" ht="24.95" customHeight="1" outlineLevel="1">
      <c r="B95" s="176" t="s">
        <v>1671</v>
      </c>
      <c r="C95" s="402" t="s">
        <v>295</v>
      </c>
      <c r="D95" s="403"/>
      <c r="E95" s="403"/>
      <c r="F95" s="403"/>
      <c r="G95" s="404"/>
      <c r="H95" s="163" t="s">
        <v>60</v>
      </c>
      <c r="I95" s="405">
        <f>2.6*2.8</f>
        <v>7.2799999999999994</v>
      </c>
      <c r="J95" s="406"/>
      <c r="K95" s="164"/>
      <c r="L95" s="164"/>
      <c r="M95" s="164"/>
      <c r="N95" s="164"/>
      <c r="O95" s="164"/>
      <c r="P95" s="164"/>
      <c r="Q95" s="165"/>
    </row>
    <row r="96" spans="1:36" s="196" customFormat="1" ht="9.9499999999999993" customHeight="1">
      <c r="A96" s="167"/>
      <c r="B96" s="197"/>
      <c r="C96" s="198" t="str">
        <f>IFERROR(VLOOKUP(#REF!,#REF!,2,0),"")</f>
        <v/>
      </c>
      <c r="D96" s="198"/>
      <c r="E96" s="198"/>
      <c r="F96" s="198"/>
      <c r="G96" s="199"/>
      <c r="H96" s="199" t="str">
        <f>IFERROR(VLOOKUP(#REF!,#REF!,3,0),"")</f>
        <v/>
      </c>
      <c r="I96" s="200"/>
      <c r="J96" s="200"/>
      <c r="K96" s="275"/>
      <c r="L96" s="275"/>
      <c r="M96" s="275"/>
      <c r="N96" s="275"/>
      <c r="O96" s="275"/>
      <c r="P96" s="275"/>
      <c r="Q96" s="205"/>
      <c r="R96" s="166"/>
      <c r="S96" s="166"/>
      <c r="T96" s="166"/>
      <c r="U96" s="166"/>
      <c r="V96" s="166"/>
      <c r="W96" s="166"/>
      <c r="X96" s="166"/>
      <c r="Y96" s="166"/>
      <c r="Z96" s="166"/>
      <c r="AA96" s="166"/>
      <c r="AB96" s="166"/>
      <c r="AC96" s="166"/>
      <c r="AD96" s="166"/>
      <c r="AE96" s="166"/>
      <c r="AF96" s="166"/>
      <c r="AG96" s="166"/>
      <c r="AH96" s="166"/>
      <c r="AI96" s="166"/>
      <c r="AJ96" s="166"/>
    </row>
    <row r="97" spans="1:36" s="167" customFormat="1" ht="24.95" customHeight="1">
      <c r="B97" s="178">
        <v>5</v>
      </c>
      <c r="C97" s="409" t="s">
        <v>310</v>
      </c>
      <c r="D97" s="409"/>
      <c r="E97" s="409"/>
      <c r="F97" s="409"/>
      <c r="G97" s="409"/>
      <c r="H97" s="90" t="s">
        <v>47</v>
      </c>
      <c r="I97" s="297"/>
      <c r="J97" s="297"/>
      <c r="K97" s="38"/>
      <c r="L97" s="38"/>
      <c r="M97" s="38"/>
      <c r="N97" s="207"/>
      <c r="O97" s="207"/>
      <c r="P97" s="207"/>
      <c r="Q97" s="208">
        <f>SUBTOTAL(9,Q98:Q120)</f>
        <v>0</v>
      </c>
    </row>
    <row r="98" spans="1:36" s="169" customFormat="1" ht="24.95" customHeight="1">
      <c r="B98" s="174" t="s">
        <v>313</v>
      </c>
      <c r="C98" s="407" t="s">
        <v>311</v>
      </c>
      <c r="D98" s="407"/>
      <c r="E98" s="407"/>
      <c r="F98" s="407"/>
      <c r="G98" s="407"/>
      <c r="H98" s="209"/>
      <c r="I98" s="408"/>
      <c r="J98" s="408"/>
      <c r="K98" s="201"/>
      <c r="L98" s="201"/>
      <c r="M98" s="201"/>
      <c r="N98" s="201"/>
      <c r="O98" s="201"/>
      <c r="P98" s="201"/>
      <c r="Q98" s="189">
        <f>SUBTOTAL(9,Q99:Q106)</f>
        <v>0</v>
      </c>
    </row>
    <row r="99" spans="1:36" s="167" customFormat="1" ht="24.95" customHeight="1" outlineLevel="1">
      <c r="B99" s="176" t="s">
        <v>314</v>
      </c>
      <c r="C99" s="402" t="s">
        <v>245</v>
      </c>
      <c r="D99" s="403"/>
      <c r="E99" s="403"/>
      <c r="F99" s="403"/>
      <c r="G99" s="404"/>
      <c r="H99" s="123" t="s">
        <v>42</v>
      </c>
      <c r="I99" s="405">
        <v>1440</v>
      </c>
      <c r="J99" s="406"/>
      <c r="K99" s="122"/>
      <c r="L99" s="122"/>
      <c r="M99" s="122"/>
      <c r="N99" s="122"/>
      <c r="O99" s="122"/>
      <c r="P99" s="122"/>
      <c r="Q99" s="157"/>
    </row>
    <row r="100" spans="1:36" s="167" customFormat="1" ht="24.95" customHeight="1" outlineLevel="1">
      <c r="B100" s="176" t="s">
        <v>315</v>
      </c>
      <c r="C100" s="402" t="s">
        <v>242</v>
      </c>
      <c r="D100" s="403"/>
      <c r="E100" s="403"/>
      <c r="F100" s="403"/>
      <c r="G100" s="404"/>
      <c r="H100" s="123" t="s">
        <v>60</v>
      </c>
      <c r="I100" s="405">
        <v>44</v>
      </c>
      <c r="J100" s="406"/>
      <c r="K100" s="122"/>
      <c r="L100" s="122"/>
      <c r="M100" s="122"/>
      <c r="N100" s="122"/>
      <c r="O100" s="122"/>
      <c r="P100" s="122"/>
      <c r="Q100" s="157"/>
    </row>
    <row r="101" spans="1:36" s="167" customFormat="1" ht="100.15" customHeight="1" outlineLevel="1">
      <c r="B101" s="176" t="s">
        <v>316</v>
      </c>
      <c r="C101" s="402" t="s">
        <v>294</v>
      </c>
      <c r="D101" s="403"/>
      <c r="E101" s="403"/>
      <c r="F101" s="403"/>
      <c r="G101" s="404"/>
      <c r="H101" s="123" t="s">
        <v>59</v>
      </c>
      <c r="I101" s="405">
        <v>4</v>
      </c>
      <c r="J101" s="406"/>
      <c r="K101" s="122"/>
      <c r="L101" s="122"/>
      <c r="M101" s="122"/>
      <c r="N101" s="122"/>
      <c r="O101" s="122"/>
      <c r="P101" s="122"/>
      <c r="Q101" s="157"/>
    </row>
    <row r="102" spans="1:36" s="167" customFormat="1" ht="36.950000000000003" customHeight="1" outlineLevel="1">
      <c r="B102" s="176" t="s">
        <v>317</v>
      </c>
      <c r="C102" s="434" t="s">
        <v>1296</v>
      </c>
      <c r="D102" s="435"/>
      <c r="E102" s="435"/>
      <c r="F102" s="435"/>
      <c r="G102" s="436"/>
      <c r="H102" s="163" t="s">
        <v>59</v>
      </c>
      <c r="I102" s="405">
        <f>I101</f>
        <v>4</v>
      </c>
      <c r="J102" s="406"/>
      <c r="K102" s="164"/>
      <c r="L102" s="164"/>
      <c r="M102" s="164"/>
      <c r="N102" s="164"/>
      <c r="O102" s="164"/>
      <c r="P102" s="164"/>
      <c r="Q102" s="165"/>
    </row>
    <row r="103" spans="1:36" s="167" customFormat="1" ht="42.95" customHeight="1" outlineLevel="1">
      <c r="B103" s="176" t="s">
        <v>1309</v>
      </c>
      <c r="C103" s="437" t="s">
        <v>235</v>
      </c>
      <c r="D103" s="438"/>
      <c r="E103" s="438"/>
      <c r="F103" s="438"/>
      <c r="G103" s="439"/>
      <c r="H103" s="163" t="s">
        <v>285</v>
      </c>
      <c r="I103" s="432">
        <v>1</v>
      </c>
      <c r="J103" s="433"/>
      <c r="K103" s="276"/>
      <c r="L103" s="277"/>
      <c r="M103" s="164"/>
      <c r="N103" s="164"/>
      <c r="O103" s="164"/>
      <c r="P103" s="164"/>
      <c r="Q103" s="165"/>
    </row>
    <row r="104" spans="1:36" s="167" customFormat="1" ht="26.1" customHeight="1" outlineLevel="1">
      <c r="B104" s="176" t="s">
        <v>1310</v>
      </c>
      <c r="C104" s="445" t="s">
        <v>236</v>
      </c>
      <c r="D104" s="446"/>
      <c r="E104" s="446"/>
      <c r="F104" s="446"/>
      <c r="G104" s="447"/>
      <c r="H104" s="278" t="s">
        <v>1299</v>
      </c>
      <c r="I104" s="432">
        <v>2</v>
      </c>
      <c r="J104" s="433"/>
      <c r="K104" s="276"/>
      <c r="L104" s="277"/>
      <c r="M104" s="164"/>
      <c r="N104" s="164"/>
      <c r="O104" s="164"/>
      <c r="P104" s="164"/>
      <c r="Q104" s="165"/>
    </row>
    <row r="105" spans="1:36" s="167" customFormat="1" ht="24.95" customHeight="1" outlineLevel="1">
      <c r="B105" s="176" t="s">
        <v>1311</v>
      </c>
      <c r="C105" s="402" t="s">
        <v>99</v>
      </c>
      <c r="D105" s="403"/>
      <c r="E105" s="403"/>
      <c r="F105" s="403"/>
      <c r="G105" s="404"/>
      <c r="H105" s="123" t="s">
        <v>53</v>
      </c>
      <c r="I105" s="405">
        <v>354</v>
      </c>
      <c r="J105" s="406"/>
      <c r="K105" s="122"/>
      <c r="L105" s="122"/>
      <c r="M105" s="122"/>
      <c r="N105" s="122"/>
      <c r="O105" s="122"/>
      <c r="P105" s="122"/>
      <c r="Q105" s="157"/>
    </row>
    <row r="106" spans="1:36" s="196" customFormat="1" ht="9.9499999999999993" customHeight="1">
      <c r="A106" s="167"/>
      <c r="B106" s="197"/>
      <c r="C106" s="198" t="str">
        <f>IFERROR(VLOOKUP(#REF!,#REF!,2,0),"")</f>
        <v/>
      </c>
      <c r="D106" s="198"/>
      <c r="E106" s="198"/>
      <c r="F106" s="198"/>
      <c r="G106" s="199"/>
      <c r="H106" s="199" t="str">
        <f>IFERROR(VLOOKUP(#REF!,#REF!,3,0),"")</f>
        <v/>
      </c>
      <c r="I106" s="200"/>
      <c r="J106" s="200"/>
      <c r="K106" s="201"/>
      <c r="L106" s="201"/>
      <c r="M106" s="201"/>
      <c r="N106" s="201"/>
      <c r="O106" s="201"/>
      <c r="P106" s="201"/>
      <c r="Q106" s="205"/>
      <c r="R106" s="166"/>
      <c r="S106" s="166"/>
      <c r="T106" s="166"/>
      <c r="U106" s="166"/>
      <c r="V106" s="166"/>
      <c r="W106" s="166"/>
      <c r="X106" s="166"/>
      <c r="Y106" s="166"/>
      <c r="Z106" s="166"/>
      <c r="AA106" s="166"/>
      <c r="AB106" s="166"/>
      <c r="AC106" s="166"/>
      <c r="AD106" s="166"/>
      <c r="AE106" s="166"/>
      <c r="AF106" s="166"/>
      <c r="AG106" s="166"/>
      <c r="AH106" s="166"/>
      <c r="AI106" s="166"/>
      <c r="AJ106" s="166"/>
    </row>
    <row r="107" spans="1:36" s="169" customFormat="1" ht="24.95" customHeight="1">
      <c r="B107" s="174" t="s">
        <v>318</v>
      </c>
      <c r="C107" s="407" t="s">
        <v>312</v>
      </c>
      <c r="D107" s="407"/>
      <c r="E107" s="407"/>
      <c r="F107" s="407"/>
      <c r="G107" s="407"/>
      <c r="H107" s="209" t="str">
        <f>IFERROR(VLOOKUP(#REF!,#REF!,3,0),"")</f>
        <v/>
      </c>
      <c r="I107" s="408"/>
      <c r="J107" s="408"/>
      <c r="K107" s="201"/>
      <c r="L107" s="201"/>
      <c r="M107" s="201"/>
      <c r="N107" s="201"/>
      <c r="O107" s="201"/>
      <c r="P107" s="201"/>
      <c r="Q107" s="189">
        <f>SUBTOTAL(9,Q108:Q120)</f>
        <v>0</v>
      </c>
    </row>
    <row r="108" spans="1:36" s="167" customFormat="1" ht="24.95" customHeight="1" outlineLevel="1">
      <c r="B108" s="176" t="s">
        <v>319</v>
      </c>
      <c r="C108" s="402" t="s">
        <v>649</v>
      </c>
      <c r="D108" s="403"/>
      <c r="E108" s="403"/>
      <c r="F108" s="403"/>
      <c r="G108" s="404"/>
      <c r="H108" s="123" t="s">
        <v>53</v>
      </c>
      <c r="I108" s="405">
        <f>12535+((6+(1.2*0.17*16))*63*2)</f>
        <v>13702.263999999999</v>
      </c>
      <c r="J108" s="406"/>
      <c r="K108" s="122"/>
      <c r="L108" s="122"/>
      <c r="M108" s="122"/>
      <c r="N108" s="122"/>
      <c r="O108" s="122"/>
      <c r="P108" s="122"/>
      <c r="Q108" s="157"/>
    </row>
    <row r="109" spans="1:36" s="167" customFormat="1" ht="24.95" customHeight="1" outlineLevel="1">
      <c r="B109" s="176" t="s">
        <v>320</v>
      </c>
      <c r="C109" s="402" t="s">
        <v>1312</v>
      </c>
      <c r="D109" s="403"/>
      <c r="E109" s="403"/>
      <c r="F109" s="403"/>
      <c r="G109" s="404"/>
      <c r="H109" s="163" t="s">
        <v>53</v>
      </c>
      <c r="I109" s="405">
        <f>12535+((6+(1.2*0.17*16))*63*2)</f>
        <v>13702.263999999999</v>
      </c>
      <c r="J109" s="406"/>
      <c r="K109" s="164"/>
      <c r="L109" s="164"/>
      <c r="M109" s="164"/>
      <c r="N109" s="164"/>
      <c r="O109" s="164"/>
      <c r="P109" s="164"/>
      <c r="Q109" s="165"/>
    </row>
    <row r="110" spans="1:36" s="167" customFormat="1" ht="24.95" customHeight="1" outlineLevel="1">
      <c r="B110" s="176" t="s">
        <v>321</v>
      </c>
      <c r="C110" s="402" t="s">
        <v>1313</v>
      </c>
      <c r="D110" s="403"/>
      <c r="E110" s="403"/>
      <c r="F110" s="403"/>
      <c r="G110" s="404"/>
      <c r="H110" s="163" t="s">
        <v>53</v>
      </c>
      <c r="I110" s="405">
        <f>12535+((6+(1.2*0.17*16))*63*2)</f>
        <v>13702.263999999999</v>
      </c>
      <c r="J110" s="406"/>
      <c r="K110" s="164"/>
      <c r="L110" s="164"/>
      <c r="M110" s="164"/>
      <c r="N110" s="164"/>
      <c r="O110" s="164"/>
      <c r="P110" s="164"/>
      <c r="Q110" s="165"/>
    </row>
    <row r="111" spans="1:36" s="167" customFormat="1" ht="24.95" customHeight="1" outlineLevel="1">
      <c r="B111" s="176" t="s">
        <v>322</v>
      </c>
      <c r="C111" s="402" t="s">
        <v>1314</v>
      </c>
      <c r="D111" s="403"/>
      <c r="E111" s="403"/>
      <c r="F111" s="403"/>
      <c r="G111" s="404"/>
      <c r="H111" s="163" t="s">
        <v>1315</v>
      </c>
      <c r="I111" s="405">
        <v>2.8</v>
      </c>
      <c r="J111" s="406"/>
      <c r="K111" s="164"/>
      <c r="L111" s="164"/>
      <c r="M111" s="164"/>
      <c r="N111" s="164"/>
      <c r="O111" s="164"/>
      <c r="P111" s="164"/>
      <c r="Q111" s="165"/>
    </row>
    <row r="112" spans="1:36" s="167" customFormat="1" ht="24.95" customHeight="1" outlineLevel="1">
      <c r="B112" s="176" t="s">
        <v>323</v>
      </c>
      <c r="C112" s="402" t="s">
        <v>650</v>
      </c>
      <c r="D112" s="403"/>
      <c r="E112" s="403"/>
      <c r="F112" s="403"/>
      <c r="G112" s="404"/>
      <c r="H112" s="123" t="s">
        <v>60</v>
      </c>
      <c r="I112" s="405">
        <f>I108*0.1</f>
        <v>1370.2264</v>
      </c>
      <c r="J112" s="406"/>
      <c r="K112" s="122"/>
      <c r="L112" s="122"/>
      <c r="M112" s="122"/>
      <c r="N112" s="122"/>
      <c r="O112" s="122"/>
      <c r="P112" s="122"/>
      <c r="Q112" s="157"/>
    </row>
    <row r="113" spans="1:36" s="167" customFormat="1" ht="24.95" customHeight="1" outlineLevel="1">
      <c r="B113" s="176" t="s">
        <v>1664</v>
      </c>
      <c r="C113" s="402" t="s">
        <v>651</v>
      </c>
      <c r="D113" s="403"/>
      <c r="E113" s="403"/>
      <c r="F113" s="403"/>
      <c r="G113" s="404"/>
      <c r="H113" s="123" t="s">
        <v>60</v>
      </c>
      <c r="I113" s="405">
        <v>30</v>
      </c>
      <c r="J113" s="406"/>
      <c r="K113" s="122"/>
      <c r="L113" s="122"/>
      <c r="M113" s="122"/>
      <c r="N113" s="122"/>
      <c r="O113" s="122"/>
      <c r="P113" s="122"/>
      <c r="Q113" s="157"/>
    </row>
    <row r="114" spans="1:36" s="167" customFormat="1" ht="24.95" customHeight="1" outlineLevel="1">
      <c r="B114" s="176" t="s">
        <v>1665</v>
      </c>
      <c r="C114" s="402" t="s">
        <v>652</v>
      </c>
      <c r="D114" s="403"/>
      <c r="E114" s="403"/>
      <c r="F114" s="403"/>
      <c r="G114" s="404"/>
      <c r="H114" s="123" t="s">
        <v>60</v>
      </c>
      <c r="I114" s="405">
        <f>I113*0.15</f>
        <v>4.5</v>
      </c>
      <c r="J114" s="406"/>
      <c r="K114" s="122"/>
      <c r="L114" s="122"/>
      <c r="M114" s="122"/>
      <c r="N114" s="122"/>
      <c r="O114" s="122"/>
      <c r="P114" s="122"/>
      <c r="Q114" s="157"/>
    </row>
    <row r="115" spans="1:36" s="167" customFormat="1" ht="24.95" customHeight="1" outlineLevel="1">
      <c r="B115" s="176" t="s">
        <v>1316</v>
      </c>
      <c r="C115" s="402" t="s">
        <v>100</v>
      </c>
      <c r="D115" s="403"/>
      <c r="E115" s="403"/>
      <c r="F115" s="403"/>
      <c r="G115" s="404"/>
      <c r="H115" s="163" t="s">
        <v>53</v>
      </c>
      <c r="I115" s="405">
        <v>100</v>
      </c>
      <c r="J115" s="406"/>
      <c r="K115" s="164"/>
      <c r="L115" s="164"/>
      <c r="M115" s="164"/>
      <c r="N115" s="164"/>
      <c r="O115" s="164"/>
      <c r="P115" s="164"/>
      <c r="Q115" s="165"/>
    </row>
    <row r="116" spans="1:36" s="167" customFormat="1" ht="24.95" customHeight="1" outlineLevel="1">
      <c r="B116" s="176" t="s">
        <v>1666</v>
      </c>
      <c r="C116" s="402" t="s">
        <v>653</v>
      </c>
      <c r="D116" s="403"/>
      <c r="E116" s="403"/>
      <c r="F116" s="403"/>
      <c r="G116" s="404"/>
      <c r="H116" s="123" t="s">
        <v>60</v>
      </c>
      <c r="I116" s="405">
        <v>400</v>
      </c>
      <c r="J116" s="406"/>
      <c r="K116" s="122"/>
      <c r="L116" s="122"/>
      <c r="M116" s="122"/>
      <c r="N116" s="122"/>
      <c r="O116" s="122"/>
      <c r="P116" s="122"/>
      <c r="Q116" s="157"/>
    </row>
    <row r="117" spans="1:36" s="167" customFormat="1" ht="41.45" customHeight="1" outlineLevel="1">
      <c r="B117" s="176" t="s">
        <v>1317</v>
      </c>
      <c r="C117" s="434" t="s">
        <v>1296</v>
      </c>
      <c r="D117" s="435"/>
      <c r="E117" s="435"/>
      <c r="F117" s="435"/>
      <c r="G117" s="436"/>
      <c r="H117" s="163" t="s">
        <v>59</v>
      </c>
      <c r="I117" s="405">
        <v>4.5</v>
      </c>
      <c r="J117" s="406"/>
      <c r="K117" s="164"/>
      <c r="L117" s="164"/>
      <c r="M117" s="164"/>
      <c r="N117" s="164"/>
      <c r="O117" s="164"/>
      <c r="P117" s="164"/>
      <c r="Q117" s="165"/>
    </row>
    <row r="118" spans="1:36" s="167" customFormat="1" ht="35.450000000000003" customHeight="1" outlineLevel="1">
      <c r="B118" s="176" t="s">
        <v>1318</v>
      </c>
      <c r="C118" s="437" t="s">
        <v>235</v>
      </c>
      <c r="D118" s="438"/>
      <c r="E118" s="438"/>
      <c r="F118" s="438"/>
      <c r="G118" s="439"/>
      <c r="H118" s="163" t="s">
        <v>285</v>
      </c>
      <c r="I118" s="432">
        <v>1</v>
      </c>
      <c r="J118" s="433"/>
      <c r="K118" s="276"/>
      <c r="L118" s="277"/>
      <c r="M118" s="164"/>
      <c r="N118" s="164"/>
      <c r="O118" s="164"/>
      <c r="P118" s="164"/>
      <c r="Q118" s="165"/>
    </row>
    <row r="119" spans="1:36" s="167" customFormat="1" ht="24.95" customHeight="1" outlineLevel="1">
      <c r="B119" s="176" t="s">
        <v>1319</v>
      </c>
      <c r="C119" s="445" t="s">
        <v>236</v>
      </c>
      <c r="D119" s="446"/>
      <c r="E119" s="446"/>
      <c r="F119" s="446"/>
      <c r="G119" s="447"/>
      <c r="H119" s="278" t="s">
        <v>1299</v>
      </c>
      <c r="I119" s="432">
        <v>2</v>
      </c>
      <c r="J119" s="433"/>
      <c r="K119" s="276"/>
      <c r="L119" s="277"/>
      <c r="M119" s="164"/>
      <c r="N119" s="164"/>
      <c r="O119" s="164"/>
      <c r="P119" s="164"/>
      <c r="Q119" s="165"/>
    </row>
    <row r="120" spans="1:36" s="196" customFormat="1" ht="9.9499999999999993" customHeight="1">
      <c r="A120" s="167"/>
      <c r="B120" s="197"/>
      <c r="C120" s="198" t="str">
        <f>IFERROR(VLOOKUP(#REF!,#REF!,2,0),"")</f>
        <v/>
      </c>
      <c r="D120" s="198"/>
      <c r="E120" s="198"/>
      <c r="F120" s="198"/>
      <c r="G120" s="199"/>
      <c r="H120" s="199" t="str">
        <f>IFERROR(VLOOKUP(#REF!,#REF!,3,0),"")</f>
        <v/>
      </c>
      <c r="I120" s="200"/>
      <c r="J120" s="200"/>
      <c r="K120" s="201"/>
      <c r="L120" s="201"/>
      <c r="M120" s="201"/>
      <c r="N120" s="201"/>
      <c r="O120" s="201"/>
      <c r="P120" s="201"/>
      <c r="Q120" s="205"/>
      <c r="R120" s="166"/>
      <c r="S120" s="166"/>
      <c r="T120" s="166"/>
      <c r="U120" s="166"/>
      <c r="V120" s="166"/>
      <c r="W120" s="166"/>
      <c r="X120" s="166"/>
      <c r="Y120" s="166"/>
      <c r="Z120" s="166"/>
      <c r="AA120" s="166"/>
      <c r="AB120" s="166"/>
      <c r="AC120" s="166"/>
      <c r="AD120" s="166"/>
      <c r="AE120" s="166"/>
      <c r="AF120" s="166"/>
      <c r="AG120" s="166"/>
      <c r="AH120" s="166"/>
      <c r="AI120" s="166"/>
      <c r="AJ120" s="166"/>
    </row>
    <row r="121" spans="1:36" s="167" customFormat="1" ht="24.95" customHeight="1">
      <c r="B121" s="178">
        <v>6</v>
      </c>
      <c r="C121" s="409" t="s">
        <v>332</v>
      </c>
      <c r="D121" s="409"/>
      <c r="E121" s="409"/>
      <c r="F121" s="409"/>
      <c r="G121" s="409"/>
      <c r="H121" s="90" t="s">
        <v>47</v>
      </c>
      <c r="I121" s="297"/>
      <c r="J121" s="297"/>
      <c r="K121" s="38"/>
      <c r="L121" s="38"/>
      <c r="M121" s="38"/>
      <c r="N121" s="207"/>
      <c r="O121" s="207"/>
      <c r="P121" s="207"/>
      <c r="Q121" s="208">
        <f>SUBTOTAL(9,Q122:Q140)</f>
        <v>0</v>
      </c>
    </row>
    <row r="122" spans="1:36" s="169" customFormat="1" ht="24.95" customHeight="1">
      <c r="B122" s="174" t="s">
        <v>333</v>
      </c>
      <c r="C122" s="407" t="s">
        <v>654</v>
      </c>
      <c r="D122" s="407"/>
      <c r="E122" s="407"/>
      <c r="F122" s="407"/>
      <c r="G122" s="407"/>
      <c r="H122" s="209"/>
      <c r="I122" s="408"/>
      <c r="J122" s="408"/>
      <c r="K122" s="201"/>
      <c r="L122" s="201"/>
      <c r="M122" s="201"/>
      <c r="N122" s="201"/>
      <c r="O122" s="201"/>
      <c r="P122" s="201"/>
      <c r="Q122" s="189">
        <f>SUBTOTAL(9,Q123:Q125)</f>
        <v>0</v>
      </c>
    </row>
    <row r="123" spans="1:36" s="167" customFormat="1" ht="60" customHeight="1" outlineLevel="1">
      <c r="B123" s="176" t="s">
        <v>334</v>
      </c>
      <c r="C123" s="402" t="s">
        <v>519</v>
      </c>
      <c r="D123" s="403"/>
      <c r="E123" s="403"/>
      <c r="F123" s="403"/>
      <c r="G123" s="404"/>
      <c r="H123" s="123" t="s">
        <v>60</v>
      </c>
      <c r="I123" s="405">
        <v>240</v>
      </c>
      <c r="J123" s="406"/>
      <c r="K123" s="122"/>
      <c r="L123" s="122"/>
      <c r="M123" s="122"/>
      <c r="N123" s="122"/>
      <c r="O123" s="122"/>
      <c r="P123" s="122"/>
      <c r="Q123" s="157"/>
    </row>
    <row r="124" spans="1:36" s="167" customFormat="1" ht="60" customHeight="1" outlineLevel="1">
      <c r="B124" s="176" t="s">
        <v>335</v>
      </c>
      <c r="C124" s="402" t="s">
        <v>520</v>
      </c>
      <c r="D124" s="403"/>
      <c r="E124" s="403"/>
      <c r="F124" s="403"/>
      <c r="G124" s="404"/>
      <c r="H124" s="123" t="s">
        <v>60</v>
      </c>
      <c r="I124" s="405">
        <v>80</v>
      </c>
      <c r="J124" s="406"/>
      <c r="K124" s="122"/>
      <c r="L124" s="122"/>
      <c r="M124" s="122"/>
      <c r="N124" s="122"/>
      <c r="O124" s="122"/>
      <c r="P124" s="122"/>
      <c r="Q124" s="157"/>
    </row>
    <row r="125" spans="1:36" s="196" customFormat="1" ht="9.9499999999999993" customHeight="1">
      <c r="A125" s="167"/>
      <c r="B125" s="197"/>
      <c r="C125" s="198" t="str">
        <f>IFERROR(VLOOKUP(#REF!,#REF!,2,0),"")</f>
        <v/>
      </c>
      <c r="D125" s="198"/>
      <c r="E125" s="198"/>
      <c r="F125" s="198"/>
      <c r="G125" s="199"/>
      <c r="H125" s="199" t="str">
        <f>IFERROR(VLOOKUP(#REF!,#REF!,3,0),"")</f>
        <v/>
      </c>
      <c r="I125" s="200"/>
      <c r="J125" s="200"/>
      <c r="K125" s="201"/>
      <c r="L125" s="201"/>
      <c r="M125" s="201"/>
      <c r="N125" s="201"/>
      <c r="O125" s="201"/>
      <c r="P125" s="201"/>
      <c r="Q125" s="205"/>
      <c r="R125" s="166"/>
      <c r="S125" s="166"/>
      <c r="T125" s="166"/>
      <c r="U125" s="166"/>
      <c r="V125" s="166"/>
      <c r="W125" s="166"/>
      <c r="X125" s="166"/>
      <c r="Y125" s="166"/>
      <c r="Z125" s="166"/>
      <c r="AA125" s="166"/>
      <c r="AB125" s="166"/>
      <c r="AC125" s="166"/>
      <c r="AD125" s="166"/>
      <c r="AE125" s="166"/>
      <c r="AF125" s="166"/>
      <c r="AG125" s="166"/>
      <c r="AH125" s="166"/>
      <c r="AI125" s="166"/>
      <c r="AJ125" s="166"/>
    </row>
    <row r="126" spans="1:36" s="169" customFormat="1" ht="24.95" customHeight="1">
      <c r="B126" s="174" t="s">
        <v>660</v>
      </c>
      <c r="C126" s="407" t="s">
        <v>655</v>
      </c>
      <c r="D126" s="407"/>
      <c r="E126" s="407"/>
      <c r="F126" s="407"/>
      <c r="G126" s="407"/>
      <c r="H126" s="209"/>
      <c r="I126" s="408"/>
      <c r="J126" s="408"/>
      <c r="K126" s="201"/>
      <c r="L126" s="201"/>
      <c r="M126" s="201"/>
      <c r="N126" s="201"/>
      <c r="O126" s="201"/>
      <c r="P126" s="201"/>
      <c r="Q126" s="189">
        <f>SUBTOTAL(9,Q127:Q128)</f>
        <v>0</v>
      </c>
    </row>
    <row r="127" spans="1:36" s="167" customFormat="1" ht="40.15" customHeight="1" outlineLevel="1">
      <c r="B127" s="176" t="s">
        <v>661</v>
      </c>
      <c r="C127" s="402" t="s">
        <v>521</v>
      </c>
      <c r="D127" s="403"/>
      <c r="E127" s="403"/>
      <c r="F127" s="403"/>
      <c r="G127" s="404"/>
      <c r="H127" s="123" t="s">
        <v>60</v>
      </c>
      <c r="I127" s="405">
        <v>280</v>
      </c>
      <c r="J127" s="406"/>
      <c r="K127" s="122"/>
      <c r="L127" s="122"/>
      <c r="M127" s="122"/>
      <c r="N127" s="122"/>
      <c r="O127" s="122"/>
      <c r="P127" s="122"/>
      <c r="Q127" s="157"/>
    </row>
    <row r="128" spans="1:36" s="196" customFormat="1" ht="9.9499999999999993" customHeight="1">
      <c r="A128" s="167"/>
      <c r="B128" s="197"/>
      <c r="C128" s="198" t="str">
        <f>IFERROR(VLOOKUP(#REF!,#REF!,2,0),"")</f>
        <v/>
      </c>
      <c r="D128" s="198"/>
      <c r="E128" s="198"/>
      <c r="F128" s="198"/>
      <c r="G128" s="199"/>
      <c r="H128" s="199" t="str">
        <f>IFERROR(VLOOKUP(#REF!,#REF!,3,0),"")</f>
        <v/>
      </c>
      <c r="I128" s="200"/>
      <c r="J128" s="200"/>
      <c r="K128" s="201"/>
      <c r="L128" s="201"/>
      <c r="M128" s="201"/>
      <c r="N128" s="201"/>
      <c r="O128" s="201"/>
      <c r="P128" s="201"/>
      <c r="Q128" s="205"/>
      <c r="R128" s="166"/>
      <c r="S128" s="166"/>
      <c r="T128" s="166"/>
      <c r="U128" s="166"/>
      <c r="V128" s="166"/>
      <c r="W128" s="166"/>
      <c r="X128" s="166"/>
      <c r="Y128" s="166"/>
      <c r="Z128" s="166"/>
      <c r="AA128" s="166"/>
      <c r="AB128" s="166"/>
      <c r="AC128" s="166"/>
      <c r="AD128" s="166"/>
      <c r="AE128" s="166"/>
      <c r="AF128" s="166"/>
      <c r="AG128" s="166"/>
      <c r="AH128" s="166"/>
      <c r="AI128" s="166"/>
      <c r="AJ128" s="166"/>
    </row>
    <row r="129" spans="1:36" s="169" customFormat="1" ht="24.95" customHeight="1">
      <c r="B129" s="174" t="s">
        <v>662</v>
      </c>
      <c r="C129" s="407" t="s">
        <v>656</v>
      </c>
      <c r="D129" s="407"/>
      <c r="E129" s="407"/>
      <c r="F129" s="407"/>
      <c r="G129" s="407"/>
      <c r="H129" s="209"/>
      <c r="I129" s="408"/>
      <c r="J129" s="408"/>
      <c r="K129" s="201"/>
      <c r="L129" s="201"/>
      <c r="M129" s="201"/>
      <c r="N129" s="201"/>
      <c r="O129" s="201"/>
      <c r="P129" s="201"/>
      <c r="Q129" s="189">
        <f>SUBTOTAL(9,Q130:Q132)</f>
        <v>0</v>
      </c>
    </row>
    <row r="130" spans="1:36" s="167" customFormat="1" ht="40.15" customHeight="1" outlineLevel="1">
      <c r="B130" s="176" t="s">
        <v>663</v>
      </c>
      <c r="C130" s="402" t="s">
        <v>657</v>
      </c>
      <c r="D130" s="403"/>
      <c r="E130" s="403"/>
      <c r="F130" s="403"/>
      <c r="G130" s="404"/>
      <c r="H130" s="123" t="s">
        <v>60</v>
      </c>
      <c r="I130" s="405">
        <v>150</v>
      </c>
      <c r="J130" s="406"/>
      <c r="K130" s="122"/>
      <c r="L130" s="122"/>
      <c r="M130" s="122"/>
      <c r="N130" s="122"/>
      <c r="O130" s="122"/>
      <c r="P130" s="122"/>
      <c r="Q130" s="157"/>
    </row>
    <row r="131" spans="1:36" s="167" customFormat="1" ht="60" customHeight="1" outlineLevel="1">
      <c r="B131" s="176" t="s">
        <v>664</v>
      </c>
      <c r="C131" s="402" t="s">
        <v>658</v>
      </c>
      <c r="D131" s="403"/>
      <c r="E131" s="403"/>
      <c r="F131" s="403"/>
      <c r="G131" s="404"/>
      <c r="H131" s="123" t="s">
        <v>42</v>
      </c>
      <c r="I131" s="405">
        <v>20</v>
      </c>
      <c r="J131" s="406"/>
      <c r="K131" s="122"/>
      <c r="L131" s="122"/>
      <c r="M131" s="122"/>
      <c r="N131" s="122"/>
      <c r="O131" s="122"/>
      <c r="P131" s="122"/>
      <c r="Q131" s="157"/>
    </row>
    <row r="132" spans="1:36" s="196" customFormat="1" ht="9.9499999999999993" customHeight="1">
      <c r="A132" s="167"/>
      <c r="B132" s="197"/>
      <c r="C132" s="198" t="str">
        <f>IFERROR(VLOOKUP(#REF!,#REF!,2,0),"")</f>
        <v/>
      </c>
      <c r="D132" s="198"/>
      <c r="E132" s="198"/>
      <c r="F132" s="198"/>
      <c r="G132" s="199"/>
      <c r="H132" s="199" t="str">
        <f>IFERROR(VLOOKUP(#REF!,#REF!,3,0),"")</f>
        <v/>
      </c>
      <c r="I132" s="200"/>
      <c r="J132" s="200"/>
      <c r="K132" s="201"/>
      <c r="L132" s="201"/>
      <c r="M132" s="201"/>
      <c r="N132" s="201"/>
      <c r="O132" s="201"/>
      <c r="P132" s="201"/>
      <c r="Q132" s="205">
        <f>SUM(N132:P132)</f>
        <v>0</v>
      </c>
      <c r="R132" s="166"/>
      <c r="S132" s="166"/>
      <c r="T132" s="166"/>
      <c r="U132" s="166"/>
      <c r="V132" s="166"/>
      <c r="W132" s="166"/>
      <c r="X132" s="166"/>
      <c r="Y132" s="166"/>
      <c r="Z132" s="166"/>
      <c r="AA132" s="166"/>
      <c r="AB132" s="166"/>
      <c r="AC132" s="166"/>
      <c r="AD132" s="166"/>
      <c r="AE132" s="166"/>
      <c r="AF132" s="166"/>
      <c r="AG132" s="166"/>
      <c r="AH132" s="166"/>
      <c r="AI132" s="166"/>
      <c r="AJ132" s="166"/>
    </row>
    <row r="133" spans="1:36" s="169" customFormat="1" ht="24.95" customHeight="1">
      <c r="B133" s="174" t="s">
        <v>665</v>
      </c>
      <c r="C133" s="407" t="s">
        <v>659</v>
      </c>
      <c r="D133" s="407"/>
      <c r="E133" s="407"/>
      <c r="F133" s="407"/>
      <c r="G133" s="407"/>
      <c r="H133" s="209"/>
      <c r="I133" s="408"/>
      <c r="J133" s="408"/>
      <c r="K133" s="201"/>
      <c r="L133" s="201"/>
      <c r="M133" s="201"/>
      <c r="N133" s="201"/>
      <c r="O133" s="201"/>
      <c r="P133" s="201"/>
      <c r="Q133" s="189">
        <f>SUBTOTAL(9,Q134:Q140)</f>
        <v>0</v>
      </c>
    </row>
    <row r="134" spans="1:36" s="167" customFormat="1" ht="25.15" customHeight="1" outlineLevel="1">
      <c r="B134" s="176" t="s">
        <v>666</v>
      </c>
      <c r="C134" s="402" t="s">
        <v>1320</v>
      </c>
      <c r="D134" s="403"/>
      <c r="E134" s="403"/>
      <c r="F134" s="403"/>
      <c r="G134" s="404"/>
      <c r="H134" s="123" t="str">
        <f>IFERROR(VLOOKUP(#REF!,#REF!,3,0),"")</f>
        <v/>
      </c>
      <c r="I134" s="405">
        <v>200</v>
      </c>
      <c r="J134" s="406"/>
      <c r="K134" s="122"/>
      <c r="L134" s="122"/>
      <c r="M134" s="122"/>
      <c r="N134" s="122"/>
      <c r="O134" s="122"/>
      <c r="P134" s="122"/>
      <c r="Q134" s="157"/>
    </row>
    <row r="135" spans="1:36" s="167" customFormat="1" ht="10.5" customHeight="1" outlineLevel="1">
      <c r="B135" s="176"/>
      <c r="C135" s="227"/>
      <c r="D135" s="227"/>
      <c r="E135" s="227"/>
      <c r="F135" s="227"/>
      <c r="G135" s="227"/>
      <c r="H135" s="260"/>
      <c r="I135" s="261"/>
      <c r="J135" s="261"/>
      <c r="K135" s="262"/>
      <c r="L135" s="262"/>
      <c r="M135" s="262"/>
      <c r="N135" s="262"/>
      <c r="O135" s="262"/>
      <c r="P135" s="262"/>
      <c r="Q135" s="263"/>
    </row>
    <row r="136" spans="1:36" s="169" customFormat="1" ht="24.95" customHeight="1">
      <c r="B136" s="174" t="s">
        <v>1284</v>
      </c>
      <c r="C136" s="407" t="s">
        <v>1289</v>
      </c>
      <c r="D136" s="407"/>
      <c r="E136" s="407"/>
      <c r="F136" s="407"/>
      <c r="G136" s="407"/>
      <c r="H136" s="209"/>
      <c r="I136" s="408"/>
      <c r="J136" s="408"/>
      <c r="K136" s="226"/>
      <c r="L136" s="226"/>
      <c r="M136" s="226"/>
      <c r="N136" s="226"/>
      <c r="O136" s="226"/>
      <c r="P136" s="226"/>
      <c r="Q136" s="228">
        <f>SUBTOTAL(9,Q137:Q139)</f>
        <v>0</v>
      </c>
    </row>
    <row r="137" spans="1:36" s="167" customFormat="1" ht="25.15" customHeight="1" outlineLevel="1">
      <c r="B137" s="176" t="s">
        <v>1285</v>
      </c>
      <c r="C137" s="402" t="s">
        <v>1287</v>
      </c>
      <c r="D137" s="403"/>
      <c r="E137" s="403"/>
      <c r="F137" s="403"/>
      <c r="G137" s="404"/>
      <c r="H137" s="123" t="s">
        <v>60</v>
      </c>
      <c r="I137" s="405">
        <v>3.2</v>
      </c>
      <c r="J137" s="406"/>
      <c r="K137" s="122"/>
      <c r="L137" s="122"/>
      <c r="M137" s="122"/>
      <c r="N137" s="122"/>
      <c r="O137" s="122"/>
      <c r="P137" s="122"/>
      <c r="Q137" s="157"/>
    </row>
    <row r="138" spans="1:36" s="167" customFormat="1" ht="25.15" customHeight="1" outlineLevel="1">
      <c r="B138" s="176" t="s">
        <v>1286</v>
      </c>
      <c r="C138" s="402" t="s">
        <v>1288</v>
      </c>
      <c r="D138" s="403"/>
      <c r="E138" s="403"/>
      <c r="F138" s="403"/>
      <c r="G138" s="404"/>
      <c r="H138" s="123" t="s">
        <v>60</v>
      </c>
      <c r="I138" s="405">
        <v>6.4</v>
      </c>
      <c r="J138" s="406"/>
      <c r="K138" s="122"/>
      <c r="L138" s="122"/>
      <c r="M138" s="122"/>
      <c r="N138" s="122"/>
      <c r="O138" s="122"/>
      <c r="P138" s="122"/>
      <c r="Q138" s="157"/>
    </row>
    <row r="139" spans="1:36" s="167" customFormat="1" ht="7.5" customHeight="1" outlineLevel="1">
      <c r="B139" s="176"/>
      <c r="C139" s="227"/>
      <c r="D139" s="227"/>
      <c r="E139" s="227"/>
      <c r="F139" s="227"/>
      <c r="G139" s="227"/>
      <c r="H139" s="260"/>
      <c r="I139" s="261"/>
      <c r="J139" s="261"/>
      <c r="K139" s="262"/>
      <c r="L139" s="262"/>
      <c r="M139" s="262"/>
      <c r="N139" s="262"/>
      <c r="O139" s="262"/>
      <c r="P139" s="262"/>
      <c r="Q139" s="263"/>
    </row>
    <row r="140" spans="1:36" s="196" customFormat="1" ht="9.9499999999999993" customHeight="1">
      <c r="A140" s="167"/>
      <c r="B140" s="197"/>
      <c r="C140" s="198" t="str">
        <f>IFERROR(VLOOKUP(#REF!,#REF!,2,0),"")</f>
        <v/>
      </c>
      <c r="D140" s="198"/>
      <c r="E140" s="198"/>
      <c r="F140" s="198"/>
      <c r="G140" s="199"/>
      <c r="H140" s="199" t="str">
        <f>IFERROR(VLOOKUP(#REF!,#REF!,3,0),"")</f>
        <v/>
      </c>
      <c r="I140" s="200"/>
      <c r="J140" s="200"/>
      <c r="K140" s="201"/>
      <c r="L140" s="201"/>
      <c r="M140" s="201"/>
      <c r="N140" s="201"/>
      <c r="O140" s="201"/>
      <c r="P140" s="201"/>
      <c r="Q140" s="205"/>
      <c r="R140" s="166"/>
      <c r="S140" s="166"/>
      <c r="T140" s="166"/>
      <c r="U140" s="166"/>
      <c r="V140" s="166"/>
      <c r="W140" s="166"/>
      <c r="X140" s="166"/>
      <c r="Y140" s="166"/>
      <c r="Z140" s="166"/>
      <c r="AA140" s="166"/>
      <c r="AB140" s="166"/>
      <c r="AC140" s="166"/>
      <c r="AD140" s="166"/>
      <c r="AE140" s="166"/>
      <c r="AF140" s="166"/>
      <c r="AG140" s="166"/>
      <c r="AH140" s="166"/>
      <c r="AI140" s="166"/>
      <c r="AJ140" s="166"/>
    </row>
    <row r="141" spans="1:36" s="167" customFormat="1" ht="24.95" customHeight="1">
      <c r="B141" s="178">
        <v>7</v>
      </c>
      <c r="C141" s="409" t="s">
        <v>336</v>
      </c>
      <c r="D141" s="409"/>
      <c r="E141" s="409"/>
      <c r="F141" s="409"/>
      <c r="G141" s="409"/>
      <c r="H141" s="90" t="s">
        <v>47</v>
      </c>
      <c r="I141" s="297"/>
      <c r="J141" s="297"/>
      <c r="K141" s="38"/>
      <c r="L141" s="38"/>
      <c r="M141" s="38"/>
      <c r="N141" s="207"/>
      <c r="O141" s="207"/>
      <c r="P141" s="207"/>
      <c r="Q141" s="208">
        <f>SUBTOTAL(9,Q142:Q148)</f>
        <v>0</v>
      </c>
    </row>
    <row r="142" spans="1:36" s="169" customFormat="1" ht="24.95" customHeight="1">
      <c r="B142" s="174" t="s">
        <v>337</v>
      </c>
      <c r="C142" s="407" t="s">
        <v>336</v>
      </c>
      <c r="D142" s="407"/>
      <c r="E142" s="407"/>
      <c r="F142" s="407"/>
      <c r="G142" s="407"/>
      <c r="H142" s="209"/>
      <c r="I142" s="408"/>
      <c r="J142" s="408"/>
      <c r="K142" s="201"/>
      <c r="L142" s="201"/>
      <c r="M142" s="201"/>
      <c r="N142" s="201"/>
      <c r="O142" s="201"/>
      <c r="P142" s="201"/>
      <c r="Q142" s="189">
        <f>SUBTOTAL(9,Q143:Q148)</f>
        <v>0</v>
      </c>
    </row>
    <row r="143" spans="1:36" s="167" customFormat="1" ht="24.95" customHeight="1" outlineLevel="1">
      <c r="B143" s="176" t="s">
        <v>338</v>
      </c>
      <c r="C143" s="402" t="s">
        <v>114</v>
      </c>
      <c r="D143" s="403"/>
      <c r="E143" s="403"/>
      <c r="F143" s="403"/>
      <c r="G143" s="404"/>
      <c r="H143" s="123" t="s">
        <v>60</v>
      </c>
      <c r="I143" s="405">
        <v>600</v>
      </c>
      <c r="J143" s="406"/>
      <c r="K143" s="122"/>
      <c r="L143" s="122"/>
      <c r="M143" s="122"/>
      <c r="N143" s="122"/>
      <c r="O143" s="122"/>
      <c r="P143" s="122"/>
      <c r="Q143" s="157"/>
    </row>
    <row r="144" spans="1:36" s="167" customFormat="1" ht="24.95" customHeight="1" outlineLevel="1">
      <c r="B144" s="176" t="s">
        <v>339</v>
      </c>
      <c r="C144" s="402" t="s">
        <v>115</v>
      </c>
      <c r="D144" s="403"/>
      <c r="E144" s="403"/>
      <c r="F144" s="403"/>
      <c r="G144" s="404"/>
      <c r="H144" s="123" t="s">
        <v>60</v>
      </c>
      <c r="I144" s="405">
        <v>600</v>
      </c>
      <c r="J144" s="406"/>
      <c r="K144" s="122"/>
      <c r="L144" s="122"/>
      <c r="M144" s="122"/>
      <c r="N144" s="122"/>
      <c r="O144" s="122"/>
      <c r="P144" s="122"/>
      <c r="Q144" s="157"/>
    </row>
    <row r="145" spans="1:36" s="167" customFormat="1" ht="24.95" customHeight="1" outlineLevel="1">
      <c r="B145" s="176" t="s">
        <v>340</v>
      </c>
      <c r="C145" s="402" t="s">
        <v>117</v>
      </c>
      <c r="D145" s="403"/>
      <c r="E145" s="403"/>
      <c r="F145" s="403"/>
      <c r="G145" s="404"/>
      <c r="H145" s="123" t="s">
        <v>60</v>
      </c>
      <c r="I145" s="405">
        <v>600</v>
      </c>
      <c r="J145" s="406"/>
      <c r="K145" s="122"/>
      <c r="L145" s="122"/>
      <c r="M145" s="122"/>
      <c r="N145" s="122"/>
      <c r="O145" s="122"/>
      <c r="P145" s="122"/>
      <c r="Q145" s="157"/>
    </row>
    <row r="146" spans="1:36" s="167" customFormat="1" ht="24.95" customHeight="1" outlineLevel="1">
      <c r="B146" s="176" t="s">
        <v>341</v>
      </c>
      <c r="C146" s="402" t="s">
        <v>112</v>
      </c>
      <c r="D146" s="403"/>
      <c r="E146" s="403"/>
      <c r="F146" s="403"/>
      <c r="G146" s="404"/>
      <c r="H146" s="123" t="s">
        <v>60</v>
      </c>
      <c r="I146" s="405">
        <v>600</v>
      </c>
      <c r="J146" s="406"/>
      <c r="K146" s="122"/>
      <c r="L146" s="122"/>
      <c r="M146" s="122"/>
      <c r="N146" s="122"/>
      <c r="O146" s="122"/>
      <c r="P146" s="122"/>
      <c r="Q146" s="157"/>
    </row>
    <row r="147" spans="1:36" s="167" customFormat="1" ht="24.95" customHeight="1" outlineLevel="1">
      <c r="B147" s="176" t="s">
        <v>667</v>
      </c>
      <c r="C147" s="402" t="s">
        <v>113</v>
      </c>
      <c r="D147" s="403"/>
      <c r="E147" s="403"/>
      <c r="F147" s="403"/>
      <c r="G147" s="404"/>
      <c r="H147" s="123" t="s">
        <v>60</v>
      </c>
      <c r="I147" s="405">
        <v>600</v>
      </c>
      <c r="J147" s="406"/>
      <c r="K147" s="122"/>
      <c r="L147" s="122"/>
      <c r="M147" s="122"/>
      <c r="N147" s="122"/>
      <c r="O147" s="122"/>
      <c r="P147" s="122"/>
      <c r="Q147" s="157"/>
    </row>
    <row r="148" spans="1:36" s="196" customFormat="1" ht="9.9499999999999993" customHeight="1">
      <c r="A148" s="167"/>
      <c r="B148" s="197"/>
      <c r="C148" s="198" t="str">
        <f>IFERROR(VLOOKUP(#REF!,#REF!,2,0),"")</f>
        <v/>
      </c>
      <c r="D148" s="198"/>
      <c r="E148" s="198"/>
      <c r="F148" s="198"/>
      <c r="G148" s="199"/>
      <c r="H148" s="199" t="str">
        <f>IFERROR(VLOOKUP(#REF!,#REF!,3,0),"")</f>
        <v/>
      </c>
      <c r="I148" s="200"/>
      <c r="J148" s="200"/>
      <c r="K148" s="201"/>
      <c r="L148" s="201"/>
      <c r="M148" s="201"/>
      <c r="N148" s="201"/>
      <c r="O148" s="201"/>
      <c r="P148" s="201"/>
      <c r="Q148" s="205"/>
      <c r="R148" s="166"/>
      <c r="S148" s="166"/>
      <c r="T148" s="166"/>
      <c r="U148" s="166"/>
      <c r="V148" s="166"/>
      <c r="W148" s="166"/>
      <c r="X148" s="166"/>
      <c r="Y148" s="166"/>
      <c r="Z148" s="166"/>
      <c r="AA148" s="166"/>
      <c r="AB148" s="166"/>
      <c r="AC148" s="166"/>
      <c r="AD148" s="166"/>
      <c r="AE148" s="166"/>
      <c r="AF148" s="166"/>
      <c r="AG148" s="166"/>
      <c r="AH148" s="166"/>
      <c r="AI148" s="166"/>
      <c r="AJ148" s="166"/>
    </row>
    <row r="149" spans="1:36" s="167" customFormat="1" ht="24.95" customHeight="1">
      <c r="B149" s="178">
        <v>8</v>
      </c>
      <c r="C149" s="409" t="s">
        <v>668</v>
      </c>
      <c r="D149" s="409"/>
      <c r="E149" s="409"/>
      <c r="F149" s="409"/>
      <c r="G149" s="409"/>
      <c r="H149" s="90" t="s">
        <v>47</v>
      </c>
      <c r="I149" s="297"/>
      <c r="J149" s="297"/>
      <c r="K149" s="38"/>
      <c r="L149" s="38"/>
      <c r="M149" s="38"/>
      <c r="N149" s="207"/>
      <c r="O149" s="207"/>
      <c r="P149" s="207"/>
      <c r="Q149" s="208">
        <f>SUBTOTAL(9,Q150:Q159)</f>
        <v>0</v>
      </c>
    </row>
    <row r="150" spans="1:36" s="169" customFormat="1" ht="24.95" customHeight="1">
      <c r="B150" s="174" t="s">
        <v>342</v>
      </c>
      <c r="C150" s="407" t="s">
        <v>669</v>
      </c>
      <c r="D150" s="407"/>
      <c r="E150" s="407"/>
      <c r="F150" s="407"/>
      <c r="G150" s="407"/>
      <c r="H150" s="209"/>
      <c r="I150" s="408"/>
      <c r="J150" s="408"/>
      <c r="K150" s="201"/>
      <c r="L150" s="201"/>
      <c r="M150" s="201"/>
      <c r="N150" s="201"/>
      <c r="O150" s="201"/>
      <c r="P150" s="201"/>
      <c r="Q150" s="189">
        <f>SUBTOTAL(9,Q151:Q159)</f>
        <v>0</v>
      </c>
    </row>
    <row r="151" spans="1:36" s="167" customFormat="1" ht="24.95" customHeight="1" outlineLevel="1">
      <c r="B151" s="176" t="s">
        <v>343</v>
      </c>
      <c r="C151" s="402" t="s">
        <v>515</v>
      </c>
      <c r="D151" s="403"/>
      <c r="E151" s="403"/>
      <c r="F151" s="403"/>
      <c r="G151" s="404"/>
      <c r="H151" s="123" t="s">
        <v>42</v>
      </c>
      <c r="I151" s="405">
        <v>16</v>
      </c>
      <c r="J151" s="406"/>
      <c r="K151" s="122"/>
      <c r="L151" s="122"/>
      <c r="M151" s="122"/>
      <c r="N151" s="122"/>
      <c r="O151" s="122"/>
      <c r="P151" s="122"/>
      <c r="Q151" s="157"/>
    </row>
    <row r="152" spans="1:36" s="167" customFormat="1" ht="24.95" customHeight="1" outlineLevel="1">
      <c r="B152" s="176" t="s">
        <v>344</v>
      </c>
      <c r="C152" s="402" t="s">
        <v>514</v>
      </c>
      <c r="D152" s="403"/>
      <c r="E152" s="403"/>
      <c r="F152" s="403"/>
      <c r="G152" s="404"/>
      <c r="H152" s="123" t="s">
        <v>42</v>
      </c>
      <c r="I152" s="405">
        <v>7</v>
      </c>
      <c r="J152" s="406"/>
      <c r="K152" s="122"/>
      <c r="L152" s="122"/>
      <c r="M152" s="122"/>
      <c r="N152" s="122"/>
      <c r="O152" s="122"/>
      <c r="P152" s="122"/>
      <c r="Q152" s="157"/>
    </row>
    <row r="153" spans="1:36" s="167" customFormat="1" ht="39.950000000000003" customHeight="1" outlineLevel="1">
      <c r="B153" s="176" t="s">
        <v>345</v>
      </c>
      <c r="C153" s="402" t="s">
        <v>516</v>
      </c>
      <c r="D153" s="403"/>
      <c r="E153" s="403"/>
      <c r="F153" s="403"/>
      <c r="G153" s="404"/>
      <c r="H153" s="123" t="s">
        <v>42</v>
      </c>
      <c r="I153" s="405">
        <v>2</v>
      </c>
      <c r="J153" s="406"/>
      <c r="K153" s="122"/>
      <c r="L153" s="122"/>
      <c r="M153" s="122"/>
      <c r="N153" s="122"/>
      <c r="O153" s="122"/>
      <c r="P153" s="122"/>
      <c r="Q153" s="157"/>
    </row>
    <row r="154" spans="1:36" s="167" customFormat="1" ht="39.950000000000003" customHeight="1" outlineLevel="1">
      <c r="B154" s="176" t="s">
        <v>346</v>
      </c>
      <c r="C154" s="402" t="s">
        <v>517</v>
      </c>
      <c r="D154" s="403"/>
      <c r="E154" s="403"/>
      <c r="F154" s="403"/>
      <c r="G154" s="404"/>
      <c r="H154" s="123" t="s">
        <v>42</v>
      </c>
      <c r="I154" s="405">
        <v>6</v>
      </c>
      <c r="J154" s="406"/>
      <c r="K154" s="122"/>
      <c r="L154" s="122"/>
      <c r="M154" s="122"/>
      <c r="N154" s="122"/>
      <c r="O154" s="122"/>
      <c r="P154" s="122"/>
      <c r="Q154" s="157"/>
    </row>
    <row r="155" spans="1:36" s="167" customFormat="1" ht="24.95" customHeight="1" outlineLevel="1">
      <c r="B155" s="176" t="s">
        <v>670</v>
      </c>
      <c r="C155" s="402" t="s">
        <v>518</v>
      </c>
      <c r="D155" s="403"/>
      <c r="E155" s="403"/>
      <c r="F155" s="403"/>
      <c r="G155" s="404"/>
      <c r="H155" s="123" t="s">
        <v>42</v>
      </c>
      <c r="I155" s="405">
        <v>4</v>
      </c>
      <c r="J155" s="406"/>
      <c r="K155" s="122"/>
      <c r="L155" s="122"/>
      <c r="M155" s="122"/>
      <c r="N155" s="122"/>
      <c r="O155" s="122"/>
      <c r="P155" s="122"/>
      <c r="Q155" s="157"/>
    </row>
    <row r="156" spans="1:36" s="167" customFormat="1" ht="39.950000000000003" customHeight="1" outlineLevel="1">
      <c r="B156" s="176" t="s">
        <v>671</v>
      </c>
      <c r="C156" s="402" t="s">
        <v>142</v>
      </c>
      <c r="D156" s="403"/>
      <c r="E156" s="403"/>
      <c r="F156" s="403"/>
      <c r="G156" s="404"/>
      <c r="H156" s="123" t="s">
        <v>42</v>
      </c>
      <c r="I156" s="405">
        <v>8</v>
      </c>
      <c r="J156" s="406"/>
      <c r="K156" s="122"/>
      <c r="L156" s="122"/>
      <c r="M156" s="122"/>
      <c r="N156" s="122"/>
      <c r="O156" s="122"/>
      <c r="P156" s="122"/>
      <c r="Q156" s="157"/>
    </row>
    <row r="157" spans="1:36" s="167" customFormat="1" ht="39.950000000000003" customHeight="1" outlineLevel="1">
      <c r="B157" s="176" t="s">
        <v>1673</v>
      </c>
      <c r="C157" s="402" t="s">
        <v>143</v>
      </c>
      <c r="D157" s="403"/>
      <c r="E157" s="403"/>
      <c r="F157" s="403"/>
      <c r="G157" s="404"/>
      <c r="H157" s="123" t="s">
        <v>42</v>
      </c>
      <c r="I157" s="405">
        <v>12</v>
      </c>
      <c r="J157" s="406"/>
      <c r="K157" s="122"/>
      <c r="L157" s="122"/>
      <c r="M157" s="122"/>
      <c r="N157" s="122"/>
      <c r="O157" s="122"/>
      <c r="P157" s="122"/>
      <c r="Q157" s="157"/>
    </row>
    <row r="158" spans="1:36" s="167" customFormat="1" ht="39.950000000000003" customHeight="1" outlineLevel="1">
      <c r="B158" s="176" t="s">
        <v>1136</v>
      </c>
      <c r="C158" s="402" t="s">
        <v>1137</v>
      </c>
      <c r="D158" s="403"/>
      <c r="E158" s="403"/>
      <c r="F158" s="403"/>
      <c r="G158" s="404"/>
      <c r="H158" s="123" t="s">
        <v>42</v>
      </c>
      <c r="I158" s="405">
        <v>18</v>
      </c>
      <c r="J158" s="406"/>
      <c r="K158" s="122"/>
      <c r="L158" s="122"/>
      <c r="M158" s="122"/>
      <c r="N158" s="122"/>
      <c r="O158" s="122"/>
      <c r="P158" s="122"/>
      <c r="Q158" s="157"/>
    </row>
    <row r="159" spans="1:36" s="196" customFormat="1" ht="9.9499999999999993" customHeight="1">
      <c r="A159" s="167"/>
      <c r="B159" s="197"/>
      <c r="C159" s="198" t="str">
        <f>IFERROR(VLOOKUP(#REF!,#REF!,2,0),"")</f>
        <v/>
      </c>
      <c r="D159" s="198"/>
      <c r="E159" s="198"/>
      <c r="F159" s="198"/>
      <c r="G159" s="199"/>
      <c r="H159" s="199" t="str">
        <f>IFERROR(VLOOKUP(#REF!,#REF!,3,0),"")</f>
        <v/>
      </c>
      <c r="I159" s="200"/>
      <c r="J159" s="200"/>
      <c r="K159" s="201"/>
      <c r="L159" s="201"/>
      <c r="M159" s="201"/>
      <c r="N159" s="201"/>
      <c r="O159" s="201"/>
      <c r="P159" s="201"/>
      <c r="Q159" s="205"/>
      <c r="R159" s="166"/>
      <c r="S159" s="166"/>
      <c r="T159" s="166"/>
      <c r="U159" s="166"/>
      <c r="V159" s="166"/>
      <c r="W159" s="166"/>
      <c r="X159" s="166"/>
      <c r="Y159" s="166"/>
      <c r="Z159" s="166"/>
      <c r="AA159" s="166"/>
      <c r="AB159" s="166"/>
      <c r="AC159" s="166"/>
      <c r="AD159" s="166"/>
      <c r="AE159" s="166"/>
      <c r="AF159" s="166"/>
      <c r="AG159" s="166"/>
      <c r="AH159" s="166"/>
      <c r="AI159" s="166"/>
      <c r="AJ159" s="166"/>
    </row>
    <row r="160" spans="1:36" s="167" customFormat="1" ht="24.95" customHeight="1">
      <c r="B160" s="178">
        <v>9</v>
      </c>
      <c r="C160" s="409" t="s">
        <v>352</v>
      </c>
      <c r="D160" s="409"/>
      <c r="E160" s="409"/>
      <c r="F160" s="409"/>
      <c r="G160" s="409"/>
      <c r="H160" s="90" t="s">
        <v>47</v>
      </c>
      <c r="I160" s="297"/>
      <c r="J160" s="297"/>
      <c r="K160" s="38"/>
      <c r="L160" s="38"/>
      <c r="M160" s="38"/>
      <c r="N160" s="207"/>
      <c r="O160" s="207"/>
      <c r="P160" s="207"/>
      <c r="Q160" s="208">
        <f>SUBTOTAL(9,Q161:Q218)</f>
        <v>0</v>
      </c>
    </row>
    <row r="161" spans="1:36" s="169" customFormat="1" ht="24.95" customHeight="1">
      <c r="B161" s="174" t="s">
        <v>347</v>
      </c>
      <c r="C161" s="407" t="s">
        <v>714</v>
      </c>
      <c r="D161" s="407"/>
      <c r="E161" s="407"/>
      <c r="F161" s="407"/>
      <c r="G161" s="407"/>
      <c r="H161" s="209"/>
      <c r="I161" s="408"/>
      <c r="J161" s="408"/>
      <c r="K161" s="201"/>
      <c r="L161" s="201"/>
      <c r="M161" s="201"/>
      <c r="N161" s="201"/>
      <c r="O161" s="201"/>
      <c r="P161" s="201"/>
      <c r="Q161" s="189">
        <f>SUBTOTAL(9,Q162:Q175)</f>
        <v>0</v>
      </c>
      <c r="T161" s="266"/>
    </row>
    <row r="162" spans="1:36" s="167" customFormat="1" ht="39.950000000000003" customHeight="1" outlineLevel="1">
      <c r="B162" s="176" t="s">
        <v>348</v>
      </c>
      <c r="C162" s="402" t="s">
        <v>703</v>
      </c>
      <c r="D162" s="403"/>
      <c r="E162" s="403"/>
      <c r="F162" s="403"/>
      <c r="G162" s="404"/>
      <c r="H162" s="123" t="s">
        <v>42</v>
      </c>
      <c r="I162" s="405">
        <v>11</v>
      </c>
      <c r="J162" s="406"/>
      <c r="K162" s="122"/>
      <c r="L162" s="122"/>
      <c r="M162" s="122"/>
      <c r="N162" s="122"/>
      <c r="O162" s="122"/>
      <c r="P162" s="122"/>
      <c r="Q162" s="157"/>
    </row>
    <row r="163" spans="1:36" s="167" customFormat="1" ht="24.95" customHeight="1" outlineLevel="1">
      <c r="B163" s="176" t="s">
        <v>349</v>
      </c>
      <c r="C163" s="402" t="s">
        <v>704</v>
      </c>
      <c r="D163" s="403"/>
      <c r="E163" s="403"/>
      <c r="F163" s="403"/>
      <c r="G163" s="404"/>
      <c r="H163" s="123" t="s">
        <v>42</v>
      </c>
      <c r="I163" s="405">
        <v>11</v>
      </c>
      <c r="J163" s="406"/>
      <c r="K163" s="122"/>
      <c r="L163" s="122"/>
      <c r="M163" s="122"/>
      <c r="N163" s="122"/>
      <c r="O163" s="122"/>
      <c r="P163" s="122"/>
      <c r="Q163" s="157"/>
    </row>
    <row r="164" spans="1:36" s="167" customFormat="1" ht="39.950000000000003" customHeight="1" outlineLevel="1">
      <c r="B164" s="176" t="s">
        <v>350</v>
      </c>
      <c r="C164" s="402" t="s">
        <v>705</v>
      </c>
      <c r="D164" s="403"/>
      <c r="E164" s="403"/>
      <c r="F164" s="403"/>
      <c r="G164" s="404"/>
      <c r="H164" s="123" t="s">
        <v>42</v>
      </c>
      <c r="I164" s="405">
        <v>3</v>
      </c>
      <c r="J164" s="406"/>
      <c r="K164" s="122"/>
      <c r="L164" s="122"/>
      <c r="M164" s="122"/>
      <c r="N164" s="122"/>
      <c r="O164" s="122"/>
      <c r="P164" s="122"/>
      <c r="Q164" s="157"/>
    </row>
    <row r="165" spans="1:36" s="167" customFormat="1" ht="39.950000000000003" customHeight="1" outlineLevel="1">
      <c r="B165" s="176" t="s">
        <v>351</v>
      </c>
      <c r="C165" s="402" t="s">
        <v>705</v>
      </c>
      <c r="D165" s="403"/>
      <c r="E165" s="403"/>
      <c r="F165" s="403"/>
      <c r="G165" s="404"/>
      <c r="H165" s="123" t="s">
        <v>42</v>
      </c>
      <c r="I165" s="405">
        <v>3</v>
      </c>
      <c r="J165" s="406"/>
      <c r="K165" s="122"/>
      <c r="L165" s="122"/>
      <c r="M165" s="122"/>
      <c r="N165" s="122"/>
      <c r="O165" s="122"/>
      <c r="P165" s="122"/>
      <c r="Q165" s="157"/>
    </row>
    <row r="166" spans="1:36" s="167" customFormat="1" ht="39.950000000000003" customHeight="1" outlineLevel="1">
      <c r="B166" s="176" t="s">
        <v>715</v>
      </c>
      <c r="C166" s="402" t="s">
        <v>702</v>
      </c>
      <c r="D166" s="403"/>
      <c r="E166" s="403"/>
      <c r="F166" s="403"/>
      <c r="G166" s="404"/>
      <c r="H166" s="123" t="s">
        <v>42</v>
      </c>
      <c r="I166" s="405">
        <v>2</v>
      </c>
      <c r="J166" s="406"/>
      <c r="K166" s="122"/>
      <c r="L166" s="122"/>
      <c r="M166" s="122"/>
      <c r="N166" s="122"/>
      <c r="O166" s="122"/>
      <c r="P166" s="122"/>
      <c r="Q166" s="157"/>
    </row>
    <row r="167" spans="1:36" s="167" customFormat="1" ht="39.950000000000003" customHeight="1" outlineLevel="1">
      <c r="B167" s="176" t="s">
        <v>716</v>
      </c>
      <c r="C167" s="402" t="s">
        <v>703</v>
      </c>
      <c r="D167" s="403"/>
      <c r="E167" s="403"/>
      <c r="F167" s="403"/>
      <c r="G167" s="404"/>
      <c r="H167" s="123" t="s">
        <v>42</v>
      </c>
      <c r="I167" s="405">
        <v>8</v>
      </c>
      <c r="J167" s="406"/>
      <c r="K167" s="122"/>
      <c r="L167" s="122"/>
      <c r="M167" s="122"/>
      <c r="N167" s="122"/>
      <c r="O167" s="122"/>
      <c r="P167" s="122"/>
      <c r="Q167" s="157"/>
    </row>
    <row r="168" spans="1:36" s="167" customFormat="1" ht="39.950000000000003" customHeight="1" outlineLevel="1">
      <c r="B168" s="176" t="s">
        <v>717</v>
      </c>
      <c r="C168" s="402" t="s">
        <v>702</v>
      </c>
      <c r="D168" s="403"/>
      <c r="E168" s="403"/>
      <c r="F168" s="403"/>
      <c r="G168" s="404"/>
      <c r="H168" s="123" t="s">
        <v>42</v>
      </c>
      <c r="I168" s="405">
        <v>2</v>
      </c>
      <c r="J168" s="406"/>
      <c r="K168" s="122"/>
      <c r="L168" s="122"/>
      <c r="M168" s="122"/>
      <c r="N168" s="122"/>
      <c r="O168" s="122"/>
      <c r="P168" s="122"/>
      <c r="Q168" s="157"/>
    </row>
    <row r="169" spans="1:36" s="167" customFormat="1" ht="39.950000000000003" customHeight="1" outlineLevel="1">
      <c r="B169" s="176" t="s">
        <v>718</v>
      </c>
      <c r="C169" s="402" t="s">
        <v>705</v>
      </c>
      <c r="D169" s="403"/>
      <c r="E169" s="403"/>
      <c r="F169" s="403"/>
      <c r="G169" s="404"/>
      <c r="H169" s="123" t="s">
        <v>42</v>
      </c>
      <c r="I169" s="405">
        <v>1</v>
      </c>
      <c r="J169" s="406"/>
      <c r="K169" s="122"/>
      <c r="L169" s="122"/>
      <c r="M169" s="122"/>
      <c r="N169" s="122"/>
      <c r="O169" s="122"/>
      <c r="P169" s="122"/>
      <c r="Q169" s="157"/>
    </row>
    <row r="170" spans="1:36" s="167" customFormat="1" ht="60" customHeight="1" outlineLevel="1">
      <c r="B170" s="176" t="s">
        <v>719</v>
      </c>
      <c r="C170" s="402" t="s">
        <v>706</v>
      </c>
      <c r="D170" s="403"/>
      <c r="E170" s="403"/>
      <c r="F170" s="403"/>
      <c r="G170" s="404"/>
      <c r="H170" s="123" t="s">
        <v>42</v>
      </c>
      <c r="I170" s="405">
        <v>1</v>
      </c>
      <c r="J170" s="406"/>
      <c r="K170" s="122"/>
      <c r="L170" s="122"/>
      <c r="M170" s="122"/>
      <c r="N170" s="122"/>
      <c r="O170" s="122"/>
      <c r="P170" s="122"/>
      <c r="Q170" s="157"/>
    </row>
    <row r="171" spans="1:36" s="167" customFormat="1" ht="60" customHeight="1" outlineLevel="1">
      <c r="B171" s="176" t="s">
        <v>720</v>
      </c>
      <c r="C171" s="402" t="s">
        <v>713</v>
      </c>
      <c r="D171" s="403"/>
      <c r="E171" s="403"/>
      <c r="F171" s="403"/>
      <c r="G171" s="404"/>
      <c r="H171" s="123" t="s">
        <v>42</v>
      </c>
      <c r="I171" s="405">
        <v>5</v>
      </c>
      <c r="J171" s="406"/>
      <c r="K171" s="122"/>
      <c r="L171" s="122"/>
      <c r="M171" s="122"/>
      <c r="N171" s="122"/>
      <c r="O171" s="122"/>
      <c r="P171" s="122"/>
      <c r="Q171" s="157"/>
    </row>
    <row r="172" spans="1:36" s="167" customFormat="1" ht="60" customHeight="1" outlineLevel="1">
      <c r="B172" s="176" t="s">
        <v>721</v>
      </c>
      <c r="C172" s="402" t="s">
        <v>713</v>
      </c>
      <c r="D172" s="403"/>
      <c r="E172" s="403"/>
      <c r="F172" s="403"/>
      <c r="G172" s="404"/>
      <c r="H172" s="123" t="s">
        <v>42</v>
      </c>
      <c r="I172" s="405">
        <v>13</v>
      </c>
      <c r="J172" s="406"/>
      <c r="K172" s="122"/>
      <c r="L172" s="122"/>
      <c r="M172" s="122"/>
      <c r="N172" s="122"/>
      <c r="O172" s="122"/>
      <c r="P172" s="122"/>
      <c r="Q172" s="157"/>
    </row>
    <row r="173" spans="1:36" s="167" customFormat="1" ht="60" customHeight="1" outlineLevel="1">
      <c r="B173" s="176" t="s">
        <v>722</v>
      </c>
      <c r="C173" s="402" t="s">
        <v>713</v>
      </c>
      <c r="D173" s="403"/>
      <c r="E173" s="403"/>
      <c r="F173" s="403"/>
      <c r="G173" s="404"/>
      <c r="H173" s="123" t="s">
        <v>42</v>
      </c>
      <c r="I173" s="405">
        <v>2</v>
      </c>
      <c r="J173" s="406"/>
      <c r="K173" s="122"/>
      <c r="L173" s="122"/>
      <c r="M173" s="122"/>
      <c r="N173" s="122"/>
      <c r="O173" s="122"/>
      <c r="P173" s="122"/>
      <c r="Q173" s="157"/>
    </row>
    <row r="174" spans="1:36" s="167" customFormat="1" ht="60" customHeight="1" outlineLevel="1">
      <c r="B174" s="176" t="s">
        <v>723</v>
      </c>
      <c r="C174" s="402" t="s">
        <v>713</v>
      </c>
      <c r="D174" s="403"/>
      <c r="E174" s="403"/>
      <c r="F174" s="403"/>
      <c r="G174" s="404"/>
      <c r="H174" s="123" t="s">
        <v>42</v>
      </c>
      <c r="I174" s="405">
        <v>4</v>
      </c>
      <c r="J174" s="406"/>
      <c r="K174" s="122"/>
      <c r="L174" s="122"/>
      <c r="M174" s="122"/>
      <c r="N174" s="122"/>
      <c r="O174" s="122"/>
      <c r="P174" s="122"/>
      <c r="Q174" s="157"/>
    </row>
    <row r="175" spans="1:36" s="196" customFormat="1" ht="9.9499999999999993" customHeight="1">
      <c r="A175" s="167"/>
      <c r="B175" s="197"/>
      <c r="C175" s="198" t="str">
        <f>IFERROR(VLOOKUP(#REF!,#REF!,2,0),"")</f>
        <v/>
      </c>
      <c r="D175" s="198"/>
      <c r="E175" s="198"/>
      <c r="F175" s="198"/>
      <c r="G175" s="199"/>
      <c r="H175" s="199" t="str">
        <f>IFERROR(VLOOKUP(#REF!,#REF!,3,0),"")</f>
        <v/>
      </c>
      <c r="I175" s="200"/>
      <c r="J175" s="200"/>
      <c r="K175" s="201"/>
      <c r="L175" s="201"/>
      <c r="M175" s="201"/>
      <c r="N175" s="201"/>
      <c r="O175" s="201"/>
      <c r="P175" s="201"/>
      <c r="Q175" s="205"/>
      <c r="R175" s="166"/>
      <c r="S175" s="166"/>
      <c r="T175" s="166"/>
      <c r="U175" s="166"/>
      <c r="V175" s="166"/>
      <c r="W175" s="166"/>
      <c r="X175" s="166"/>
      <c r="Y175" s="166"/>
      <c r="Z175" s="166"/>
      <c r="AA175" s="166"/>
      <c r="AB175" s="166"/>
      <c r="AC175" s="166"/>
      <c r="AD175" s="166"/>
      <c r="AE175" s="166"/>
      <c r="AF175" s="166"/>
      <c r="AG175" s="166"/>
      <c r="AH175" s="166"/>
      <c r="AI175" s="166"/>
      <c r="AJ175" s="166"/>
    </row>
    <row r="176" spans="1:36" s="169" customFormat="1" ht="24.95" customHeight="1">
      <c r="B176" s="174" t="s">
        <v>347</v>
      </c>
      <c r="C176" s="407" t="s">
        <v>74</v>
      </c>
      <c r="D176" s="407"/>
      <c r="E176" s="407"/>
      <c r="F176" s="407"/>
      <c r="G176" s="407"/>
      <c r="H176" s="209"/>
      <c r="I176" s="408"/>
      <c r="J176" s="408"/>
      <c r="K176" s="201"/>
      <c r="L176" s="201"/>
      <c r="M176" s="201"/>
      <c r="N176" s="201"/>
      <c r="O176" s="201"/>
      <c r="P176" s="201"/>
      <c r="Q176" s="189">
        <f>SUBTOTAL(9,Q177:Q184)</f>
        <v>0</v>
      </c>
    </row>
    <row r="177" spans="1:36" s="167" customFormat="1" ht="39.950000000000003" customHeight="1" outlineLevel="1">
      <c r="B177" s="176" t="s">
        <v>348</v>
      </c>
      <c r="C177" s="402" t="s">
        <v>707</v>
      </c>
      <c r="D177" s="403"/>
      <c r="E177" s="403"/>
      <c r="F177" s="403"/>
      <c r="G177" s="404"/>
      <c r="H177" s="123" t="s">
        <v>42</v>
      </c>
      <c r="I177" s="405">
        <v>1</v>
      </c>
      <c r="J177" s="406"/>
      <c r="K177" s="122"/>
      <c r="L177" s="122"/>
      <c r="M177" s="122"/>
      <c r="N177" s="122"/>
      <c r="O177" s="122"/>
      <c r="P177" s="122"/>
      <c r="Q177" s="157"/>
    </row>
    <row r="178" spans="1:36" s="167" customFormat="1" ht="80.099999999999994" customHeight="1" outlineLevel="1">
      <c r="B178" s="176" t="s">
        <v>349</v>
      </c>
      <c r="C178" s="402" t="s">
        <v>708</v>
      </c>
      <c r="D178" s="403"/>
      <c r="E178" s="403"/>
      <c r="F178" s="403"/>
      <c r="G178" s="404"/>
      <c r="H178" s="123" t="s">
        <v>42</v>
      </c>
      <c r="I178" s="405">
        <v>2</v>
      </c>
      <c r="J178" s="406"/>
      <c r="K178" s="122"/>
      <c r="L178" s="122"/>
      <c r="M178" s="122"/>
      <c r="N178" s="122"/>
      <c r="O178" s="122"/>
      <c r="P178" s="122"/>
      <c r="Q178" s="157"/>
    </row>
    <row r="179" spans="1:36" s="167" customFormat="1" ht="90" customHeight="1" outlineLevel="1">
      <c r="B179" s="176" t="s">
        <v>350</v>
      </c>
      <c r="C179" s="402" t="s">
        <v>708</v>
      </c>
      <c r="D179" s="403"/>
      <c r="E179" s="403"/>
      <c r="F179" s="403"/>
      <c r="G179" s="404"/>
      <c r="H179" s="123" t="s">
        <v>42</v>
      </c>
      <c r="I179" s="405">
        <v>1</v>
      </c>
      <c r="J179" s="406"/>
      <c r="K179" s="122"/>
      <c r="L179" s="122"/>
      <c r="M179" s="122"/>
      <c r="N179" s="122"/>
      <c r="O179" s="122"/>
      <c r="P179" s="122"/>
      <c r="Q179" s="157"/>
    </row>
    <row r="180" spans="1:36" s="167" customFormat="1" ht="80.099999999999994" customHeight="1" outlineLevel="1">
      <c r="B180" s="176" t="s">
        <v>351</v>
      </c>
      <c r="C180" s="402" t="s">
        <v>709</v>
      </c>
      <c r="D180" s="403"/>
      <c r="E180" s="403"/>
      <c r="F180" s="403"/>
      <c r="G180" s="404"/>
      <c r="H180" s="123" t="s">
        <v>42</v>
      </c>
      <c r="I180" s="405">
        <v>2</v>
      </c>
      <c r="J180" s="406"/>
      <c r="K180" s="122"/>
      <c r="L180" s="122"/>
      <c r="M180" s="122"/>
      <c r="N180" s="122"/>
      <c r="O180" s="122"/>
      <c r="P180" s="122"/>
      <c r="Q180" s="157"/>
    </row>
    <row r="181" spans="1:36" s="167" customFormat="1" ht="60" customHeight="1" outlineLevel="1">
      <c r="B181" s="176" t="s">
        <v>715</v>
      </c>
      <c r="C181" s="402" t="s">
        <v>710</v>
      </c>
      <c r="D181" s="403"/>
      <c r="E181" s="403"/>
      <c r="F181" s="403"/>
      <c r="G181" s="404"/>
      <c r="H181" s="123" t="s">
        <v>42</v>
      </c>
      <c r="I181" s="405">
        <v>1</v>
      </c>
      <c r="J181" s="406"/>
      <c r="K181" s="122"/>
      <c r="L181" s="122"/>
      <c r="M181" s="122"/>
      <c r="N181" s="122"/>
      <c r="O181" s="122"/>
      <c r="P181" s="122"/>
      <c r="Q181" s="157"/>
    </row>
    <row r="182" spans="1:36" s="167" customFormat="1" ht="60" customHeight="1" outlineLevel="1">
      <c r="B182" s="176" t="s">
        <v>716</v>
      </c>
      <c r="C182" s="402" t="s">
        <v>710</v>
      </c>
      <c r="D182" s="403"/>
      <c r="E182" s="403"/>
      <c r="F182" s="403"/>
      <c r="G182" s="404"/>
      <c r="H182" s="123" t="s">
        <v>42</v>
      </c>
      <c r="I182" s="405">
        <v>1</v>
      </c>
      <c r="J182" s="406"/>
      <c r="K182" s="122"/>
      <c r="L182" s="122"/>
      <c r="M182" s="122"/>
      <c r="N182" s="122"/>
      <c r="O182" s="122"/>
      <c r="P182" s="122"/>
      <c r="Q182" s="157"/>
    </row>
    <row r="183" spans="1:36" s="167" customFormat="1" ht="78.75" customHeight="1" outlineLevel="1">
      <c r="B183" s="176" t="s">
        <v>717</v>
      </c>
      <c r="C183" s="402" t="s">
        <v>709</v>
      </c>
      <c r="D183" s="403"/>
      <c r="E183" s="403"/>
      <c r="F183" s="403"/>
      <c r="G183" s="404"/>
      <c r="H183" s="123" t="s">
        <v>42</v>
      </c>
      <c r="I183" s="405">
        <v>1</v>
      </c>
      <c r="J183" s="406"/>
      <c r="K183" s="122"/>
      <c r="L183" s="122"/>
      <c r="M183" s="122"/>
      <c r="N183" s="122"/>
      <c r="O183" s="122"/>
      <c r="P183" s="122"/>
      <c r="Q183" s="157"/>
    </row>
    <row r="184" spans="1:36" s="196" customFormat="1" ht="9.9499999999999993" customHeight="1">
      <c r="A184" s="167"/>
      <c r="B184" s="197"/>
      <c r="C184" s="198" t="str">
        <f>IFERROR(VLOOKUP(#REF!,#REF!,2,0),"")</f>
        <v/>
      </c>
      <c r="D184" s="198"/>
      <c r="E184" s="198"/>
      <c r="F184" s="198"/>
      <c r="G184" s="199"/>
      <c r="H184" s="199" t="s">
        <v>47</v>
      </c>
      <c r="I184" s="200"/>
      <c r="J184" s="200"/>
      <c r="K184" s="201"/>
      <c r="L184" s="201"/>
      <c r="M184" s="201"/>
      <c r="N184" s="201"/>
      <c r="O184" s="201"/>
      <c r="P184" s="201"/>
      <c r="Q184" s="205"/>
      <c r="R184" s="166"/>
      <c r="S184" s="166"/>
      <c r="T184" s="166"/>
      <c r="U184" s="166"/>
      <c r="V184" s="166"/>
      <c r="W184" s="166"/>
      <c r="X184" s="166"/>
      <c r="Y184" s="166"/>
      <c r="Z184" s="166"/>
      <c r="AA184" s="166"/>
      <c r="AB184" s="166"/>
      <c r="AC184" s="166"/>
      <c r="AD184" s="166"/>
      <c r="AE184" s="166"/>
      <c r="AF184" s="166"/>
      <c r="AG184" s="166"/>
      <c r="AH184" s="166"/>
      <c r="AI184" s="166"/>
      <c r="AJ184" s="166"/>
    </row>
    <row r="185" spans="1:36" s="169" customFormat="1" ht="24.95" customHeight="1">
      <c r="B185" s="174" t="s">
        <v>353</v>
      </c>
      <c r="C185" s="410" t="s">
        <v>75</v>
      </c>
      <c r="D185" s="407"/>
      <c r="E185" s="407"/>
      <c r="F185" s="407"/>
      <c r="G185" s="411"/>
      <c r="H185" s="124"/>
      <c r="I185" s="418"/>
      <c r="J185" s="419"/>
      <c r="K185" s="135"/>
      <c r="L185" s="135"/>
      <c r="M185" s="135"/>
      <c r="N185" s="135"/>
      <c r="O185" s="135"/>
      <c r="P185" s="135"/>
      <c r="Q185" s="126">
        <f>SUBTOTAL(9,Q186:Q188)</f>
        <v>0</v>
      </c>
    </row>
    <row r="186" spans="1:36" s="167" customFormat="1" ht="60" customHeight="1" outlineLevel="1">
      <c r="B186" s="176" t="s">
        <v>354</v>
      </c>
      <c r="C186" s="402" t="s">
        <v>711</v>
      </c>
      <c r="D186" s="403"/>
      <c r="E186" s="403"/>
      <c r="F186" s="403"/>
      <c r="G186" s="404"/>
      <c r="H186" s="123" t="s">
        <v>42</v>
      </c>
      <c r="I186" s="405">
        <v>2</v>
      </c>
      <c r="J186" s="406"/>
      <c r="K186" s="122"/>
      <c r="L186" s="122"/>
      <c r="M186" s="122"/>
      <c r="N186" s="122"/>
      <c r="O186" s="122"/>
      <c r="P186" s="122"/>
      <c r="Q186" s="157"/>
    </row>
    <row r="187" spans="1:36" s="167" customFormat="1" ht="90" customHeight="1" outlineLevel="1">
      <c r="B187" s="176" t="s">
        <v>355</v>
      </c>
      <c r="C187" s="402" t="s">
        <v>712</v>
      </c>
      <c r="D187" s="403"/>
      <c r="E187" s="403"/>
      <c r="F187" s="403"/>
      <c r="G187" s="404"/>
      <c r="H187" s="123" t="s">
        <v>42</v>
      </c>
      <c r="I187" s="405">
        <v>1</v>
      </c>
      <c r="J187" s="406"/>
      <c r="K187" s="122"/>
      <c r="L187" s="122"/>
      <c r="M187" s="122"/>
      <c r="N187" s="122"/>
      <c r="O187" s="122"/>
      <c r="P187" s="122"/>
      <c r="Q187" s="157"/>
    </row>
    <row r="188" spans="1:36" s="167" customFormat="1" ht="60" customHeight="1" outlineLevel="1">
      <c r="B188" s="176" t="s">
        <v>356</v>
      </c>
      <c r="C188" s="402" t="s">
        <v>711</v>
      </c>
      <c r="D188" s="403"/>
      <c r="E188" s="403"/>
      <c r="F188" s="403"/>
      <c r="G188" s="404"/>
      <c r="H188" s="123" t="s">
        <v>42</v>
      </c>
      <c r="I188" s="405">
        <v>2</v>
      </c>
      <c r="J188" s="406"/>
      <c r="K188" s="122"/>
      <c r="L188" s="122"/>
      <c r="M188" s="122"/>
      <c r="N188" s="122"/>
      <c r="O188" s="122"/>
      <c r="P188" s="122"/>
      <c r="Q188" s="157"/>
    </row>
    <row r="189" spans="1:36" s="196" customFormat="1" ht="9.9499999999999993" customHeight="1">
      <c r="A189" s="167"/>
      <c r="B189" s="197"/>
      <c r="C189" s="198" t="str">
        <f>IFERROR(VLOOKUP(#REF!,#REF!,2,0),"")</f>
        <v/>
      </c>
      <c r="D189" s="198"/>
      <c r="E189" s="198"/>
      <c r="F189" s="198"/>
      <c r="G189" s="199"/>
      <c r="H189" s="199" t="str">
        <f>IFERROR(VLOOKUP(#REF!,#REF!,3,0),"")</f>
        <v/>
      </c>
      <c r="I189" s="200"/>
      <c r="J189" s="200"/>
      <c r="K189" s="223"/>
      <c r="L189" s="223"/>
      <c r="M189" s="223"/>
      <c r="N189" s="223"/>
      <c r="O189" s="223"/>
      <c r="P189" s="223"/>
      <c r="Q189" s="205"/>
      <c r="R189" s="166"/>
      <c r="S189" s="166"/>
      <c r="T189" s="166"/>
      <c r="U189" s="166"/>
      <c r="V189" s="166"/>
      <c r="W189" s="166"/>
      <c r="X189" s="166"/>
      <c r="Y189" s="166"/>
      <c r="Z189" s="166"/>
      <c r="AA189" s="166"/>
      <c r="AB189" s="166"/>
      <c r="AC189" s="166"/>
      <c r="AD189" s="166"/>
      <c r="AE189" s="166"/>
      <c r="AF189" s="166"/>
      <c r="AG189" s="166"/>
      <c r="AH189" s="166"/>
      <c r="AI189" s="166"/>
      <c r="AJ189" s="166"/>
    </row>
    <row r="190" spans="1:36" s="271" customFormat="1" ht="24.95" customHeight="1">
      <c r="B190" s="174" t="s">
        <v>1220</v>
      </c>
      <c r="C190" s="410" t="s">
        <v>1221</v>
      </c>
      <c r="D190" s="407"/>
      <c r="E190" s="407"/>
      <c r="F190" s="407"/>
      <c r="G190" s="411"/>
      <c r="H190" s="272"/>
      <c r="I190" s="412"/>
      <c r="J190" s="413"/>
      <c r="K190" s="273"/>
      <c r="L190" s="273"/>
      <c r="M190" s="273"/>
      <c r="N190" s="273"/>
      <c r="O190" s="273"/>
      <c r="P190" s="273"/>
      <c r="Q190" s="274">
        <f>SUBTOTAL(9,Q191:Q203)</f>
        <v>0</v>
      </c>
    </row>
    <row r="191" spans="1:36" s="167" customFormat="1" ht="45.75" customHeight="1" outlineLevel="1">
      <c r="B191" s="176" t="s">
        <v>1222</v>
      </c>
      <c r="C191" s="402" t="s">
        <v>1181</v>
      </c>
      <c r="D191" s="403"/>
      <c r="E191" s="403"/>
      <c r="F191" s="403"/>
      <c r="G191" s="404"/>
      <c r="H191" s="123" t="s">
        <v>42</v>
      </c>
      <c r="I191" s="405">
        <v>28</v>
      </c>
      <c r="J191" s="406"/>
      <c r="K191" s="122"/>
      <c r="L191" s="122"/>
      <c r="M191" s="122"/>
      <c r="N191" s="122"/>
      <c r="O191" s="122"/>
      <c r="P191" s="122"/>
      <c r="Q191" s="157"/>
    </row>
    <row r="192" spans="1:36" s="167" customFormat="1" ht="45.75" customHeight="1" outlineLevel="1">
      <c r="B192" s="176" t="s">
        <v>1224</v>
      </c>
      <c r="C192" s="402" t="s">
        <v>1183</v>
      </c>
      <c r="D192" s="403"/>
      <c r="E192" s="403"/>
      <c r="F192" s="403"/>
      <c r="G192" s="404"/>
      <c r="H192" s="123" t="s">
        <v>60</v>
      </c>
      <c r="I192" s="405">
        <v>49</v>
      </c>
      <c r="J192" s="406"/>
      <c r="K192" s="122"/>
      <c r="L192" s="122"/>
      <c r="M192" s="122"/>
      <c r="N192" s="122"/>
      <c r="O192" s="122"/>
      <c r="P192" s="122"/>
      <c r="Q192" s="157"/>
    </row>
    <row r="193" spans="1:36" s="167" customFormat="1" ht="45.75" customHeight="1" outlineLevel="1">
      <c r="B193" s="176" t="s">
        <v>1225</v>
      </c>
      <c r="C193" s="402" t="s">
        <v>1223</v>
      </c>
      <c r="D193" s="403"/>
      <c r="E193" s="403"/>
      <c r="F193" s="403"/>
      <c r="G193" s="404"/>
      <c r="H193" s="123" t="s">
        <v>60</v>
      </c>
      <c r="I193" s="405">
        <v>100</v>
      </c>
      <c r="J193" s="406"/>
      <c r="K193" s="264"/>
      <c r="L193" s="264"/>
      <c r="M193" s="122"/>
      <c r="N193" s="122"/>
      <c r="O193" s="122"/>
      <c r="P193" s="122"/>
      <c r="Q193" s="157"/>
    </row>
    <row r="194" spans="1:36" s="167" customFormat="1" ht="45.75" customHeight="1" outlineLevel="1">
      <c r="B194" s="176" t="s">
        <v>1226</v>
      </c>
      <c r="C194" s="402" t="s">
        <v>1245</v>
      </c>
      <c r="D194" s="403"/>
      <c r="E194" s="403"/>
      <c r="F194" s="403"/>
      <c r="G194" s="404"/>
      <c r="H194" s="123" t="s">
        <v>60</v>
      </c>
      <c r="I194" s="405">
        <v>5</v>
      </c>
      <c r="J194" s="406">
        <v>5</v>
      </c>
      <c r="K194" s="265"/>
      <c r="L194" s="265"/>
      <c r="M194" s="122"/>
      <c r="N194" s="122"/>
      <c r="O194" s="122"/>
      <c r="P194" s="122"/>
      <c r="Q194" s="157"/>
    </row>
    <row r="195" spans="1:36" s="167" customFormat="1" ht="45.75" customHeight="1" outlineLevel="1">
      <c r="B195" s="176" t="s">
        <v>1227</v>
      </c>
      <c r="C195" s="402" t="s">
        <v>1184</v>
      </c>
      <c r="D195" s="403"/>
      <c r="E195" s="403"/>
      <c r="F195" s="403"/>
      <c r="G195" s="404"/>
      <c r="H195" s="123" t="s">
        <v>60</v>
      </c>
      <c r="I195" s="405">
        <v>12.12</v>
      </c>
      <c r="J195" s="406"/>
      <c r="K195" s="122"/>
      <c r="L195" s="122"/>
      <c r="M195" s="122"/>
      <c r="N195" s="122"/>
      <c r="O195" s="122"/>
      <c r="P195" s="122"/>
      <c r="Q195" s="157"/>
    </row>
    <row r="196" spans="1:36" s="167" customFormat="1" ht="45.75" customHeight="1" outlineLevel="1">
      <c r="B196" s="176" t="s">
        <v>1228</v>
      </c>
      <c r="C196" s="402" t="s">
        <v>1244</v>
      </c>
      <c r="D196" s="403"/>
      <c r="E196" s="403"/>
      <c r="F196" s="403"/>
      <c r="G196" s="404"/>
      <c r="H196" s="123" t="s">
        <v>60</v>
      </c>
      <c r="I196" s="405">
        <v>12.12</v>
      </c>
      <c r="J196" s="406"/>
      <c r="K196" s="264"/>
      <c r="L196" s="264"/>
      <c r="M196" s="122"/>
      <c r="N196" s="122"/>
      <c r="O196" s="122"/>
      <c r="P196" s="122"/>
      <c r="Q196" s="157"/>
    </row>
    <row r="197" spans="1:36" s="167" customFormat="1" ht="45.75" customHeight="1" outlineLevel="1">
      <c r="B197" s="176" t="s">
        <v>1229</v>
      </c>
      <c r="C197" s="402" t="s">
        <v>1185</v>
      </c>
      <c r="D197" s="403"/>
      <c r="E197" s="403"/>
      <c r="F197" s="403"/>
      <c r="G197" s="404"/>
      <c r="H197" s="123" t="s">
        <v>60</v>
      </c>
      <c r="I197" s="405">
        <v>12.12</v>
      </c>
      <c r="J197" s="406"/>
      <c r="K197" s="264"/>
      <c r="L197" s="264"/>
      <c r="M197" s="122"/>
      <c r="N197" s="122"/>
      <c r="O197" s="122"/>
      <c r="P197" s="122"/>
      <c r="Q197" s="157"/>
    </row>
    <row r="198" spans="1:36" s="167" customFormat="1" ht="45.75" customHeight="1" outlineLevel="1">
      <c r="B198" s="176" t="s">
        <v>1230</v>
      </c>
      <c r="C198" s="402" t="s">
        <v>1187</v>
      </c>
      <c r="D198" s="403"/>
      <c r="E198" s="403"/>
      <c r="F198" s="403"/>
      <c r="G198" s="404"/>
      <c r="H198" s="123" t="s">
        <v>42</v>
      </c>
      <c r="I198" s="405">
        <v>10</v>
      </c>
      <c r="J198" s="406"/>
      <c r="K198" s="122"/>
      <c r="L198" s="264"/>
      <c r="M198" s="122"/>
      <c r="N198" s="122"/>
      <c r="O198" s="122"/>
      <c r="P198" s="122"/>
      <c r="Q198" s="157"/>
    </row>
    <row r="199" spans="1:36" s="167" customFormat="1" ht="45.75" customHeight="1" outlineLevel="1">
      <c r="B199" s="176" t="s">
        <v>1231</v>
      </c>
      <c r="C199" s="402" t="s">
        <v>1189</v>
      </c>
      <c r="D199" s="403"/>
      <c r="E199" s="403"/>
      <c r="F199" s="403"/>
      <c r="G199" s="404"/>
      <c r="H199" s="123" t="s">
        <v>42</v>
      </c>
      <c r="I199" s="405">
        <v>72</v>
      </c>
      <c r="J199" s="406"/>
      <c r="K199" s="264"/>
      <c r="L199" s="264"/>
      <c r="M199" s="122"/>
      <c r="N199" s="122"/>
      <c r="O199" s="122"/>
      <c r="P199" s="122"/>
      <c r="Q199" s="157"/>
    </row>
    <row r="200" spans="1:36" s="167" customFormat="1" ht="45.75" customHeight="1" outlineLevel="1">
      <c r="B200" s="176" t="s">
        <v>1232</v>
      </c>
      <c r="C200" s="402" t="s">
        <v>1190</v>
      </c>
      <c r="D200" s="403"/>
      <c r="E200" s="403"/>
      <c r="F200" s="403"/>
      <c r="G200" s="404"/>
      <c r="H200" s="123" t="s">
        <v>57</v>
      </c>
      <c r="I200" s="405">
        <v>8</v>
      </c>
      <c r="J200" s="406"/>
      <c r="K200" s="264"/>
      <c r="L200" s="122"/>
      <c r="M200" s="122"/>
      <c r="N200" s="122"/>
      <c r="O200" s="122"/>
      <c r="P200" s="122"/>
      <c r="Q200" s="157"/>
    </row>
    <row r="201" spans="1:36" s="167" customFormat="1" ht="45.75" customHeight="1" outlineLevel="1">
      <c r="B201" s="176" t="s">
        <v>1233</v>
      </c>
      <c r="C201" s="402" t="s">
        <v>1191</v>
      </c>
      <c r="D201" s="403"/>
      <c r="E201" s="403"/>
      <c r="F201" s="403"/>
      <c r="G201" s="404"/>
      <c r="H201" s="123" t="s">
        <v>42</v>
      </c>
      <c r="I201" s="405">
        <v>8</v>
      </c>
      <c r="J201" s="406"/>
      <c r="K201" s="122"/>
      <c r="L201" s="122"/>
      <c r="M201" s="122"/>
      <c r="N201" s="122"/>
      <c r="O201" s="122"/>
      <c r="P201" s="122"/>
      <c r="Q201" s="157"/>
    </row>
    <row r="202" spans="1:36" s="167" customFormat="1" ht="45.75" customHeight="1" outlineLevel="1">
      <c r="B202" s="176" t="s">
        <v>1674</v>
      </c>
      <c r="C202" s="402" t="s">
        <v>1243</v>
      </c>
      <c r="D202" s="403"/>
      <c r="E202" s="403"/>
      <c r="F202" s="403"/>
      <c r="G202" s="404"/>
      <c r="H202" s="123" t="s">
        <v>42</v>
      </c>
      <c r="I202" s="405">
        <v>2</v>
      </c>
      <c r="J202" s="406"/>
      <c r="K202" s="122"/>
      <c r="L202" s="122"/>
      <c r="M202" s="122"/>
      <c r="N202" s="122"/>
      <c r="O202" s="122"/>
      <c r="P202" s="122"/>
      <c r="Q202" s="157"/>
    </row>
    <row r="203" spans="1:36" s="167" customFormat="1" ht="45.75" customHeight="1" outlineLevel="1">
      <c r="B203" s="176" t="s">
        <v>1675</v>
      </c>
      <c r="C203" s="402" t="s">
        <v>1188</v>
      </c>
      <c r="D203" s="403"/>
      <c r="E203" s="403"/>
      <c r="F203" s="403"/>
      <c r="G203" s="404"/>
      <c r="H203" s="123" t="s">
        <v>42</v>
      </c>
      <c r="I203" s="405">
        <v>28</v>
      </c>
      <c r="J203" s="406"/>
      <c r="K203" s="122"/>
      <c r="L203" s="122"/>
      <c r="M203" s="122"/>
      <c r="N203" s="122"/>
      <c r="O203" s="122"/>
      <c r="P203" s="122"/>
      <c r="Q203" s="157"/>
    </row>
    <row r="204" spans="1:36" s="196" customFormat="1" ht="9.9499999999999993" customHeight="1">
      <c r="A204" s="167"/>
      <c r="B204" s="197"/>
      <c r="C204" s="198" t="str">
        <f>IFERROR(VLOOKUP(#REF!,#REF!,2,0),"")</f>
        <v/>
      </c>
      <c r="D204" s="198"/>
      <c r="E204" s="198"/>
      <c r="F204" s="198"/>
      <c r="G204" s="199"/>
      <c r="H204" s="199" t="str">
        <f>IFERROR(VLOOKUP(#REF!,#REF!,3,0),"")</f>
        <v/>
      </c>
      <c r="I204" s="200"/>
      <c r="J204" s="200"/>
      <c r="K204" s="223"/>
      <c r="L204" s="223"/>
      <c r="M204" s="223"/>
      <c r="N204" s="223"/>
      <c r="O204" s="223"/>
      <c r="P204" s="223"/>
      <c r="Q204" s="205"/>
      <c r="R204" s="166"/>
      <c r="S204" s="166"/>
      <c r="T204" s="166"/>
      <c r="U204" s="166"/>
      <c r="V204" s="166"/>
      <c r="W204" s="166"/>
      <c r="X204" s="166"/>
      <c r="Y204" s="166"/>
      <c r="Z204" s="166"/>
      <c r="AA204" s="166"/>
      <c r="AB204" s="166"/>
      <c r="AC204" s="166"/>
      <c r="AD204" s="166"/>
      <c r="AE204" s="166"/>
      <c r="AF204" s="166"/>
      <c r="AG204" s="166"/>
      <c r="AH204" s="166"/>
      <c r="AI204" s="166"/>
      <c r="AJ204" s="166"/>
    </row>
    <row r="205" spans="1:36" s="271" customFormat="1" ht="24.95" customHeight="1">
      <c r="B205" s="174" t="s">
        <v>1234</v>
      </c>
      <c r="C205" s="410" t="s">
        <v>1246</v>
      </c>
      <c r="D205" s="407"/>
      <c r="E205" s="407"/>
      <c r="F205" s="407"/>
      <c r="G205" s="411"/>
      <c r="H205" s="272"/>
      <c r="I205" s="412"/>
      <c r="J205" s="413"/>
      <c r="K205" s="273"/>
      <c r="L205" s="273"/>
      <c r="M205" s="273"/>
      <c r="N205" s="273"/>
      <c r="O205" s="273"/>
      <c r="P205" s="273"/>
      <c r="Q205" s="274">
        <f>SUBTOTAL(9,Q206:Q214)</f>
        <v>0</v>
      </c>
    </row>
    <row r="206" spans="1:36" s="167" customFormat="1" ht="49.5" customHeight="1" outlineLevel="1">
      <c r="B206" s="176" t="s">
        <v>1235</v>
      </c>
      <c r="C206" s="402" t="s">
        <v>1182</v>
      </c>
      <c r="D206" s="403"/>
      <c r="E206" s="403"/>
      <c r="F206" s="403"/>
      <c r="G206" s="404"/>
      <c r="H206" s="481" t="s">
        <v>42</v>
      </c>
      <c r="I206" s="405">
        <v>3</v>
      </c>
      <c r="J206" s="406"/>
      <c r="K206" s="264"/>
      <c r="L206" s="264"/>
      <c r="M206" s="122"/>
      <c r="N206" s="122"/>
      <c r="O206" s="122"/>
      <c r="P206" s="122"/>
      <c r="Q206" s="157"/>
    </row>
    <row r="207" spans="1:36" s="167" customFormat="1" ht="49.5" customHeight="1" outlineLevel="1">
      <c r="B207" s="176" t="s">
        <v>1236</v>
      </c>
      <c r="C207" s="402" t="s">
        <v>1183</v>
      </c>
      <c r="D207" s="403"/>
      <c r="E207" s="403"/>
      <c r="F207" s="403"/>
      <c r="G207" s="404"/>
      <c r="H207" s="481" t="s">
        <v>60</v>
      </c>
      <c r="I207" s="405">
        <v>20.22</v>
      </c>
      <c r="J207" s="406"/>
      <c r="K207" s="264"/>
      <c r="L207" s="264"/>
      <c r="M207" s="122"/>
      <c r="N207" s="122"/>
      <c r="O207" s="122"/>
      <c r="P207" s="122"/>
      <c r="Q207" s="157"/>
    </row>
    <row r="208" spans="1:36" s="167" customFormat="1" ht="49.5" customHeight="1" outlineLevel="1">
      <c r="B208" s="176" t="s">
        <v>1237</v>
      </c>
      <c r="C208" s="402" t="s">
        <v>1217</v>
      </c>
      <c r="D208" s="403"/>
      <c r="E208" s="403"/>
      <c r="F208" s="403"/>
      <c r="G208" s="404"/>
      <c r="H208" s="481" t="s">
        <v>60</v>
      </c>
      <c r="I208" s="405">
        <v>40.44</v>
      </c>
      <c r="J208" s="406"/>
      <c r="K208" s="264"/>
      <c r="L208" s="264"/>
      <c r="M208" s="122"/>
      <c r="N208" s="122"/>
      <c r="O208" s="122"/>
      <c r="P208" s="122"/>
      <c r="Q208" s="157"/>
    </row>
    <row r="209" spans="1:36" s="167" customFormat="1" ht="49.5" customHeight="1" outlineLevel="1">
      <c r="B209" s="176" t="s">
        <v>1238</v>
      </c>
      <c r="C209" s="402" t="s">
        <v>1218</v>
      </c>
      <c r="D209" s="403"/>
      <c r="E209" s="403"/>
      <c r="F209" s="403"/>
      <c r="G209" s="404"/>
      <c r="H209" s="481" t="s">
        <v>42</v>
      </c>
      <c r="I209" s="405">
        <v>8</v>
      </c>
      <c r="J209" s="406"/>
      <c r="K209" s="264"/>
      <c r="L209" s="264"/>
      <c r="M209" s="122"/>
      <c r="N209" s="122"/>
      <c r="O209" s="122"/>
      <c r="P209" s="122"/>
      <c r="Q209" s="157"/>
    </row>
    <row r="210" spans="1:36" s="167" customFormat="1" ht="49.5" customHeight="1" outlineLevel="1">
      <c r="B210" s="176" t="s">
        <v>1239</v>
      </c>
      <c r="C210" s="402" t="s">
        <v>1186</v>
      </c>
      <c r="D210" s="403"/>
      <c r="E210" s="403"/>
      <c r="F210" s="403"/>
      <c r="G210" s="404"/>
      <c r="H210" s="481" t="s">
        <v>60</v>
      </c>
      <c r="I210" s="405">
        <v>3</v>
      </c>
      <c r="J210" s="406"/>
      <c r="K210" s="264"/>
      <c r="L210" s="264"/>
      <c r="M210" s="122"/>
      <c r="N210" s="122"/>
      <c r="O210" s="122"/>
      <c r="P210" s="122"/>
      <c r="Q210" s="157"/>
    </row>
    <row r="211" spans="1:36" s="167" customFormat="1" ht="49.5" customHeight="1" outlineLevel="1">
      <c r="B211" s="176" t="s">
        <v>1240</v>
      </c>
      <c r="C211" s="402" t="s">
        <v>1219</v>
      </c>
      <c r="D211" s="403"/>
      <c r="E211" s="403"/>
      <c r="F211" s="403"/>
      <c r="G211" s="404"/>
      <c r="H211" s="481" t="s">
        <v>60</v>
      </c>
      <c r="I211" s="405">
        <v>21.6</v>
      </c>
      <c r="J211" s="406"/>
      <c r="K211" s="264"/>
      <c r="L211" s="264"/>
      <c r="M211" s="122"/>
      <c r="N211" s="122"/>
      <c r="O211" s="122"/>
      <c r="P211" s="122"/>
      <c r="Q211" s="157"/>
    </row>
    <row r="212" spans="1:36" s="167" customFormat="1" ht="49.5" customHeight="1" outlineLevel="1">
      <c r="B212" s="176" t="s">
        <v>1242</v>
      </c>
      <c r="C212" s="402" t="s">
        <v>1184</v>
      </c>
      <c r="D212" s="403"/>
      <c r="E212" s="403"/>
      <c r="F212" s="403"/>
      <c r="G212" s="404"/>
      <c r="H212" s="123" t="s">
        <v>60</v>
      </c>
      <c r="I212" s="405">
        <v>7.2</v>
      </c>
      <c r="J212" s="406">
        <v>7.2</v>
      </c>
      <c r="K212" s="264"/>
      <c r="L212" s="122"/>
      <c r="M212" s="122"/>
      <c r="N212" s="122"/>
      <c r="O212" s="122"/>
      <c r="P212" s="122"/>
      <c r="Q212" s="157"/>
    </row>
    <row r="213" spans="1:36" s="167" customFormat="1" ht="49.5" customHeight="1" outlineLevel="1">
      <c r="B213" s="176" t="s">
        <v>1676</v>
      </c>
      <c r="C213" s="402" t="s">
        <v>1244</v>
      </c>
      <c r="D213" s="403"/>
      <c r="E213" s="403"/>
      <c r="F213" s="403"/>
      <c r="G213" s="404"/>
      <c r="H213" s="123" t="s">
        <v>60</v>
      </c>
      <c r="I213" s="405">
        <v>3</v>
      </c>
      <c r="J213" s="406"/>
      <c r="K213" s="264"/>
      <c r="L213" s="264"/>
      <c r="M213" s="122"/>
      <c r="N213" s="122"/>
      <c r="O213" s="122"/>
      <c r="P213" s="122"/>
      <c r="Q213" s="157"/>
    </row>
    <row r="214" spans="1:36" s="167" customFormat="1" ht="49.5" customHeight="1" outlineLevel="1">
      <c r="B214" s="176" t="s">
        <v>1677</v>
      </c>
      <c r="C214" s="402" t="s">
        <v>1241</v>
      </c>
      <c r="D214" s="403"/>
      <c r="E214" s="403"/>
      <c r="F214" s="403"/>
      <c r="G214" s="404"/>
      <c r="H214" s="481" t="s">
        <v>60</v>
      </c>
      <c r="I214" s="405">
        <v>3</v>
      </c>
      <c r="J214" s="406"/>
      <c r="K214" s="264"/>
      <c r="L214" s="264"/>
      <c r="M214" s="122"/>
      <c r="N214" s="122"/>
      <c r="O214" s="122"/>
      <c r="P214" s="122"/>
      <c r="Q214" s="157"/>
    </row>
    <row r="215" spans="1:36" s="167" customFormat="1" ht="6.6" customHeight="1" outlineLevel="1">
      <c r="B215" s="176"/>
      <c r="C215" s="222"/>
      <c r="D215" s="222"/>
      <c r="E215" s="222"/>
      <c r="F215" s="222"/>
      <c r="G215" s="222"/>
      <c r="H215" s="482"/>
      <c r="I215" s="261"/>
      <c r="J215" s="261"/>
      <c r="K215" s="268"/>
      <c r="L215" s="268"/>
      <c r="M215" s="262"/>
      <c r="N215" s="262"/>
      <c r="O215" s="262"/>
      <c r="P215" s="262"/>
      <c r="Q215" s="263"/>
    </row>
    <row r="216" spans="1:36" s="271" customFormat="1" ht="24.95" customHeight="1">
      <c r="B216" s="174" t="s">
        <v>1256</v>
      </c>
      <c r="C216" s="410" t="s">
        <v>1258</v>
      </c>
      <c r="D216" s="407"/>
      <c r="E216" s="407"/>
      <c r="F216" s="407"/>
      <c r="G216" s="411"/>
      <c r="H216" s="272"/>
      <c r="I216" s="412"/>
      <c r="J216" s="413"/>
      <c r="K216" s="273"/>
      <c r="L216" s="273"/>
      <c r="M216" s="273"/>
      <c r="N216" s="273"/>
      <c r="O216" s="273"/>
      <c r="P216" s="273"/>
      <c r="Q216" s="274">
        <f>SUBTOTAL(9,Q217)</f>
        <v>0</v>
      </c>
    </row>
    <row r="217" spans="1:36" s="167" customFormat="1" ht="43.5" customHeight="1" outlineLevel="1">
      <c r="B217" s="176" t="s">
        <v>1257</v>
      </c>
      <c r="C217" s="402" t="s">
        <v>1259</v>
      </c>
      <c r="D217" s="403"/>
      <c r="E217" s="403"/>
      <c r="F217" s="403"/>
      <c r="G217" s="404"/>
      <c r="H217" s="481" t="s">
        <v>42</v>
      </c>
      <c r="I217" s="405">
        <v>2</v>
      </c>
      <c r="J217" s="406"/>
      <c r="K217" s="264"/>
      <c r="L217" s="264"/>
      <c r="M217" s="122"/>
      <c r="N217" s="122"/>
      <c r="O217" s="122"/>
      <c r="P217" s="122"/>
      <c r="Q217" s="157"/>
    </row>
    <row r="218" spans="1:36" s="196" customFormat="1" ht="9.9499999999999993" customHeight="1">
      <c r="A218" s="167"/>
      <c r="B218" s="197"/>
      <c r="C218" s="198" t="str">
        <f>IFERROR(VLOOKUP(#REF!,#REF!,2,0),"")</f>
        <v/>
      </c>
      <c r="D218" s="198"/>
      <c r="E218" s="198"/>
      <c r="F218" s="198"/>
      <c r="G218" s="199"/>
      <c r="H218" s="199" t="str">
        <f>IFERROR(VLOOKUP(#REF!,#REF!,3,0),"")</f>
        <v/>
      </c>
      <c r="I218" s="200"/>
      <c r="J218" s="200"/>
      <c r="K218" s="201"/>
      <c r="L218" s="201"/>
      <c r="M218" s="201"/>
      <c r="N218" s="201"/>
      <c r="O218" s="201"/>
      <c r="P218" s="201"/>
      <c r="Q218" s="205"/>
      <c r="R218" s="166"/>
      <c r="S218" s="166"/>
      <c r="T218" s="166"/>
      <c r="U218" s="166"/>
      <c r="V218" s="166"/>
      <c r="W218" s="166"/>
      <c r="X218" s="166"/>
      <c r="Y218" s="166"/>
      <c r="Z218" s="166"/>
      <c r="AA218" s="166"/>
      <c r="AB218" s="166"/>
      <c r="AC218" s="166"/>
      <c r="AD218" s="166"/>
      <c r="AE218" s="166"/>
      <c r="AF218" s="166"/>
      <c r="AG218" s="166"/>
      <c r="AH218" s="166"/>
      <c r="AI218" s="166"/>
      <c r="AJ218" s="166"/>
    </row>
    <row r="219" spans="1:36" s="167" customFormat="1" ht="24.95" customHeight="1">
      <c r="B219" s="178">
        <v>10</v>
      </c>
      <c r="C219" s="409" t="s">
        <v>237</v>
      </c>
      <c r="D219" s="409"/>
      <c r="E219" s="409"/>
      <c r="F219" s="409"/>
      <c r="G219" s="409"/>
      <c r="H219" s="90" t="s">
        <v>47</v>
      </c>
      <c r="I219" s="297"/>
      <c r="J219" s="297"/>
      <c r="K219" s="38"/>
      <c r="L219" s="38"/>
      <c r="M219" s="38"/>
      <c r="N219" s="207"/>
      <c r="O219" s="207"/>
      <c r="P219" s="207"/>
      <c r="Q219" s="208">
        <f>SUBTOTAL(9,Q220:Q233)</f>
        <v>0</v>
      </c>
    </row>
    <row r="220" spans="1:36" s="169" customFormat="1" ht="24.95" customHeight="1">
      <c r="B220" s="174" t="s">
        <v>728</v>
      </c>
      <c r="C220" s="407" t="s">
        <v>696</v>
      </c>
      <c r="D220" s="407"/>
      <c r="E220" s="407"/>
      <c r="F220" s="407"/>
      <c r="G220" s="407"/>
      <c r="H220" s="209"/>
      <c r="I220" s="408"/>
      <c r="J220" s="408"/>
      <c r="K220" s="201"/>
      <c r="L220" s="201"/>
      <c r="M220" s="201"/>
      <c r="N220" s="201"/>
      <c r="O220" s="201"/>
      <c r="P220" s="201"/>
      <c r="Q220" s="189">
        <f>SUBTOTAL(9,Q221:Q233)</f>
        <v>0</v>
      </c>
    </row>
    <row r="221" spans="1:36" s="167" customFormat="1" ht="51" customHeight="1" outlineLevel="1">
      <c r="B221" s="176" t="s">
        <v>729</v>
      </c>
      <c r="C221" s="402" t="s">
        <v>684</v>
      </c>
      <c r="D221" s="403"/>
      <c r="E221" s="403"/>
      <c r="F221" s="403"/>
      <c r="G221" s="404"/>
      <c r="H221" s="123" t="s">
        <v>60</v>
      </c>
      <c r="I221" s="405">
        <v>900</v>
      </c>
      <c r="J221" s="406"/>
      <c r="K221" s="122"/>
      <c r="L221" s="122"/>
      <c r="M221" s="122"/>
      <c r="N221" s="122"/>
      <c r="O221" s="122"/>
      <c r="P221" s="122"/>
      <c r="Q221" s="157"/>
    </row>
    <row r="222" spans="1:36" s="167" customFormat="1" ht="51" customHeight="1" outlineLevel="1">
      <c r="B222" s="176" t="s">
        <v>730</v>
      </c>
      <c r="C222" s="402" t="s">
        <v>685</v>
      </c>
      <c r="D222" s="403"/>
      <c r="E222" s="403"/>
      <c r="F222" s="403"/>
      <c r="G222" s="404"/>
      <c r="H222" s="123" t="s">
        <v>60</v>
      </c>
      <c r="I222" s="405">
        <v>1100</v>
      </c>
      <c r="J222" s="406"/>
      <c r="K222" s="122"/>
      <c r="L222" s="122"/>
      <c r="M222" s="122"/>
      <c r="N222" s="122"/>
      <c r="O222" s="122"/>
      <c r="P222" s="122"/>
      <c r="Q222" s="157"/>
    </row>
    <row r="223" spans="1:36" s="167" customFormat="1" ht="51" customHeight="1" outlineLevel="1">
      <c r="B223" s="176" t="s">
        <v>731</v>
      </c>
      <c r="C223" s="402" t="s">
        <v>146</v>
      </c>
      <c r="D223" s="403"/>
      <c r="E223" s="403"/>
      <c r="F223" s="403"/>
      <c r="G223" s="404"/>
      <c r="H223" s="123" t="s">
        <v>60</v>
      </c>
      <c r="I223" s="405">
        <f>210+215+205</f>
        <v>630</v>
      </c>
      <c r="J223" s="406"/>
      <c r="K223" s="122"/>
      <c r="L223" s="122"/>
      <c r="M223" s="122"/>
      <c r="N223" s="122"/>
      <c r="O223" s="122"/>
      <c r="P223" s="122"/>
      <c r="Q223" s="157"/>
    </row>
    <row r="224" spans="1:36" s="167" customFormat="1" ht="51" customHeight="1" outlineLevel="1">
      <c r="B224" s="176" t="s">
        <v>732</v>
      </c>
      <c r="C224" s="402" t="s">
        <v>686</v>
      </c>
      <c r="D224" s="403"/>
      <c r="E224" s="403"/>
      <c r="F224" s="403"/>
      <c r="G224" s="404"/>
      <c r="H224" s="123" t="s">
        <v>60</v>
      </c>
      <c r="I224" s="405">
        <v>45</v>
      </c>
      <c r="J224" s="406"/>
      <c r="K224" s="122"/>
      <c r="L224" s="122"/>
      <c r="M224" s="122"/>
      <c r="N224" s="122"/>
      <c r="O224" s="122"/>
      <c r="P224" s="122"/>
      <c r="Q224" s="157"/>
    </row>
    <row r="225" spans="1:36" s="167" customFormat="1" ht="9" customHeight="1" outlineLevel="1">
      <c r="B225" s="176"/>
      <c r="C225" s="222"/>
      <c r="D225" s="222"/>
      <c r="E225" s="222"/>
      <c r="F225" s="222"/>
      <c r="G225" s="222"/>
      <c r="H225" s="260"/>
      <c r="I225" s="261"/>
      <c r="J225" s="261"/>
      <c r="K225" s="262"/>
      <c r="L225" s="262"/>
      <c r="M225" s="262"/>
      <c r="N225" s="262"/>
      <c r="O225" s="262"/>
      <c r="P225" s="262"/>
      <c r="Q225" s="263"/>
    </row>
    <row r="226" spans="1:36" s="169" customFormat="1" ht="24.95" customHeight="1">
      <c r="B226" s="174" t="s">
        <v>1260</v>
      </c>
      <c r="C226" s="407" t="s">
        <v>1275</v>
      </c>
      <c r="D226" s="407"/>
      <c r="E226" s="407"/>
      <c r="F226" s="407"/>
      <c r="G226" s="407"/>
      <c r="H226" s="209"/>
      <c r="I226" s="408"/>
      <c r="J226" s="408"/>
      <c r="K226" s="223"/>
      <c r="L226" s="223"/>
      <c r="M226" s="223"/>
      <c r="N226" s="223"/>
      <c r="O226" s="223"/>
      <c r="P226" s="223"/>
      <c r="Q226" s="224">
        <f>SUBTOTAL(9,Q227:Q232)</f>
        <v>0</v>
      </c>
    </row>
    <row r="227" spans="1:36" s="167" customFormat="1" ht="61.5" customHeight="1" outlineLevel="1">
      <c r="B227" s="176" t="s">
        <v>1261</v>
      </c>
      <c r="C227" s="402" t="s">
        <v>1265</v>
      </c>
      <c r="D227" s="403"/>
      <c r="E227" s="403"/>
      <c r="F227" s="403"/>
      <c r="G227" s="404"/>
      <c r="H227" s="123" t="s">
        <v>60</v>
      </c>
      <c r="I227" s="405">
        <v>1</v>
      </c>
      <c r="J227" s="406"/>
      <c r="K227" s="122"/>
      <c r="L227" s="122"/>
      <c r="M227" s="122"/>
      <c r="N227" s="122"/>
      <c r="O227" s="122"/>
      <c r="P227" s="122"/>
      <c r="Q227" s="157"/>
    </row>
    <row r="228" spans="1:36" s="167" customFormat="1" ht="61.5" customHeight="1" outlineLevel="1">
      <c r="B228" s="176" t="s">
        <v>1262</v>
      </c>
      <c r="C228" s="402" t="s">
        <v>1266</v>
      </c>
      <c r="D228" s="403"/>
      <c r="E228" s="403"/>
      <c r="F228" s="403"/>
      <c r="G228" s="404"/>
      <c r="H228" s="123" t="s">
        <v>60</v>
      </c>
      <c r="I228" s="405">
        <v>1</v>
      </c>
      <c r="J228" s="406"/>
      <c r="K228" s="122"/>
      <c r="L228" s="122"/>
      <c r="M228" s="122"/>
      <c r="N228" s="122"/>
      <c r="O228" s="122"/>
      <c r="P228" s="122"/>
      <c r="Q228" s="157"/>
    </row>
    <row r="229" spans="1:36" s="167" customFormat="1" ht="61.5" customHeight="1" outlineLevel="1">
      <c r="B229" s="176" t="s">
        <v>1263</v>
      </c>
      <c r="C229" s="402" t="s">
        <v>1267</v>
      </c>
      <c r="D229" s="403"/>
      <c r="E229" s="403"/>
      <c r="F229" s="403"/>
      <c r="G229" s="404"/>
      <c r="H229" s="123" t="s">
        <v>60</v>
      </c>
      <c r="I229" s="405">
        <v>4</v>
      </c>
      <c r="J229" s="406"/>
      <c r="K229" s="122"/>
      <c r="L229" s="122"/>
      <c r="M229" s="122"/>
      <c r="N229" s="122"/>
      <c r="O229" s="122"/>
      <c r="P229" s="122"/>
      <c r="Q229" s="157"/>
    </row>
    <row r="230" spans="1:36" s="167" customFormat="1" ht="61.5" customHeight="1" outlineLevel="1">
      <c r="B230" s="176" t="s">
        <v>1264</v>
      </c>
      <c r="C230" s="402" t="s">
        <v>1269</v>
      </c>
      <c r="D230" s="403"/>
      <c r="E230" s="403"/>
      <c r="F230" s="403"/>
      <c r="G230" s="404"/>
      <c r="H230" s="123" t="s">
        <v>60</v>
      </c>
      <c r="I230" s="405">
        <v>4</v>
      </c>
      <c r="J230" s="406"/>
      <c r="K230" s="122"/>
      <c r="L230" s="122"/>
      <c r="M230" s="122"/>
      <c r="N230" s="122"/>
      <c r="O230" s="122"/>
      <c r="P230" s="122"/>
      <c r="Q230" s="157"/>
    </row>
    <row r="231" spans="1:36" s="167" customFormat="1" ht="61.5" customHeight="1" outlineLevel="1">
      <c r="B231" s="176" t="s">
        <v>1268</v>
      </c>
      <c r="C231" s="402" t="s">
        <v>1272</v>
      </c>
      <c r="D231" s="403"/>
      <c r="E231" s="403"/>
      <c r="F231" s="403"/>
      <c r="G231" s="404"/>
      <c r="H231" s="123" t="s">
        <v>60</v>
      </c>
      <c r="I231" s="301"/>
      <c r="J231" s="302">
        <v>4</v>
      </c>
      <c r="K231" s="122"/>
      <c r="L231" s="122"/>
      <c r="M231" s="122"/>
      <c r="N231" s="122"/>
      <c r="O231" s="122"/>
      <c r="P231" s="122"/>
      <c r="Q231" s="157"/>
    </row>
    <row r="232" spans="1:36" s="167" customFormat="1" ht="60" customHeight="1" outlineLevel="1">
      <c r="B232" s="176" t="s">
        <v>1271</v>
      </c>
      <c r="C232" s="402" t="s">
        <v>1270</v>
      </c>
      <c r="D232" s="403"/>
      <c r="E232" s="403"/>
      <c r="F232" s="403"/>
      <c r="G232" s="404"/>
      <c r="H232" s="123" t="s">
        <v>60</v>
      </c>
      <c r="I232" s="405">
        <v>4</v>
      </c>
      <c r="J232" s="406"/>
      <c r="K232" s="122"/>
      <c r="L232" s="122"/>
      <c r="M232" s="122"/>
      <c r="N232" s="122"/>
      <c r="O232" s="122"/>
      <c r="P232" s="122"/>
      <c r="Q232" s="157"/>
    </row>
    <row r="233" spans="1:36" s="196" customFormat="1" ht="9.9499999999999993" customHeight="1">
      <c r="A233" s="167"/>
      <c r="B233" s="197"/>
      <c r="C233" s="198" t="str">
        <f>IFERROR(VLOOKUP(#REF!,#REF!,2,0),"")</f>
        <v/>
      </c>
      <c r="D233" s="198"/>
      <c r="E233" s="198"/>
      <c r="F233" s="198"/>
      <c r="G233" s="199"/>
      <c r="H233" s="199" t="str">
        <f>IFERROR(VLOOKUP(#REF!,#REF!,3,0),"")</f>
        <v/>
      </c>
      <c r="I233" s="200"/>
      <c r="J233" s="200"/>
      <c r="K233" s="201"/>
      <c r="L233" s="201"/>
      <c r="M233" s="201"/>
      <c r="N233" s="201"/>
      <c r="O233" s="201"/>
      <c r="P233" s="201"/>
      <c r="Q233" s="205"/>
      <c r="R233" s="166"/>
      <c r="S233" s="166"/>
      <c r="T233" s="166"/>
      <c r="U233" s="166"/>
      <c r="V233" s="166"/>
      <c r="W233" s="166"/>
      <c r="X233" s="166"/>
      <c r="Y233" s="166"/>
      <c r="Z233" s="166"/>
      <c r="AA233" s="166"/>
      <c r="AB233" s="166"/>
      <c r="AC233" s="166"/>
      <c r="AD233" s="166"/>
      <c r="AE233" s="166"/>
      <c r="AF233" s="166"/>
      <c r="AG233" s="166"/>
      <c r="AH233" s="166"/>
      <c r="AI233" s="166"/>
      <c r="AJ233" s="166"/>
    </row>
    <row r="234" spans="1:36" s="167" customFormat="1" ht="24.95" customHeight="1">
      <c r="B234" s="178">
        <v>11</v>
      </c>
      <c r="C234" s="409" t="s">
        <v>367</v>
      </c>
      <c r="D234" s="409"/>
      <c r="E234" s="409"/>
      <c r="F234" s="409"/>
      <c r="G234" s="409"/>
      <c r="H234" s="90" t="s">
        <v>47</v>
      </c>
      <c r="I234" s="297"/>
      <c r="J234" s="297"/>
      <c r="K234" s="38"/>
      <c r="L234" s="38"/>
      <c r="M234" s="38"/>
      <c r="N234" s="207"/>
      <c r="O234" s="207"/>
      <c r="P234" s="207"/>
      <c r="Q234" s="208">
        <f>SUBTOTAL(9,Q235:Q256)</f>
        <v>0</v>
      </c>
    </row>
    <row r="235" spans="1:36" s="169" customFormat="1" ht="24.95" customHeight="1">
      <c r="B235" s="174" t="s">
        <v>357</v>
      </c>
      <c r="C235" s="407" t="s">
        <v>368</v>
      </c>
      <c r="D235" s="407"/>
      <c r="E235" s="407"/>
      <c r="F235" s="407"/>
      <c r="G235" s="407"/>
      <c r="H235" s="209"/>
      <c r="I235" s="408"/>
      <c r="J235" s="408"/>
      <c r="K235" s="201"/>
      <c r="L235" s="201"/>
      <c r="M235" s="201"/>
      <c r="N235" s="201"/>
      <c r="O235" s="201"/>
      <c r="P235" s="201"/>
      <c r="Q235" s="189">
        <f>SUBTOTAL(9,Q236:Q244)</f>
        <v>0</v>
      </c>
    </row>
    <row r="236" spans="1:36" s="167" customFormat="1" ht="24.95" customHeight="1" outlineLevel="1">
      <c r="B236" s="176" t="s">
        <v>358</v>
      </c>
      <c r="C236" s="402" t="s">
        <v>1178</v>
      </c>
      <c r="D236" s="403"/>
      <c r="E236" s="403"/>
      <c r="F236" s="403"/>
      <c r="G236" s="404"/>
      <c r="H236" s="123" t="s">
        <v>60</v>
      </c>
      <c r="I236" s="405">
        <v>204.9</v>
      </c>
      <c r="J236" s="406"/>
      <c r="K236" s="122"/>
      <c r="L236" s="122"/>
      <c r="M236" s="122"/>
      <c r="N236" s="122"/>
      <c r="O236" s="122"/>
      <c r="P236" s="122"/>
      <c r="Q236" s="157"/>
    </row>
    <row r="237" spans="1:36" s="167" customFormat="1" ht="24.95" customHeight="1" outlineLevel="1">
      <c r="B237" s="176" t="s">
        <v>359</v>
      </c>
      <c r="C237" s="402" t="s">
        <v>1179</v>
      </c>
      <c r="D237" s="403"/>
      <c r="E237" s="403"/>
      <c r="F237" s="403"/>
      <c r="G237" s="404"/>
      <c r="H237" s="123" t="s">
        <v>60</v>
      </c>
      <c r="I237" s="405">
        <v>683.01</v>
      </c>
      <c r="J237" s="406"/>
      <c r="K237" s="122"/>
      <c r="L237" s="122"/>
      <c r="M237" s="122"/>
      <c r="N237" s="122"/>
      <c r="O237" s="122"/>
      <c r="P237" s="122"/>
      <c r="Q237" s="157"/>
    </row>
    <row r="238" spans="1:36" s="167" customFormat="1" ht="24.95" customHeight="1" outlineLevel="1">
      <c r="B238" s="176" t="s">
        <v>360</v>
      </c>
      <c r="C238" s="402" t="s">
        <v>522</v>
      </c>
      <c r="D238" s="403"/>
      <c r="E238" s="403"/>
      <c r="F238" s="403"/>
      <c r="G238" s="404"/>
      <c r="H238" s="123" t="s">
        <v>60</v>
      </c>
      <c r="I238" s="405">
        <v>5</v>
      </c>
      <c r="J238" s="406"/>
      <c r="K238" s="122"/>
      <c r="L238" s="122"/>
      <c r="M238" s="122"/>
      <c r="N238" s="122"/>
      <c r="O238" s="122"/>
      <c r="P238" s="122"/>
      <c r="Q238" s="157"/>
    </row>
    <row r="239" spans="1:36" s="167" customFormat="1" ht="45" customHeight="1" outlineLevel="1">
      <c r="B239" s="176" t="s">
        <v>361</v>
      </c>
      <c r="C239" s="402" t="s">
        <v>672</v>
      </c>
      <c r="D239" s="403"/>
      <c r="E239" s="403"/>
      <c r="F239" s="403"/>
      <c r="G239" s="404"/>
      <c r="H239" s="123" t="s">
        <v>60</v>
      </c>
      <c r="I239" s="405">
        <v>5</v>
      </c>
      <c r="J239" s="406"/>
      <c r="K239" s="122"/>
      <c r="L239" s="122"/>
      <c r="M239" s="122"/>
      <c r="N239" s="122"/>
      <c r="O239" s="122"/>
      <c r="P239" s="122"/>
      <c r="Q239" s="157"/>
    </row>
    <row r="240" spans="1:36" s="167" customFormat="1" ht="25.15" customHeight="1" outlineLevel="1">
      <c r="B240" s="176" t="s">
        <v>936</v>
      </c>
      <c r="C240" s="402" t="s">
        <v>673</v>
      </c>
      <c r="D240" s="403"/>
      <c r="E240" s="403"/>
      <c r="F240" s="403"/>
      <c r="G240" s="404"/>
      <c r="H240" s="123" t="s">
        <v>60</v>
      </c>
      <c r="I240" s="405">
        <v>250</v>
      </c>
      <c r="J240" s="406"/>
      <c r="K240" s="122"/>
      <c r="L240" s="122"/>
      <c r="M240" s="122"/>
      <c r="N240" s="122"/>
      <c r="O240" s="122"/>
      <c r="P240" s="122"/>
      <c r="Q240" s="157"/>
    </row>
    <row r="241" spans="1:36" s="167" customFormat="1" ht="25.15" customHeight="1" outlineLevel="1">
      <c r="B241" s="176" t="s">
        <v>937</v>
      </c>
      <c r="C241" s="402" t="s">
        <v>674</v>
      </c>
      <c r="D241" s="403"/>
      <c r="E241" s="403"/>
      <c r="F241" s="403"/>
      <c r="G241" s="404"/>
      <c r="H241" s="123" t="s">
        <v>60</v>
      </c>
      <c r="I241" s="405">
        <v>800</v>
      </c>
      <c r="J241" s="406"/>
      <c r="K241" s="122"/>
      <c r="L241" s="122"/>
      <c r="M241" s="122"/>
      <c r="N241" s="122"/>
      <c r="O241" s="122"/>
      <c r="P241" s="122"/>
      <c r="Q241" s="157"/>
    </row>
    <row r="242" spans="1:36" s="167" customFormat="1" ht="25.15" customHeight="1" outlineLevel="1">
      <c r="B242" s="176" t="s">
        <v>1172</v>
      </c>
      <c r="C242" s="402" t="s">
        <v>523</v>
      </c>
      <c r="D242" s="403"/>
      <c r="E242" s="403"/>
      <c r="F242" s="403"/>
      <c r="G242" s="404"/>
      <c r="H242" s="123" t="s">
        <v>60</v>
      </c>
      <c r="I242" s="405">
        <v>1500</v>
      </c>
      <c r="J242" s="406"/>
      <c r="K242" s="122"/>
      <c r="L242" s="122"/>
      <c r="M242" s="122"/>
      <c r="N242" s="122"/>
      <c r="O242" s="122"/>
      <c r="P242" s="122"/>
      <c r="Q242" s="157"/>
    </row>
    <row r="243" spans="1:36" s="167" customFormat="1" ht="25.15" customHeight="1" outlineLevel="1">
      <c r="B243" s="176" t="s">
        <v>1173</v>
      </c>
      <c r="C243" s="402" t="s">
        <v>282</v>
      </c>
      <c r="D243" s="403"/>
      <c r="E243" s="403"/>
      <c r="F243" s="403"/>
      <c r="G243" s="404"/>
      <c r="H243" s="123" t="s">
        <v>60</v>
      </c>
      <c r="I243" s="405">
        <v>1500</v>
      </c>
      <c r="J243" s="406"/>
      <c r="K243" s="122"/>
      <c r="L243" s="122"/>
      <c r="M243" s="122"/>
      <c r="N243" s="122"/>
      <c r="O243" s="122"/>
      <c r="P243" s="122"/>
      <c r="Q243" s="157"/>
    </row>
    <row r="244" spans="1:36" s="196" customFormat="1" ht="9.9499999999999993" customHeight="1">
      <c r="A244" s="167"/>
      <c r="B244" s="197"/>
      <c r="C244" s="198" t="str">
        <f>IFERROR(VLOOKUP(#REF!,#REF!,2,0),"")</f>
        <v/>
      </c>
      <c r="D244" s="198"/>
      <c r="E244" s="198"/>
      <c r="F244" s="198"/>
      <c r="G244" s="199"/>
      <c r="H244" s="199" t="str">
        <f>IFERROR(VLOOKUP(#REF!,#REF!,3,0),"")</f>
        <v/>
      </c>
      <c r="I244" s="200"/>
      <c r="J244" s="200"/>
      <c r="K244" s="201"/>
      <c r="L244" s="201"/>
      <c r="M244" s="201"/>
      <c r="N244" s="201"/>
      <c r="O244" s="201"/>
      <c r="P244" s="201"/>
      <c r="Q244" s="205"/>
      <c r="R244" s="166"/>
      <c r="S244" s="166"/>
      <c r="T244" s="166"/>
      <c r="U244" s="166"/>
      <c r="V244" s="166"/>
      <c r="W244" s="166"/>
      <c r="X244" s="166"/>
      <c r="Y244" s="166"/>
      <c r="Z244" s="166"/>
      <c r="AA244" s="166"/>
      <c r="AB244" s="166"/>
      <c r="AC244" s="166"/>
      <c r="AD244" s="166"/>
      <c r="AE244" s="166"/>
      <c r="AF244" s="166"/>
      <c r="AG244" s="166"/>
      <c r="AH244" s="166"/>
      <c r="AI244" s="166"/>
      <c r="AJ244" s="166"/>
    </row>
    <row r="245" spans="1:36" s="169" customFormat="1" ht="24.95" customHeight="1">
      <c r="B245" s="174" t="s">
        <v>1174</v>
      </c>
      <c r="C245" s="181" t="s">
        <v>698</v>
      </c>
      <c r="D245" s="182"/>
      <c r="E245" s="182"/>
      <c r="F245" s="182"/>
      <c r="G245" s="183"/>
      <c r="H245" s="124"/>
      <c r="I245" s="418"/>
      <c r="J245" s="419"/>
      <c r="K245" s="188"/>
      <c r="L245" s="188"/>
      <c r="M245" s="188"/>
      <c r="N245" s="188"/>
      <c r="O245" s="188"/>
      <c r="P245" s="188"/>
      <c r="Q245" s="126">
        <f>SUBTOTAL(9,Q246:Q256)</f>
        <v>0</v>
      </c>
    </row>
    <row r="246" spans="1:36" s="167" customFormat="1" ht="24.95" customHeight="1" outlineLevel="1">
      <c r="B246" s="176" t="s">
        <v>1175</v>
      </c>
      <c r="C246" s="402" t="s">
        <v>701</v>
      </c>
      <c r="D246" s="403"/>
      <c r="E246" s="403"/>
      <c r="F246" s="403"/>
      <c r="G246" s="404"/>
      <c r="H246" s="123" t="s">
        <v>43</v>
      </c>
      <c r="I246" s="405">
        <v>1600</v>
      </c>
      <c r="J246" s="406"/>
      <c r="K246" s="122"/>
      <c r="L246" s="122"/>
      <c r="M246" s="122"/>
      <c r="N246" s="122"/>
      <c r="O246" s="122"/>
      <c r="P246" s="122"/>
      <c r="Q246" s="157"/>
    </row>
    <row r="247" spans="1:36" s="167" customFormat="1" ht="24.95" customHeight="1" outlineLevel="1">
      <c r="B247" s="176" t="s">
        <v>1176</v>
      </c>
      <c r="C247" s="402" t="s">
        <v>699</v>
      </c>
      <c r="D247" s="403"/>
      <c r="E247" s="403"/>
      <c r="F247" s="403"/>
      <c r="G247" s="404"/>
      <c r="H247" s="123" t="s">
        <v>43</v>
      </c>
      <c r="I247" s="405">
        <v>15</v>
      </c>
      <c r="J247" s="406"/>
      <c r="K247" s="122"/>
      <c r="L247" s="122"/>
      <c r="M247" s="122"/>
      <c r="N247" s="122"/>
      <c r="O247" s="122"/>
      <c r="P247" s="122"/>
      <c r="Q247" s="157"/>
    </row>
    <row r="248" spans="1:36" s="167" customFormat="1" ht="24.95" customHeight="1" outlineLevel="1">
      <c r="B248" s="176" t="s">
        <v>1177</v>
      </c>
      <c r="C248" s="402" t="s">
        <v>700</v>
      </c>
      <c r="D248" s="403"/>
      <c r="E248" s="403"/>
      <c r="F248" s="403"/>
      <c r="G248" s="404"/>
      <c r="H248" s="123" t="s">
        <v>43</v>
      </c>
      <c r="I248" s="405">
        <v>250</v>
      </c>
      <c r="J248" s="406"/>
      <c r="K248" s="122"/>
      <c r="L248" s="122"/>
      <c r="M248" s="122"/>
      <c r="N248" s="122"/>
      <c r="O248" s="122"/>
      <c r="P248" s="122"/>
      <c r="Q248" s="157"/>
    </row>
    <row r="249" spans="1:36" s="167" customFormat="1" ht="24.95" customHeight="1" outlineLevel="1">
      <c r="B249" s="176"/>
      <c r="C249" s="222"/>
      <c r="D249" s="222"/>
      <c r="E249" s="222"/>
      <c r="F249" s="222"/>
      <c r="G249" s="222"/>
      <c r="H249" s="260"/>
      <c r="I249" s="261"/>
      <c r="J249" s="261"/>
      <c r="K249" s="262"/>
      <c r="L249" s="262"/>
      <c r="M249" s="262"/>
      <c r="N249" s="262"/>
      <c r="O249" s="262"/>
      <c r="P249" s="262"/>
      <c r="Q249" s="263"/>
    </row>
    <row r="250" spans="1:36" s="169" customFormat="1" ht="24.95" customHeight="1">
      <c r="B250" s="174" t="s">
        <v>1273</v>
      </c>
      <c r="C250" s="407" t="s">
        <v>1276</v>
      </c>
      <c r="D250" s="407"/>
      <c r="E250" s="407"/>
      <c r="F250" s="407"/>
      <c r="G250" s="407"/>
      <c r="H250" s="209"/>
      <c r="I250" s="408"/>
      <c r="J250" s="408"/>
      <c r="K250" s="223"/>
      <c r="L250" s="223"/>
      <c r="M250" s="223"/>
      <c r="N250" s="223"/>
      <c r="O250" s="223"/>
      <c r="P250" s="223"/>
      <c r="Q250" s="224">
        <f>SUBTOTAL(9,Q251:Q255)</f>
        <v>0</v>
      </c>
    </row>
    <row r="251" spans="1:36" s="167" customFormat="1" ht="24.95" customHeight="1" outlineLevel="1">
      <c r="B251" s="176" t="s">
        <v>1274</v>
      </c>
      <c r="C251" s="402" t="s">
        <v>1281</v>
      </c>
      <c r="D251" s="403"/>
      <c r="E251" s="403"/>
      <c r="F251" s="403"/>
      <c r="G251" s="404"/>
      <c r="H251" s="123" t="s">
        <v>60</v>
      </c>
      <c r="I251" s="405">
        <v>2.56</v>
      </c>
      <c r="J251" s="406"/>
      <c r="K251" s="122"/>
      <c r="L251" s="122"/>
      <c r="M251" s="122"/>
      <c r="N251" s="122"/>
      <c r="O251" s="122"/>
      <c r="P251" s="122"/>
      <c r="Q251" s="157"/>
    </row>
    <row r="252" spans="1:36" s="167" customFormat="1" ht="24.95" customHeight="1" outlineLevel="1">
      <c r="B252" s="176" t="s">
        <v>1277</v>
      </c>
      <c r="C252" s="402" t="s">
        <v>1280</v>
      </c>
      <c r="D252" s="403"/>
      <c r="E252" s="403"/>
      <c r="F252" s="403"/>
      <c r="G252" s="404"/>
      <c r="H252" s="123" t="s">
        <v>60</v>
      </c>
      <c r="I252" s="405">
        <v>3.2</v>
      </c>
      <c r="J252" s="406"/>
      <c r="K252" s="122"/>
      <c r="L252" s="122"/>
      <c r="M252" s="122"/>
      <c r="N252" s="122"/>
      <c r="O252" s="122"/>
      <c r="P252" s="122"/>
      <c r="Q252" s="157"/>
    </row>
    <row r="253" spans="1:36" s="167" customFormat="1" ht="24.95" customHeight="1" outlineLevel="1">
      <c r="B253" s="176" t="s">
        <v>1278</v>
      </c>
      <c r="C253" s="402" t="s">
        <v>1282</v>
      </c>
      <c r="D253" s="403"/>
      <c r="E253" s="403"/>
      <c r="F253" s="403"/>
      <c r="G253" s="404"/>
      <c r="H253" s="123" t="s">
        <v>60</v>
      </c>
      <c r="I253" s="405">
        <v>6.4</v>
      </c>
      <c r="J253" s="406"/>
      <c r="K253" s="122"/>
      <c r="L253" s="122"/>
      <c r="M253" s="122"/>
      <c r="N253" s="122"/>
      <c r="O253" s="122"/>
      <c r="P253" s="122"/>
      <c r="Q253" s="157"/>
    </row>
    <row r="254" spans="1:36" s="167" customFormat="1" ht="24.95" customHeight="1" outlineLevel="1">
      <c r="B254" s="176" t="s">
        <v>1279</v>
      </c>
      <c r="C254" s="402" t="s">
        <v>1283</v>
      </c>
      <c r="D254" s="403"/>
      <c r="E254" s="403"/>
      <c r="F254" s="403"/>
      <c r="G254" s="404"/>
      <c r="H254" s="123" t="s">
        <v>43</v>
      </c>
      <c r="I254" s="405">
        <v>6.4</v>
      </c>
      <c r="J254" s="406"/>
      <c r="K254" s="122"/>
      <c r="L254" s="122"/>
      <c r="M254" s="122"/>
      <c r="N254" s="122"/>
      <c r="O254" s="122"/>
      <c r="P254" s="122"/>
      <c r="Q254" s="157"/>
    </row>
    <row r="255" spans="1:36" s="167" customFormat="1" ht="12" customHeight="1" outlineLevel="1">
      <c r="B255" s="176"/>
      <c r="C255" s="222"/>
      <c r="D255" s="222"/>
      <c r="E255" s="222"/>
      <c r="F255" s="222"/>
      <c r="G255" s="222"/>
      <c r="H255" s="260"/>
      <c r="I255" s="261"/>
      <c r="J255" s="261"/>
      <c r="K255" s="262"/>
      <c r="L255" s="262"/>
      <c r="M255" s="262"/>
      <c r="N255" s="262"/>
      <c r="O255" s="262"/>
      <c r="P255" s="262"/>
      <c r="Q255" s="263"/>
    </row>
    <row r="256" spans="1:36" s="196" customFormat="1" ht="9.9499999999999993" customHeight="1">
      <c r="A256" s="167"/>
      <c r="B256" s="197"/>
      <c r="C256" s="198" t="str">
        <f>IFERROR(VLOOKUP(#REF!,#REF!,2,0),"")</f>
        <v/>
      </c>
      <c r="D256" s="198"/>
      <c r="E256" s="198"/>
      <c r="F256" s="198"/>
      <c r="G256" s="199"/>
      <c r="H256" s="199" t="str">
        <f>IFERROR(VLOOKUP(#REF!,#REF!,3,0),"")</f>
        <v/>
      </c>
      <c r="I256" s="200"/>
      <c r="J256" s="200"/>
      <c r="K256" s="201"/>
      <c r="L256" s="201"/>
      <c r="M256" s="201"/>
      <c r="N256" s="201"/>
      <c r="O256" s="201"/>
      <c r="P256" s="201"/>
      <c r="Q256" s="205"/>
      <c r="R256" s="166"/>
      <c r="S256" s="166"/>
      <c r="T256" s="166"/>
      <c r="U256" s="166"/>
      <c r="V256" s="166"/>
      <c r="W256" s="166"/>
      <c r="X256" s="166"/>
      <c r="Y256" s="166"/>
      <c r="Z256" s="166"/>
      <c r="AA256" s="166"/>
      <c r="AB256" s="166"/>
      <c r="AC256" s="166"/>
      <c r="AD256" s="166"/>
      <c r="AE256" s="166"/>
      <c r="AF256" s="166"/>
      <c r="AG256" s="166"/>
      <c r="AH256" s="166"/>
      <c r="AI256" s="166"/>
      <c r="AJ256" s="166"/>
    </row>
    <row r="257" spans="1:36" s="167" customFormat="1" ht="24.95" customHeight="1">
      <c r="B257" s="178">
        <v>12</v>
      </c>
      <c r="C257" s="409" t="s">
        <v>76</v>
      </c>
      <c r="D257" s="409"/>
      <c r="E257" s="409"/>
      <c r="F257" s="409"/>
      <c r="G257" s="409"/>
      <c r="H257" s="90" t="s">
        <v>47</v>
      </c>
      <c r="I257" s="297"/>
      <c r="J257" s="297"/>
      <c r="K257" s="38"/>
      <c r="L257" s="38"/>
      <c r="M257" s="38"/>
      <c r="N257" s="207"/>
      <c r="O257" s="207"/>
      <c r="P257" s="207"/>
      <c r="Q257" s="208">
        <f>SUBTOTAL(9,Q258:Q271)</f>
        <v>0</v>
      </c>
    </row>
    <row r="258" spans="1:36" s="169" customFormat="1" ht="24.95" customHeight="1">
      <c r="B258" s="174" t="s">
        <v>362</v>
      </c>
      <c r="C258" s="407" t="s">
        <v>687</v>
      </c>
      <c r="D258" s="407"/>
      <c r="E258" s="407"/>
      <c r="F258" s="407"/>
      <c r="G258" s="407"/>
      <c r="H258" s="209"/>
      <c r="I258" s="408"/>
      <c r="J258" s="408"/>
      <c r="K258" s="201"/>
      <c r="L258" s="201"/>
      <c r="M258" s="201"/>
      <c r="N258" s="201"/>
      <c r="O258" s="201"/>
      <c r="P258" s="201"/>
      <c r="Q258" s="189">
        <f>SUBTOTAL(9,Q259:Q271)</f>
        <v>0</v>
      </c>
    </row>
    <row r="259" spans="1:36" s="167" customFormat="1" ht="39.950000000000003" customHeight="1" outlineLevel="1">
      <c r="B259" s="176" t="s">
        <v>363</v>
      </c>
      <c r="C259" s="402" t="s">
        <v>675</v>
      </c>
      <c r="D259" s="403"/>
      <c r="E259" s="403"/>
      <c r="F259" s="403"/>
      <c r="G259" s="404"/>
      <c r="H259" s="123" t="s">
        <v>60</v>
      </c>
      <c r="I259" s="405">
        <f>((23.71*0.5)+(28.56*0.5))</f>
        <v>26.134999999999998</v>
      </c>
      <c r="J259" s="406"/>
      <c r="K259" s="122"/>
      <c r="L259" s="122"/>
      <c r="M259" s="122"/>
      <c r="N259" s="122"/>
      <c r="O259" s="122"/>
      <c r="P259" s="122"/>
      <c r="Q259" s="157"/>
    </row>
    <row r="260" spans="1:36" s="167" customFormat="1" ht="39.950000000000003" customHeight="1" outlineLevel="1">
      <c r="B260" s="176" t="s">
        <v>364</v>
      </c>
      <c r="C260" s="402" t="s">
        <v>676</v>
      </c>
      <c r="D260" s="403"/>
      <c r="E260" s="403"/>
      <c r="F260" s="403"/>
      <c r="G260" s="404"/>
      <c r="H260" s="123" t="s">
        <v>60</v>
      </c>
      <c r="I260" s="405">
        <v>200</v>
      </c>
      <c r="J260" s="406"/>
      <c r="K260" s="122"/>
      <c r="L260" s="122"/>
      <c r="M260" s="122"/>
      <c r="N260" s="122"/>
      <c r="O260" s="122"/>
      <c r="P260" s="122"/>
      <c r="Q260" s="157"/>
    </row>
    <row r="261" spans="1:36" s="167" customFormat="1" ht="24.95" customHeight="1" outlineLevel="1">
      <c r="B261" s="176" t="s">
        <v>365</v>
      </c>
      <c r="C261" s="402" t="s">
        <v>677</v>
      </c>
      <c r="D261" s="403"/>
      <c r="E261" s="403"/>
      <c r="F261" s="403"/>
      <c r="G261" s="404"/>
      <c r="H261" s="123" t="s">
        <v>60</v>
      </c>
      <c r="I261" s="405">
        <v>800</v>
      </c>
      <c r="J261" s="406"/>
      <c r="K261" s="122"/>
      <c r="L261" s="122"/>
      <c r="M261" s="122"/>
      <c r="N261" s="122"/>
      <c r="O261" s="122"/>
      <c r="P261" s="122"/>
      <c r="Q261" s="157"/>
    </row>
    <row r="262" spans="1:36" s="167" customFormat="1" ht="24.95" customHeight="1" outlineLevel="1">
      <c r="B262" s="176" t="s">
        <v>366</v>
      </c>
      <c r="C262" s="402" t="s">
        <v>678</v>
      </c>
      <c r="D262" s="403"/>
      <c r="E262" s="403"/>
      <c r="F262" s="403"/>
      <c r="G262" s="404"/>
      <c r="H262" s="123" t="s">
        <v>60</v>
      </c>
      <c r="I262" s="405">
        <v>800</v>
      </c>
      <c r="J262" s="406"/>
      <c r="K262" s="122"/>
      <c r="L262" s="122"/>
      <c r="M262" s="122"/>
      <c r="N262" s="122"/>
      <c r="O262" s="122"/>
      <c r="P262" s="122"/>
      <c r="Q262" s="157"/>
    </row>
    <row r="263" spans="1:36" s="167" customFormat="1" ht="24.95" customHeight="1" outlineLevel="1">
      <c r="B263" s="176" t="s">
        <v>733</v>
      </c>
      <c r="C263" s="402" t="s">
        <v>679</v>
      </c>
      <c r="D263" s="403"/>
      <c r="E263" s="403"/>
      <c r="F263" s="403"/>
      <c r="G263" s="404"/>
      <c r="H263" s="123" t="s">
        <v>60</v>
      </c>
      <c r="I263" s="405">
        <v>800</v>
      </c>
      <c r="J263" s="406"/>
      <c r="K263" s="122"/>
      <c r="L263" s="122"/>
      <c r="M263" s="122"/>
      <c r="N263" s="122"/>
      <c r="O263" s="122"/>
      <c r="P263" s="122"/>
      <c r="Q263" s="157"/>
    </row>
    <row r="264" spans="1:36" s="167" customFormat="1" ht="24.95" customHeight="1" outlineLevel="1">
      <c r="B264" s="176" t="s">
        <v>734</v>
      </c>
      <c r="C264" s="402" t="s">
        <v>1180</v>
      </c>
      <c r="D264" s="403"/>
      <c r="E264" s="403"/>
      <c r="F264" s="403"/>
      <c r="G264" s="404"/>
      <c r="H264" s="123" t="s">
        <v>60</v>
      </c>
      <c r="I264" s="405">
        <v>2639.8</v>
      </c>
      <c r="J264" s="406"/>
      <c r="K264" s="122"/>
      <c r="L264" s="122"/>
      <c r="M264" s="122"/>
      <c r="N264" s="122"/>
      <c r="O264" s="122"/>
      <c r="P264" s="122"/>
      <c r="Q264" s="157"/>
    </row>
    <row r="265" spans="1:36" s="167" customFormat="1" ht="24.95" customHeight="1" outlineLevel="1">
      <c r="B265" s="176" t="s">
        <v>735</v>
      </c>
      <c r="C265" s="402" t="s">
        <v>680</v>
      </c>
      <c r="D265" s="403"/>
      <c r="E265" s="403"/>
      <c r="F265" s="403"/>
      <c r="G265" s="404"/>
      <c r="H265" s="123" t="s">
        <v>60</v>
      </c>
      <c r="I265" s="405">
        <v>300</v>
      </c>
      <c r="J265" s="406"/>
      <c r="K265" s="122"/>
      <c r="L265" s="122"/>
      <c r="M265" s="122"/>
      <c r="N265" s="122"/>
      <c r="O265" s="122"/>
      <c r="P265" s="122"/>
      <c r="Q265" s="157"/>
    </row>
    <row r="266" spans="1:36" s="167" customFormat="1" ht="39.950000000000003" customHeight="1" outlineLevel="1">
      <c r="B266" s="176" t="s">
        <v>736</v>
      </c>
      <c r="C266" s="402" t="s">
        <v>681</v>
      </c>
      <c r="D266" s="403"/>
      <c r="E266" s="403"/>
      <c r="F266" s="403"/>
      <c r="G266" s="404"/>
      <c r="H266" s="123" t="s">
        <v>60</v>
      </c>
      <c r="I266" s="405">
        <v>300</v>
      </c>
      <c r="J266" s="406"/>
      <c r="K266" s="122"/>
      <c r="L266" s="122"/>
      <c r="M266" s="122"/>
      <c r="N266" s="122"/>
      <c r="O266" s="122"/>
      <c r="P266" s="122"/>
      <c r="Q266" s="157"/>
    </row>
    <row r="267" spans="1:36" s="167" customFormat="1" ht="24.95" customHeight="1" outlineLevel="1">
      <c r="B267" s="176" t="s">
        <v>737</v>
      </c>
      <c r="C267" s="402" t="s">
        <v>682</v>
      </c>
      <c r="D267" s="403"/>
      <c r="E267" s="403"/>
      <c r="F267" s="403"/>
      <c r="G267" s="404"/>
      <c r="H267" s="123" t="s">
        <v>60</v>
      </c>
      <c r="I267" s="405">
        <v>400</v>
      </c>
      <c r="J267" s="406"/>
      <c r="K267" s="122"/>
      <c r="L267" s="122"/>
      <c r="M267" s="122"/>
      <c r="N267" s="122"/>
      <c r="O267" s="122"/>
      <c r="P267" s="122"/>
      <c r="Q267" s="157"/>
    </row>
    <row r="268" spans="1:36" s="167" customFormat="1" ht="24.95" customHeight="1" outlineLevel="1">
      <c r="B268" s="176" t="s">
        <v>738</v>
      </c>
      <c r="C268" s="402" t="s">
        <v>683</v>
      </c>
      <c r="D268" s="403"/>
      <c r="E268" s="403"/>
      <c r="F268" s="403"/>
      <c r="G268" s="404"/>
      <c r="H268" s="123" t="s">
        <v>60</v>
      </c>
      <c r="I268" s="405">
        <v>400</v>
      </c>
      <c r="J268" s="406"/>
      <c r="K268" s="122"/>
      <c r="L268" s="122"/>
      <c r="M268" s="122"/>
      <c r="N268" s="122"/>
      <c r="O268" s="122"/>
      <c r="P268" s="122"/>
      <c r="Q268" s="157"/>
    </row>
    <row r="269" spans="1:36" s="167" customFormat="1" ht="24.95" customHeight="1" outlineLevel="1">
      <c r="B269" s="176" t="s">
        <v>739</v>
      </c>
      <c r="C269" s="402" t="s">
        <v>281</v>
      </c>
      <c r="D269" s="403"/>
      <c r="E269" s="403"/>
      <c r="F269" s="403"/>
      <c r="G269" s="404"/>
      <c r="H269" s="123" t="s">
        <v>60</v>
      </c>
      <c r="I269" s="405">
        <v>900</v>
      </c>
      <c r="J269" s="406"/>
      <c r="K269" s="122"/>
      <c r="L269" s="122"/>
      <c r="M269" s="122"/>
      <c r="N269" s="122"/>
      <c r="O269" s="122"/>
      <c r="P269" s="122"/>
      <c r="Q269" s="157"/>
    </row>
    <row r="270" spans="1:36" s="167" customFormat="1" ht="24.95" customHeight="1" outlineLevel="1">
      <c r="B270" s="176" t="s">
        <v>740</v>
      </c>
      <c r="C270" s="402" t="s">
        <v>280</v>
      </c>
      <c r="D270" s="403"/>
      <c r="E270" s="403"/>
      <c r="F270" s="403"/>
      <c r="G270" s="404"/>
      <c r="H270" s="123" t="s">
        <v>60</v>
      </c>
      <c r="I270" s="405">
        <v>2500</v>
      </c>
      <c r="J270" s="406"/>
      <c r="K270" s="122"/>
      <c r="L270" s="122"/>
      <c r="M270" s="122"/>
      <c r="N270" s="122"/>
      <c r="O270" s="122"/>
      <c r="P270" s="122"/>
      <c r="Q270" s="157"/>
    </row>
    <row r="271" spans="1:36" s="196" customFormat="1" ht="9.9499999999999993" customHeight="1">
      <c r="A271" s="167"/>
      <c r="B271" s="197"/>
      <c r="C271" s="198" t="str">
        <f>IFERROR(VLOOKUP(#REF!,#REF!,2,0),"")</f>
        <v/>
      </c>
      <c r="D271" s="198"/>
      <c r="E271" s="198"/>
      <c r="F271" s="198"/>
      <c r="G271" s="199"/>
      <c r="H271" s="199" t="str">
        <f>IFERROR(VLOOKUP(#REF!,#REF!,3,0),"")</f>
        <v/>
      </c>
      <c r="I271" s="200"/>
      <c r="J271" s="200"/>
      <c r="K271" s="201"/>
      <c r="L271" s="201"/>
      <c r="M271" s="201"/>
      <c r="N271" s="201"/>
      <c r="O271" s="201"/>
      <c r="P271" s="201"/>
      <c r="Q271" s="205"/>
      <c r="R271" s="166"/>
      <c r="S271" s="166"/>
      <c r="T271" s="166"/>
      <c r="U271" s="166"/>
      <c r="V271" s="166"/>
      <c r="W271" s="166"/>
      <c r="X271" s="166"/>
      <c r="Y271" s="166"/>
      <c r="Z271" s="166"/>
      <c r="AA271" s="166"/>
      <c r="AB271" s="166"/>
      <c r="AC271" s="166"/>
      <c r="AD271" s="166"/>
      <c r="AE271" s="166"/>
      <c r="AF271" s="166"/>
      <c r="AG271" s="166"/>
      <c r="AH271" s="166"/>
      <c r="AI271" s="166"/>
      <c r="AJ271" s="166"/>
    </row>
    <row r="272" spans="1:36" s="167" customFormat="1" ht="24.95" customHeight="1">
      <c r="B272" s="178">
        <v>13</v>
      </c>
      <c r="C272" s="409" t="s">
        <v>374</v>
      </c>
      <c r="D272" s="409"/>
      <c r="E272" s="409"/>
      <c r="F272" s="409"/>
      <c r="G272" s="409"/>
      <c r="H272" s="90" t="s">
        <v>47</v>
      </c>
      <c r="I272" s="297"/>
      <c r="J272" s="297"/>
      <c r="K272" s="38"/>
      <c r="L272" s="38"/>
      <c r="M272" s="38"/>
      <c r="N272" s="207"/>
      <c r="O272" s="207"/>
      <c r="P272" s="207"/>
      <c r="Q272" s="208">
        <f>SUBTOTAL(9,Q273:Q406)</f>
        <v>0</v>
      </c>
    </row>
    <row r="273" spans="2:17" s="169" customFormat="1" ht="24.95" customHeight="1">
      <c r="B273" s="174" t="s">
        <v>369</v>
      </c>
      <c r="C273" s="407" t="s">
        <v>401</v>
      </c>
      <c r="D273" s="407"/>
      <c r="E273" s="407"/>
      <c r="F273" s="407"/>
      <c r="G273" s="407"/>
      <c r="H273" s="209"/>
      <c r="I273" s="408"/>
      <c r="J273" s="408"/>
      <c r="K273" s="201"/>
      <c r="L273" s="201"/>
      <c r="M273" s="201"/>
      <c r="N273" s="201"/>
      <c r="O273" s="201"/>
      <c r="P273" s="201"/>
      <c r="Q273" s="189">
        <f>SUBTOTAL(9,Q274:Q314)</f>
        <v>0</v>
      </c>
    </row>
    <row r="274" spans="2:17" s="167" customFormat="1" ht="39.950000000000003" customHeight="1" outlineLevel="1">
      <c r="B274" s="176" t="s">
        <v>370</v>
      </c>
      <c r="C274" s="402" t="s">
        <v>402</v>
      </c>
      <c r="D274" s="403"/>
      <c r="E274" s="403"/>
      <c r="F274" s="403"/>
      <c r="G274" s="404"/>
      <c r="H274" s="123" t="s">
        <v>42</v>
      </c>
      <c r="I274" s="405">
        <v>2</v>
      </c>
      <c r="J274" s="406"/>
      <c r="K274" s="122"/>
      <c r="L274" s="122"/>
      <c r="M274" s="122"/>
      <c r="N274" s="122"/>
      <c r="O274" s="122"/>
      <c r="P274" s="122"/>
      <c r="Q274" s="157"/>
    </row>
    <row r="275" spans="2:17" s="167" customFormat="1" ht="65.099999999999994" customHeight="1" outlineLevel="1">
      <c r="B275" s="176" t="s">
        <v>371</v>
      </c>
      <c r="C275" s="402" t="s">
        <v>1321</v>
      </c>
      <c r="D275" s="403"/>
      <c r="E275" s="403"/>
      <c r="F275" s="403"/>
      <c r="G275" s="404"/>
      <c r="H275" s="163" t="s">
        <v>42</v>
      </c>
      <c r="I275" s="405">
        <v>2</v>
      </c>
      <c r="J275" s="406"/>
      <c r="K275" s="164"/>
      <c r="L275" s="164"/>
      <c r="M275" s="164"/>
      <c r="N275" s="164"/>
      <c r="O275" s="164"/>
      <c r="P275" s="164"/>
      <c r="Q275" s="165"/>
    </row>
    <row r="276" spans="2:17" s="167" customFormat="1" ht="39.950000000000003" customHeight="1" outlineLevel="1">
      <c r="B276" s="176" t="s">
        <v>372</v>
      </c>
      <c r="C276" s="402" t="s">
        <v>403</v>
      </c>
      <c r="D276" s="403"/>
      <c r="E276" s="403"/>
      <c r="F276" s="403"/>
      <c r="G276" s="404"/>
      <c r="H276" s="163" t="s">
        <v>42</v>
      </c>
      <c r="I276" s="405">
        <v>13</v>
      </c>
      <c r="J276" s="406"/>
      <c r="K276" s="164"/>
      <c r="L276" s="164"/>
      <c r="M276" s="164"/>
      <c r="N276" s="164"/>
      <c r="O276" s="164"/>
      <c r="P276" s="164"/>
      <c r="Q276" s="165"/>
    </row>
    <row r="277" spans="2:17" s="167" customFormat="1" ht="39.950000000000003" customHeight="1" outlineLevel="1">
      <c r="B277" s="176" t="s">
        <v>373</v>
      </c>
      <c r="C277" s="402" t="s">
        <v>404</v>
      </c>
      <c r="D277" s="403"/>
      <c r="E277" s="403"/>
      <c r="F277" s="403"/>
      <c r="G277" s="404"/>
      <c r="H277" s="123" t="s">
        <v>42</v>
      </c>
      <c r="I277" s="405">
        <v>4</v>
      </c>
      <c r="J277" s="406"/>
      <c r="K277" s="122"/>
      <c r="L277" s="122"/>
      <c r="M277" s="122"/>
      <c r="N277" s="122"/>
      <c r="O277" s="122"/>
      <c r="P277" s="122"/>
      <c r="Q277" s="157"/>
    </row>
    <row r="278" spans="2:17" s="167" customFormat="1" ht="39.950000000000003" customHeight="1" outlineLevel="1">
      <c r="B278" s="176" t="s">
        <v>688</v>
      </c>
      <c r="C278" s="402" t="s">
        <v>405</v>
      </c>
      <c r="D278" s="403"/>
      <c r="E278" s="403"/>
      <c r="F278" s="403"/>
      <c r="G278" s="404"/>
      <c r="H278" s="123" t="s">
        <v>42</v>
      </c>
      <c r="I278" s="405">
        <v>12</v>
      </c>
      <c r="J278" s="406"/>
      <c r="K278" s="122"/>
      <c r="L278" s="122"/>
      <c r="M278" s="122"/>
      <c r="N278" s="122"/>
      <c r="O278" s="122"/>
      <c r="P278" s="122"/>
      <c r="Q278" s="157"/>
    </row>
    <row r="279" spans="2:17" s="167" customFormat="1" ht="24.95" customHeight="1" outlineLevel="1">
      <c r="B279" s="176" t="s">
        <v>689</v>
      </c>
      <c r="C279" s="402" t="s">
        <v>406</v>
      </c>
      <c r="D279" s="403"/>
      <c r="E279" s="403"/>
      <c r="F279" s="403"/>
      <c r="G279" s="404"/>
      <c r="H279" s="123" t="s">
        <v>42</v>
      </c>
      <c r="I279" s="405">
        <v>1</v>
      </c>
      <c r="J279" s="406"/>
      <c r="K279" s="122"/>
      <c r="L279" s="122"/>
      <c r="M279" s="122"/>
      <c r="N279" s="122"/>
      <c r="O279" s="122"/>
      <c r="P279" s="122"/>
      <c r="Q279" s="157"/>
    </row>
    <row r="280" spans="2:17" s="167" customFormat="1" ht="24.95" customHeight="1" outlineLevel="1">
      <c r="B280" s="176" t="s">
        <v>690</v>
      </c>
      <c r="C280" s="402" t="s">
        <v>407</v>
      </c>
      <c r="D280" s="403"/>
      <c r="E280" s="403"/>
      <c r="F280" s="403"/>
      <c r="G280" s="404"/>
      <c r="H280" s="123" t="s">
        <v>42</v>
      </c>
      <c r="I280" s="405">
        <v>16</v>
      </c>
      <c r="J280" s="406"/>
      <c r="K280" s="122"/>
      <c r="L280" s="122"/>
      <c r="M280" s="122"/>
      <c r="N280" s="122"/>
      <c r="O280" s="122"/>
      <c r="P280" s="122"/>
      <c r="Q280" s="157"/>
    </row>
    <row r="281" spans="2:17" s="167" customFormat="1" ht="24.95" customHeight="1" outlineLevel="1">
      <c r="B281" s="176" t="s">
        <v>691</v>
      </c>
      <c r="C281" s="402" t="s">
        <v>408</v>
      </c>
      <c r="D281" s="403"/>
      <c r="E281" s="403"/>
      <c r="F281" s="403"/>
      <c r="G281" s="404"/>
      <c r="H281" s="123" t="s">
        <v>42</v>
      </c>
      <c r="I281" s="405">
        <v>3</v>
      </c>
      <c r="J281" s="406"/>
      <c r="K281" s="122"/>
      <c r="L281" s="122"/>
      <c r="M281" s="122"/>
      <c r="N281" s="122"/>
      <c r="O281" s="122"/>
      <c r="P281" s="122"/>
      <c r="Q281" s="157"/>
    </row>
    <row r="282" spans="2:17" s="167" customFormat="1" ht="24.95" customHeight="1" outlineLevel="1">
      <c r="B282" s="176" t="s">
        <v>692</v>
      </c>
      <c r="C282" s="402" t="s">
        <v>409</v>
      </c>
      <c r="D282" s="403"/>
      <c r="E282" s="403"/>
      <c r="F282" s="403"/>
      <c r="G282" s="404"/>
      <c r="H282" s="123" t="s">
        <v>42</v>
      </c>
      <c r="I282" s="405">
        <v>1</v>
      </c>
      <c r="J282" s="406"/>
      <c r="K282" s="122"/>
      <c r="L282" s="122"/>
      <c r="M282" s="122"/>
      <c r="N282" s="122"/>
      <c r="O282" s="122"/>
      <c r="P282" s="122"/>
      <c r="Q282" s="157"/>
    </row>
    <row r="283" spans="2:17" s="167" customFormat="1" ht="24.95" customHeight="1" outlineLevel="1">
      <c r="B283" s="176" t="s">
        <v>693</v>
      </c>
      <c r="C283" s="402" t="s">
        <v>410</v>
      </c>
      <c r="D283" s="403"/>
      <c r="E283" s="403"/>
      <c r="F283" s="403"/>
      <c r="G283" s="404"/>
      <c r="H283" s="123" t="s">
        <v>42</v>
      </c>
      <c r="I283" s="405">
        <v>4</v>
      </c>
      <c r="J283" s="406"/>
      <c r="K283" s="122"/>
      <c r="L283" s="122"/>
      <c r="M283" s="122"/>
      <c r="N283" s="122"/>
      <c r="O283" s="122"/>
      <c r="P283" s="122"/>
      <c r="Q283" s="157"/>
    </row>
    <row r="284" spans="2:17" s="167" customFormat="1" ht="24.95" customHeight="1" outlineLevel="1">
      <c r="B284" s="176" t="s">
        <v>694</v>
      </c>
      <c r="C284" s="402" t="s">
        <v>412</v>
      </c>
      <c r="D284" s="403"/>
      <c r="E284" s="403"/>
      <c r="F284" s="403"/>
      <c r="G284" s="404"/>
      <c r="H284" s="123" t="s">
        <v>42</v>
      </c>
      <c r="I284" s="405">
        <v>3</v>
      </c>
      <c r="J284" s="406"/>
      <c r="K284" s="122"/>
      <c r="L284" s="122"/>
      <c r="M284" s="122"/>
      <c r="N284" s="122"/>
      <c r="O284" s="122"/>
      <c r="P284" s="122"/>
      <c r="Q284" s="157"/>
    </row>
    <row r="285" spans="2:17" s="167" customFormat="1" ht="24.95" customHeight="1" outlineLevel="1">
      <c r="B285" s="176" t="s">
        <v>695</v>
      </c>
      <c r="C285" s="402" t="s">
        <v>411</v>
      </c>
      <c r="D285" s="403"/>
      <c r="E285" s="403"/>
      <c r="F285" s="403"/>
      <c r="G285" s="404"/>
      <c r="H285" s="123" t="s">
        <v>42</v>
      </c>
      <c r="I285" s="405">
        <v>19</v>
      </c>
      <c r="J285" s="406"/>
      <c r="K285" s="122"/>
      <c r="L285" s="122"/>
      <c r="M285" s="122"/>
      <c r="N285" s="122"/>
      <c r="O285" s="122"/>
      <c r="P285" s="122"/>
      <c r="Q285" s="157"/>
    </row>
    <row r="286" spans="2:17" s="167" customFormat="1" ht="24.95" customHeight="1" outlineLevel="1">
      <c r="B286" s="176" t="s">
        <v>741</v>
      </c>
      <c r="C286" s="402" t="s">
        <v>413</v>
      </c>
      <c r="D286" s="403"/>
      <c r="E286" s="403"/>
      <c r="F286" s="403"/>
      <c r="G286" s="404"/>
      <c r="H286" s="123" t="s">
        <v>42</v>
      </c>
      <c r="I286" s="405">
        <v>11</v>
      </c>
      <c r="J286" s="406"/>
      <c r="K286" s="122"/>
      <c r="L286" s="122"/>
      <c r="M286" s="122"/>
      <c r="N286" s="122"/>
      <c r="O286" s="122"/>
      <c r="P286" s="122"/>
      <c r="Q286" s="157"/>
    </row>
    <row r="287" spans="2:17" s="167" customFormat="1" ht="24.95" customHeight="1" outlineLevel="1">
      <c r="B287" s="176" t="s">
        <v>742</v>
      </c>
      <c r="C287" s="402" t="s">
        <v>414</v>
      </c>
      <c r="D287" s="403"/>
      <c r="E287" s="403"/>
      <c r="F287" s="403"/>
      <c r="G287" s="404"/>
      <c r="H287" s="123" t="s">
        <v>42</v>
      </c>
      <c r="I287" s="405">
        <v>14</v>
      </c>
      <c r="J287" s="406"/>
      <c r="K287" s="122"/>
      <c r="L287" s="122"/>
      <c r="M287" s="122"/>
      <c r="N287" s="122"/>
      <c r="O287" s="122"/>
      <c r="P287" s="122"/>
      <c r="Q287" s="157"/>
    </row>
    <row r="288" spans="2:17" s="167" customFormat="1" ht="24.95" customHeight="1" outlineLevel="1">
      <c r="B288" s="176" t="s">
        <v>743</v>
      </c>
      <c r="C288" s="402" t="s">
        <v>415</v>
      </c>
      <c r="D288" s="403"/>
      <c r="E288" s="403"/>
      <c r="F288" s="403"/>
      <c r="G288" s="404"/>
      <c r="H288" s="123" t="s">
        <v>42</v>
      </c>
      <c r="I288" s="405">
        <v>18</v>
      </c>
      <c r="J288" s="406"/>
      <c r="K288" s="122"/>
      <c r="L288" s="122"/>
      <c r="M288" s="122"/>
      <c r="N288" s="122"/>
      <c r="O288" s="122"/>
      <c r="P288" s="122"/>
      <c r="Q288" s="157"/>
    </row>
    <row r="289" spans="2:17" s="167" customFormat="1" ht="24.95" customHeight="1" outlineLevel="1">
      <c r="B289" s="176" t="s">
        <v>744</v>
      </c>
      <c r="C289" s="402" t="s">
        <v>416</v>
      </c>
      <c r="D289" s="403"/>
      <c r="E289" s="403"/>
      <c r="F289" s="403"/>
      <c r="G289" s="404"/>
      <c r="H289" s="123" t="s">
        <v>42</v>
      </c>
      <c r="I289" s="405">
        <v>6</v>
      </c>
      <c r="J289" s="406"/>
      <c r="K289" s="122"/>
      <c r="L289" s="122"/>
      <c r="M289" s="122"/>
      <c r="N289" s="122"/>
      <c r="O289" s="122"/>
      <c r="P289" s="122"/>
      <c r="Q289" s="157"/>
    </row>
    <row r="290" spans="2:17" s="167" customFormat="1" ht="24.95" customHeight="1" outlineLevel="1">
      <c r="B290" s="176" t="s">
        <v>745</v>
      </c>
      <c r="C290" s="402" t="s">
        <v>418</v>
      </c>
      <c r="D290" s="403"/>
      <c r="E290" s="403"/>
      <c r="F290" s="403"/>
      <c r="G290" s="404"/>
      <c r="H290" s="123" t="s">
        <v>42</v>
      </c>
      <c r="I290" s="405">
        <v>13</v>
      </c>
      <c r="J290" s="406"/>
      <c r="K290" s="122"/>
      <c r="L290" s="122"/>
      <c r="M290" s="122"/>
      <c r="N290" s="122"/>
      <c r="O290" s="122"/>
      <c r="P290" s="122"/>
      <c r="Q290" s="157"/>
    </row>
    <row r="291" spans="2:17" s="167" customFormat="1" ht="24.95" customHeight="1" outlineLevel="1">
      <c r="B291" s="176" t="s">
        <v>746</v>
      </c>
      <c r="C291" s="402" t="s">
        <v>419</v>
      </c>
      <c r="D291" s="403"/>
      <c r="E291" s="403"/>
      <c r="F291" s="403"/>
      <c r="G291" s="404"/>
      <c r="H291" s="123" t="s">
        <v>42</v>
      </c>
      <c r="I291" s="405">
        <v>2</v>
      </c>
      <c r="J291" s="406"/>
      <c r="K291" s="122"/>
      <c r="L291" s="122"/>
      <c r="M291" s="122"/>
      <c r="N291" s="122"/>
      <c r="O291" s="122"/>
      <c r="P291" s="122"/>
      <c r="Q291" s="157"/>
    </row>
    <row r="292" spans="2:17" s="167" customFormat="1" ht="24.95" customHeight="1" outlineLevel="1">
      <c r="B292" s="176" t="s">
        <v>747</v>
      </c>
      <c r="C292" s="402" t="s">
        <v>420</v>
      </c>
      <c r="D292" s="403"/>
      <c r="E292" s="403"/>
      <c r="F292" s="403"/>
      <c r="G292" s="404"/>
      <c r="H292" s="123" t="s">
        <v>42</v>
      </c>
      <c r="I292" s="405">
        <v>11</v>
      </c>
      <c r="J292" s="406"/>
      <c r="K292" s="122"/>
      <c r="L292" s="122"/>
      <c r="M292" s="122"/>
      <c r="N292" s="122"/>
      <c r="O292" s="122"/>
      <c r="P292" s="122"/>
      <c r="Q292" s="157"/>
    </row>
    <row r="293" spans="2:17" s="167" customFormat="1" ht="24.95" customHeight="1" outlineLevel="1">
      <c r="B293" s="176" t="s">
        <v>748</v>
      </c>
      <c r="C293" s="402" t="s">
        <v>417</v>
      </c>
      <c r="D293" s="403"/>
      <c r="E293" s="403"/>
      <c r="F293" s="403"/>
      <c r="G293" s="404"/>
      <c r="H293" s="123" t="s">
        <v>42</v>
      </c>
      <c r="I293" s="405">
        <v>2</v>
      </c>
      <c r="J293" s="406"/>
      <c r="K293" s="122"/>
      <c r="L293" s="122"/>
      <c r="M293" s="122"/>
      <c r="N293" s="122"/>
      <c r="O293" s="122"/>
      <c r="P293" s="122"/>
      <c r="Q293" s="157"/>
    </row>
    <row r="294" spans="2:17" s="167" customFormat="1" ht="24.95" customHeight="1" outlineLevel="1">
      <c r="B294" s="176" t="s">
        <v>749</v>
      </c>
      <c r="C294" s="402" t="s">
        <v>440</v>
      </c>
      <c r="D294" s="403"/>
      <c r="E294" s="403"/>
      <c r="F294" s="403"/>
      <c r="G294" s="404"/>
      <c r="H294" s="123" t="s">
        <v>42</v>
      </c>
      <c r="I294" s="405">
        <v>17</v>
      </c>
      <c r="J294" s="406"/>
      <c r="K294" s="122"/>
      <c r="L294" s="122"/>
      <c r="M294" s="122"/>
      <c r="N294" s="122"/>
      <c r="O294" s="122"/>
      <c r="P294" s="122"/>
      <c r="Q294" s="157"/>
    </row>
    <row r="295" spans="2:17" s="167" customFormat="1" ht="24.95" customHeight="1" outlineLevel="1">
      <c r="B295" s="176" t="s">
        <v>750</v>
      </c>
      <c r="C295" s="402" t="s">
        <v>421</v>
      </c>
      <c r="D295" s="403"/>
      <c r="E295" s="403"/>
      <c r="F295" s="403"/>
      <c r="G295" s="404"/>
      <c r="H295" s="123" t="s">
        <v>42</v>
      </c>
      <c r="I295" s="405">
        <v>5</v>
      </c>
      <c r="J295" s="406"/>
      <c r="K295" s="122"/>
      <c r="L295" s="122"/>
      <c r="M295" s="122"/>
      <c r="N295" s="122"/>
      <c r="O295" s="122"/>
      <c r="P295" s="122"/>
      <c r="Q295" s="157"/>
    </row>
    <row r="296" spans="2:17" s="167" customFormat="1" ht="24.95" customHeight="1" outlineLevel="1">
      <c r="B296" s="176" t="s">
        <v>751</v>
      </c>
      <c r="C296" s="402" t="s">
        <v>422</v>
      </c>
      <c r="D296" s="403"/>
      <c r="E296" s="403"/>
      <c r="F296" s="403"/>
      <c r="G296" s="404"/>
      <c r="H296" s="123" t="s">
        <v>42</v>
      </c>
      <c r="I296" s="405">
        <v>1</v>
      </c>
      <c r="J296" s="406"/>
      <c r="K296" s="122"/>
      <c r="L296" s="122"/>
      <c r="M296" s="122"/>
      <c r="N296" s="122"/>
      <c r="O296" s="122"/>
      <c r="P296" s="122"/>
      <c r="Q296" s="157"/>
    </row>
    <row r="297" spans="2:17" s="167" customFormat="1" ht="24.95" customHeight="1" outlineLevel="1">
      <c r="B297" s="176" t="s">
        <v>752</v>
      </c>
      <c r="C297" s="402" t="s">
        <v>423</v>
      </c>
      <c r="D297" s="403"/>
      <c r="E297" s="403"/>
      <c r="F297" s="403"/>
      <c r="G297" s="404"/>
      <c r="H297" s="123" t="s">
        <v>42</v>
      </c>
      <c r="I297" s="405">
        <v>11</v>
      </c>
      <c r="J297" s="406"/>
      <c r="K297" s="122"/>
      <c r="L297" s="122"/>
      <c r="M297" s="122"/>
      <c r="N297" s="122"/>
      <c r="O297" s="122"/>
      <c r="P297" s="122"/>
      <c r="Q297" s="157"/>
    </row>
    <row r="298" spans="2:17" s="167" customFormat="1" ht="24.95" customHeight="1" outlineLevel="1">
      <c r="B298" s="176" t="s">
        <v>753</v>
      </c>
      <c r="C298" s="402" t="s">
        <v>424</v>
      </c>
      <c r="D298" s="403"/>
      <c r="E298" s="403"/>
      <c r="F298" s="403"/>
      <c r="G298" s="404"/>
      <c r="H298" s="123" t="s">
        <v>42</v>
      </c>
      <c r="I298" s="405">
        <v>4</v>
      </c>
      <c r="J298" s="406"/>
      <c r="K298" s="122"/>
      <c r="L298" s="122"/>
      <c r="M298" s="122"/>
      <c r="N298" s="122"/>
      <c r="O298" s="122"/>
      <c r="P298" s="122"/>
      <c r="Q298" s="157"/>
    </row>
    <row r="299" spans="2:17" s="167" customFormat="1" ht="24.95" customHeight="1" outlineLevel="1">
      <c r="B299" s="176" t="s">
        <v>754</v>
      </c>
      <c r="C299" s="402" t="s">
        <v>425</v>
      </c>
      <c r="D299" s="403"/>
      <c r="E299" s="403"/>
      <c r="F299" s="403"/>
      <c r="G299" s="404"/>
      <c r="H299" s="123" t="s">
        <v>42</v>
      </c>
      <c r="I299" s="405">
        <v>1</v>
      </c>
      <c r="J299" s="406"/>
      <c r="K299" s="122"/>
      <c r="L299" s="122"/>
      <c r="M299" s="122"/>
      <c r="N299" s="122"/>
      <c r="O299" s="122"/>
      <c r="P299" s="122"/>
      <c r="Q299" s="157"/>
    </row>
    <row r="300" spans="2:17" s="167" customFormat="1" ht="24.95" customHeight="1" outlineLevel="1">
      <c r="B300" s="176" t="s">
        <v>755</v>
      </c>
      <c r="C300" s="402" t="s">
        <v>426</v>
      </c>
      <c r="D300" s="403"/>
      <c r="E300" s="403"/>
      <c r="F300" s="403"/>
      <c r="G300" s="404"/>
      <c r="H300" s="123" t="s">
        <v>42</v>
      </c>
      <c r="I300" s="405">
        <v>1</v>
      </c>
      <c r="J300" s="406"/>
      <c r="K300" s="122"/>
      <c r="L300" s="122"/>
      <c r="M300" s="122"/>
      <c r="N300" s="122"/>
      <c r="O300" s="122"/>
      <c r="P300" s="122"/>
      <c r="Q300" s="157"/>
    </row>
    <row r="301" spans="2:17" s="167" customFormat="1" ht="24.95" customHeight="1" outlineLevel="1">
      <c r="B301" s="176" t="s">
        <v>756</v>
      </c>
      <c r="C301" s="402" t="s">
        <v>427</v>
      </c>
      <c r="D301" s="403"/>
      <c r="E301" s="403"/>
      <c r="F301" s="403"/>
      <c r="G301" s="404"/>
      <c r="H301" s="123" t="s">
        <v>42</v>
      </c>
      <c r="I301" s="405">
        <v>56</v>
      </c>
      <c r="J301" s="406"/>
      <c r="K301" s="122"/>
      <c r="L301" s="122"/>
      <c r="M301" s="122"/>
      <c r="N301" s="122"/>
      <c r="O301" s="122"/>
      <c r="P301" s="122"/>
      <c r="Q301" s="157"/>
    </row>
    <row r="302" spans="2:17" s="167" customFormat="1" ht="24.95" customHeight="1" outlineLevel="1">
      <c r="B302" s="176" t="s">
        <v>757</v>
      </c>
      <c r="C302" s="402" t="s">
        <v>428</v>
      </c>
      <c r="D302" s="403"/>
      <c r="E302" s="403"/>
      <c r="F302" s="403"/>
      <c r="G302" s="404"/>
      <c r="H302" s="123" t="s">
        <v>42</v>
      </c>
      <c r="I302" s="405">
        <v>38</v>
      </c>
      <c r="J302" s="406"/>
      <c r="K302" s="122"/>
      <c r="L302" s="122"/>
      <c r="M302" s="122"/>
      <c r="N302" s="122"/>
      <c r="O302" s="122"/>
      <c r="P302" s="122"/>
      <c r="Q302" s="157"/>
    </row>
    <row r="303" spans="2:17" s="167" customFormat="1" ht="24.95" customHeight="1" outlineLevel="1">
      <c r="B303" s="176" t="s">
        <v>758</v>
      </c>
      <c r="C303" s="402" t="s">
        <v>429</v>
      </c>
      <c r="D303" s="403"/>
      <c r="E303" s="403"/>
      <c r="F303" s="403"/>
      <c r="G303" s="404"/>
      <c r="H303" s="123" t="s">
        <v>42</v>
      </c>
      <c r="I303" s="405">
        <v>7</v>
      </c>
      <c r="J303" s="406"/>
      <c r="K303" s="122"/>
      <c r="L303" s="122"/>
      <c r="M303" s="122"/>
      <c r="N303" s="122"/>
      <c r="O303" s="122"/>
      <c r="P303" s="122"/>
      <c r="Q303" s="157"/>
    </row>
    <row r="304" spans="2:17" s="167" customFormat="1" ht="24.95" customHeight="1" outlineLevel="1">
      <c r="B304" s="176" t="s">
        <v>759</v>
      </c>
      <c r="C304" s="402" t="s">
        <v>430</v>
      </c>
      <c r="D304" s="403"/>
      <c r="E304" s="403"/>
      <c r="F304" s="403"/>
      <c r="G304" s="404"/>
      <c r="H304" s="123" t="s">
        <v>42</v>
      </c>
      <c r="I304" s="405">
        <v>4</v>
      </c>
      <c r="J304" s="406"/>
      <c r="K304" s="122"/>
      <c r="L304" s="122"/>
      <c r="M304" s="122"/>
      <c r="N304" s="122"/>
      <c r="O304" s="122"/>
      <c r="P304" s="122"/>
      <c r="Q304" s="157"/>
    </row>
    <row r="305" spans="1:36" s="167" customFormat="1" ht="24.95" customHeight="1" outlineLevel="1">
      <c r="B305" s="176" t="s">
        <v>760</v>
      </c>
      <c r="C305" s="402" t="s">
        <v>431</v>
      </c>
      <c r="D305" s="403"/>
      <c r="E305" s="403"/>
      <c r="F305" s="403"/>
      <c r="G305" s="404"/>
      <c r="H305" s="123" t="s">
        <v>42</v>
      </c>
      <c r="I305" s="405">
        <v>4</v>
      </c>
      <c r="J305" s="406"/>
      <c r="K305" s="122"/>
      <c r="L305" s="122"/>
      <c r="M305" s="122"/>
      <c r="N305" s="122"/>
      <c r="O305" s="122"/>
      <c r="P305" s="122"/>
      <c r="Q305" s="157"/>
    </row>
    <row r="306" spans="1:36" s="167" customFormat="1" ht="24.95" customHeight="1" outlineLevel="1">
      <c r="B306" s="176" t="s">
        <v>761</v>
      </c>
      <c r="C306" s="402" t="s">
        <v>432</v>
      </c>
      <c r="D306" s="403"/>
      <c r="E306" s="403"/>
      <c r="F306" s="403"/>
      <c r="G306" s="404"/>
      <c r="H306" s="123" t="s">
        <v>43</v>
      </c>
      <c r="I306" s="405">
        <v>95.46</v>
      </c>
      <c r="J306" s="406"/>
      <c r="K306" s="122"/>
      <c r="L306" s="122"/>
      <c r="M306" s="122"/>
      <c r="N306" s="122"/>
      <c r="O306" s="122"/>
      <c r="P306" s="122"/>
      <c r="Q306" s="157"/>
    </row>
    <row r="307" spans="1:36" s="167" customFormat="1" ht="24.95" customHeight="1" outlineLevel="1">
      <c r="B307" s="176" t="s">
        <v>762</v>
      </c>
      <c r="C307" s="402" t="s">
        <v>433</v>
      </c>
      <c r="D307" s="403"/>
      <c r="E307" s="403"/>
      <c r="F307" s="403"/>
      <c r="G307" s="404"/>
      <c r="H307" s="123" t="s">
        <v>43</v>
      </c>
      <c r="I307" s="405">
        <v>24.28</v>
      </c>
      <c r="J307" s="406"/>
      <c r="K307" s="122"/>
      <c r="L307" s="122"/>
      <c r="M307" s="122"/>
      <c r="N307" s="122"/>
      <c r="O307" s="122"/>
      <c r="P307" s="122"/>
      <c r="Q307" s="157"/>
    </row>
    <row r="308" spans="1:36" s="167" customFormat="1" ht="24.95" customHeight="1" outlineLevel="1">
      <c r="B308" s="176" t="s">
        <v>763</v>
      </c>
      <c r="C308" s="402" t="s">
        <v>434</v>
      </c>
      <c r="D308" s="403"/>
      <c r="E308" s="403"/>
      <c r="F308" s="403"/>
      <c r="G308" s="404"/>
      <c r="H308" s="123" t="s">
        <v>43</v>
      </c>
      <c r="I308" s="405">
        <v>52.55</v>
      </c>
      <c r="J308" s="406"/>
      <c r="K308" s="122"/>
      <c r="L308" s="122"/>
      <c r="M308" s="122"/>
      <c r="N308" s="122"/>
      <c r="O308" s="122"/>
      <c r="P308" s="122"/>
      <c r="Q308" s="157"/>
    </row>
    <row r="309" spans="1:36" s="167" customFormat="1" ht="24.95" customHeight="1" outlineLevel="1">
      <c r="B309" s="176" t="s">
        <v>764</v>
      </c>
      <c r="C309" s="402" t="s">
        <v>435</v>
      </c>
      <c r="D309" s="403"/>
      <c r="E309" s="403"/>
      <c r="F309" s="403"/>
      <c r="G309" s="404"/>
      <c r="H309" s="123" t="s">
        <v>43</v>
      </c>
      <c r="I309" s="405">
        <v>18.7</v>
      </c>
      <c r="J309" s="406"/>
      <c r="K309" s="122"/>
      <c r="L309" s="122"/>
      <c r="M309" s="122"/>
      <c r="N309" s="122"/>
      <c r="O309" s="122"/>
      <c r="P309" s="122"/>
      <c r="Q309" s="157"/>
    </row>
    <row r="310" spans="1:36" s="167" customFormat="1" ht="24.95" customHeight="1" outlineLevel="1">
      <c r="B310" s="176" t="s">
        <v>765</v>
      </c>
      <c r="C310" s="402" t="s">
        <v>436</v>
      </c>
      <c r="D310" s="403"/>
      <c r="E310" s="403"/>
      <c r="F310" s="403"/>
      <c r="G310" s="404"/>
      <c r="H310" s="123" t="s">
        <v>42</v>
      </c>
      <c r="I310" s="405">
        <v>6</v>
      </c>
      <c r="J310" s="406"/>
      <c r="K310" s="122"/>
      <c r="L310" s="122"/>
      <c r="M310" s="122"/>
      <c r="N310" s="122"/>
      <c r="O310" s="122"/>
      <c r="P310" s="122"/>
      <c r="Q310" s="157"/>
    </row>
    <row r="311" spans="1:36" s="167" customFormat="1" ht="24.95" customHeight="1" outlineLevel="1">
      <c r="B311" s="176" t="s">
        <v>766</v>
      </c>
      <c r="C311" s="402" t="s">
        <v>437</v>
      </c>
      <c r="D311" s="403"/>
      <c r="E311" s="403"/>
      <c r="F311" s="403"/>
      <c r="G311" s="404"/>
      <c r="H311" s="123" t="s">
        <v>42</v>
      </c>
      <c r="I311" s="405">
        <v>1</v>
      </c>
      <c r="J311" s="406"/>
      <c r="K311" s="122"/>
      <c r="L311" s="122"/>
      <c r="M311" s="122"/>
      <c r="N311" s="122"/>
      <c r="O311" s="122"/>
      <c r="P311" s="122"/>
      <c r="Q311" s="157"/>
    </row>
    <row r="312" spans="1:36" s="167" customFormat="1" ht="24.95" customHeight="1" outlineLevel="1">
      <c r="B312" s="176" t="s">
        <v>767</v>
      </c>
      <c r="C312" s="402" t="s">
        <v>438</v>
      </c>
      <c r="D312" s="403"/>
      <c r="E312" s="403"/>
      <c r="F312" s="403"/>
      <c r="G312" s="404"/>
      <c r="H312" s="123" t="s">
        <v>42</v>
      </c>
      <c r="I312" s="405">
        <v>1</v>
      </c>
      <c r="J312" s="406"/>
      <c r="K312" s="122"/>
      <c r="L312" s="122"/>
      <c r="M312" s="122"/>
      <c r="N312" s="122"/>
      <c r="O312" s="122"/>
      <c r="P312" s="122"/>
      <c r="Q312" s="157"/>
    </row>
    <row r="313" spans="1:36" s="167" customFormat="1" ht="24.95" customHeight="1" outlineLevel="1">
      <c r="B313" s="176" t="s">
        <v>1678</v>
      </c>
      <c r="C313" s="402" t="s">
        <v>439</v>
      </c>
      <c r="D313" s="403"/>
      <c r="E313" s="403"/>
      <c r="F313" s="403"/>
      <c r="G313" s="404"/>
      <c r="H313" s="123" t="s">
        <v>42</v>
      </c>
      <c r="I313" s="405">
        <v>2</v>
      </c>
      <c r="J313" s="406"/>
      <c r="K313" s="122"/>
      <c r="L313" s="122"/>
      <c r="M313" s="122"/>
      <c r="N313" s="122"/>
      <c r="O313" s="122"/>
      <c r="P313" s="122"/>
      <c r="Q313" s="157"/>
    </row>
    <row r="314" spans="1:36" s="196" customFormat="1" ht="9.9499999999999993" customHeight="1">
      <c r="A314" s="167"/>
      <c r="B314" s="197"/>
      <c r="C314" s="198"/>
      <c r="D314" s="198"/>
      <c r="E314" s="198"/>
      <c r="F314" s="198"/>
      <c r="G314" s="199"/>
      <c r="H314" s="199"/>
      <c r="I314" s="200"/>
      <c r="J314" s="200"/>
      <c r="K314" s="201"/>
      <c r="L314" s="201"/>
      <c r="M314" s="201"/>
      <c r="N314" s="201"/>
      <c r="O314" s="201"/>
      <c r="P314" s="201"/>
      <c r="Q314" s="205"/>
      <c r="R314" s="166"/>
      <c r="S314" s="166"/>
      <c r="T314" s="166"/>
      <c r="U314" s="166"/>
      <c r="V314" s="166"/>
      <c r="W314" s="166"/>
      <c r="X314" s="166"/>
      <c r="Y314" s="166"/>
      <c r="Z314" s="166"/>
      <c r="AA314" s="166"/>
      <c r="AB314" s="166"/>
      <c r="AC314" s="166"/>
      <c r="AD314" s="166"/>
      <c r="AE314" s="166"/>
      <c r="AF314" s="166"/>
      <c r="AG314" s="166"/>
      <c r="AH314" s="166"/>
      <c r="AI314" s="166"/>
      <c r="AJ314" s="166"/>
    </row>
    <row r="315" spans="1:36" s="169" customFormat="1" ht="24.95" customHeight="1">
      <c r="B315" s="174" t="s">
        <v>768</v>
      </c>
      <c r="C315" s="407" t="s">
        <v>441</v>
      </c>
      <c r="D315" s="407"/>
      <c r="E315" s="407"/>
      <c r="F315" s="407"/>
      <c r="G315" s="407"/>
      <c r="H315" s="209"/>
      <c r="I315" s="408"/>
      <c r="J315" s="408"/>
      <c r="K315" s="201"/>
      <c r="L315" s="201"/>
      <c r="M315" s="201"/>
      <c r="N315" s="201"/>
      <c r="O315" s="201"/>
      <c r="P315" s="201"/>
      <c r="Q315" s="189">
        <f>SUBTOTAL(9,Q316:Q335)</f>
        <v>0</v>
      </c>
    </row>
    <row r="316" spans="1:36" s="167" customFormat="1" ht="24.95" customHeight="1" outlineLevel="1">
      <c r="B316" s="176" t="s">
        <v>769</v>
      </c>
      <c r="C316" s="402" t="s">
        <v>442</v>
      </c>
      <c r="D316" s="403"/>
      <c r="E316" s="403"/>
      <c r="F316" s="403"/>
      <c r="G316" s="404"/>
      <c r="H316" s="123" t="s">
        <v>42</v>
      </c>
      <c r="I316" s="405">
        <v>2</v>
      </c>
      <c r="J316" s="406"/>
      <c r="K316" s="122"/>
      <c r="L316" s="122"/>
      <c r="M316" s="122"/>
      <c r="N316" s="122"/>
      <c r="O316" s="122"/>
      <c r="P316" s="122"/>
      <c r="Q316" s="157"/>
    </row>
    <row r="317" spans="1:36" s="167" customFormat="1" ht="24.95" customHeight="1" outlineLevel="1">
      <c r="B317" s="176" t="s">
        <v>770</v>
      </c>
      <c r="C317" s="402" t="s">
        <v>443</v>
      </c>
      <c r="D317" s="403"/>
      <c r="E317" s="403"/>
      <c r="F317" s="403"/>
      <c r="G317" s="404"/>
      <c r="H317" s="123" t="s">
        <v>42</v>
      </c>
      <c r="I317" s="405">
        <v>20</v>
      </c>
      <c r="J317" s="406"/>
      <c r="K317" s="122"/>
      <c r="L317" s="122"/>
      <c r="M317" s="122"/>
      <c r="N317" s="122"/>
      <c r="O317" s="122"/>
      <c r="P317" s="122"/>
      <c r="Q317" s="157"/>
    </row>
    <row r="318" spans="1:36" s="167" customFormat="1" ht="24.95" customHeight="1" outlineLevel="1">
      <c r="B318" s="176" t="s">
        <v>771</v>
      </c>
      <c r="C318" s="402" t="s">
        <v>447</v>
      </c>
      <c r="D318" s="403"/>
      <c r="E318" s="403"/>
      <c r="F318" s="403"/>
      <c r="G318" s="404"/>
      <c r="H318" s="123" t="s">
        <v>43</v>
      </c>
      <c r="I318" s="405">
        <v>120</v>
      </c>
      <c r="J318" s="406"/>
      <c r="K318" s="122"/>
      <c r="L318" s="122"/>
      <c r="M318" s="122"/>
      <c r="N318" s="122"/>
      <c r="O318" s="122"/>
      <c r="P318" s="122"/>
      <c r="Q318" s="157"/>
    </row>
    <row r="319" spans="1:36" s="167" customFormat="1" ht="24.95" customHeight="1" outlineLevel="1">
      <c r="B319" s="176" t="s">
        <v>772</v>
      </c>
      <c r="C319" s="402" t="s">
        <v>448</v>
      </c>
      <c r="D319" s="403"/>
      <c r="E319" s="403"/>
      <c r="F319" s="403"/>
      <c r="G319" s="404"/>
      <c r="H319" s="123" t="s">
        <v>43</v>
      </c>
      <c r="I319" s="405">
        <v>200</v>
      </c>
      <c r="J319" s="406"/>
      <c r="K319" s="122"/>
      <c r="L319" s="122"/>
      <c r="M319" s="122"/>
      <c r="N319" s="122"/>
      <c r="O319" s="122"/>
      <c r="P319" s="122"/>
      <c r="Q319" s="157"/>
    </row>
    <row r="320" spans="1:36" s="167" customFormat="1" ht="38.1" customHeight="1" outlineLevel="1">
      <c r="B320" s="176" t="s">
        <v>773</v>
      </c>
      <c r="C320" s="402" t="s">
        <v>1324</v>
      </c>
      <c r="D320" s="403"/>
      <c r="E320" s="403"/>
      <c r="F320" s="403"/>
      <c r="G320" s="404"/>
      <c r="H320" s="163" t="s">
        <v>43</v>
      </c>
      <c r="I320" s="405">
        <v>80</v>
      </c>
      <c r="J320" s="406"/>
      <c r="K320" s="164"/>
      <c r="L320" s="164"/>
      <c r="M320" s="164"/>
      <c r="N320" s="164"/>
      <c r="O320" s="164"/>
      <c r="P320" s="164"/>
      <c r="Q320" s="165"/>
    </row>
    <row r="321" spans="1:36" s="167" customFormat="1" ht="24.95" customHeight="1" outlineLevel="1">
      <c r="B321" s="176" t="s">
        <v>774</v>
      </c>
      <c r="C321" s="402" t="s">
        <v>413</v>
      </c>
      <c r="D321" s="403"/>
      <c r="E321" s="403"/>
      <c r="F321" s="403"/>
      <c r="G321" s="404"/>
      <c r="H321" s="123" t="s">
        <v>42</v>
      </c>
      <c r="I321" s="405">
        <v>4</v>
      </c>
      <c r="J321" s="406"/>
      <c r="K321" s="122"/>
      <c r="L321" s="122"/>
      <c r="M321" s="122"/>
      <c r="N321" s="122"/>
      <c r="O321" s="122"/>
      <c r="P321" s="122"/>
      <c r="Q321" s="157"/>
    </row>
    <row r="322" spans="1:36" s="167" customFormat="1" ht="24.95" customHeight="1" outlineLevel="1">
      <c r="B322" s="176" t="s">
        <v>775</v>
      </c>
      <c r="C322" s="402" t="s">
        <v>418</v>
      </c>
      <c r="D322" s="403"/>
      <c r="E322" s="403"/>
      <c r="F322" s="403"/>
      <c r="G322" s="404"/>
      <c r="H322" s="123" t="s">
        <v>42</v>
      </c>
      <c r="I322" s="405">
        <v>23</v>
      </c>
      <c r="J322" s="406"/>
      <c r="K322" s="122"/>
      <c r="L322" s="122"/>
      <c r="M322" s="122"/>
      <c r="N322" s="122"/>
      <c r="O322" s="122"/>
      <c r="P322" s="122"/>
      <c r="Q322" s="157"/>
    </row>
    <row r="323" spans="1:36" s="167" customFormat="1" ht="24.95" customHeight="1" outlineLevel="1">
      <c r="B323" s="176" t="s">
        <v>776</v>
      </c>
      <c r="C323" s="402" t="s">
        <v>449</v>
      </c>
      <c r="D323" s="403"/>
      <c r="E323" s="403"/>
      <c r="F323" s="403"/>
      <c r="G323" s="404"/>
      <c r="H323" s="123" t="s">
        <v>42</v>
      </c>
      <c r="I323" s="405">
        <v>4</v>
      </c>
      <c r="J323" s="406"/>
      <c r="K323" s="122"/>
      <c r="L323" s="122"/>
      <c r="M323" s="122"/>
      <c r="N323" s="122"/>
      <c r="O323" s="122"/>
      <c r="P323" s="122"/>
      <c r="Q323" s="157"/>
    </row>
    <row r="324" spans="1:36" s="167" customFormat="1" ht="24.95" customHeight="1" outlineLevel="1">
      <c r="B324" s="176" t="s">
        <v>777</v>
      </c>
      <c r="C324" s="402" t="s">
        <v>423</v>
      </c>
      <c r="D324" s="403"/>
      <c r="E324" s="403"/>
      <c r="F324" s="403"/>
      <c r="G324" s="404"/>
      <c r="H324" s="123" t="s">
        <v>42</v>
      </c>
      <c r="I324" s="405">
        <v>1</v>
      </c>
      <c r="J324" s="406"/>
      <c r="K324" s="122"/>
      <c r="L324" s="122"/>
      <c r="M324" s="122"/>
      <c r="N324" s="122"/>
      <c r="O324" s="122"/>
      <c r="P324" s="122"/>
      <c r="Q324" s="157"/>
    </row>
    <row r="325" spans="1:36" s="167" customFormat="1" ht="24.95" customHeight="1" outlineLevel="1">
      <c r="B325" s="176" t="s">
        <v>778</v>
      </c>
      <c r="C325" s="402" t="s">
        <v>427</v>
      </c>
      <c r="D325" s="403"/>
      <c r="E325" s="403"/>
      <c r="F325" s="403"/>
      <c r="G325" s="404"/>
      <c r="H325" s="123" t="s">
        <v>42</v>
      </c>
      <c r="I325" s="405">
        <v>29</v>
      </c>
      <c r="J325" s="406"/>
      <c r="K325" s="122"/>
      <c r="L325" s="122"/>
      <c r="M325" s="122"/>
      <c r="N325" s="122"/>
      <c r="O325" s="122"/>
      <c r="P325" s="122"/>
      <c r="Q325" s="157"/>
    </row>
    <row r="326" spans="1:36" s="167" customFormat="1" ht="24.95" customHeight="1" outlineLevel="1">
      <c r="B326" s="176" t="s">
        <v>779</v>
      </c>
      <c r="C326" s="402" t="s">
        <v>450</v>
      </c>
      <c r="D326" s="403"/>
      <c r="E326" s="403"/>
      <c r="F326" s="403"/>
      <c r="G326" s="404"/>
      <c r="H326" s="123" t="s">
        <v>42</v>
      </c>
      <c r="I326" s="405">
        <v>5</v>
      </c>
      <c r="J326" s="406"/>
      <c r="K326" s="122"/>
      <c r="L326" s="122"/>
      <c r="M326" s="122"/>
      <c r="N326" s="122"/>
      <c r="O326" s="122"/>
      <c r="P326" s="122"/>
      <c r="Q326" s="157"/>
    </row>
    <row r="327" spans="1:36" s="167" customFormat="1" ht="24.95" customHeight="1" outlineLevel="1">
      <c r="B327" s="176" t="s">
        <v>780</v>
      </c>
      <c r="C327" s="402" t="s">
        <v>451</v>
      </c>
      <c r="D327" s="403"/>
      <c r="E327" s="403"/>
      <c r="F327" s="403"/>
      <c r="G327" s="404"/>
      <c r="H327" s="123" t="s">
        <v>42</v>
      </c>
      <c r="I327" s="405">
        <v>1</v>
      </c>
      <c r="J327" s="406"/>
      <c r="K327" s="122"/>
      <c r="L327" s="122"/>
      <c r="M327" s="122"/>
      <c r="N327" s="122"/>
      <c r="O327" s="122"/>
      <c r="P327" s="122"/>
      <c r="Q327" s="157"/>
    </row>
    <row r="328" spans="1:36" s="167" customFormat="1" ht="24.95" customHeight="1" outlineLevel="1">
      <c r="B328" s="176" t="s">
        <v>781</v>
      </c>
      <c r="C328" s="402" t="s">
        <v>436</v>
      </c>
      <c r="D328" s="403"/>
      <c r="E328" s="403"/>
      <c r="F328" s="403"/>
      <c r="G328" s="404"/>
      <c r="H328" s="123" t="s">
        <v>42</v>
      </c>
      <c r="I328" s="405">
        <v>74.3</v>
      </c>
      <c r="J328" s="406"/>
      <c r="K328" s="122"/>
      <c r="L328" s="122"/>
      <c r="M328" s="122"/>
      <c r="N328" s="122"/>
      <c r="O328" s="122"/>
      <c r="P328" s="122"/>
      <c r="Q328" s="157"/>
    </row>
    <row r="329" spans="1:36" s="167" customFormat="1" ht="24.95" customHeight="1" outlineLevel="1">
      <c r="B329" s="176" t="s">
        <v>782</v>
      </c>
      <c r="C329" s="402" t="s">
        <v>452</v>
      </c>
      <c r="D329" s="403"/>
      <c r="E329" s="403"/>
      <c r="F329" s="403"/>
      <c r="G329" s="404"/>
      <c r="H329" s="123" t="s">
        <v>43</v>
      </c>
      <c r="I329" s="405">
        <v>75.900000000000006</v>
      </c>
      <c r="J329" s="406"/>
      <c r="K329" s="122"/>
      <c r="L329" s="122"/>
      <c r="M329" s="122"/>
      <c r="N329" s="122"/>
      <c r="O329" s="122"/>
      <c r="P329" s="122"/>
      <c r="Q329" s="157"/>
    </row>
    <row r="330" spans="1:36" s="167" customFormat="1" ht="24.95" customHeight="1" outlineLevel="1">
      <c r="B330" s="176" t="s">
        <v>783</v>
      </c>
      <c r="C330" s="402" t="s">
        <v>436</v>
      </c>
      <c r="D330" s="403"/>
      <c r="E330" s="403"/>
      <c r="F330" s="403"/>
      <c r="G330" s="404"/>
      <c r="H330" s="123" t="s">
        <v>42</v>
      </c>
      <c r="I330" s="405">
        <v>1</v>
      </c>
      <c r="J330" s="406"/>
      <c r="K330" s="122"/>
      <c r="L330" s="122"/>
      <c r="M330" s="122"/>
      <c r="N330" s="122"/>
      <c r="O330" s="122"/>
      <c r="P330" s="122"/>
      <c r="Q330" s="157"/>
    </row>
    <row r="331" spans="1:36" s="167" customFormat="1" ht="24.95" customHeight="1" outlineLevel="1">
      <c r="B331" s="176" t="s">
        <v>784</v>
      </c>
      <c r="C331" s="402" t="s">
        <v>453</v>
      </c>
      <c r="D331" s="403"/>
      <c r="E331" s="403"/>
      <c r="F331" s="403"/>
      <c r="G331" s="404"/>
      <c r="H331" s="123" t="s">
        <v>42</v>
      </c>
      <c r="I331" s="405">
        <v>1</v>
      </c>
      <c r="J331" s="406"/>
      <c r="K331" s="122"/>
      <c r="L331" s="122"/>
      <c r="M331" s="122"/>
      <c r="N331" s="122"/>
      <c r="O331" s="122"/>
      <c r="P331" s="122"/>
      <c r="Q331" s="157"/>
    </row>
    <row r="332" spans="1:36" s="167" customFormat="1" ht="24.95" customHeight="1" outlineLevel="1">
      <c r="B332" s="176" t="s">
        <v>1325</v>
      </c>
      <c r="C332" s="402" t="s">
        <v>278</v>
      </c>
      <c r="D332" s="403"/>
      <c r="E332" s="403"/>
      <c r="F332" s="403"/>
      <c r="G332" s="404"/>
      <c r="H332" s="123" t="s">
        <v>43</v>
      </c>
      <c r="I332" s="405">
        <v>54</v>
      </c>
      <c r="J332" s="406"/>
      <c r="K332" s="122"/>
      <c r="L332" s="122"/>
      <c r="M332" s="122"/>
      <c r="N332" s="122"/>
      <c r="O332" s="122"/>
      <c r="P332" s="122"/>
      <c r="Q332" s="157"/>
    </row>
    <row r="333" spans="1:36" s="167" customFormat="1" ht="24.95" customHeight="1" outlineLevel="1">
      <c r="B333" s="176" t="s">
        <v>1326</v>
      </c>
      <c r="C333" s="453" t="s">
        <v>1322</v>
      </c>
      <c r="D333" s="453"/>
      <c r="E333" s="453"/>
      <c r="F333" s="453"/>
      <c r="G333" s="453"/>
      <c r="H333" s="279" t="s">
        <v>43</v>
      </c>
      <c r="I333" s="405">
        <v>170</v>
      </c>
      <c r="J333" s="406"/>
      <c r="K333" s="165"/>
      <c r="L333" s="165"/>
      <c r="M333" s="164"/>
      <c r="N333" s="164"/>
      <c r="O333" s="164"/>
      <c r="P333" s="164"/>
      <c r="Q333" s="165"/>
    </row>
    <row r="334" spans="1:36" s="167" customFormat="1" ht="24.95" customHeight="1" outlineLevel="1">
      <c r="B334" s="176" t="s">
        <v>1327</v>
      </c>
      <c r="C334" s="402" t="s">
        <v>1323</v>
      </c>
      <c r="D334" s="403"/>
      <c r="E334" s="403"/>
      <c r="F334" s="403"/>
      <c r="G334" s="404"/>
      <c r="H334" s="279" t="s">
        <v>43</v>
      </c>
      <c r="I334" s="405">
        <v>90</v>
      </c>
      <c r="J334" s="406"/>
      <c r="K334" s="165"/>
      <c r="L334" s="165"/>
      <c r="M334" s="165"/>
      <c r="N334" s="165"/>
      <c r="O334" s="165"/>
      <c r="P334" s="165"/>
      <c r="Q334" s="165"/>
    </row>
    <row r="335" spans="1:36" s="196" customFormat="1" ht="9.9499999999999993" customHeight="1">
      <c r="A335" s="167"/>
      <c r="B335" s="197"/>
      <c r="C335" s="198" t="str">
        <f>IFERROR(VLOOKUP(#REF!,#REF!,2,0),"")</f>
        <v/>
      </c>
      <c r="D335" s="198"/>
      <c r="E335" s="198"/>
      <c r="F335" s="198"/>
      <c r="G335" s="199"/>
      <c r="H335" s="199" t="str">
        <f>IFERROR(VLOOKUP(#REF!,#REF!,3,0),"")</f>
        <v/>
      </c>
      <c r="I335" s="200"/>
      <c r="J335" s="200"/>
      <c r="K335" s="201"/>
      <c r="L335" s="201"/>
      <c r="M335" s="201"/>
      <c r="N335" s="201"/>
      <c r="O335" s="201"/>
      <c r="P335" s="201"/>
      <c r="Q335" s="205"/>
      <c r="R335" s="166"/>
      <c r="S335" s="166"/>
      <c r="T335" s="166"/>
      <c r="U335" s="166"/>
      <c r="V335" s="166"/>
      <c r="W335" s="166"/>
      <c r="X335" s="166"/>
      <c r="Y335" s="166"/>
      <c r="Z335" s="166"/>
      <c r="AA335" s="166"/>
      <c r="AB335" s="166"/>
      <c r="AC335" s="166"/>
      <c r="AD335" s="166"/>
      <c r="AE335" s="166"/>
      <c r="AF335" s="166"/>
      <c r="AG335" s="166"/>
      <c r="AH335" s="166"/>
      <c r="AI335" s="166"/>
      <c r="AJ335" s="166"/>
    </row>
    <row r="336" spans="1:36" s="169" customFormat="1" ht="24.95" customHeight="1">
      <c r="B336" s="174" t="s">
        <v>785</v>
      </c>
      <c r="C336" s="407" t="s">
        <v>454</v>
      </c>
      <c r="D336" s="407"/>
      <c r="E336" s="407"/>
      <c r="F336" s="407"/>
      <c r="G336" s="407"/>
      <c r="H336" s="209"/>
      <c r="I336" s="408"/>
      <c r="J336" s="408"/>
      <c r="K336" s="201"/>
      <c r="L336" s="201"/>
      <c r="M336" s="201"/>
      <c r="N336" s="201"/>
      <c r="O336" s="201"/>
      <c r="P336" s="201"/>
      <c r="Q336" s="189">
        <f>SUBTOTAL(9,Q337:Q342)</f>
        <v>0</v>
      </c>
    </row>
    <row r="337" spans="1:36" s="167" customFormat="1" ht="24.95" customHeight="1" outlineLevel="1">
      <c r="B337" s="176" t="s">
        <v>786</v>
      </c>
      <c r="C337" s="402" t="s">
        <v>414</v>
      </c>
      <c r="D337" s="403"/>
      <c r="E337" s="403"/>
      <c r="F337" s="403"/>
      <c r="G337" s="404"/>
      <c r="H337" s="123" t="s">
        <v>42</v>
      </c>
      <c r="I337" s="405">
        <v>66</v>
      </c>
      <c r="J337" s="406"/>
      <c r="K337" s="122"/>
      <c r="L337" s="122"/>
      <c r="M337" s="122"/>
      <c r="N337" s="122"/>
      <c r="O337" s="122"/>
      <c r="P337" s="122"/>
      <c r="Q337" s="157"/>
    </row>
    <row r="338" spans="1:36" s="167" customFormat="1" ht="24.95" customHeight="1" outlineLevel="1">
      <c r="B338" s="176" t="s">
        <v>787</v>
      </c>
      <c r="C338" s="402" t="s">
        <v>419</v>
      </c>
      <c r="D338" s="403"/>
      <c r="E338" s="403"/>
      <c r="F338" s="403"/>
      <c r="G338" s="404"/>
      <c r="H338" s="123" t="s">
        <v>42</v>
      </c>
      <c r="I338" s="405">
        <v>109</v>
      </c>
      <c r="J338" s="406"/>
      <c r="K338" s="122"/>
      <c r="L338" s="122"/>
      <c r="M338" s="122"/>
      <c r="N338" s="122"/>
      <c r="O338" s="122"/>
      <c r="P338" s="122"/>
      <c r="Q338" s="157"/>
    </row>
    <row r="339" spans="1:36" s="167" customFormat="1" ht="24.95" customHeight="1" outlineLevel="1">
      <c r="B339" s="176" t="s">
        <v>788</v>
      </c>
      <c r="C339" s="402" t="s">
        <v>461</v>
      </c>
      <c r="D339" s="403"/>
      <c r="E339" s="403"/>
      <c r="F339" s="403"/>
      <c r="G339" s="404"/>
      <c r="H339" s="123" t="s">
        <v>42</v>
      </c>
      <c r="I339" s="405">
        <v>41</v>
      </c>
      <c r="J339" s="406"/>
      <c r="K339" s="122"/>
      <c r="L339" s="122"/>
      <c r="M339" s="122"/>
      <c r="N339" s="122"/>
      <c r="O339" s="122"/>
      <c r="P339" s="122"/>
      <c r="Q339" s="157"/>
    </row>
    <row r="340" spans="1:36" s="167" customFormat="1" ht="24.95" customHeight="1" outlineLevel="1">
      <c r="B340" s="176" t="s">
        <v>789</v>
      </c>
      <c r="C340" s="402" t="s">
        <v>433</v>
      </c>
      <c r="D340" s="403"/>
      <c r="E340" s="403"/>
      <c r="F340" s="403"/>
      <c r="G340" s="404"/>
      <c r="H340" s="123" t="s">
        <v>43</v>
      </c>
      <c r="I340" s="405">
        <v>318</v>
      </c>
      <c r="J340" s="406"/>
      <c r="K340" s="122"/>
      <c r="L340" s="122"/>
      <c r="M340" s="122"/>
      <c r="N340" s="122"/>
      <c r="O340" s="122"/>
      <c r="P340" s="122"/>
      <c r="Q340" s="157"/>
    </row>
    <row r="341" spans="1:36" s="167" customFormat="1" ht="24.95" customHeight="1" outlineLevel="1">
      <c r="B341" s="176" t="s">
        <v>790</v>
      </c>
      <c r="C341" s="402" t="s">
        <v>462</v>
      </c>
      <c r="D341" s="403"/>
      <c r="E341" s="403"/>
      <c r="F341" s="403"/>
      <c r="G341" s="404"/>
      <c r="H341" s="123" t="s">
        <v>42</v>
      </c>
      <c r="I341" s="405">
        <v>3</v>
      </c>
      <c r="J341" s="406"/>
      <c r="K341" s="122"/>
      <c r="L341" s="122"/>
      <c r="M341" s="122"/>
      <c r="N341" s="122"/>
      <c r="O341" s="122"/>
      <c r="P341" s="122"/>
      <c r="Q341" s="157"/>
    </row>
    <row r="342" spans="1:36" s="196" customFormat="1" ht="9.9499999999999993" customHeight="1">
      <c r="A342" s="167"/>
      <c r="B342" s="197"/>
      <c r="C342" s="198" t="s">
        <v>47</v>
      </c>
      <c r="D342" s="198"/>
      <c r="E342" s="198"/>
      <c r="F342" s="198"/>
      <c r="G342" s="199"/>
      <c r="H342" s="199" t="str">
        <f>IFERROR(VLOOKUP(#REF!,#REF!,3,0),"")</f>
        <v/>
      </c>
      <c r="I342" s="200"/>
      <c r="J342" s="200"/>
      <c r="K342" s="201"/>
      <c r="L342" s="201"/>
      <c r="M342" s="201"/>
      <c r="N342" s="201"/>
      <c r="O342" s="201"/>
      <c r="P342" s="201"/>
      <c r="Q342" s="205"/>
      <c r="R342" s="166"/>
      <c r="S342" s="166"/>
      <c r="T342" s="166"/>
      <c r="U342" s="166"/>
      <c r="V342" s="166"/>
      <c r="W342" s="166"/>
      <c r="X342" s="166"/>
      <c r="Y342" s="166"/>
      <c r="Z342" s="166"/>
      <c r="AA342" s="166"/>
      <c r="AB342" s="166"/>
      <c r="AC342" s="166"/>
      <c r="AD342" s="166"/>
      <c r="AE342" s="166"/>
      <c r="AF342" s="166"/>
      <c r="AG342" s="166"/>
      <c r="AH342" s="166"/>
      <c r="AI342" s="166"/>
      <c r="AJ342" s="166"/>
    </row>
    <row r="343" spans="1:36" s="169" customFormat="1" ht="24.95" customHeight="1">
      <c r="B343" s="174" t="s">
        <v>791</v>
      </c>
      <c r="C343" s="407" t="s">
        <v>463</v>
      </c>
      <c r="D343" s="407"/>
      <c r="E343" s="407"/>
      <c r="F343" s="407"/>
      <c r="G343" s="407"/>
      <c r="H343" s="209"/>
      <c r="I343" s="408"/>
      <c r="J343" s="408"/>
      <c r="K343" s="201"/>
      <c r="L343" s="201"/>
      <c r="M343" s="201"/>
      <c r="N343" s="201"/>
      <c r="O343" s="201"/>
      <c r="P343" s="201"/>
      <c r="Q343" s="189">
        <f>SUBTOTAL(9,Q344:Q359)</f>
        <v>0</v>
      </c>
    </row>
    <row r="344" spans="1:36" s="167" customFormat="1" ht="24.95" customHeight="1" outlineLevel="1">
      <c r="B344" s="176" t="s">
        <v>792</v>
      </c>
      <c r="C344" s="402" t="s">
        <v>415</v>
      </c>
      <c r="D344" s="403"/>
      <c r="E344" s="403"/>
      <c r="F344" s="403"/>
      <c r="G344" s="404"/>
      <c r="H344" s="123" t="s">
        <v>42</v>
      </c>
      <c r="I344" s="405">
        <v>2</v>
      </c>
      <c r="J344" s="406"/>
      <c r="K344" s="122"/>
      <c r="L344" s="122"/>
      <c r="M344" s="122"/>
      <c r="N344" s="122"/>
      <c r="O344" s="122"/>
      <c r="P344" s="122"/>
      <c r="Q344" s="157"/>
    </row>
    <row r="345" spans="1:36" s="167" customFormat="1" ht="24.95" customHeight="1" outlineLevel="1">
      <c r="B345" s="176" t="s">
        <v>793</v>
      </c>
      <c r="C345" s="402" t="s">
        <v>416</v>
      </c>
      <c r="D345" s="403"/>
      <c r="E345" s="403"/>
      <c r="F345" s="403"/>
      <c r="G345" s="404"/>
      <c r="H345" s="123" t="s">
        <v>42</v>
      </c>
      <c r="I345" s="405">
        <v>3</v>
      </c>
      <c r="J345" s="406"/>
      <c r="K345" s="122"/>
      <c r="L345" s="122"/>
      <c r="M345" s="122"/>
      <c r="N345" s="122"/>
      <c r="O345" s="122"/>
      <c r="P345" s="122"/>
      <c r="Q345" s="157"/>
    </row>
    <row r="346" spans="1:36" s="167" customFormat="1" ht="24.95" customHeight="1" outlineLevel="1">
      <c r="B346" s="176" t="s">
        <v>794</v>
      </c>
      <c r="C346" s="402" t="s">
        <v>420</v>
      </c>
      <c r="D346" s="403"/>
      <c r="E346" s="403"/>
      <c r="F346" s="403"/>
      <c r="G346" s="404"/>
      <c r="H346" s="123" t="s">
        <v>42</v>
      </c>
      <c r="I346" s="405">
        <v>34</v>
      </c>
      <c r="J346" s="406"/>
      <c r="K346" s="122"/>
      <c r="L346" s="122"/>
      <c r="M346" s="122"/>
      <c r="N346" s="122"/>
      <c r="O346" s="122"/>
      <c r="P346" s="122"/>
      <c r="Q346" s="157"/>
    </row>
    <row r="347" spans="1:36" s="167" customFormat="1" ht="24.95" customHeight="1" outlineLevel="1">
      <c r="B347" s="176" t="s">
        <v>795</v>
      </c>
      <c r="C347" s="402" t="s">
        <v>417</v>
      </c>
      <c r="D347" s="403"/>
      <c r="E347" s="403"/>
      <c r="F347" s="403"/>
      <c r="G347" s="404"/>
      <c r="H347" s="123" t="s">
        <v>42</v>
      </c>
      <c r="I347" s="405">
        <v>31</v>
      </c>
      <c r="J347" s="406"/>
      <c r="K347" s="122"/>
      <c r="L347" s="122"/>
      <c r="M347" s="122"/>
      <c r="N347" s="122"/>
      <c r="O347" s="122"/>
      <c r="P347" s="122"/>
      <c r="Q347" s="157"/>
    </row>
    <row r="348" spans="1:36" s="167" customFormat="1" ht="24.95" customHeight="1" outlineLevel="1">
      <c r="B348" s="176" t="s">
        <v>796</v>
      </c>
      <c r="C348" s="402" t="s">
        <v>464</v>
      </c>
      <c r="D348" s="403"/>
      <c r="E348" s="403"/>
      <c r="F348" s="403"/>
      <c r="G348" s="404"/>
      <c r="H348" s="123" t="s">
        <v>42</v>
      </c>
      <c r="I348" s="405">
        <v>5</v>
      </c>
      <c r="J348" s="406"/>
      <c r="K348" s="122"/>
      <c r="L348" s="122"/>
      <c r="M348" s="122"/>
      <c r="N348" s="122"/>
      <c r="O348" s="122"/>
      <c r="P348" s="122"/>
      <c r="Q348" s="157"/>
    </row>
    <row r="349" spans="1:36" s="167" customFormat="1" ht="24.95" customHeight="1" outlineLevel="1">
      <c r="B349" s="176" t="s">
        <v>797</v>
      </c>
      <c r="C349" s="402" t="s">
        <v>428</v>
      </c>
      <c r="D349" s="403"/>
      <c r="E349" s="403"/>
      <c r="F349" s="403"/>
      <c r="G349" s="404"/>
      <c r="H349" s="123" t="s">
        <v>42</v>
      </c>
      <c r="I349" s="405">
        <v>24</v>
      </c>
      <c r="J349" s="406"/>
      <c r="K349" s="122"/>
      <c r="L349" s="122"/>
      <c r="M349" s="122"/>
      <c r="N349" s="122"/>
      <c r="O349" s="122"/>
      <c r="P349" s="122"/>
      <c r="Q349" s="157"/>
    </row>
    <row r="350" spans="1:36" s="167" customFormat="1" ht="24.95" customHeight="1" outlineLevel="1">
      <c r="B350" s="176" t="s">
        <v>798</v>
      </c>
      <c r="C350" s="402" t="s">
        <v>429</v>
      </c>
      <c r="D350" s="403"/>
      <c r="E350" s="403"/>
      <c r="F350" s="403"/>
      <c r="G350" s="404"/>
      <c r="H350" s="123" t="s">
        <v>42</v>
      </c>
      <c r="I350" s="405">
        <v>38</v>
      </c>
      <c r="J350" s="406"/>
      <c r="K350" s="122"/>
      <c r="L350" s="122"/>
      <c r="M350" s="122"/>
      <c r="N350" s="122"/>
      <c r="O350" s="122"/>
      <c r="P350" s="122"/>
      <c r="Q350" s="157"/>
    </row>
    <row r="351" spans="1:36" s="167" customFormat="1" ht="24.95" customHeight="1" outlineLevel="1">
      <c r="B351" s="176" t="s">
        <v>799</v>
      </c>
      <c r="C351" s="402" t="s">
        <v>431</v>
      </c>
      <c r="D351" s="403"/>
      <c r="E351" s="403"/>
      <c r="F351" s="403"/>
      <c r="G351" s="404"/>
      <c r="H351" s="123" t="s">
        <v>42</v>
      </c>
      <c r="I351" s="405">
        <v>8</v>
      </c>
      <c r="J351" s="406"/>
      <c r="K351" s="122"/>
      <c r="L351" s="122"/>
      <c r="M351" s="122"/>
      <c r="N351" s="122"/>
      <c r="O351" s="122"/>
      <c r="P351" s="122"/>
      <c r="Q351" s="157"/>
    </row>
    <row r="352" spans="1:36" s="167" customFormat="1" ht="24.95" customHeight="1" outlineLevel="1">
      <c r="B352" s="176" t="s">
        <v>800</v>
      </c>
      <c r="C352" s="402" t="s">
        <v>434</v>
      </c>
      <c r="D352" s="403"/>
      <c r="E352" s="403"/>
      <c r="F352" s="403"/>
      <c r="G352" s="404"/>
      <c r="H352" s="123" t="s">
        <v>43</v>
      </c>
      <c r="I352" s="405">
        <v>44.8</v>
      </c>
      <c r="J352" s="406"/>
      <c r="K352" s="122"/>
      <c r="L352" s="122"/>
      <c r="M352" s="122"/>
      <c r="N352" s="122"/>
      <c r="O352" s="122"/>
      <c r="P352" s="122"/>
      <c r="Q352" s="157"/>
    </row>
    <row r="353" spans="1:36" s="167" customFormat="1" ht="24.95" customHeight="1" outlineLevel="1">
      <c r="B353" s="176" t="s">
        <v>801</v>
      </c>
      <c r="C353" s="402" t="s">
        <v>435</v>
      </c>
      <c r="D353" s="403"/>
      <c r="E353" s="403"/>
      <c r="F353" s="403"/>
      <c r="G353" s="404"/>
      <c r="H353" s="123" t="s">
        <v>43</v>
      </c>
      <c r="I353" s="405">
        <v>92.2</v>
      </c>
      <c r="J353" s="406"/>
      <c r="K353" s="122"/>
      <c r="L353" s="122"/>
      <c r="M353" s="122"/>
      <c r="N353" s="122"/>
      <c r="O353" s="122"/>
      <c r="P353" s="122"/>
      <c r="Q353" s="157"/>
    </row>
    <row r="354" spans="1:36" s="167" customFormat="1" ht="24.95" customHeight="1" outlineLevel="1">
      <c r="B354" s="176" t="s">
        <v>802</v>
      </c>
      <c r="C354" s="402" t="s">
        <v>465</v>
      </c>
      <c r="D354" s="403"/>
      <c r="E354" s="403"/>
      <c r="F354" s="403"/>
      <c r="G354" s="404"/>
      <c r="H354" s="123" t="s">
        <v>42</v>
      </c>
      <c r="I354" s="405">
        <v>2</v>
      </c>
      <c r="J354" s="406"/>
      <c r="K354" s="122"/>
      <c r="L354" s="122"/>
      <c r="M354" s="122"/>
      <c r="N354" s="122"/>
      <c r="O354" s="122"/>
      <c r="P354" s="122"/>
      <c r="Q354" s="157"/>
    </row>
    <row r="355" spans="1:36" s="167" customFormat="1" ht="24.95" customHeight="1" outlineLevel="1">
      <c r="B355" s="176" t="s">
        <v>803</v>
      </c>
      <c r="C355" s="402" t="s">
        <v>466</v>
      </c>
      <c r="D355" s="403"/>
      <c r="E355" s="403"/>
      <c r="F355" s="403"/>
      <c r="G355" s="404"/>
      <c r="H355" s="123" t="s">
        <v>42</v>
      </c>
      <c r="I355" s="405">
        <v>8</v>
      </c>
      <c r="J355" s="406"/>
      <c r="K355" s="122"/>
      <c r="L355" s="122"/>
      <c r="M355" s="122"/>
      <c r="N355" s="122"/>
      <c r="O355" s="122"/>
      <c r="P355" s="122"/>
      <c r="Q355" s="157"/>
    </row>
    <row r="356" spans="1:36" s="167" customFormat="1" ht="24.95" customHeight="1" outlineLevel="1">
      <c r="B356" s="176" t="s">
        <v>804</v>
      </c>
      <c r="C356" s="402" t="s">
        <v>437</v>
      </c>
      <c r="D356" s="403"/>
      <c r="E356" s="403"/>
      <c r="F356" s="403"/>
      <c r="G356" s="404"/>
      <c r="H356" s="123" t="s">
        <v>42</v>
      </c>
      <c r="I356" s="405">
        <v>18</v>
      </c>
      <c r="J356" s="406"/>
      <c r="K356" s="122"/>
      <c r="L356" s="122"/>
      <c r="M356" s="122"/>
      <c r="N356" s="122"/>
      <c r="O356" s="122"/>
      <c r="P356" s="122"/>
      <c r="Q356" s="157"/>
    </row>
    <row r="357" spans="1:36" s="167" customFormat="1" ht="24.95" customHeight="1" outlineLevel="1">
      <c r="B357" s="176" t="s">
        <v>805</v>
      </c>
      <c r="C357" s="402" t="s">
        <v>438</v>
      </c>
      <c r="D357" s="403"/>
      <c r="E357" s="403"/>
      <c r="F357" s="403"/>
      <c r="G357" s="404"/>
      <c r="H357" s="123" t="s">
        <v>42</v>
      </c>
      <c r="I357" s="405">
        <v>5</v>
      </c>
      <c r="J357" s="406"/>
      <c r="K357" s="122"/>
      <c r="L357" s="122"/>
      <c r="M357" s="122"/>
      <c r="N357" s="122"/>
      <c r="O357" s="122"/>
      <c r="P357" s="122"/>
      <c r="Q357" s="157"/>
    </row>
    <row r="358" spans="1:36" s="167" customFormat="1" ht="24.95" customHeight="1" outlineLevel="1">
      <c r="B358" s="176" t="s">
        <v>806</v>
      </c>
      <c r="C358" s="402" t="s">
        <v>439</v>
      </c>
      <c r="D358" s="403"/>
      <c r="E358" s="403"/>
      <c r="F358" s="403"/>
      <c r="G358" s="404"/>
      <c r="H358" s="123" t="s">
        <v>42</v>
      </c>
      <c r="I358" s="405">
        <v>10</v>
      </c>
      <c r="J358" s="406"/>
      <c r="K358" s="122"/>
      <c r="L358" s="122"/>
      <c r="M358" s="122"/>
      <c r="N358" s="122"/>
      <c r="O358" s="122"/>
      <c r="P358" s="122"/>
      <c r="Q358" s="157"/>
    </row>
    <row r="359" spans="1:36" s="196" customFormat="1" ht="9.9499999999999993" customHeight="1">
      <c r="A359" s="167"/>
      <c r="B359" s="197"/>
      <c r="C359" s="198" t="str">
        <f>IFERROR(VLOOKUP(#REF!,#REF!,2,0),"")</f>
        <v/>
      </c>
      <c r="D359" s="198"/>
      <c r="E359" s="198"/>
      <c r="F359" s="198"/>
      <c r="G359" s="199"/>
      <c r="H359" s="199" t="str">
        <f>IFERROR(VLOOKUP(#REF!,#REF!,3,0),"")</f>
        <v/>
      </c>
      <c r="I359" s="200"/>
      <c r="J359" s="200"/>
      <c r="K359" s="201"/>
      <c r="L359" s="201"/>
      <c r="M359" s="201"/>
      <c r="N359" s="201"/>
      <c r="O359" s="201"/>
      <c r="P359" s="201"/>
      <c r="Q359" s="205"/>
      <c r="R359" s="166"/>
      <c r="S359" s="166"/>
      <c r="T359" s="166"/>
      <c r="U359" s="166"/>
      <c r="V359" s="166"/>
      <c r="W359" s="166"/>
      <c r="X359" s="166"/>
      <c r="Y359" s="166"/>
      <c r="Z359" s="166"/>
      <c r="AA359" s="166"/>
      <c r="AB359" s="166"/>
      <c r="AC359" s="166"/>
      <c r="AD359" s="166"/>
      <c r="AE359" s="166"/>
      <c r="AF359" s="166"/>
      <c r="AG359" s="166"/>
      <c r="AH359" s="166"/>
      <c r="AI359" s="166"/>
      <c r="AJ359" s="166"/>
    </row>
    <row r="360" spans="1:36" s="169" customFormat="1" ht="24.95" customHeight="1">
      <c r="B360" s="174" t="s">
        <v>807</v>
      </c>
      <c r="C360" s="407" t="s">
        <v>467</v>
      </c>
      <c r="D360" s="407"/>
      <c r="E360" s="407"/>
      <c r="F360" s="407"/>
      <c r="G360" s="407"/>
      <c r="H360" s="209"/>
      <c r="I360" s="408"/>
      <c r="J360" s="408"/>
      <c r="K360" s="201"/>
      <c r="L360" s="201"/>
      <c r="M360" s="201"/>
      <c r="N360" s="201"/>
      <c r="O360" s="201"/>
      <c r="P360" s="201"/>
      <c r="Q360" s="189">
        <f>SUBTOTAL(9,Q361:Q406)</f>
        <v>0</v>
      </c>
    </row>
    <row r="361" spans="1:36" s="167" customFormat="1" ht="24.95" customHeight="1" outlineLevel="1">
      <c r="B361" s="176" t="s">
        <v>808</v>
      </c>
      <c r="C361" s="402" t="s">
        <v>279</v>
      </c>
      <c r="D361" s="403"/>
      <c r="E361" s="403"/>
      <c r="F361" s="403"/>
      <c r="G361" s="404"/>
      <c r="H361" s="123" t="s">
        <v>42</v>
      </c>
      <c r="I361" s="405">
        <v>2</v>
      </c>
      <c r="J361" s="406"/>
      <c r="K361" s="122"/>
      <c r="L361" s="122"/>
      <c r="M361" s="122"/>
      <c r="N361" s="122"/>
      <c r="O361" s="122"/>
      <c r="P361" s="122"/>
      <c r="Q361" s="157"/>
    </row>
    <row r="362" spans="1:36" s="167" customFormat="1" ht="24.95" customHeight="1" outlineLevel="1">
      <c r="B362" s="176" t="s">
        <v>809</v>
      </c>
      <c r="C362" s="402" t="s">
        <v>284</v>
      </c>
      <c r="D362" s="403"/>
      <c r="E362" s="403"/>
      <c r="F362" s="403"/>
      <c r="G362" s="404"/>
      <c r="H362" s="123" t="s">
        <v>42</v>
      </c>
      <c r="I362" s="405">
        <v>6</v>
      </c>
      <c r="J362" s="406"/>
      <c r="K362" s="122"/>
      <c r="L362" s="122"/>
      <c r="M362" s="122"/>
      <c r="N362" s="122"/>
      <c r="O362" s="122"/>
      <c r="P362" s="122"/>
      <c r="Q362" s="157"/>
    </row>
    <row r="363" spans="1:36" s="167" customFormat="1" ht="39.950000000000003" customHeight="1" outlineLevel="1">
      <c r="B363" s="176" t="s">
        <v>810</v>
      </c>
      <c r="C363" s="402" t="s">
        <v>468</v>
      </c>
      <c r="D363" s="403"/>
      <c r="E363" s="403"/>
      <c r="F363" s="403"/>
      <c r="G363" s="404"/>
      <c r="H363" s="123" t="s">
        <v>42</v>
      </c>
      <c r="I363" s="405">
        <v>3</v>
      </c>
      <c r="J363" s="406"/>
      <c r="K363" s="122"/>
      <c r="L363" s="122"/>
      <c r="M363" s="122"/>
      <c r="N363" s="122"/>
      <c r="O363" s="122"/>
      <c r="P363" s="122"/>
      <c r="Q363" s="157"/>
    </row>
    <row r="364" spans="1:36" s="167" customFormat="1" ht="39.950000000000003" customHeight="1" outlineLevel="1">
      <c r="B364" s="176" t="s">
        <v>811</v>
      </c>
      <c r="C364" s="402" t="s">
        <v>469</v>
      </c>
      <c r="D364" s="403"/>
      <c r="E364" s="403"/>
      <c r="F364" s="403"/>
      <c r="G364" s="404"/>
      <c r="H364" s="123" t="s">
        <v>42</v>
      </c>
      <c r="I364" s="405">
        <v>1</v>
      </c>
      <c r="J364" s="406"/>
      <c r="K364" s="122"/>
      <c r="L364" s="122"/>
      <c r="M364" s="122"/>
      <c r="N364" s="122"/>
      <c r="O364" s="122"/>
      <c r="P364" s="122"/>
      <c r="Q364" s="157"/>
    </row>
    <row r="365" spans="1:36" s="167" customFormat="1" ht="39.950000000000003" customHeight="1" outlineLevel="1">
      <c r="B365" s="176" t="s">
        <v>812</v>
      </c>
      <c r="C365" s="402" t="s">
        <v>470</v>
      </c>
      <c r="D365" s="403"/>
      <c r="E365" s="403"/>
      <c r="F365" s="403"/>
      <c r="G365" s="404"/>
      <c r="H365" s="123" t="s">
        <v>42</v>
      </c>
      <c r="I365" s="405">
        <v>15</v>
      </c>
      <c r="J365" s="406"/>
      <c r="K365" s="122"/>
      <c r="L365" s="122"/>
      <c r="M365" s="122"/>
      <c r="N365" s="122"/>
      <c r="O365" s="122"/>
      <c r="P365" s="122"/>
      <c r="Q365" s="157"/>
    </row>
    <row r="366" spans="1:36" s="167" customFormat="1" ht="24.95" customHeight="1" outlineLevel="1">
      <c r="B366" s="176" t="s">
        <v>813</v>
      </c>
      <c r="C366" s="402" t="s">
        <v>141</v>
      </c>
      <c r="D366" s="403"/>
      <c r="E366" s="403"/>
      <c r="F366" s="403"/>
      <c r="G366" s="404"/>
      <c r="H366" s="123" t="s">
        <v>42</v>
      </c>
      <c r="I366" s="405">
        <v>19</v>
      </c>
      <c r="J366" s="406"/>
      <c r="K366" s="122"/>
      <c r="L366" s="122"/>
      <c r="M366" s="122"/>
      <c r="N366" s="122"/>
      <c r="O366" s="122"/>
      <c r="P366" s="122"/>
      <c r="Q366" s="157"/>
    </row>
    <row r="367" spans="1:36" s="167" customFormat="1" ht="24.95" customHeight="1" outlineLevel="1">
      <c r="B367" s="176" t="s">
        <v>814</v>
      </c>
      <c r="C367" s="402" t="s">
        <v>471</v>
      </c>
      <c r="D367" s="403"/>
      <c r="E367" s="403"/>
      <c r="F367" s="403"/>
      <c r="G367" s="404"/>
      <c r="H367" s="123" t="s">
        <v>42</v>
      </c>
      <c r="I367" s="405">
        <v>1</v>
      </c>
      <c r="J367" s="406"/>
      <c r="K367" s="122"/>
      <c r="L367" s="122"/>
      <c r="M367" s="122"/>
      <c r="N367" s="122"/>
      <c r="O367" s="122"/>
      <c r="P367" s="122"/>
      <c r="Q367" s="157"/>
    </row>
    <row r="368" spans="1:36" s="167" customFormat="1" ht="24.95" customHeight="1" outlineLevel="1">
      <c r="B368" s="176" t="s">
        <v>815</v>
      </c>
      <c r="C368" s="402" t="s">
        <v>1328</v>
      </c>
      <c r="D368" s="403"/>
      <c r="E368" s="403"/>
      <c r="F368" s="403"/>
      <c r="G368" s="404"/>
      <c r="H368" s="306" t="s">
        <v>42</v>
      </c>
      <c r="I368" s="405">
        <v>2</v>
      </c>
      <c r="J368" s="406"/>
      <c r="K368" s="164"/>
      <c r="L368" s="164"/>
      <c r="M368" s="164"/>
      <c r="N368" s="164"/>
      <c r="O368" s="164"/>
      <c r="P368" s="164"/>
      <c r="Q368" s="165"/>
    </row>
    <row r="369" spans="2:17" s="167" customFormat="1" ht="24.95" customHeight="1" outlineLevel="1">
      <c r="B369" s="176" t="s">
        <v>816</v>
      </c>
      <c r="C369" s="402" t="s">
        <v>1329</v>
      </c>
      <c r="D369" s="403"/>
      <c r="E369" s="403"/>
      <c r="F369" s="403"/>
      <c r="G369" s="404"/>
      <c r="H369" s="306" t="s">
        <v>42</v>
      </c>
      <c r="I369" s="405">
        <v>1</v>
      </c>
      <c r="J369" s="406"/>
      <c r="K369" s="164"/>
      <c r="L369" s="164"/>
      <c r="M369" s="164"/>
      <c r="N369" s="164"/>
      <c r="O369" s="164"/>
      <c r="P369" s="164"/>
      <c r="Q369" s="165"/>
    </row>
    <row r="370" spans="2:17" s="167" customFormat="1" ht="24.95" customHeight="1" outlineLevel="1">
      <c r="B370" s="176" t="s">
        <v>817</v>
      </c>
      <c r="C370" s="402" t="s">
        <v>276</v>
      </c>
      <c r="D370" s="403"/>
      <c r="E370" s="403"/>
      <c r="F370" s="403"/>
      <c r="G370" s="404"/>
      <c r="H370" s="123" t="s">
        <v>42</v>
      </c>
      <c r="I370" s="405">
        <v>1</v>
      </c>
      <c r="J370" s="406"/>
      <c r="K370" s="122"/>
      <c r="L370" s="122"/>
      <c r="M370" s="122"/>
      <c r="N370" s="122"/>
      <c r="O370" s="122"/>
      <c r="P370" s="122"/>
      <c r="Q370" s="157"/>
    </row>
    <row r="371" spans="2:17" s="167" customFormat="1" ht="24.95" customHeight="1" outlineLevel="1">
      <c r="B371" s="176" t="s">
        <v>818</v>
      </c>
      <c r="C371" s="402" t="s">
        <v>140</v>
      </c>
      <c r="D371" s="403"/>
      <c r="E371" s="403"/>
      <c r="F371" s="403"/>
      <c r="G371" s="404"/>
      <c r="H371" s="123" t="s">
        <v>42</v>
      </c>
      <c r="I371" s="405">
        <v>3</v>
      </c>
      <c r="J371" s="406"/>
      <c r="K371" s="122"/>
      <c r="L371" s="122"/>
      <c r="M371" s="122"/>
      <c r="N371" s="122"/>
      <c r="O371" s="122"/>
      <c r="P371" s="122"/>
      <c r="Q371" s="157"/>
    </row>
    <row r="372" spans="2:17" s="167" customFormat="1" ht="24.95" customHeight="1" outlineLevel="1">
      <c r="B372" s="176" t="s">
        <v>819</v>
      </c>
      <c r="C372" s="402" t="s">
        <v>139</v>
      </c>
      <c r="D372" s="403"/>
      <c r="E372" s="403"/>
      <c r="F372" s="403"/>
      <c r="G372" s="404"/>
      <c r="H372" s="123" t="s">
        <v>42</v>
      </c>
      <c r="I372" s="405">
        <v>12</v>
      </c>
      <c r="J372" s="406"/>
      <c r="K372" s="122"/>
      <c r="L372" s="122"/>
      <c r="M372" s="122"/>
      <c r="N372" s="122"/>
      <c r="O372" s="122"/>
      <c r="P372" s="122"/>
      <c r="Q372" s="157"/>
    </row>
    <row r="373" spans="2:17" s="167" customFormat="1" ht="24.95" customHeight="1" outlineLevel="1">
      <c r="B373" s="176" t="s">
        <v>820</v>
      </c>
      <c r="C373" s="402" t="s">
        <v>472</v>
      </c>
      <c r="D373" s="403"/>
      <c r="E373" s="403"/>
      <c r="F373" s="403"/>
      <c r="G373" s="404"/>
      <c r="H373" s="123" t="s">
        <v>42</v>
      </c>
      <c r="I373" s="405">
        <v>18</v>
      </c>
      <c r="J373" s="406"/>
      <c r="K373" s="122"/>
      <c r="L373" s="122"/>
      <c r="M373" s="122"/>
      <c r="N373" s="122"/>
      <c r="O373" s="122"/>
      <c r="P373" s="122"/>
      <c r="Q373" s="157"/>
    </row>
    <row r="374" spans="2:17" s="167" customFormat="1" ht="24.95" customHeight="1" outlineLevel="1">
      <c r="B374" s="176" t="s">
        <v>821</v>
      </c>
      <c r="C374" s="402" t="s">
        <v>473</v>
      </c>
      <c r="D374" s="403"/>
      <c r="E374" s="403"/>
      <c r="F374" s="403"/>
      <c r="G374" s="404"/>
      <c r="H374" s="123" t="s">
        <v>42</v>
      </c>
      <c r="I374" s="405">
        <v>2</v>
      </c>
      <c r="J374" s="406"/>
      <c r="K374" s="122"/>
      <c r="L374" s="122"/>
      <c r="M374" s="122"/>
      <c r="N374" s="122"/>
      <c r="O374" s="122"/>
      <c r="P374" s="122"/>
      <c r="Q374" s="157"/>
    </row>
    <row r="375" spans="2:17" s="167" customFormat="1" ht="24.95" customHeight="1" outlineLevel="1">
      <c r="B375" s="176" t="s">
        <v>822</v>
      </c>
      <c r="C375" s="402" t="s">
        <v>474</v>
      </c>
      <c r="D375" s="403"/>
      <c r="E375" s="403"/>
      <c r="F375" s="403"/>
      <c r="G375" s="404"/>
      <c r="H375" s="123" t="s">
        <v>42</v>
      </c>
      <c r="I375" s="405">
        <v>6</v>
      </c>
      <c r="J375" s="406"/>
      <c r="K375" s="122"/>
      <c r="L375" s="122"/>
      <c r="M375" s="122"/>
      <c r="N375" s="122"/>
      <c r="O375" s="122"/>
      <c r="P375" s="122"/>
      <c r="Q375" s="157"/>
    </row>
    <row r="376" spans="2:17" s="167" customFormat="1" ht="24.95" customHeight="1" outlineLevel="1">
      <c r="B376" s="176" t="s">
        <v>823</v>
      </c>
      <c r="C376" s="402" t="s">
        <v>475</v>
      </c>
      <c r="D376" s="403"/>
      <c r="E376" s="403"/>
      <c r="F376" s="403"/>
      <c r="G376" s="404"/>
      <c r="H376" s="123" t="s">
        <v>42</v>
      </c>
      <c r="I376" s="405">
        <v>2</v>
      </c>
      <c r="J376" s="406"/>
      <c r="K376" s="122"/>
      <c r="L376" s="122"/>
      <c r="M376" s="122"/>
      <c r="N376" s="122"/>
      <c r="O376" s="122"/>
      <c r="P376" s="122"/>
      <c r="Q376" s="157"/>
    </row>
    <row r="377" spans="2:17" s="167" customFormat="1" ht="24.95" customHeight="1" outlineLevel="1">
      <c r="B377" s="176" t="s">
        <v>824</v>
      </c>
      <c r="C377" s="402" t="s">
        <v>476</v>
      </c>
      <c r="D377" s="403"/>
      <c r="E377" s="403"/>
      <c r="F377" s="403"/>
      <c r="G377" s="404"/>
      <c r="H377" s="123" t="s">
        <v>42</v>
      </c>
      <c r="I377" s="405">
        <v>3</v>
      </c>
      <c r="J377" s="406"/>
      <c r="K377" s="122"/>
      <c r="L377" s="122"/>
      <c r="M377" s="122"/>
      <c r="N377" s="122"/>
      <c r="O377" s="122"/>
      <c r="P377" s="122"/>
      <c r="Q377" s="157"/>
    </row>
    <row r="378" spans="2:17" s="167" customFormat="1" ht="24.95" customHeight="1" outlineLevel="1">
      <c r="B378" s="176" t="s">
        <v>825</v>
      </c>
      <c r="C378" s="402" t="s">
        <v>477</v>
      </c>
      <c r="D378" s="403"/>
      <c r="E378" s="403"/>
      <c r="F378" s="403"/>
      <c r="G378" s="404"/>
      <c r="H378" s="123" t="s">
        <v>42</v>
      </c>
      <c r="I378" s="405">
        <v>1</v>
      </c>
      <c r="J378" s="406"/>
      <c r="K378" s="122"/>
      <c r="L378" s="122"/>
      <c r="M378" s="122"/>
      <c r="N378" s="122"/>
      <c r="O378" s="122"/>
      <c r="P378" s="122"/>
      <c r="Q378" s="157"/>
    </row>
    <row r="379" spans="2:17" s="167" customFormat="1" ht="24.95" customHeight="1" outlineLevel="1">
      <c r="B379" s="176" t="s">
        <v>826</v>
      </c>
      <c r="C379" s="402" t="s">
        <v>478</v>
      </c>
      <c r="D379" s="403"/>
      <c r="E379" s="403"/>
      <c r="F379" s="403"/>
      <c r="G379" s="404"/>
      <c r="H379" s="123" t="s">
        <v>42</v>
      </c>
      <c r="I379" s="405">
        <v>1</v>
      </c>
      <c r="J379" s="406"/>
      <c r="K379" s="122"/>
      <c r="L379" s="122"/>
      <c r="M379" s="122"/>
      <c r="N379" s="122"/>
      <c r="O379" s="122"/>
      <c r="P379" s="122"/>
      <c r="Q379" s="157"/>
    </row>
    <row r="380" spans="2:17" s="167" customFormat="1" ht="24.95" customHeight="1" outlineLevel="1">
      <c r="B380" s="176" t="s">
        <v>827</v>
      </c>
      <c r="C380" s="402" t="s">
        <v>479</v>
      </c>
      <c r="D380" s="403"/>
      <c r="E380" s="403"/>
      <c r="F380" s="403"/>
      <c r="G380" s="404"/>
      <c r="H380" s="123" t="s">
        <v>42</v>
      </c>
      <c r="I380" s="405">
        <v>2</v>
      </c>
      <c r="J380" s="406"/>
      <c r="K380" s="122"/>
      <c r="L380" s="122"/>
      <c r="M380" s="122"/>
      <c r="N380" s="122"/>
      <c r="O380" s="122"/>
      <c r="P380" s="122"/>
      <c r="Q380" s="157"/>
    </row>
    <row r="381" spans="2:17" s="167" customFormat="1" ht="24.95" customHeight="1" outlineLevel="1">
      <c r="B381" s="176" t="s">
        <v>828</v>
      </c>
      <c r="C381" s="402" t="s">
        <v>480</v>
      </c>
      <c r="D381" s="403"/>
      <c r="E381" s="403"/>
      <c r="F381" s="403"/>
      <c r="G381" s="404"/>
      <c r="H381" s="123" t="s">
        <v>42</v>
      </c>
      <c r="I381" s="405">
        <v>3</v>
      </c>
      <c r="J381" s="406"/>
      <c r="K381" s="122"/>
      <c r="L381" s="122"/>
      <c r="M381" s="122"/>
      <c r="N381" s="122"/>
      <c r="O381" s="122"/>
      <c r="P381" s="122"/>
      <c r="Q381" s="157"/>
    </row>
    <row r="382" spans="2:17" s="167" customFormat="1" ht="24.95" customHeight="1" outlineLevel="1">
      <c r="B382" s="176" t="s">
        <v>829</v>
      </c>
      <c r="C382" s="402" t="s">
        <v>481</v>
      </c>
      <c r="D382" s="403"/>
      <c r="E382" s="403"/>
      <c r="F382" s="403"/>
      <c r="G382" s="404"/>
      <c r="H382" s="123" t="s">
        <v>42</v>
      </c>
      <c r="I382" s="405">
        <v>3</v>
      </c>
      <c r="J382" s="406"/>
      <c r="K382" s="122"/>
      <c r="L382" s="122"/>
      <c r="M382" s="122"/>
      <c r="N382" s="122"/>
      <c r="O382" s="122"/>
      <c r="P382" s="122"/>
      <c r="Q382" s="157"/>
    </row>
    <row r="383" spans="2:17" s="167" customFormat="1" ht="24.95" customHeight="1" outlineLevel="1">
      <c r="B383" s="176" t="s">
        <v>830</v>
      </c>
      <c r="C383" s="402" t="s">
        <v>482</v>
      </c>
      <c r="D383" s="403"/>
      <c r="E383" s="403"/>
      <c r="F383" s="403"/>
      <c r="G383" s="404"/>
      <c r="H383" s="123" t="s">
        <v>42</v>
      </c>
      <c r="I383" s="405">
        <v>1</v>
      </c>
      <c r="J383" s="406"/>
      <c r="K383" s="122"/>
      <c r="L383" s="122"/>
      <c r="M383" s="122"/>
      <c r="N383" s="122"/>
      <c r="O383" s="122"/>
      <c r="P383" s="122"/>
      <c r="Q383" s="157"/>
    </row>
    <row r="384" spans="2:17" s="167" customFormat="1" ht="24.95" customHeight="1" outlineLevel="1">
      <c r="B384" s="176" t="s">
        <v>831</v>
      </c>
      <c r="C384" s="402" t="s">
        <v>483</v>
      </c>
      <c r="D384" s="403"/>
      <c r="E384" s="403"/>
      <c r="F384" s="403"/>
      <c r="G384" s="404"/>
      <c r="H384" s="123" t="s">
        <v>42</v>
      </c>
      <c r="I384" s="405">
        <v>69</v>
      </c>
      <c r="J384" s="406"/>
      <c r="K384" s="122"/>
      <c r="L384" s="122"/>
      <c r="M384" s="122"/>
      <c r="N384" s="122"/>
      <c r="O384" s="122"/>
      <c r="P384" s="122"/>
      <c r="Q384" s="157"/>
    </row>
    <row r="385" spans="2:17" s="167" customFormat="1" ht="24.95" customHeight="1" outlineLevel="1">
      <c r="B385" s="176" t="s">
        <v>832</v>
      </c>
      <c r="C385" s="402" t="s">
        <v>484</v>
      </c>
      <c r="D385" s="403"/>
      <c r="E385" s="403"/>
      <c r="F385" s="403"/>
      <c r="G385" s="404"/>
      <c r="H385" s="123" t="s">
        <v>42</v>
      </c>
      <c r="I385" s="405">
        <v>5</v>
      </c>
      <c r="J385" s="406"/>
      <c r="K385" s="122"/>
      <c r="L385" s="122"/>
      <c r="M385" s="122"/>
      <c r="N385" s="122"/>
      <c r="O385" s="122"/>
      <c r="P385" s="122"/>
      <c r="Q385" s="157"/>
    </row>
    <row r="386" spans="2:17" s="167" customFormat="1" ht="24.95" customHeight="1" outlineLevel="1">
      <c r="B386" s="176" t="s">
        <v>833</v>
      </c>
      <c r="C386" s="402" t="s">
        <v>485</v>
      </c>
      <c r="D386" s="403"/>
      <c r="E386" s="403"/>
      <c r="F386" s="403"/>
      <c r="G386" s="404"/>
      <c r="H386" s="123" t="s">
        <v>42</v>
      </c>
      <c r="I386" s="405">
        <v>1</v>
      </c>
      <c r="J386" s="406"/>
      <c r="K386" s="122"/>
      <c r="L386" s="122"/>
      <c r="M386" s="122"/>
      <c r="N386" s="122"/>
      <c r="O386" s="122"/>
      <c r="P386" s="122"/>
      <c r="Q386" s="157"/>
    </row>
    <row r="387" spans="2:17" s="167" customFormat="1" ht="24.95" customHeight="1" outlineLevel="1">
      <c r="B387" s="176" t="s">
        <v>834</v>
      </c>
      <c r="C387" s="402" t="s">
        <v>486</v>
      </c>
      <c r="D387" s="403"/>
      <c r="E387" s="403"/>
      <c r="F387" s="403"/>
      <c r="G387" s="404"/>
      <c r="H387" s="123" t="s">
        <v>42</v>
      </c>
      <c r="I387" s="405">
        <v>4</v>
      </c>
      <c r="J387" s="406"/>
      <c r="K387" s="122"/>
      <c r="L387" s="122"/>
      <c r="M387" s="122"/>
      <c r="N387" s="122"/>
      <c r="O387" s="122"/>
      <c r="P387" s="122"/>
      <c r="Q387" s="157"/>
    </row>
    <row r="388" spans="2:17" s="167" customFormat="1" ht="24.95" customHeight="1" outlineLevel="1">
      <c r="B388" s="176" t="s">
        <v>835</v>
      </c>
      <c r="C388" s="402" t="s">
        <v>487</v>
      </c>
      <c r="D388" s="403"/>
      <c r="E388" s="403"/>
      <c r="F388" s="403"/>
      <c r="G388" s="404"/>
      <c r="H388" s="123" t="s">
        <v>42</v>
      </c>
      <c r="I388" s="405">
        <v>3</v>
      </c>
      <c r="J388" s="406"/>
      <c r="K388" s="122"/>
      <c r="L388" s="122"/>
      <c r="M388" s="122"/>
      <c r="N388" s="122"/>
      <c r="O388" s="122"/>
      <c r="P388" s="122"/>
      <c r="Q388" s="157"/>
    </row>
    <row r="389" spans="2:17" s="167" customFormat="1" ht="24.95" customHeight="1" outlineLevel="1">
      <c r="B389" s="176" t="s">
        <v>836</v>
      </c>
      <c r="C389" s="402" t="s">
        <v>488</v>
      </c>
      <c r="D389" s="403"/>
      <c r="E389" s="403"/>
      <c r="F389" s="403"/>
      <c r="G389" s="404"/>
      <c r="H389" s="123" t="s">
        <v>42</v>
      </c>
      <c r="I389" s="405">
        <v>1</v>
      </c>
      <c r="J389" s="406"/>
      <c r="K389" s="122"/>
      <c r="L389" s="122"/>
      <c r="M389" s="122"/>
      <c r="N389" s="122"/>
      <c r="O389" s="122"/>
      <c r="P389" s="122"/>
      <c r="Q389" s="157"/>
    </row>
    <row r="390" spans="2:17" s="167" customFormat="1" ht="24.95" customHeight="1" outlineLevel="1">
      <c r="B390" s="176" t="s">
        <v>837</v>
      </c>
      <c r="C390" s="402" t="s">
        <v>136</v>
      </c>
      <c r="D390" s="403"/>
      <c r="E390" s="403"/>
      <c r="F390" s="403"/>
      <c r="G390" s="404"/>
      <c r="H390" s="123" t="s">
        <v>43</v>
      </c>
      <c r="I390" s="405">
        <v>120</v>
      </c>
      <c r="J390" s="406"/>
      <c r="K390" s="122"/>
      <c r="L390" s="122"/>
      <c r="M390" s="122"/>
      <c r="N390" s="122"/>
      <c r="O390" s="122"/>
      <c r="P390" s="122"/>
      <c r="Q390" s="157"/>
    </row>
    <row r="391" spans="2:17" s="167" customFormat="1" ht="24.95" customHeight="1" outlineLevel="1">
      <c r="B391" s="176" t="s">
        <v>838</v>
      </c>
      <c r="C391" s="402" t="s">
        <v>137</v>
      </c>
      <c r="D391" s="403"/>
      <c r="E391" s="403"/>
      <c r="F391" s="403"/>
      <c r="G391" s="404"/>
      <c r="H391" s="123" t="s">
        <v>43</v>
      </c>
      <c r="I391" s="405">
        <v>30</v>
      </c>
      <c r="J391" s="406"/>
      <c r="K391" s="122"/>
      <c r="L391" s="122"/>
      <c r="M391" s="122"/>
      <c r="N391" s="122"/>
      <c r="O391" s="122"/>
      <c r="P391" s="122"/>
      <c r="Q391" s="157"/>
    </row>
    <row r="392" spans="2:17" s="167" customFormat="1" ht="24.95" customHeight="1" outlineLevel="1">
      <c r="B392" s="176" t="s">
        <v>839</v>
      </c>
      <c r="C392" s="402" t="s">
        <v>138</v>
      </c>
      <c r="D392" s="403"/>
      <c r="E392" s="403"/>
      <c r="F392" s="403"/>
      <c r="G392" s="404"/>
      <c r="H392" s="123" t="s">
        <v>43</v>
      </c>
      <c r="I392" s="405">
        <v>40</v>
      </c>
      <c r="J392" s="406"/>
      <c r="K392" s="122"/>
      <c r="L392" s="122"/>
      <c r="M392" s="122"/>
      <c r="N392" s="122"/>
      <c r="O392" s="122"/>
      <c r="P392" s="122"/>
      <c r="Q392" s="157"/>
    </row>
    <row r="393" spans="2:17" s="167" customFormat="1" ht="24.95" customHeight="1" outlineLevel="1">
      <c r="B393" s="176" t="s">
        <v>840</v>
      </c>
      <c r="C393" s="402" t="s">
        <v>275</v>
      </c>
      <c r="D393" s="403"/>
      <c r="E393" s="403"/>
      <c r="F393" s="403"/>
      <c r="G393" s="404"/>
      <c r="H393" s="123" t="s">
        <v>43</v>
      </c>
      <c r="I393" s="405">
        <v>30</v>
      </c>
      <c r="J393" s="406"/>
      <c r="K393" s="122"/>
      <c r="L393" s="122"/>
      <c r="M393" s="122"/>
      <c r="N393" s="122"/>
      <c r="O393" s="122"/>
      <c r="P393" s="122"/>
      <c r="Q393" s="157"/>
    </row>
    <row r="394" spans="2:17" s="167" customFormat="1" ht="24.95" customHeight="1" outlineLevel="1">
      <c r="B394" s="176" t="s">
        <v>841</v>
      </c>
      <c r="C394" s="402" t="s">
        <v>277</v>
      </c>
      <c r="D394" s="403"/>
      <c r="E394" s="403"/>
      <c r="F394" s="403"/>
      <c r="G394" s="404"/>
      <c r="H394" s="123" t="s">
        <v>43</v>
      </c>
      <c r="I394" s="405">
        <v>12</v>
      </c>
      <c r="J394" s="406"/>
      <c r="K394" s="122"/>
      <c r="L394" s="122"/>
      <c r="M394" s="122"/>
      <c r="N394" s="122"/>
      <c r="O394" s="122"/>
      <c r="P394" s="122"/>
      <c r="Q394" s="157"/>
    </row>
    <row r="395" spans="2:17" s="167" customFormat="1" ht="24.95" customHeight="1" outlineLevel="1">
      <c r="B395" s="176" t="s">
        <v>842</v>
      </c>
      <c r="C395" s="402" t="s">
        <v>489</v>
      </c>
      <c r="D395" s="403"/>
      <c r="E395" s="403"/>
      <c r="F395" s="403"/>
      <c r="G395" s="404"/>
      <c r="H395" s="123" t="s">
        <v>42</v>
      </c>
      <c r="I395" s="405">
        <v>23</v>
      </c>
      <c r="J395" s="406"/>
      <c r="K395" s="122"/>
      <c r="L395" s="122"/>
      <c r="M395" s="122"/>
      <c r="N395" s="122"/>
      <c r="O395" s="122"/>
      <c r="P395" s="122"/>
      <c r="Q395" s="157"/>
    </row>
    <row r="396" spans="2:17" s="167" customFormat="1" ht="24.95" customHeight="1" outlineLevel="1">
      <c r="B396" s="176" t="s">
        <v>843</v>
      </c>
      <c r="C396" s="402" t="s">
        <v>490</v>
      </c>
      <c r="D396" s="403"/>
      <c r="E396" s="403"/>
      <c r="F396" s="403"/>
      <c r="G396" s="404"/>
      <c r="H396" s="123" t="s">
        <v>42</v>
      </c>
      <c r="I396" s="405">
        <v>1</v>
      </c>
      <c r="J396" s="406"/>
      <c r="K396" s="122"/>
      <c r="L396" s="122"/>
      <c r="M396" s="122"/>
      <c r="N396" s="122"/>
      <c r="O396" s="122"/>
      <c r="P396" s="122"/>
      <c r="Q396" s="157"/>
    </row>
    <row r="397" spans="2:17" s="167" customFormat="1" ht="24.95" customHeight="1" outlineLevel="1">
      <c r="B397" s="176" t="s">
        <v>844</v>
      </c>
      <c r="C397" s="402" t="s">
        <v>491</v>
      </c>
      <c r="D397" s="403"/>
      <c r="E397" s="403"/>
      <c r="F397" s="403"/>
      <c r="G397" s="404"/>
      <c r="H397" s="123" t="s">
        <v>42</v>
      </c>
      <c r="I397" s="405">
        <v>2</v>
      </c>
      <c r="J397" s="406"/>
      <c r="K397" s="122"/>
      <c r="L397" s="122"/>
      <c r="M397" s="122"/>
      <c r="N397" s="122"/>
      <c r="O397" s="122"/>
      <c r="P397" s="122"/>
      <c r="Q397" s="157"/>
    </row>
    <row r="398" spans="2:17" s="167" customFormat="1" ht="24.95" customHeight="1" outlineLevel="1">
      <c r="B398" s="176" t="s">
        <v>845</v>
      </c>
      <c r="C398" s="402" t="s">
        <v>492</v>
      </c>
      <c r="D398" s="403"/>
      <c r="E398" s="403"/>
      <c r="F398" s="403"/>
      <c r="G398" s="404"/>
      <c r="H398" s="123" t="s">
        <v>42</v>
      </c>
      <c r="I398" s="405">
        <v>1</v>
      </c>
      <c r="J398" s="406"/>
      <c r="K398" s="122"/>
      <c r="L398" s="122"/>
      <c r="M398" s="122"/>
      <c r="N398" s="122"/>
      <c r="O398" s="122"/>
      <c r="P398" s="122"/>
      <c r="Q398" s="157"/>
    </row>
    <row r="399" spans="2:17" s="167" customFormat="1" ht="24.95" customHeight="1" outlineLevel="1">
      <c r="B399" s="176" t="s">
        <v>846</v>
      </c>
      <c r="C399" s="402" t="s">
        <v>493</v>
      </c>
      <c r="D399" s="403"/>
      <c r="E399" s="403"/>
      <c r="F399" s="403"/>
      <c r="G399" s="404"/>
      <c r="H399" s="123" t="s">
        <v>42</v>
      </c>
      <c r="I399" s="405">
        <v>7</v>
      </c>
      <c r="J399" s="406"/>
      <c r="K399" s="122"/>
      <c r="L399" s="122"/>
      <c r="M399" s="122"/>
      <c r="N399" s="122"/>
      <c r="O399" s="122"/>
      <c r="P399" s="122"/>
      <c r="Q399" s="157"/>
    </row>
    <row r="400" spans="2:17" s="167" customFormat="1" ht="24.95" customHeight="1" outlineLevel="1">
      <c r="B400" s="176" t="s">
        <v>847</v>
      </c>
      <c r="C400" s="402" t="s">
        <v>494</v>
      </c>
      <c r="D400" s="403"/>
      <c r="E400" s="403"/>
      <c r="F400" s="403"/>
      <c r="G400" s="404"/>
      <c r="H400" s="123" t="s">
        <v>42</v>
      </c>
      <c r="I400" s="405">
        <v>2</v>
      </c>
      <c r="J400" s="406"/>
      <c r="K400" s="122"/>
      <c r="L400" s="122"/>
      <c r="M400" s="122"/>
      <c r="N400" s="122"/>
      <c r="O400" s="122"/>
      <c r="P400" s="122"/>
      <c r="Q400" s="157"/>
    </row>
    <row r="401" spans="1:36" s="167" customFormat="1" ht="24.95" customHeight="1" outlineLevel="1">
      <c r="B401" s="176" t="s">
        <v>848</v>
      </c>
      <c r="C401" s="402" t="s">
        <v>495</v>
      </c>
      <c r="D401" s="403"/>
      <c r="E401" s="403"/>
      <c r="F401" s="403"/>
      <c r="G401" s="404"/>
      <c r="H401" s="123" t="s">
        <v>42</v>
      </c>
      <c r="I401" s="405">
        <v>1</v>
      </c>
      <c r="J401" s="406"/>
      <c r="K401" s="122"/>
      <c r="L401" s="122"/>
      <c r="M401" s="122"/>
      <c r="N401" s="122"/>
      <c r="O401" s="122"/>
      <c r="P401" s="122"/>
      <c r="Q401" s="157"/>
    </row>
    <row r="402" spans="1:36" s="167" customFormat="1" ht="24.95" customHeight="1" outlineLevel="1">
      <c r="B402" s="176" t="s">
        <v>849</v>
      </c>
      <c r="C402" s="402" t="s">
        <v>496</v>
      </c>
      <c r="D402" s="403"/>
      <c r="E402" s="403"/>
      <c r="F402" s="403"/>
      <c r="G402" s="404"/>
      <c r="H402" s="123" t="s">
        <v>42</v>
      </c>
      <c r="I402" s="405">
        <v>1</v>
      </c>
      <c r="J402" s="406"/>
      <c r="K402" s="122"/>
      <c r="L402" s="122"/>
      <c r="M402" s="122"/>
      <c r="N402" s="122"/>
      <c r="O402" s="122"/>
      <c r="P402" s="122"/>
      <c r="Q402" s="157"/>
    </row>
    <row r="403" spans="1:36" s="167" customFormat="1" ht="24.95" customHeight="1" outlineLevel="1">
      <c r="B403" s="176" t="s">
        <v>850</v>
      </c>
      <c r="C403" s="402" t="s">
        <v>497</v>
      </c>
      <c r="D403" s="403"/>
      <c r="E403" s="403"/>
      <c r="F403" s="403"/>
      <c r="G403" s="404"/>
      <c r="H403" s="123" t="s">
        <v>42</v>
      </c>
      <c r="I403" s="405">
        <v>4</v>
      </c>
      <c r="J403" s="406"/>
      <c r="K403" s="122"/>
      <c r="L403" s="122"/>
      <c r="M403" s="122"/>
      <c r="N403" s="122"/>
      <c r="O403" s="122"/>
      <c r="P403" s="122"/>
      <c r="Q403" s="157"/>
    </row>
    <row r="404" spans="1:36" s="167" customFormat="1" ht="24.95" customHeight="1" outlineLevel="1">
      <c r="B404" s="176" t="s">
        <v>1679</v>
      </c>
      <c r="C404" s="402" t="s">
        <v>498</v>
      </c>
      <c r="D404" s="403"/>
      <c r="E404" s="403"/>
      <c r="F404" s="403"/>
      <c r="G404" s="404"/>
      <c r="H404" s="123" t="s">
        <v>42</v>
      </c>
      <c r="I404" s="405">
        <v>19</v>
      </c>
      <c r="J404" s="406"/>
      <c r="K404" s="122"/>
      <c r="L404" s="122"/>
      <c r="M404" s="122"/>
      <c r="N404" s="122"/>
      <c r="O404" s="122"/>
      <c r="P404" s="122"/>
      <c r="Q404" s="157"/>
    </row>
    <row r="405" spans="1:36" s="167" customFormat="1" ht="24.95" customHeight="1" outlineLevel="1">
      <c r="B405" s="176" t="s">
        <v>1680</v>
      </c>
      <c r="C405" s="402" t="s">
        <v>499</v>
      </c>
      <c r="D405" s="403"/>
      <c r="E405" s="403"/>
      <c r="F405" s="403"/>
      <c r="G405" s="404"/>
      <c r="H405" s="123" t="s">
        <v>42</v>
      </c>
      <c r="I405" s="405">
        <v>3</v>
      </c>
      <c r="J405" s="406"/>
      <c r="K405" s="122"/>
      <c r="L405" s="122"/>
      <c r="M405" s="122"/>
      <c r="N405" s="122"/>
      <c r="O405" s="122"/>
      <c r="P405" s="122"/>
      <c r="Q405" s="157"/>
    </row>
    <row r="406" spans="1:36" s="196" customFormat="1" ht="9.9499999999999993" customHeight="1">
      <c r="A406" s="167"/>
      <c r="B406" s="197"/>
      <c r="C406" s="198" t="s">
        <v>47</v>
      </c>
      <c r="D406" s="198"/>
      <c r="E406" s="198"/>
      <c r="F406" s="198"/>
      <c r="G406" s="199"/>
      <c r="H406" s="199" t="str">
        <f>IFERROR(VLOOKUP(#REF!,#REF!,3,0),"")</f>
        <v/>
      </c>
      <c r="I406" s="200"/>
      <c r="J406" s="200"/>
      <c r="K406" s="201"/>
      <c r="L406" s="201"/>
      <c r="M406" s="201"/>
      <c r="N406" s="201"/>
      <c r="O406" s="201"/>
      <c r="P406" s="201"/>
      <c r="Q406" s="205"/>
      <c r="R406" s="166"/>
      <c r="S406" s="166"/>
      <c r="T406" s="166"/>
      <c r="U406" s="166"/>
      <c r="V406" s="166"/>
      <c r="W406" s="166"/>
      <c r="X406" s="166"/>
      <c r="Y406" s="166"/>
      <c r="Z406" s="166"/>
      <c r="AA406" s="166"/>
      <c r="AB406" s="166"/>
      <c r="AC406" s="166"/>
      <c r="AD406" s="166"/>
      <c r="AE406" s="166"/>
      <c r="AF406" s="166"/>
      <c r="AG406" s="166"/>
      <c r="AH406" s="166"/>
      <c r="AI406" s="166"/>
      <c r="AJ406" s="166"/>
    </row>
    <row r="407" spans="1:36" s="167" customFormat="1" ht="24.95" customHeight="1">
      <c r="B407" s="178">
        <v>14</v>
      </c>
      <c r="C407" s="409" t="s">
        <v>385</v>
      </c>
      <c r="D407" s="409"/>
      <c r="E407" s="409"/>
      <c r="F407" s="409"/>
      <c r="G407" s="409"/>
      <c r="H407" s="307" t="s">
        <v>47</v>
      </c>
      <c r="I407" s="297"/>
      <c r="J407" s="297"/>
      <c r="K407" s="38"/>
      <c r="L407" s="38"/>
      <c r="M407" s="38"/>
      <c r="N407" s="207"/>
      <c r="O407" s="207"/>
      <c r="P407" s="207"/>
      <c r="Q407" s="208">
        <f>SUBTOTAL(9,Q408:Q431)</f>
        <v>0</v>
      </c>
    </row>
    <row r="408" spans="1:36" s="169" customFormat="1" ht="24.95" customHeight="1">
      <c r="B408" s="174" t="s">
        <v>376</v>
      </c>
      <c r="C408" s="407" t="s">
        <v>558</v>
      </c>
      <c r="D408" s="407"/>
      <c r="E408" s="407"/>
      <c r="F408" s="407"/>
      <c r="G408" s="407"/>
      <c r="H408" s="209"/>
      <c r="I408" s="408"/>
      <c r="J408" s="408"/>
      <c r="K408" s="201"/>
      <c r="L408" s="201"/>
      <c r="M408" s="201"/>
      <c r="N408" s="201"/>
      <c r="O408" s="201"/>
      <c r="P408" s="201"/>
      <c r="Q408" s="189">
        <f>SUBTOTAL(9,Q409:Q413)</f>
        <v>0</v>
      </c>
    </row>
    <row r="409" spans="1:36" s="167" customFormat="1" ht="24.95" customHeight="1" outlineLevel="1">
      <c r="B409" s="176" t="s">
        <v>377</v>
      </c>
      <c r="C409" s="402" t="s">
        <v>45</v>
      </c>
      <c r="D409" s="403"/>
      <c r="E409" s="403"/>
      <c r="F409" s="403"/>
      <c r="G409" s="404"/>
      <c r="H409" s="123" t="s">
        <v>42</v>
      </c>
      <c r="I409" s="405">
        <v>12</v>
      </c>
      <c r="J409" s="406"/>
      <c r="K409" s="122"/>
      <c r="L409" s="122"/>
      <c r="M409" s="122"/>
      <c r="N409" s="122"/>
      <c r="O409" s="122"/>
      <c r="P409" s="122"/>
      <c r="Q409" s="157"/>
    </row>
    <row r="410" spans="1:36" s="167" customFormat="1" ht="24.95" customHeight="1" outlineLevel="1">
      <c r="B410" s="176" t="s">
        <v>378</v>
      </c>
      <c r="C410" s="402" t="s">
        <v>44</v>
      </c>
      <c r="D410" s="403"/>
      <c r="E410" s="403"/>
      <c r="F410" s="403"/>
      <c r="G410" s="404"/>
      <c r="H410" s="123" t="s">
        <v>42</v>
      </c>
      <c r="I410" s="405">
        <v>1</v>
      </c>
      <c r="J410" s="406"/>
      <c r="K410" s="122"/>
      <c r="L410" s="122"/>
      <c r="M410" s="122"/>
      <c r="N410" s="122"/>
      <c r="O410" s="122"/>
      <c r="P410" s="122"/>
      <c r="Q410" s="157"/>
    </row>
    <row r="411" spans="1:36" s="167" customFormat="1" ht="24.95" customHeight="1" outlineLevel="1">
      <c r="B411" s="176" t="s">
        <v>379</v>
      </c>
      <c r="C411" s="402" t="s">
        <v>46</v>
      </c>
      <c r="D411" s="403"/>
      <c r="E411" s="403"/>
      <c r="F411" s="403"/>
      <c r="G411" s="404"/>
      <c r="H411" s="123" t="s">
        <v>42</v>
      </c>
      <c r="I411" s="405">
        <v>14</v>
      </c>
      <c r="J411" s="406"/>
      <c r="K411" s="122"/>
      <c r="L411" s="122"/>
      <c r="M411" s="122"/>
      <c r="N411" s="122"/>
      <c r="O411" s="122"/>
      <c r="P411" s="122"/>
      <c r="Q411" s="157"/>
    </row>
    <row r="412" spans="1:36" s="167" customFormat="1" ht="40.15" customHeight="1" outlineLevel="1">
      <c r="B412" s="176" t="s">
        <v>380</v>
      </c>
      <c r="C412" s="402" t="s">
        <v>557</v>
      </c>
      <c r="D412" s="403"/>
      <c r="E412" s="403"/>
      <c r="F412" s="403"/>
      <c r="G412" s="404"/>
      <c r="H412" s="123" t="s">
        <v>42</v>
      </c>
      <c r="I412" s="405">
        <v>90</v>
      </c>
      <c r="J412" s="406"/>
      <c r="K412" s="122"/>
      <c r="L412" s="122"/>
      <c r="M412" s="122"/>
      <c r="N412" s="122"/>
      <c r="O412" s="122"/>
      <c r="P412" s="122"/>
      <c r="Q412" s="157"/>
    </row>
    <row r="413" spans="1:36" s="196" customFormat="1" ht="9.9499999999999993" customHeight="1">
      <c r="A413" s="167"/>
      <c r="B413" s="197"/>
      <c r="C413" s="198" t="s">
        <v>47</v>
      </c>
      <c r="D413" s="198"/>
      <c r="E413" s="198"/>
      <c r="F413" s="198"/>
      <c r="G413" s="199"/>
      <c r="H413" s="199" t="str">
        <f>IFERROR(VLOOKUP(#REF!,#REF!,3,0),"")</f>
        <v/>
      </c>
      <c r="I413" s="200"/>
      <c r="J413" s="200"/>
      <c r="K413" s="201"/>
      <c r="L413" s="201"/>
      <c r="M413" s="201"/>
      <c r="N413" s="201"/>
      <c r="O413" s="201"/>
      <c r="P413" s="201"/>
      <c r="Q413" s="205"/>
      <c r="R413" s="166"/>
      <c r="S413" s="166"/>
      <c r="T413" s="166"/>
      <c r="U413" s="166"/>
      <c r="V413" s="166"/>
      <c r="W413" s="166"/>
      <c r="X413" s="166"/>
      <c r="Y413" s="166"/>
      <c r="Z413" s="166"/>
      <c r="AA413" s="166"/>
      <c r="AB413" s="166"/>
      <c r="AC413" s="166"/>
      <c r="AD413" s="166"/>
      <c r="AE413" s="166"/>
      <c r="AF413" s="166"/>
      <c r="AG413" s="166"/>
      <c r="AH413" s="166"/>
      <c r="AI413" s="166"/>
      <c r="AJ413" s="166"/>
    </row>
    <row r="414" spans="1:36" s="169" customFormat="1" ht="24.95" customHeight="1">
      <c r="B414" s="174" t="s">
        <v>444</v>
      </c>
      <c r="C414" s="407" t="s">
        <v>559</v>
      </c>
      <c r="D414" s="407"/>
      <c r="E414" s="407"/>
      <c r="F414" s="407"/>
      <c r="G414" s="407"/>
      <c r="H414" s="209"/>
      <c r="I414" s="408"/>
      <c r="J414" s="408"/>
      <c r="K414" s="201"/>
      <c r="L414" s="201"/>
      <c r="M414" s="201"/>
      <c r="N414" s="201"/>
      <c r="O414" s="201"/>
      <c r="P414" s="201"/>
      <c r="Q414" s="189">
        <f>SUBTOTAL(9,Q415:Q417)</f>
        <v>0</v>
      </c>
    </row>
    <row r="415" spans="1:36" s="167" customFormat="1" ht="60" customHeight="1" outlineLevel="1">
      <c r="B415" s="176" t="s">
        <v>445</v>
      </c>
      <c r="C415" s="402" t="s">
        <v>510</v>
      </c>
      <c r="D415" s="403"/>
      <c r="E415" s="403"/>
      <c r="F415" s="403"/>
      <c r="G415" s="404"/>
      <c r="H415" s="123" t="s">
        <v>42</v>
      </c>
      <c r="I415" s="405">
        <v>8</v>
      </c>
      <c r="J415" s="406"/>
      <c r="K415" s="122"/>
      <c r="L415" s="122"/>
      <c r="M415" s="122"/>
      <c r="N415" s="122"/>
      <c r="O415" s="122"/>
      <c r="P415" s="122"/>
      <c r="Q415" s="157"/>
    </row>
    <row r="416" spans="1:36" s="167" customFormat="1" ht="24.95" customHeight="1" outlineLevel="1">
      <c r="B416" s="176" t="s">
        <v>446</v>
      </c>
      <c r="C416" s="402" t="s">
        <v>552</v>
      </c>
      <c r="D416" s="403"/>
      <c r="E416" s="403"/>
      <c r="F416" s="403"/>
      <c r="G416" s="404"/>
      <c r="H416" s="123" t="s">
        <v>42</v>
      </c>
      <c r="I416" s="405">
        <v>8</v>
      </c>
      <c r="J416" s="406"/>
      <c r="K416" s="122"/>
      <c r="L416" s="122"/>
      <c r="M416" s="122"/>
      <c r="N416" s="122"/>
      <c r="O416" s="122"/>
      <c r="P416" s="122"/>
      <c r="Q416" s="157"/>
    </row>
    <row r="417" spans="1:36" s="196" customFormat="1" ht="9.9499999999999993" customHeight="1">
      <c r="A417" s="167"/>
      <c r="B417" s="197"/>
      <c r="C417" s="198" t="s">
        <v>47</v>
      </c>
      <c r="D417" s="198"/>
      <c r="E417" s="198"/>
      <c r="F417" s="198"/>
      <c r="G417" s="199"/>
      <c r="H417" s="199" t="str">
        <f>IFERROR(VLOOKUP(#REF!,#REF!,3,0),"")</f>
        <v/>
      </c>
      <c r="I417" s="200"/>
      <c r="J417" s="200"/>
      <c r="K417" s="201"/>
      <c r="L417" s="201"/>
      <c r="M417" s="201"/>
      <c r="N417" s="201"/>
      <c r="O417" s="201"/>
      <c r="P417" s="201"/>
      <c r="Q417" s="205"/>
      <c r="R417" s="166"/>
      <c r="S417" s="166"/>
      <c r="T417" s="166"/>
      <c r="U417" s="166"/>
      <c r="V417" s="166"/>
      <c r="W417" s="166"/>
      <c r="X417" s="166"/>
      <c r="Y417" s="166"/>
      <c r="Z417" s="166"/>
      <c r="AA417" s="166"/>
      <c r="AB417" s="166"/>
      <c r="AC417" s="166"/>
      <c r="AD417" s="166"/>
      <c r="AE417" s="166"/>
      <c r="AF417" s="166"/>
      <c r="AG417" s="166"/>
      <c r="AH417" s="166"/>
      <c r="AI417" s="166"/>
      <c r="AJ417" s="166"/>
    </row>
    <row r="418" spans="1:36" s="169" customFormat="1" ht="24.95" customHeight="1">
      <c r="B418" s="174" t="s">
        <v>455</v>
      </c>
      <c r="C418" s="407" t="s">
        <v>560</v>
      </c>
      <c r="D418" s="407"/>
      <c r="E418" s="407"/>
      <c r="F418" s="407"/>
      <c r="G418" s="407"/>
      <c r="H418" s="209"/>
      <c r="I418" s="408"/>
      <c r="J418" s="408"/>
      <c r="K418" s="201"/>
      <c r="L418" s="201"/>
      <c r="M418" s="201"/>
      <c r="N418" s="201"/>
      <c r="O418" s="201"/>
      <c r="P418" s="201"/>
      <c r="Q418" s="189">
        <f>SUBTOTAL(9,Q419:Q422)</f>
        <v>0</v>
      </c>
    </row>
    <row r="419" spans="1:36" s="167" customFormat="1" ht="40.15" customHeight="1" outlineLevel="1">
      <c r="B419" s="176" t="s">
        <v>456</v>
      </c>
      <c r="C419" s="402" t="s">
        <v>511</v>
      </c>
      <c r="D419" s="403"/>
      <c r="E419" s="403"/>
      <c r="F419" s="403"/>
      <c r="G419" s="404"/>
      <c r="H419" s="123" t="s">
        <v>43</v>
      </c>
      <c r="I419" s="405">
        <v>84</v>
      </c>
      <c r="J419" s="406"/>
      <c r="K419" s="122"/>
      <c r="L419" s="122"/>
      <c r="M419" s="122"/>
      <c r="N419" s="122"/>
      <c r="O419" s="122"/>
      <c r="P419" s="122"/>
      <c r="Q419" s="157"/>
    </row>
    <row r="420" spans="1:36" s="167" customFormat="1" ht="40.15" customHeight="1" outlineLevel="1">
      <c r="B420" s="176" t="s">
        <v>457</v>
      </c>
      <c r="C420" s="402" t="s">
        <v>512</v>
      </c>
      <c r="D420" s="403"/>
      <c r="E420" s="403"/>
      <c r="F420" s="403"/>
      <c r="G420" s="404"/>
      <c r="H420" s="123" t="s">
        <v>42</v>
      </c>
      <c r="I420" s="405">
        <v>19</v>
      </c>
      <c r="J420" s="406"/>
      <c r="K420" s="122"/>
      <c r="L420" s="122"/>
      <c r="M420" s="122"/>
      <c r="N420" s="122"/>
      <c r="O420" s="122"/>
      <c r="P420" s="122"/>
      <c r="Q420" s="157"/>
    </row>
    <row r="421" spans="1:36" s="167" customFormat="1" ht="40.15" customHeight="1" outlineLevel="1">
      <c r="B421" s="176" t="s">
        <v>458</v>
      </c>
      <c r="C421" s="402" t="s">
        <v>513</v>
      </c>
      <c r="D421" s="403"/>
      <c r="E421" s="403"/>
      <c r="F421" s="403"/>
      <c r="G421" s="404"/>
      <c r="H421" s="123" t="s">
        <v>42</v>
      </c>
      <c r="I421" s="405">
        <v>7</v>
      </c>
      <c r="J421" s="406"/>
      <c r="K421" s="122"/>
      <c r="L421" s="122"/>
      <c r="M421" s="122"/>
      <c r="N421" s="122"/>
      <c r="O421" s="122"/>
      <c r="P421" s="122"/>
      <c r="Q421" s="157"/>
    </row>
    <row r="422" spans="1:36" s="196" customFormat="1" ht="9.9499999999999993" customHeight="1">
      <c r="A422" s="167"/>
      <c r="B422" s="197"/>
      <c r="C422" s="198" t="s">
        <v>47</v>
      </c>
      <c r="D422" s="198"/>
      <c r="E422" s="198"/>
      <c r="F422" s="198"/>
      <c r="G422" s="199"/>
      <c r="H422" s="199" t="str">
        <f>IFERROR(VLOOKUP(#REF!,#REF!,3,0),"")</f>
        <v/>
      </c>
      <c r="I422" s="200"/>
      <c r="J422" s="200"/>
      <c r="K422" s="201"/>
      <c r="L422" s="201"/>
      <c r="M422" s="201"/>
      <c r="N422" s="201"/>
      <c r="O422" s="201"/>
      <c r="P422" s="201"/>
      <c r="Q422" s="205"/>
      <c r="R422" s="166"/>
      <c r="S422" s="166"/>
      <c r="T422" s="166"/>
      <c r="U422" s="166"/>
      <c r="V422" s="166"/>
      <c r="W422" s="166"/>
      <c r="X422" s="166"/>
      <c r="Y422" s="166"/>
      <c r="Z422" s="166"/>
      <c r="AA422" s="166"/>
      <c r="AB422" s="166"/>
      <c r="AC422" s="166"/>
      <c r="AD422" s="166"/>
      <c r="AE422" s="166"/>
      <c r="AF422" s="166"/>
      <c r="AG422" s="166"/>
      <c r="AH422" s="166"/>
      <c r="AI422" s="166"/>
      <c r="AJ422" s="166"/>
    </row>
    <row r="423" spans="1:36" s="169" customFormat="1" ht="24.95" customHeight="1">
      <c r="B423" s="174" t="s">
        <v>455</v>
      </c>
      <c r="C423" s="407" t="s">
        <v>569</v>
      </c>
      <c r="D423" s="407"/>
      <c r="E423" s="407"/>
      <c r="F423" s="407"/>
      <c r="G423" s="407"/>
      <c r="H423" s="209"/>
      <c r="I423" s="408"/>
      <c r="J423" s="408"/>
      <c r="K423" s="201"/>
      <c r="L423" s="201"/>
      <c r="M423" s="201"/>
      <c r="N423" s="201"/>
      <c r="O423" s="201"/>
      <c r="P423" s="201"/>
      <c r="Q423" s="189">
        <f>SUBTOTAL(9,Q424:Q431)</f>
        <v>0</v>
      </c>
    </row>
    <row r="424" spans="1:36" s="167" customFormat="1" ht="25.15" customHeight="1" outlineLevel="1">
      <c r="B424" s="176" t="s">
        <v>456</v>
      </c>
      <c r="C424" s="402" t="s">
        <v>130</v>
      </c>
      <c r="D424" s="403"/>
      <c r="E424" s="403"/>
      <c r="F424" s="403"/>
      <c r="G424" s="404"/>
      <c r="H424" s="123" t="s">
        <v>42</v>
      </c>
      <c r="I424" s="405">
        <v>63</v>
      </c>
      <c r="J424" s="406"/>
      <c r="K424" s="122"/>
      <c r="L424" s="122"/>
      <c r="M424" s="122"/>
      <c r="N424" s="122"/>
      <c r="O424" s="122"/>
      <c r="P424" s="122"/>
      <c r="Q424" s="157"/>
    </row>
    <row r="425" spans="1:36" s="167" customFormat="1" ht="25.15" customHeight="1" outlineLevel="1">
      <c r="B425" s="176" t="s">
        <v>457</v>
      </c>
      <c r="C425" s="402" t="s">
        <v>573</v>
      </c>
      <c r="D425" s="403"/>
      <c r="E425" s="403"/>
      <c r="F425" s="403"/>
      <c r="G425" s="404"/>
      <c r="H425" s="123" t="s">
        <v>42</v>
      </c>
      <c r="I425" s="405">
        <v>8</v>
      </c>
      <c r="J425" s="406"/>
      <c r="K425" s="122"/>
      <c r="L425" s="122"/>
      <c r="M425" s="122"/>
      <c r="N425" s="122"/>
      <c r="O425" s="122"/>
      <c r="P425" s="122"/>
      <c r="Q425" s="157"/>
    </row>
    <row r="426" spans="1:36" s="167" customFormat="1" ht="25.15" customHeight="1" outlineLevel="1">
      <c r="B426" s="176" t="s">
        <v>458</v>
      </c>
      <c r="C426" s="402" t="s">
        <v>129</v>
      </c>
      <c r="D426" s="403"/>
      <c r="E426" s="403"/>
      <c r="F426" s="403"/>
      <c r="G426" s="404"/>
      <c r="H426" s="123" t="s">
        <v>42</v>
      </c>
      <c r="I426" s="405">
        <v>1</v>
      </c>
      <c r="J426" s="406"/>
      <c r="K426" s="122"/>
      <c r="L426" s="122"/>
      <c r="M426" s="122"/>
      <c r="N426" s="122"/>
      <c r="O426" s="122"/>
      <c r="P426" s="122"/>
      <c r="Q426" s="157"/>
    </row>
    <row r="427" spans="1:36" s="167" customFormat="1" ht="25.15" customHeight="1" outlineLevel="1">
      <c r="B427" s="176" t="s">
        <v>459</v>
      </c>
      <c r="C427" s="402" t="s">
        <v>253</v>
      </c>
      <c r="D427" s="403"/>
      <c r="E427" s="403"/>
      <c r="F427" s="403"/>
      <c r="G427" s="404"/>
      <c r="H427" s="123" t="s">
        <v>43</v>
      </c>
      <c r="I427" s="405">
        <v>155</v>
      </c>
      <c r="J427" s="406"/>
      <c r="K427" s="122"/>
      <c r="L427" s="122"/>
      <c r="M427" s="122"/>
      <c r="N427" s="122"/>
      <c r="O427" s="122"/>
      <c r="P427" s="122"/>
      <c r="Q427" s="157"/>
    </row>
    <row r="428" spans="1:36" s="167" customFormat="1" ht="25.15" customHeight="1" outlineLevel="1">
      <c r="B428" s="176" t="s">
        <v>460</v>
      </c>
      <c r="C428" s="402" t="s">
        <v>127</v>
      </c>
      <c r="D428" s="403"/>
      <c r="E428" s="403"/>
      <c r="F428" s="403"/>
      <c r="G428" s="404"/>
      <c r="H428" s="123" t="s">
        <v>43</v>
      </c>
      <c r="I428" s="405">
        <v>800</v>
      </c>
      <c r="J428" s="406"/>
      <c r="K428" s="122"/>
      <c r="L428" s="122"/>
      <c r="M428" s="122"/>
      <c r="N428" s="122"/>
      <c r="O428" s="122"/>
      <c r="P428" s="122"/>
      <c r="Q428" s="157"/>
    </row>
    <row r="429" spans="1:36" s="167" customFormat="1" ht="25.15" customHeight="1" outlineLevel="1">
      <c r="B429" s="176" t="s">
        <v>851</v>
      </c>
      <c r="C429" s="402" t="s">
        <v>269</v>
      </c>
      <c r="D429" s="403"/>
      <c r="E429" s="403"/>
      <c r="F429" s="403"/>
      <c r="G429" s="404"/>
      <c r="H429" s="123" t="s">
        <v>42</v>
      </c>
      <c r="I429" s="405">
        <v>8</v>
      </c>
      <c r="J429" s="406"/>
      <c r="K429" s="122"/>
      <c r="L429" s="122"/>
      <c r="M429" s="122"/>
      <c r="N429" s="122"/>
      <c r="O429" s="122"/>
      <c r="P429" s="122"/>
      <c r="Q429" s="157"/>
    </row>
    <row r="430" spans="1:36" s="167" customFormat="1" ht="25.15" customHeight="1" outlineLevel="1">
      <c r="B430" s="176" t="s">
        <v>852</v>
      </c>
      <c r="C430" s="402" t="s">
        <v>270</v>
      </c>
      <c r="D430" s="403"/>
      <c r="E430" s="403"/>
      <c r="F430" s="403"/>
      <c r="G430" s="404"/>
      <c r="H430" s="123" t="s">
        <v>42</v>
      </c>
      <c r="I430" s="405">
        <v>8</v>
      </c>
      <c r="J430" s="406"/>
      <c r="K430" s="122"/>
      <c r="L430" s="122"/>
      <c r="M430" s="122"/>
      <c r="N430" s="122"/>
      <c r="O430" s="122"/>
      <c r="P430" s="122"/>
      <c r="Q430" s="157"/>
    </row>
    <row r="431" spans="1:36" s="196" customFormat="1" ht="9.9499999999999993" customHeight="1">
      <c r="A431" s="167"/>
      <c r="B431" s="197"/>
      <c r="C431" s="198" t="s">
        <v>47</v>
      </c>
      <c r="D431" s="198"/>
      <c r="E431" s="198"/>
      <c r="F431" s="198"/>
      <c r="G431" s="199"/>
      <c r="H431" s="199" t="str">
        <f>IFERROR(VLOOKUP(#REF!,#REF!,3,0),"")</f>
        <v/>
      </c>
      <c r="I431" s="200"/>
      <c r="J431" s="200"/>
      <c r="K431" s="201"/>
      <c r="L431" s="201"/>
      <c r="M431" s="201"/>
      <c r="N431" s="201"/>
      <c r="O431" s="201"/>
      <c r="P431" s="201"/>
      <c r="Q431" s="205"/>
      <c r="R431" s="166"/>
      <c r="S431" s="166"/>
      <c r="T431" s="166"/>
      <c r="U431" s="166"/>
      <c r="V431" s="166"/>
      <c r="W431" s="166"/>
      <c r="X431" s="166"/>
      <c r="Y431" s="166"/>
      <c r="Z431" s="166"/>
      <c r="AA431" s="166"/>
      <c r="AB431" s="166"/>
      <c r="AC431" s="166"/>
      <c r="AD431" s="166"/>
      <c r="AE431" s="166"/>
      <c r="AF431" s="166"/>
      <c r="AG431" s="166"/>
      <c r="AH431" s="166"/>
      <c r="AI431" s="166"/>
      <c r="AJ431" s="166"/>
    </row>
    <row r="432" spans="1:36" s="167" customFormat="1" ht="24.95" customHeight="1">
      <c r="B432" s="178">
        <v>15</v>
      </c>
      <c r="C432" s="409" t="s">
        <v>384</v>
      </c>
      <c r="D432" s="409"/>
      <c r="E432" s="409"/>
      <c r="F432" s="409"/>
      <c r="G432" s="409"/>
      <c r="H432" s="307" t="s">
        <v>47</v>
      </c>
      <c r="I432" s="297"/>
      <c r="J432" s="297"/>
      <c r="K432" s="38"/>
      <c r="L432" s="38"/>
      <c r="M432" s="38"/>
      <c r="N432" s="207"/>
      <c r="O432" s="207"/>
      <c r="P432" s="207"/>
      <c r="Q432" s="208">
        <f>SUBTOTAL(9,Q433:Q576)</f>
        <v>0</v>
      </c>
    </row>
    <row r="433" spans="1:36" s="169" customFormat="1" ht="24.95" customHeight="1">
      <c r="B433" s="174" t="s">
        <v>381</v>
      </c>
      <c r="C433" s="407" t="s">
        <v>500</v>
      </c>
      <c r="D433" s="407"/>
      <c r="E433" s="407"/>
      <c r="F433" s="407"/>
      <c r="G433" s="407"/>
      <c r="H433" s="209"/>
      <c r="I433" s="408"/>
      <c r="J433" s="408"/>
      <c r="K433" s="201"/>
      <c r="L433" s="201"/>
      <c r="M433" s="201"/>
      <c r="N433" s="201"/>
      <c r="O433" s="201"/>
      <c r="P433" s="201"/>
      <c r="Q433" s="189">
        <f>SUBTOTAL(9,Q434:Q437)</f>
        <v>0</v>
      </c>
    </row>
    <row r="434" spans="1:36" s="167" customFormat="1" ht="24.95" customHeight="1" outlineLevel="1">
      <c r="B434" s="176" t="s">
        <v>382</v>
      </c>
      <c r="C434" s="402" t="s">
        <v>544</v>
      </c>
      <c r="D434" s="403"/>
      <c r="E434" s="403"/>
      <c r="F434" s="403"/>
      <c r="G434" s="404"/>
      <c r="H434" s="123" t="s">
        <v>55</v>
      </c>
      <c r="I434" s="405">
        <v>1</v>
      </c>
      <c r="J434" s="406"/>
      <c r="K434" s="122"/>
      <c r="L434" s="122"/>
      <c r="M434" s="122"/>
      <c r="N434" s="122"/>
      <c r="O434" s="122"/>
      <c r="P434" s="122"/>
      <c r="Q434" s="157"/>
    </row>
    <row r="435" spans="1:36" s="167" customFormat="1" ht="24.95" customHeight="1" outlineLevel="1">
      <c r="B435" s="176" t="s">
        <v>383</v>
      </c>
      <c r="C435" s="402" t="s">
        <v>545</v>
      </c>
      <c r="D435" s="403"/>
      <c r="E435" s="403"/>
      <c r="F435" s="403"/>
      <c r="G435" s="404"/>
      <c r="H435" s="123" t="s">
        <v>55</v>
      </c>
      <c r="I435" s="405">
        <v>1</v>
      </c>
      <c r="J435" s="406"/>
      <c r="K435" s="122"/>
      <c r="L435" s="122"/>
      <c r="M435" s="122"/>
      <c r="N435" s="122"/>
      <c r="O435" s="122"/>
      <c r="P435" s="122"/>
      <c r="Q435" s="157"/>
    </row>
    <row r="436" spans="1:36" s="167" customFormat="1" ht="24.95" customHeight="1" outlineLevel="1">
      <c r="B436" s="176" t="s">
        <v>1394</v>
      </c>
      <c r="C436" s="402" t="s">
        <v>1395</v>
      </c>
      <c r="D436" s="403"/>
      <c r="E436" s="403"/>
      <c r="F436" s="403"/>
      <c r="G436" s="404"/>
      <c r="H436" s="123" t="s">
        <v>55</v>
      </c>
      <c r="I436" s="405">
        <v>1</v>
      </c>
      <c r="J436" s="406"/>
      <c r="K436" s="122"/>
      <c r="L436" s="122"/>
      <c r="M436" s="122"/>
      <c r="N436" s="122"/>
      <c r="O436" s="122"/>
      <c r="P436" s="122"/>
      <c r="Q436" s="157"/>
    </row>
    <row r="437" spans="1:36" s="196" customFormat="1" ht="9.9499999999999993" customHeight="1">
      <c r="A437" s="167"/>
      <c r="B437" s="197"/>
      <c r="C437" s="198" t="s">
        <v>47</v>
      </c>
      <c r="D437" s="198"/>
      <c r="E437" s="198"/>
      <c r="F437" s="198"/>
      <c r="G437" s="199"/>
      <c r="H437" s="199" t="str">
        <f>IFERROR(VLOOKUP(#REF!,#REF!,3,0),"")</f>
        <v/>
      </c>
      <c r="I437" s="200"/>
      <c r="J437" s="200"/>
      <c r="K437" s="201"/>
      <c r="L437" s="201"/>
      <c r="M437" s="201"/>
      <c r="N437" s="201"/>
      <c r="O437" s="201"/>
      <c r="P437" s="201"/>
      <c r="Q437" s="205"/>
      <c r="R437" s="166"/>
      <c r="S437" s="166"/>
      <c r="T437" s="166"/>
      <c r="U437" s="166"/>
      <c r="V437" s="166"/>
      <c r="W437" s="166"/>
      <c r="X437" s="166"/>
      <c r="Y437" s="166"/>
      <c r="Z437" s="166"/>
      <c r="AA437" s="166"/>
      <c r="AB437" s="166"/>
      <c r="AC437" s="166"/>
      <c r="AD437" s="166"/>
      <c r="AE437" s="166"/>
      <c r="AF437" s="166"/>
      <c r="AG437" s="166"/>
      <c r="AH437" s="166"/>
      <c r="AI437" s="166"/>
      <c r="AJ437" s="166"/>
    </row>
    <row r="438" spans="1:36" s="169" customFormat="1" ht="24.95" customHeight="1">
      <c r="B438" s="174" t="s">
        <v>561</v>
      </c>
      <c r="C438" s="407" t="s">
        <v>501</v>
      </c>
      <c r="D438" s="407"/>
      <c r="E438" s="407"/>
      <c r="F438" s="407"/>
      <c r="G438" s="407"/>
      <c r="H438" s="209"/>
      <c r="I438" s="408"/>
      <c r="J438" s="408"/>
      <c r="K438" s="201"/>
      <c r="L438" s="201"/>
      <c r="M438" s="201"/>
      <c r="N438" s="201"/>
      <c r="O438" s="201"/>
      <c r="P438" s="201"/>
      <c r="Q438" s="189">
        <f>SUBTOTAL(9,Q439:Q499)</f>
        <v>0</v>
      </c>
    </row>
    <row r="439" spans="1:36" s="167" customFormat="1" ht="24.95" customHeight="1" outlineLevel="1">
      <c r="B439" s="176" t="s">
        <v>562</v>
      </c>
      <c r="C439" s="402" t="s">
        <v>132</v>
      </c>
      <c r="D439" s="403"/>
      <c r="E439" s="403"/>
      <c r="F439" s="403"/>
      <c r="G439" s="404"/>
      <c r="H439" s="123" t="s">
        <v>43</v>
      </c>
      <c r="I439" s="405">
        <f>56*3</f>
        <v>168</v>
      </c>
      <c r="J439" s="406"/>
      <c r="K439" s="122"/>
      <c r="L439" s="122"/>
      <c r="M439" s="122"/>
      <c r="N439" s="122"/>
      <c r="O439" s="122"/>
      <c r="P439" s="122"/>
      <c r="Q439" s="157"/>
    </row>
    <row r="440" spans="1:36" s="167" customFormat="1" ht="24.95" customHeight="1" outlineLevel="1">
      <c r="B440" s="176" t="s">
        <v>563</v>
      </c>
      <c r="C440" s="402" t="s">
        <v>273</v>
      </c>
      <c r="D440" s="403"/>
      <c r="E440" s="403"/>
      <c r="F440" s="403"/>
      <c r="G440" s="404"/>
      <c r="H440" s="123" t="s">
        <v>43</v>
      </c>
      <c r="I440" s="405">
        <f>31*3</f>
        <v>93</v>
      </c>
      <c r="J440" s="406"/>
      <c r="K440" s="122"/>
      <c r="L440" s="122"/>
      <c r="M440" s="122"/>
      <c r="N440" s="122"/>
      <c r="O440" s="122"/>
      <c r="P440" s="122"/>
      <c r="Q440" s="157"/>
    </row>
    <row r="441" spans="1:36" s="167" customFormat="1" ht="24.95" customHeight="1" outlineLevel="1">
      <c r="B441" s="176" t="s">
        <v>853</v>
      </c>
      <c r="C441" s="402" t="s">
        <v>133</v>
      </c>
      <c r="D441" s="403"/>
      <c r="E441" s="403"/>
      <c r="F441" s="403"/>
      <c r="G441" s="404"/>
      <c r="H441" s="123" t="s">
        <v>43</v>
      </c>
      <c r="I441" s="405">
        <f>8*3</f>
        <v>24</v>
      </c>
      <c r="J441" s="406"/>
      <c r="K441" s="122"/>
      <c r="L441" s="122"/>
      <c r="M441" s="122"/>
      <c r="N441" s="122"/>
      <c r="O441" s="122"/>
      <c r="P441" s="122"/>
      <c r="Q441" s="157"/>
    </row>
    <row r="442" spans="1:36" s="167" customFormat="1" ht="24.95" customHeight="1" outlineLevel="1">
      <c r="B442" s="176" t="s">
        <v>854</v>
      </c>
      <c r="C442" s="402" t="s">
        <v>131</v>
      </c>
      <c r="D442" s="403"/>
      <c r="E442" s="403"/>
      <c r="F442" s="403"/>
      <c r="G442" s="404"/>
      <c r="H442" s="123" t="s">
        <v>43</v>
      </c>
      <c r="I442" s="405">
        <f>4*3</f>
        <v>12</v>
      </c>
      <c r="J442" s="406"/>
      <c r="K442" s="122"/>
      <c r="L442" s="122"/>
      <c r="M442" s="122"/>
      <c r="N442" s="122"/>
      <c r="O442" s="122"/>
      <c r="P442" s="122"/>
      <c r="Q442" s="157"/>
    </row>
    <row r="443" spans="1:36" s="167" customFormat="1" ht="24.95" customHeight="1" outlineLevel="1">
      <c r="B443" s="176" t="s">
        <v>855</v>
      </c>
      <c r="C443" s="402" t="s">
        <v>1334</v>
      </c>
      <c r="D443" s="403"/>
      <c r="E443" s="403"/>
      <c r="F443" s="403"/>
      <c r="G443" s="404"/>
      <c r="H443" s="306" t="s">
        <v>636</v>
      </c>
      <c r="I443" s="405">
        <v>12</v>
      </c>
      <c r="J443" s="406"/>
      <c r="K443" s="122"/>
      <c r="L443" s="122"/>
      <c r="M443" s="122"/>
      <c r="N443" s="122"/>
      <c r="O443" s="122"/>
      <c r="P443" s="122"/>
      <c r="Q443" s="157"/>
    </row>
    <row r="444" spans="1:36" s="167" customFormat="1" ht="24.95" customHeight="1" outlineLevel="1">
      <c r="B444" s="176" t="s">
        <v>856</v>
      </c>
      <c r="C444" s="402" t="s">
        <v>1335</v>
      </c>
      <c r="D444" s="403"/>
      <c r="E444" s="403"/>
      <c r="F444" s="403"/>
      <c r="G444" s="404"/>
      <c r="H444" s="306" t="s">
        <v>636</v>
      </c>
      <c r="I444" s="405">
        <v>10</v>
      </c>
      <c r="J444" s="406"/>
      <c r="K444" s="122"/>
      <c r="L444" s="122"/>
      <c r="M444" s="122"/>
      <c r="N444" s="122"/>
      <c r="O444" s="122"/>
      <c r="P444" s="122"/>
      <c r="Q444" s="157"/>
    </row>
    <row r="445" spans="1:36" s="167" customFormat="1" ht="24.95" customHeight="1" outlineLevel="1">
      <c r="B445" s="176" t="s">
        <v>857</v>
      </c>
      <c r="C445" s="402" t="s">
        <v>1336</v>
      </c>
      <c r="D445" s="403"/>
      <c r="E445" s="403"/>
      <c r="F445" s="403"/>
      <c r="G445" s="404"/>
      <c r="H445" s="306" t="s">
        <v>636</v>
      </c>
      <c r="I445" s="405">
        <v>42</v>
      </c>
      <c r="J445" s="406"/>
      <c r="K445" s="122"/>
      <c r="L445" s="122"/>
      <c r="M445" s="122"/>
      <c r="N445" s="122"/>
      <c r="O445" s="122"/>
      <c r="P445" s="122"/>
      <c r="Q445" s="157"/>
    </row>
    <row r="446" spans="1:36" s="167" customFormat="1" ht="24.95" customHeight="1" outlineLevel="1">
      <c r="B446" s="176" t="s">
        <v>858</v>
      </c>
      <c r="C446" s="402" t="s">
        <v>1337</v>
      </c>
      <c r="D446" s="403"/>
      <c r="E446" s="403"/>
      <c r="F446" s="403"/>
      <c r="G446" s="404"/>
      <c r="H446" s="306" t="s">
        <v>636</v>
      </c>
      <c r="I446" s="405">
        <v>8</v>
      </c>
      <c r="J446" s="406"/>
      <c r="K446" s="122"/>
      <c r="L446" s="122"/>
      <c r="M446" s="122"/>
      <c r="N446" s="122"/>
      <c r="O446" s="122"/>
      <c r="P446" s="122"/>
      <c r="Q446" s="157"/>
    </row>
    <row r="447" spans="1:36" s="167" customFormat="1" ht="24.95" customHeight="1" outlineLevel="1">
      <c r="B447" s="176" t="s">
        <v>859</v>
      </c>
      <c r="C447" s="440" t="s">
        <v>1338</v>
      </c>
      <c r="D447" s="441"/>
      <c r="E447" s="441"/>
      <c r="F447" s="441"/>
      <c r="G447" s="442"/>
      <c r="H447" s="306" t="s">
        <v>636</v>
      </c>
      <c r="I447" s="405">
        <v>9</v>
      </c>
      <c r="J447" s="406"/>
      <c r="K447" s="122"/>
      <c r="L447" s="122"/>
      <c r="M447" s="122"/>
      <c r="N447" s="122"/>
      <c r="O447" s="122"/>
      <c r="P447" s="122"/>
      <c r="Q447" s="157"/>
    </row>
    <row r="448" spans="1:36" s="167" customFormat="1" ht="24.95" customHeight="1" outlineLevel="1">
      <c r="B448" s="176" t="s">
        <v>860</v>
      </c>
      <c r="C448" s="440" t="s">
        <v>1339</v>
      </c>
      <c r="D448" s="441"/>
      <c r="E448" s="441"/>
      <c r="F448" s="441"/>
      <c r="G448" s="442"/>
      <c r="H448" s="306" t="s">
        <v>636</v>
      </c>
      <c r="I448" s="405">
        <v>152</v>
      </c>
      <c r="J448" s="406"/>
      <c r="K448" s="122"/>
      <c r="L448" s="122"/>
      <c r="M448" s="122"/>
      <c r="N448" s="122"/>
      <c r="O448" s="122"/>
      <c r="P448" s="122"/>
      <c r="Q448" s="157"/>
    </row>
    <row r="449" spans="2:17" s="167" customFormat="1" ht="24.95" customHeight="1" outlineLevel="1">
      <c r="B449" s="176" t="s">
        <v>861</v>
      </c>
      <c r="C449" s="440" t="s">
        <v>1340</v>
      </c>
      <c r="D449" s="441"/>
      <c r="E449" s="441"/>
      <c r="F449" s="441"/>
      <c r="G449" s="442"/>
      <c r="H449" s="306" t="s">
        <v>636</v>
      </c>
      <c r="I449" s="405">
        <v>16</v>
      </c>
      <c r="J449" s="406"/>
      <c r="K449" s="122"/>
      <c r="L449" s="122"/>
      <c r="M449" s="122"/>
      <c r="N449" s="122"/>
      <c r="O449" s="122"/>
      <c r="P449" s="122"/>
      <c r="Q449" s="157"/>
    </row>
    <row r="450" spans="2:17" s="167" customFormat="1" ht="24.95" customHeight="1" outlineLevel="1">
      <c r="B450" s="176" t="s">
        <v>862</v>
      </c>
      <c r="C450" s="440" t="s">
        <v>1341</v>
      </c>
      <c r="D450" s="441"/>
      <c r="E450" s="441"/>
      <c r="F450" s="441"/>
      <c r="G450" s="442"/>
      <c r="H450" s="306" t="s">
        <v>636</v>
      </c>
      <c r="I450" s="405">
        <v>83</v>
      </c>
      <c r="J450" s="406"/>
      <c r="K450" s="122"/>
      <c r="L450" s="122"/>
      <c r="M450" s="122"/>
      <c r="N450" s="122"/>
      <c r="O450" s="122"/>
      <c r="P450" s="122"/>
      <c r="Q450" s="157"/>
    </row>
    <row r="451" spans="2:17" s="167" customFormat="1" ht="24.95" customHeight="1" outlineLevel="1">
      <c r="B451" s="176" t="s">
        <v>863</v>
      </c>
      <c r="C451" s="402" t="s">
        <v>1342</v>
      </c>
      <c r="D451" s="403"/>
      <c r="E451" s="403"/>
      <c r="F451" s="403"/>
      <c r="G451" s="404"/>
      <c r="H451" s="306" t="s">
        <v>636</v>
      </c>
      <c r="I451" s="405">
        <v>11</v>
      </c>
      <c r="J451" s="406"/>
      <c r="K451" s="122"/>
      <c r="L451" s="122"/>
      <c r="M451" s="122"/>
      <c r="N451" s="122"/>
      <c r="O451" s="122"/>
      <c r="P451" s="122"/>
      <c r="Q451" s="157"/>
    </row>
    <row r="452" spans="2:17" s="167" customFormat="1" ht="24.95" customHeight="1" outlineLevel="1">
      <c r="B452" s="176" t="s">
        <v>864</v>
      </c>
      <c r="C452" s="402" t="s">
        <v>1343</v>
      </c>
      <c r="D452" s="403"/>
      <c r="E452" s="403"/>
      <c r="F452" s="403"/>
      <c r="G452" s="404"/>
      <c r="H452" s="306" t="s">
        <v>636</v>
      </c>
      <c r="I452" s="405">
        <v>31</v>
      </c>
      <c r="J452" s="406"/>
      <c r="K452" s="122"/>
      <c r="L452" s="122"/>
      <c r="M452" s="122"/>
      <c r="N452" s="122"/>
      <c r="O452" s="122"/>
      <c r="P452" s="122"/>
      <c r="Q452" s="157"/>
    </row>
    <row r="453" spans="2:17" s="167" customFormat="1" ht="24.95" customHeight="1" outlineLevel="1">
      <c r="B453" s="176" t="s">
        <v>865</v>
      </c>
      <c r="C453" s="402" t="s">
        <v>1344</v>
      </c>
      <c r="D453" s="403"/>
      <c r="E453" s="403"/>
      <c r="F453" s="403"/>
      <c r="G453" s="404"/>
      <c r="H453" s="306" t="s">
        <v>636</v>
      </c>
      <c r="I453" s="405">
        <v>56</v>
      </c>
      <c r="J453" s="406"/>
      <c r="K453" s="122"/>
      <c r="L453" s="122"/>
      <c r="M453" s="122"/>
      <c r="N453" s="122"/>
      <c r="O453" s="122"/>
      <c r="P453" s="122"/>
      <c r="Q453" s="157"/>
    </row>
    <row r="454" spans="2:17" s="167" customFormat="1" ht="24.95" customHeight="1" outlineLevel="1">
      <c r="B454" s="176" t="s">
        <v>866</v>
      </c>
      <c r="C454" s="402" t="s">
        <v>272</v>
      </c>
      <c r="D454" s="403"/>
      <c r="E454" s="403"/>
      <c r="F454" s="403"/>
      <c r="G454" s="404"/>
      <c r="H454" s="306" t="s">
        <v>43</v>
      </c>
      <c r="I454" s="405">
        <v>294</v>
      </c>
      <c r="J454" s="406"/>
      <c r="K454" s="122"/>
      <c r="L454" s="122"/>
      <c r="M454" s="122"/>
      <c r="N454" s="122"/>
      <c r="O454" s="122"/>
      <c r="P454" s="122"/>
      <c r="Q454" s="157"/>
    </row>
    <row r="455" spans="2:17" s="167" customFormat="1" ht="24.95" customHeight="1" outlineLevel="1">
      <c r="B455" s="176" t="s">
        <v>867</v>
      </c>
      <c r="C455" s="402" t="s">
        <v>1345</v>
      </c>
      <c r="D455" s="403"/>
      <c r="E455" s="403"/>
      <c r="F455" s="403"/>
      <c r="G455" s="404"/>
      <c r="H455" s="306" t="s">
        <v>43</v>
      </c>
      <c r="I455" s="405">
        <v>237</v>
      </c>
      <c r="J455" s="406"/>
      <c r="K455" s="122"/>
      <c r="L455" s="122"/>
      <c r="M455" s="122"/>
      <c r="N455" s="122"/>
      <c r="O455" s="122"/>
      <c r="P455" s="122"/>
      <c r="Q455" s="157"/>
    </row>
    <row r="456" spans="2:17" s="167" customFormat="1" ht="24.95" customHeight="1" outlineLevel="1">
      <c r="B456" s="176" t="s">
        <v>868</v>
      </c>
      <c r="C456" s="402" t="s">
        <v>1346</v>
      </c>
      <c r="D456" s="403"/>
      <c r="E456" s="403"/>
      <c r="F456" s="403"/>
      <c r="G456" s="404"/>
      <c r="H456" s="306" t="s">
        <v>1385</v>
      </c>
      <c r="I456" s="405">
        <v>30</v>
      </c>
      <c r="J456" s="406"/>
      <c r="K456" s="122"/>
      <c r="L456" s="122"/>
      <c r="M456" s="122"/>
      <c r="N456" s="122"/>
      <c r="O456" s="122"/>
      <c r="P456" s="122"/>
      <c r="Q456" s="157"/>
    </row>
    <row r="457" spans="2:17" s="167" customFormat="1" ht="24.95" customHeight="1" outlineLevel="1">
      <c r="B457" s="176" t="s">
        <v>869</v>
      </c>
      <c r="C457" s="402" t="s">
        <v>118</v>
      </c>
      <c r="D457" s="403"/>
      <c r="E457" s="403"/>
      <c r="F457" s="403"/>
      <c r="G457" s="404"/>
      <c r="H457" s="306" t="s">
        <v>43</v>
      </c>
      <c r="I457" s="405">
        <v>2412</v>
      </c>
      <c r="J457" s="406"/>
      <c r="K457" s="122"/>
      <c r="L457" s="122"/>
      <c r="M457" s="122"/>
      <c r="N457" s="122"/>
      <c r="O457" s="122"/>
      <c r="P457" s="122"/>
      <c r="Q457" s="157"/>
    </row>
    <row r="458" spans="2:17" s="167" customFormat="1" ht="24.95" customHeight="1" outlineLevel="1">
      <c r="B458" s="176" t="s">
        <v>870</v>
      </c>
      <c r="C458" s="402" t="s">
        <v>252</v>
      </c>
      <c r="D458" s="403"/>
      <c r="E458" s="403"/>
      <c r="F458" s="403"/>
      <c r="G458" s="404"/>
      <c r="H458" s="306" t="s">
        <v>43</v>
      </c>
      <c r="I458" s="405">
        <v>48</v>
      </c>
      <c r="J458" s="406"/>
      <c r="K458" s="122"/>
      <c r="L458" s="122"/>
      <c r="M458" s="122"/>
      <c r="N458" s="122"/>
      <c r="O458" s="122"/>
      <c r="P458" s="122"/>
      <c r="Q458" s="157"/>
    </row>
    <row r="459" spans="2:17" s="167" customFormat="1" ht="24.95" customHeight="1" outlineLevel="1">
      <c r="B459" s="176" t="s">
        <v>871</v>
      </c>
      <c r="C459" s="402" t="s">
        <v>254</v>
      </c>
      <c r="D459" s="403"/>
      <c r="E459" s="403"/>
      <c r="F459" s="403"/>
      <c r="G459" s="404"/>
      <c r="H459" s="306" t="s">
        <v>43</v>
      </c>
      <c r="I459" s="405">
        <v>3</v>
      </c>
      <c r="J459" s="406"/>
      <c r="K459" s="122"/>
      <c r="L459" s="122"/>
      <c r="M459" s="122"/>
      <c r="N459" s="122"/>
      <c r="O459" s="122"/>
      <c r="P459" s="122"/>
      <c r="Q459" s="157"/>
    </row>
    <row r="460" spans="2:17" s="167" customFormat="1" ht="24.95" customHeight="1" outlineLevel="1">
      <c r="B460" s="176" t="s">
        <v>872</v>
      </c>
      <c r="C460" s="402" t="s">
        <v>246</v>
      </c>
      <c r="D460" s="403"/>
      <c r="E460" s="403"/>
      <c r="F460" s="403"/>
      <c r="G460" s="404"/>
      <c r="H460" s="306" t="s">
        <v>43</v>
      </c>
      <c r="I460" s="405">
        <v>115</v>
      </c>
      <c r="J460" s="406"/>
      <c r="K460" s="122"/>
      <c r="L460" s="122"/>
      <c r="M460" s="122"/>
      <c r="N460" s="122"/>
      <c r="O460" s="122"/>
      <c r="P460" s="122"/>
      <c r="Q460" s="157"/>
    </row>
    <row r="461" spans="2:17" s="167" customFormat="1" ht="24.95" customHeight="1" outlineLevel="1">
      <c r="B461" s="176" t="s">
        <v>873</v>
      </c>
      <c r="C461" s="402" t="s">
        <v>247</v>
      </c>
      <c r="D461" s="403"/>
      <c r="E461" s="403"/>
      <c r="F461" s="403"/>
      <c r="G461" s="404"/>
      <c r="H461" s="306" t="s">
        <v>43</v>
      </c>
      <c r="I461" s="405">
        <v>75</v>
      </c>
      <c r="J461" s="406"/>
      <c r="K461" s="122"/>
      <c r="L461" s="122"/>
      <c r="M461" s="122"/>
      <c r="N461" s="122"/>
      <c r="O461" s="122"/>
      <c r="P461" s="122"/>
      <c r="Q461" s="157"/>
    </row>
    <row r="462" spans="2:17" s="167" customFormat="1" ht="24.95" customHeight="1" outlineLevel="1">
      <c r="B462" s="176" t="s">
        <v>874</v>
      </c>
      <c r="C462" s="402" t="s">
        <v>248</v>
      </c>
      <c r="D462" s="403"/>
      <c r="E462" s="403"/>
      <c r="F462" s="403"/>
      <c r="G462" s="404"/>
      <c r="H462" s="306" t="s">
        <v>43</v>
      </c>
      <c r="I462" s="405">
        <v>15</v>
      </c>
      <c r="J462" s="406"/>
      <c r="K462" s="122"/>
      <c r="L462" s="122"/>
      <c r="M462" s="122"/>
      <c r="N462" s="122"/>
      <c r="O462" s="122"/>
      <c r="P462" s="122"/>
      <c r="Q462" s="157"/>
    </row>
    <row r="463" spans="2:17" s="167" customFormat="1" ht="24.95" customHeight="1" outlineLevel="1">
      <c r="B463" s="176" t="s">
        <v>875</v>
      </c>
      <c r="C463" s="402" t="s">
        <v>249</v>
      </c>
      <c r="D463" s="403"/>
      <c r="E463" s="403"/>
      <c r="F463" s="403"/>
      <c r="G463" s="404"/>
      <c r="H463" s="306" t="s">
        <v>43</v>
      </c>
      <c r="I463" s="405">
        <v>16</v>
      </c>
      <c r="J463" s="406"/>
      <c r="K463" s="122"/>
      <c r="L463" s="122"/>
      <c r="M463" s="122"/>
      <c r="N463" s="122"/>
      <c r="O463" s="122"/>
      <c r="P463" s="122"/>
      <c r="Q463" s="157"/>
    </row>
    <row r="464" spans="2:17" s="167" customFormat="1" ht="24.75" customHeight="1" outlineLevel="1">
      <c r="B464" s="176" t="s">
        <v>876</v>
      </c>
      <c r="C464" s="402" t="s">
        <v>250</v>
      </c>
      <c r="D464" s="403"/>
      <c r="E464" s="403"/>
      <c r="F464" s="403"/>
      <c r="G464" s="404"/>
      <c r="H464" s="306" t="s">
        <v>43</v>
      </c>
      <c r="I464" s="405">
        <v>55</v>
      </c>
      <c r="J464" s="406"/>
      <c r="K464" s="122"/>
      <c r="L464" s="122"/>
      <c r="M464" s="122"/>
      <c r="N464" s="122"/>
      <c r="O464" s="122"/>
      <c r="P464" s="122"/>
      <c r="Q464" s="157"/>
    </row>
    <row r="465" spans="2:17" s="167" customFormat="1" ht="24.95" customHeight="1" outlineLevel="1">
      <c r="B465" s="176" t="s">
        <v>877</v>
      </c>
      <c r="C465" s="402" t="s">
        <v>251</v>
      </c>
      <c r="D465" s="403"/>
      <c r="E465" s="403"/>
      <c r="F465" s="403"/>
      <c r="G465" s="404"/>
      <c r="H465" s="306" t="s">
        <v>43</v>
      </c>
      <c r="I465" s="405">
        <v>55</v>
      </c>
      <c r="J465" s="406"/>
      <c r="K465" s="122"/>
      <c r="L465" s="122"/>
      <c r="M465" s="122"/>
      <c r="N465" s="122"/>
      <c r="O465" s="122"/>
      <c r="P465" s="122"/>
      <c r="Q465" s="157"/>
    </row>
    <row r="466" spans="2:17" s="167" customFormat="1" ht="24.95" customHeight="1" outlineLevel="1">
      <c r="B466" s="176" t="s">
        <v>878</v>
      </c>
      <c r="C466" s="402" t="s">
        <v>1396</v>
      </c>
      <c r="D466" s="403"/>
      <c r="E466" s="403"/>
      <c r="F466" s="403"/>
      <c r="G466" s="404"/>
      <c r="H466" s="306" t="s">
        <v>43</v>
      </c>
      <c r="I466" s="405">
        <v>55</v>
      </c>
      <c r="J466" s="406"/>
      <c r="K466" s="122"/>
      <c r="L466" s="122"/>
      <c r="M466" s="122"/>
      <c r="N466" s="122"/>
      <c r="O466" s="122"/>
      <c r="P466" s="122"/>
      <c r="Q466" s="157"/>
    </row>
    <row r="467" spans="2:17" s="167" customFormat="1" ht="24.95" customHeight="1" outlineLevel="1">
      <c r="B467" s="176" t="s">
        <v>879</v>
      </c>
      <c r="C467" s="402" t="s">
        <v>1347</v>
      </c>
      <c r="D467" s="403"/>
      <c r="E467" s="403"/>
      <c r="F467" s="403"/>
      <c r="G467" s="404"/>
      <c r="H467" s="306" t="s">
        <v>636</v>
      </c>
      <c r="I467" s="405">
        <v>268</v>
      </c>
      <c r="J467" s="406"/>
      <c r="K467" s="122"/>
      <c r="L467" s="122"/>
      <c r="M467" s="122"/>
      <c r="N467" s="122"/>
      <c r="O467" s="122"/>
      <c r="P467" s="122"/>
      <c r="Q467" s="157"/>
    </row>
    <row r="468" spans="2:17" s="167" customFormat="1" ht="24.95" customHeight="1" outlineLevel="1">
      <c r="B468" s="176" t="s">
        <v>880</v>
      </c>
      <c r="C468" s="402" t="s">
        <v>1348</v>
      </c>
      <c r="D468" s="403"/>
      <c r="E468" s="403"/>
      <c r="F468" s="403"/>
      <c r="G468" s="404"/>
      <c r="H468" s="306" t="s">
        <v>636</v>
      </c>
      <c r="I468" s="405">
        <v>6</v>
      </c>
      <c r="J468" s="406"/>
      <c r="K468" s="122"/>
      <c r="L468" s="122"/>
      <c r="M468" s="122"/>
      <c r="N468" s="122"/>
      <c r="O468" s="122"/>
      <c r="P468" s="122"/>
      <c r="Q468" s="157"/>
    </row>
    <row r="469" spans="2:17" s="167" customFormat="1" ht="24.95" customHeight="1" outlineLevel="1">
      <c r="B469" s="176" t="s">
        <v>881</v>
      </c>
      <c r="C469" s="402" t="s">
        <v>526</v>
      </c>
      <c r="D469" s="403"/>
      <c r="E469" s="403"/>
      <c r="F469" s="403"/>
      <c r="G469" s="404"/>
      <c r="H469" s="306" t="s">
        <v>42</v>
      </c>
      <c r="I469" s="405">
        <v>55</v>
      </c>
      <c r="J469" s="406"/>
      <c r="K469" s="122"/>
      <c r="L469" s="122"/>
      <c r="M469" s="122"/>
      <c r="N469" s="122"/>
      <c r="O469" s="122"/>
      <c r="P469" s="122"/>
      <c r="Q469" s="157"/>
    </row>
    <row r="470" spans="2:17" s="167" customFormat="1" ht="24.95" customHeight="1" outlineLevel="1">
      <c r="B470" s="176" t="s">
        <v>885</v>
      </c>
      <c r="C470" s="402" t="s">
        <v>527</v>
      </c>
      <c r="D470" s="403"/>
      <c r="E470" s="403"/>
      <c r="F470" s="403"/>
      <c r="G470" s="404"/>
      <c r="H470" s="306" t="s">
        <v>42</v>
      </c>
      <c r="I470" s="405">
        <v>45</v>
      </c>
      <c r="J470" s="406"/>
      <c r="K470" s="122"/>
      <c r="L470" s="122"/>
      <c r="M470" s="122"/>
      <c r="N470" s="122"/>
      <c r="O470" s="122"/>
      <c r="P470" s="122"/>
      <c r="Q470" s="157"/>
    </row>
    <row r="471" spans="2:17" s="167" customFormat="1" ht="24.95" customHeight="1" outlineLevel="1">
      <c r="B471" s="176" t="s">
        <v>882</v>
      </c>
      <c r="C471" s="402" t="s">
        <v>528</v>
      </c>
      <c r="D471" s="403"/>
      <c r="E471" s="403"/>
      <c r="F471" s="403"/>
      <c r="G471" s="404"/>
      <c r="H471" s="123" t="s">
        <v>42</v>
      </c>
      <c r="I471" s="405">
        <v>195</v>
      </c>
      <c r="J471" s="406"/>
      <c r="K471" s="122"/>
      <c r="L471" s="122"/>
      <c r="M471" s="122"/>
      <c r="N471" s="122"/>
      <c r="O471" s="122"/>
      <c r="P471" s="122"/>
      <c r="Q471" s="157"/>
    </row>
    <row r="472" spans="2:17" s="167" customFormat="1" ht="39.950000000000003" customHeight="1" outlineLevel="1">
      <c r="B472" s="176" t="s">
        <v>883</v>
      </c>
      <c r="C472" s="402" t="s">
        <v>503</v>
      </c>
      <c r="D472" s="403"/>
      <c r="E472" s="403"/>
      <c r="F472" s="403"/>
      <c r="G472" s="404"/>
      <c r="H472" s="123" t="s">
        <v>42</v>
      </c>
      <c r="I472" s="405">
        <v>265</v>
      </c>
      <c r="J472" s="406"/>
      <c r="K472" s="122"/>
      <c r="L472" s="122"/>
      <c r="M472" s="122"/>
      <c r="N472" s="122"/>
      <c r="O472" s="122"/>
      <c r="P472" s="122"/>
      <c r="Q472" s="157"/>
    </row>
    <row r="473" spans="2:17" s="167" customFormat="1" ht="39.950000000000003" customHeight="1" outlineLevel="1">
      <c r="B473" s="176" t="s">
        <v>884</v>
      </c>
      <c r="C473" s="402" t="s">
        <v>505</v>
      </c>
      <c r="D473" s="403"/>
      <c r="E473" s="403"/>
      <c r="F473" s="403"/>
      <c r="G473" s="404"/>
      <c r="H473" s="123" t="s">
        <v>42</v>
      </c>
      <c r="I473" s="405">
        <v>95</v>
      </c>
      <c r="J473" s="406"/>
      <c r="K473" s="122"/>
      <c r="L473" s="122"/>
      <c r="M473" s="122"/>
      <c r="N473" s="122"/>
      <c r="O473" s="122"/>
      <c r="P473" s="122"/>
      <c r="Q473" s="157"/>
    </row>
    <row r="474" spans="2:17" s="167" customFormat="1" ht="39.950000000000003" customHeight="1" outlineLevel="1">
      <c r="B474" s="176" t="s">
        <v>886</v>
      </c>
      <c r="C474" s="402" t="s">
        <v>504</v>
      </c>
      <c r="D474" s="403"/>
      <c r="E474" s="403"/>
      <c r="F474" s="403"/>
      <c r="G474" s="404"/>
      <c r="H474" s="123" t="s">
        <v>42</v>
      </c>
      <c r="I474" s="405">
        <v>220</v>
      </c>
      <c r="J474" s="406"/>
      <c r="K474" s="122"/>
      <c r="L474" s="122"/>
      <c r="M474" s="122"/>
      <c r="N474" s="122"/>
      <c r="O474" s="122"/>
      <c r="P474" s="122"/>
      <c r="Q474" s="157"/>
    </row>
    <row r="475" spans="2:17" s="167" customFormat="1" ht="39.950000000000003" customHeight="1" outlineLevel="1">
      <c r="B475" s="176" t="s">
        <v>1361</v>
      </c>
      <c r="C475" s="402" t="s">
        <v>506</v>
      </c>
      <c r="D475" s="403"/>
      <c r="E475" s="403"/>
      <c r="F475" s="403"/>
      <c r="G475" s="404"/>
      <c r="H475" s="123" t="s">
        <v>42</v>
      </c>
      <c r="I475" s="405">
        <v>15</v>
      </c>
      <c r="J475" s="406"/>
      <c r="K475" s="122"/>
      <c r="L475" s="122"/>
      <c r="M475" s="122"/>
      <c r="N475" s="122"/>
      <c r="O475" s="122"/>
      <c r="P475" s="122"/>
      <c r="Q475" s="157"/>
    </row>
    <row r="476" spans="2:17" s="167" customFormat="1" ht="24.95" customHeight="1" outlineLevel="1">
      <c r="B476" s="176" t="s">
        <v>887</v>
      </c>
      <c r="C476" s="402" t="s">
        <v>134</v>
      </c>
      <c r="D476" s="403"/>
      <c r="E476" s="403"/>
      <c r="F476" s="403"/>
      <c r="G476" s="404"/>
      <c r="H476" s="123" t="s">
        <v>42</v>
      </c>
      <c r="I476" s="405">
        <v>65</v>
      </c>
      <c r="J476" s="406"/>
      <c r="K476" s="122"/>
      <c r="L476" s="122"/>
      <c r="M476" s="122"/>
      <c r="N476" s="122"/>
      <c r="O476" s="122"/>
      <c r="P476" s="122"/>
      <c r="Q476" s="157"/>
    </row>
    <row r="477" spans="2:17" s="167" customFormat="1" ht="24.95" customHeight="1" outlineLevel="1">
      <c r="B477" s="176" t="s">
        <v>1362</v>
      </c>
      <c r="C477" s="402" t="s">
        <v>135</v>
      </c>
      <c r="D477" s="403"/>
      <c r="E477" s="403"/>
      <c r="F477" s="403"/>
      <c r="G477" s="404"/>
      <c r="H477" s="123" t="s">
        <v>42</v>
      </c>
      <c r="I477" s="405">
        <v>28</v>
      </c>
      <c r="J477" s="406"/>
      <c r="K477" s="122"/>
      <c r="L477" s="122"/>
      <c r="M477" s="122"/>
      <c r="N477" s="122"/>
      <c r="O477" s="122"/>
      <c r="P477" s="122"/>
      <c r="Q477" s="157"/>
    </row>
    <row r="478" spans="2:17" s="167" customFormat="1" ht="39.950000000000003" customHeight="1" outlineLevel="1">
      <c r="B478" s="176" t="s">
        <v>1363</v>
      </c>
      <c r="C478" s="402" t="s">
        <v>509</v>
      </c>
      <c r="D478" s="403"/>
      <c r="E478" s="403"/>
      <c r="F478" s="403"/>
      <c r="G478" s="404"/>
      <c r="H478" s="306" t="s">
        <v>42</v>
      </c>
      <c r="I478" s="405">
        <v>1</v>
      </c>
      <c r="J478" s="406"/>
      <c r="K478" s="122"/>
      <c r="L478" s="122"/>
      <c r="M478" s="122"/>
      <c r="N478" s="122"/>
      <c r="O478" s="122"/>
      <c r="P478" s="122"/>
      <c r="Q478" s="157"/>
    </row>
    <row r="479" spans="2:17" s="167" customFormat="1" ht="24.95" customHeight="1" outlineLevel="1">
      <c r="B479" s="176" t="s">
        <v>1364</v>
      </c>
      <c r="C479" s="402" t="s">
        <v>274</v>
      </c>
      <c r="D479" s="403"/>
      <c r="E479" s="403"/>
      <c r="F479" s="403"/>
      <c r="G479" s="404"/>
      <c r="H479" s="306" t="s">
        <v>42</v>
      </c>
      <c r="I479" s="405">
        <v>657</v>
      </c>
      <c r="J479" s="406"/>
      <c r="K479" s="122"/>
      <c r="L479" s="122"/>
      <c r="M479" s="122"/>
      <c r="N479" s="122"/>
      <c r="O479" s="122"/>
      <c r="P479" s="122"/>
      <c r="Q479" s="157"/>
    </row>
    <row r="480" spans="2:17" s="167" customFormat="1" ht="24.95" customHeight="1" outlineLevel="1">
      <c r="B480" s="176" t="s">
        <v>1365</v>
      </c>
      <c r="C480" s="402" t="s">
        <v>1349</v>
      </c>
      <c r="D480" s="403"/>
      <c r="E480" s="403"/>
      <c r="F480" s="403"/>
      <c r="G480" s="404"/>
      <c r="H480" s="306" t="s">
        <v>43</v>
      </c>
      <c r="I480" s="405">
        <v>2973</v>
      </c>
      <c r="J480" s="406"/>
      <c r="K480" s="122"/>
      <c r="L480" s="122"/>
      <c r="M480" s="122"/>
      <c r="N480" s="122"/>
      <c r="O480" s="122"/>
      <c r="P480" s="122"/>
      <c r="Q480" s="157"/>
    </row>
    <row r="481" spans="2:17" s="167" customFormat="1" ht="24.95" customHeight="1" outlineLevel="1">
      <c r="B481" s="176" t="s">
        <v>1366</v>
      </c>
      <c r="C481" s="402" t="s">
        <v>1350</v>
      </c>
      <c r="D481" s="403"/>
      <c r="E481" s="403"/>
      <c r="F481" s="403"/>
      <c r="G481" s="404"/>
      <c r="H481" s="306" t="s">
        <v>43</v>
      </c>
      <c r="I481" s="405">
        <v>54</v>
      </c>
      <c r="J481" s="406"/>
      <c r="K481" s="122"/>
      <c r="L481" s="122"/>
      <c r="M481" s="122"/>
      <c r="N481" s="122"/>
      <c r="O481" s="122"/>
      <c r="P481" s="122"/>
      <c r="Q481" s="157"/>
    </row>
    <row r="482" spans="2:17" s="167" customFormat="1" ht="24.95" customHeight="1" outlineLevel="1">
      <c r="B482" s="176" t="s">
        <v>1367</v>
      </c>
      <c r="C482" s="402" t="s">
        <v>1351</v>
      </c>
      <c r="D482" s="403"/>
      <c r="E482" s="403"/>
      <c r="F482" s="403"/>
      <c r="G482" s="404"/>
      <c r="H482" s="306" t="s">
        <v>43</v>
      </c>
      <c r="I482" s="405">
        <v>3</v>
      </c>
      <c r="J482" s="406"/>
      <c r="K482" s="122"/>
      <c r="L482" s="122"/>
      <c r="M482" s="122"/>
      <c r="N482" s="122"/>
      <c r="O482" s="122"/>
      <c r="P482" s="122"/>
      <c r="Q482" s="157"/>
    </row>
    <row r="483" spans="2:17" s="167" customFormat="1" ht="24.95" customHeight="1" outlineLevel="1">
      <c r="B483" s="176" t="s">
        <v>1368</v>
      </c>
      <c r="C483" s="402" t="s">
        <v>119</v>
      </c>
      <c r="D483" s="403"/>
      <c r="E483" s="403"/>
      <c r="F483" s="403"/>
      <c r="G483" s="404"/>
      <c r="H483" s="306" t="s">
        <v>43</v>
      </c>
      <c r="I483" s="405">
        <v>1730</v>
      </c>
      <c r="J483" s="406"/>
      <c r="K483" s="122"/>
      <c r="L483" s="122"/>
      <c r="M483" s="122"/>
      <c r="N483" s="122"/>
      <c r="O483" s="122"/>
      <c r="P483" s="122"/>
      <c r="Q483" s="157"/>
    </row>
    <row r="484" spans="2:17" s="167" customFormat="1" ht="24.95" customHeight="1" outlineLevel="1">
      <c r="B484" s="176" t="s">
        <v>1369</v>
      </c>
      <c r="C484" s="402" t="s">
        <v>255</v>
      </c>
      <c r="D484" s="403"/>
      <c r="E484" s="403"/>
      <c r="F484" s="403"/>
      <c r="G484" s="404"/>
      <c r="H484" s="306" t="s">
        <v>43</v>
      </c>
      <c r="I484" s="405">
        <v>3740</v>
      </c>
      <c r="J484" s="406"/>
      <c r="K484" s="122"/>
      <c r="L484" s="122"/>
      <c r="M484" s="122"/>
      <c r="N484" s="122"/>
      <c r="O484" s="122"/>
      <c r="P484" s="122"/>
      <c r="Q484" s="157"/>
    </row>
    <row r="485" spans="2:17" s="167" customFormat="1" ht="24.95" customHeight="1" outlineLevel="1">
      <c r="B485" s="176" t="s">
        <v>1370</v>
      </c>
      <c r="C485" s="402" t="s">
        <v>120</v>
      </c>
      <c r="D485" s="403"/>
      <c r="E485" s="403"/>
      <c r="F485" s="403"/>
      <c r="G485" s="404"/>
      <c r="H485" s="306" t="s">
        <v>43</v>
      </c>
      <c r="I485" s="405">
        <v>12882</v>
      </c>
      <c r="J485" s="406"/>
      <c r="K485" s="122"/>
      <c r="L485" s="122"/>
      <c r="M485" s="122"/>
      <c r="N485" s="122"/>
      <c r="O485" s="122"/>
      <c r="P485" s="122"/>
      <c r="Q485" s="157"/>
    </row>
    <row r="486" spans="2:17" s="167" customFormat="1" ht="24.95" customHeight="1" outlineLevel="1">
      <c r="B486" s="176" t="s">
        <v>1371</v>
      </c>
      <c r="C486" s="402" t="s">
        <v>121</v>
      </c>
      <c r="D486" s="403"/>
      <c r="E486" s="403"/>
      <c r="F486" s="403"/>
      <c r="G486" s="404"/>
      <c r="H486" s="306" t="s">
        <v>43</v>
      </c>
      <c r="I486" s="405">
        <v>1750</v>
      </c>
      <c r="J486" s="406"/>
      <c r="K486" s="122"/>
      <c r="L486" s="122"/>
      <c r="M486" s="122"/>
      <c r="N486" s="122"/>
      <c r="O486" s="122"/>
      <c r="P486" s="122"/>
      <c r="Q486" s="157"/>
    </row>
    <row r="487" spans="2:17" s="167" customFormat="1" ht="24.95" customHeight="1" outlineLevel="1">
      <c r="B487" s="176" t="s">
        <v>1372</v>
      </c>
      <c r="C487" s="402" t="s">
        <v>122</v>
      </c>
      <c r="D487" s="403"/>
      <c r="E487" s="403"/>
      <c r="F487" s="403"/>
      <c r="G487" s="404"/>
      <c r="H487" s="306" t="s">
        <v>43</v>
      </c>
      <c r="I487" s="405">
        <v>135</v>
      </c>
      <c r="J487" s="406"/>
      <c r="K487" s="122"/>
      <c r="L487" s="122"/>
      <c r="M487" s="122"/>
      <c r="N487" s="122"/>
      <c r="O487" s="122"/>
      <c r="P487" s="122"/>
      <c r="Q487" s="157"/>
    </row>
    <row r="488" spans="2:17" s="167" customFormat="1" ht="24.95" customHeight="1" outlineLevel="1">
      <c r="B488" s="176" t="s">
        <v>1373</v>
      </c>
      <c r="C488" s="402" t="s">
        <v>123</v>
      </c>
      <c r="D488" s="403"/>
      <c r="E488" s="403"/>
      <c r="F488" s="403"/>
      <c r="G488" s="404"/>
      <c r="H488" s="306" t="s">
        <v>43</v>
      </c>
      <c r="I488" s="405">
        <v>120</v>
      </c>
      <c r="J488" s="406"/>
      <c r="K488" s="122"/>
      <c r="L488" s="122"/>
      <c r="M488" s="122"/>
      <c r="N488" s="122"/>
      <c r="O488" s="122"/>
      <c r="P488" s="122"/>
      <c r="Q488" s="157"/>
    </row>
    <row r="489" spans="2:17" s="167" customFormat="1" ht="24.95" customHeight="1" outlineLevel="1">
      <c r="B489" s="176" t="s">
        <v>1374</v>
      </c>
      <c r="C489" s="402" t="s">
        <v>124</v>
      </c>
      <c r="D489" s="403"/>
      <c r="E489" s="403"/>
      <c r="F489" s="403"/>
      <c r="G489" s="404"/>
      <c r="H489" s="306" t="s">
        <v>43</v>
      </c>
      <c r="I489" s="405">
        <v>380</v>
      </c>
      <c r="J489" s="406"/>
      <c r="K489" s="122"/>
      <c r="L489" s="122"/>
      <c r="M489" s="122"/>
      <c r="N489" s="122"/>
      <c r="O489" s="122"/>
      <c r="P489" s="122"/>
      <c r="Q489" s="157"/>
    </row>
    <row r="490" spans="2:17" s="167" customFormat="1" ht="24.95" customHeight="1" outlineLevel="1">
      <c r="B490" s="176" t="s">
        <v>1375</v>
      </c>
      <c r="C490" s="402" t="s">
        <v>125</v>
      </c>
      <c r="D490" s="403"/>
      <c r="E490" s="403"/>
      <c r="F490" s="403"/>
      <c r="G490" s="404"/>
      <c r="H490" s="306" t="s">
        <v>43</v>
      </c>
      <c r="I490" s="405">
        <v>110</v>
      </c>
      <c r="J490" s="406"/>
      <c r="K490" s="122"/>
      <c r="L490" s="122"/>
      <c r="M490" s="122"/>
      <c r="N490" s="122"/>
      <c r="O490" s="122"/>
      <c r="P490" s="122"/>
      <c r="Q490" s="157"/>
    </row>
    <row r="491" spans="2:17" s="167" customFormat="1" ht="24.95" customHeight="1" outlineLevel="1">
      <c r="B491" s="176" t="s">
        <v>1376</v>
      </c>
      <c r="C491" s="402" t="s">
        <v>256</v>
      </c>
      <c r="D491" s="403"/>
      <c r="E491" s="403"/>
      <c r="F491" s="403"/>
      <c r="G491" s="404"/>
      <c r="H491" s="306" t="s">
        <v>43</v>
      </c>
      <c r="I491" s="405">
        <v>60</v>
      </c>
      <c r="J491" s="406"/>
      <c r="K491" s="122"/>
      <c r="L491" s="122"/>
      <c r="M491" s="122"/>
      <c r="N491" s="122"/>
      <c r="O491" s="122"/>
      <c r="P491" s="122"/>
      <c r="Q491" s="157"/>
    </row>
    <row r="492" spans="2:17" s="167" customFormat="1" ht="24.95" customHeight="1" outlineLevel="1">
      <c r="B492" s="176" t="s">
        <v>1377</v>
      </c>
      <c r="C492" s="402" t="s">
        <v>126</v>
      </c>
      <c r="D492" s="403"/>
      <c r="E492" s="403"/>
      <c r="F492" s="403"/>
      <c r="G492" s="404"/>
      <c r="H492" s="306" t="s">
        <v>43</v>
      </c>
      <c r="I492" s="405">
        <v>515</v>
      </c>
      <c r="J492" s="406"/>
      <c r="K492" s="122"/>
      <c r="L492" s="122"/>
      <c r="M492" s="122"/>
      <c r="N492" s="122"/>
      <c r="O492" s="122"/>
      <c r="P492" s="122"/>
      <c r="Q492" s="157"/>
    </row>
    <row r="493" spans="2:17" s="167" customFormat="1" ht="24.95" customHeight="1" outlineLevel="1">
      <c r="B493" s="176" t="s">
        <v>1378</v>
      </c>
      <c r="C493" s="402" t="s">
        <v>257</v>
      </c>
      <c r="D493" s="403"/>
      <c r="E493" s="403"/>
      <c r="F493" s="403"/>
      <c r="G493" s="404"/>
      <c r="H493" s="306" t="s">
        <v>43</v>
      </c>
      <c r="I493" s="405">
        <v>150</v>
      </c>
      <c r="J493" s="406"/>
      <c r="K493" s="122"/>
      <c r="L493" s="122"/>
      <c r="M493" s="122"/>
      <c r="N493" s="122"/>
      <c r="O493" s="122"/>
      <c r="P493" s="122"/>
      <c r="Q493" s="157"/>
    </row>
    <row r="494" spans="2:17" s="167" customFormat="1" ht="24.95" customHeight="1" outlineLevel="1">
      <c r="B494" s="176" t="s">
        <v>1379</v>
      </c>
      <c r="C494" s="402" t="s">
        <v>258</v>
      </c>
      <c r="D494" s="403"/>
      <c r="E494" s="403"/>
      <c r="F494" s="403"/>
      <c r="G494" s="404"/>
      <c r="H494" s="306" t="s">
        <v>43</v>
      </c>
      <c r="I494" s="405">
        <v>280</v>
      </c>
      <c r="J494" s="406"/>
      <c r="K494" s="122"/>
      <c r="L494" s="122"/>
      <c r="M494" s="122"/>
      <c r="N494" s="122"/>
      <c r="O494" s="122"/>
      <c r="P494" s="122"/>
      <c r="Q494" s="157"/>
    </row>
    <row r="495" spans="2:17" s="167" customFormat="1" ht="24.95" customHeight="1" outlineLevel="1">
      <c r="B495" s="176" t="s">
        <v>1380</v>
      </c>
      <c r="C495" s="402" t="s">
        <v>259</v>
      </c>
      <c r="D495" s="403"/>
      <c r="E495" s="403"/>
      <c r="F495" s="403"/>
      <c r="G495" s="404"/>
      <c r="H495" s="306" t="s">
        <v>43</v>
      </c>
      <c r="I495" s="405">
        <v>320</v>
      </c>
      <c r="J495" s="406"/>
      <c r="K495" s="122"/>
      <c r="L495" s="122"/>
      <c r="M495" s="122"/>
      <c r="N495" s="122"/>
      <c r="O495" s="122"/>
      <c r="P495" s="122"/>
      <c r="Q495" s="157"/>
    </row>
    <row r="496" spans="2:17" s="167" customFormat="1" ht="24.95" customHeight="1" outlineLevel="1">
      <c r="B496" s="176" t="s">
        <v>1381</v>
      </c>
      <c r="C496" s="402" t="s">
        <v>260</v>
      </c>
      <c r="D496" s="403"/>
      <c r="E496" s="403"/>
      <c r="F496" s="403"/>
      <c r="G496" s="404"/>
      <c r="H496" s="306" t="s">
        <v>43</v>
      </c>
      <c r="I496" s="405">
        <v>135</v>
      </c>
      <c r="J496" s="406"/>
      <c r="K496" s="122"/>
      <c r="L496" s="122"/>
      <c r="M496" s="122"/>
      <c r="N496" s="122"/>
      <c r="O496" s="122"/>
      <c r="P496" s="122"/>
      <c r="Q496" s="157"/>
    </row>
    <row r="497" spans="1:36" s="167" customFormat="1" ht="24.95" customHeight="1" outlineLevel="1">
      <c r="B497" s="176" t="s">
        <v>1382</v>
      </c>
      <c r="C497" s="402" t="s">
        <v>261</v>
      </c>
      <c r="D497" s="403"/>
      <c r="E497" s="403"/>
      <c r="F497" s="403"/>
      <c r="G497" s="404"/>
      <c r="H497" s="306" t="s">
        <v>43</v>
      </c>
      <c r="I497" s="405">
        <v>515</v>
      </c>
      <c r="J497" s="406"/>
      <c r="K497" s="122"/>
      <c r="L497" s="122"/>
      <c r="M497" s="122"/>
      <c r="N497" s="122"/>
      <c r="O497" s="122"/>
      <c r="P497" s="122"/>
      <c r="Q497" s="157"/>
    </row>
    <row r="498" spans="1:36" s="167" customFormat="1" ht="24.95" customHeight="1" outlineLevel="1">
      <c r="B498" s="176" t="s">
        <v>1383</v>
      </c>
      <c r="C498" s="402" t="s">
        <v>262</v>
      </c>
      <c r="D498" s="403"/>
      <c r="E498" s="403"/>
      <c r="F498" s="403"/>
      <c r="G498" s="404"/>
      <c r="H498" s="306" t="s">
        <v>43</v>
      </c>
      <c r="I498" s="405">
        <v>855</v>
      </c>
      <c r="J498" s="406"/>
      <c r="K498" s="122"/>
      <c r="L498" s="122"/>
      <c r="M498" s="122"/>
      <c r="N498" s="122"/>
      <c r="O498" s="122"/>
      <c r="P498" s="122"/>
      <c r="Q498" s="157"/>
    </row>
    <row r="499" spans="1:36" s="167" customFormat="1" ht="24.95" customHeight="1" outlineLevel="1">
      <c r="B499" s="176" t="s">
        <v>1384</v>
      </c>
      <c r="C499" s="402" t="s">
        <v>263</v>
      </c>
      <c r="D499" s="403"/>
      <c r="E499" s="403"/>
      <c r="F499" s="403"/>
      <c r="G499" s="404"/>
      <c r="H499" s="306" t="s">
        <v>43</v>
      </c>
      <c r="I499" s="405">
        <v>4200</v>
      </c>
      <c r="J499" s="406"/>
      <c r="K499" s="122"/>
      <c r="L499" s="122"/>
      <c r="M499" s="122"/>
      <c r="N499" s="122"/>
      <c r="O499" s="122"/>
      <c r="P499" s="122"/>
      <c r="Q499" s="157"/>
    </row>
    <row r="500" spans="1:36" s="196" customFormat="1" ht="9.9499999999999993" customHeight="1">
      <c r="A500" s="167"/>
      <c r="B500" s="197"/>
      <c r="C500" s="198" t="s">
        <v>47</v>
      </c>
      <c r="D500" s="198"/>
      <c r="E500" s="198"/>
      <c r="F500" s="198"/>
      <c r="G500" s="199"/>
      <c r="H500" s="199" t="str">
        <f>IFERROR(VLOOKUP(#REF!,#REF!,3,0),"")</f>
        <v/>
      </c>
      <c r="I500" s="200"/>
      <c r="J500" s="200"/>
      <c r="K500" s="290"/>
      <c r="L500" s="290"/>
      <c r="M500" s="290"/>
      <c r="N500" s="290"/>
      <c r="O500" s="290"/>
      <c r="P500" s="290"/>
      <c r="Q500" s="205"/>
      <c r="R500" s="166"/>
      <c r="S500" s="166"/>
      <c r="T500" s="166"/>
      <c r="U500" s="166"/>
      <c r="V500" s="166"/>
      <c r="W500" s="166"/>
      <c r="X500" s="166"/>
      <c r="Y500" s="166"/>
      <c r="Z500" s="166"/>
      <c r="AA500" s="166"/>
      <c r="AB500" s="166"/>
      <c r="AC500" s="166"/>
      <c r="AD500" s="166"/>
      <c r="AE500" s="166"/>
      <c r="AF500" s="166"/>
      <c r="AG500" s="166"/>
      <c r="AH500" s="166"/>
      <c r="AI500" s="166"/>
      <c r="AJ500" s="166"/>
    </row>
    <row r="501" spans="1:36" s="169" customFormat="1" ht="24.95" customHeight="1">
      <c r="B501" s="174" t="s">
        <v>564</v>
      </c>
      <c r="C501" s="407" t="s">
        <v>1397</v>
      </c>
      <c r="D501" s="407"/>
      <c r="E501" s="407"/>
      <c r="F501" s="407"/>
      <c r="G501" s="407"/>
      <c r="H501" s="209"/>
      <c r="I501" s="408"/>
      <c r="J501" s="408"/>
      <c r="K501" s="290"/>
      <c r="L501" s="290"/>
      <c r="M501" s="290"/>
      <c r="N501" s="290"/>
      <c r="O501" s="290"/>
      <c r="P501" s="290"/>
      <c r="Q501" s="291">
        <f>SUBTOTAL(9,Q502:Q510)</f>
        <v>0</v>
      </c>
    </row>
    <row r="502" spans="1:36" s="167" customFormat="1" ht="24.95" customHeight="1" outlineLevel="1">
      <c r="B502" s="176"/>
      <c r="C502" s="454" t="s">
        <v>1398</v>
      </c>
      <c r="D502" s="455"/>
      <c r="E502" s="455"/>
      <c r="F502" s="455"/>
      <c r="G502" s="456"/>
      <c r="H502" s="306"/>
      <c r="I502" s="405"/>
      <c r="J502" s="406"/>
      <c r="K502" s="122"/>
      <c r="L502" s="122"/>
      <c r="M502" s="122">
        <f>IFERROR(VLOOKUP(#REF!,#REF!,6,0),0)</f>
        <v>0</v>
      </c>
      <c r="N502" s="122">
        <f t="shared" ref="N502" si="0">TRUNC(I502*K502,2)</f>
        <v>0</v>
      </c>
      <c r="O502" s="122">
        <f t="shared" ref="O502" si="1">TRUNC(I502*L502,2)</f>
        <v>0</v>
      </c>
      <c r="P502" s="122">
        <f t="shared" ref="P502" si="2">TRUNC(I502*M502,2)</f>
        <v>0</v>
      </c>
      <c r="Q502" s="157">
        <f t="shared" ref="Q502" si="3">SUM(N502:P502)</f>
        <v>0</v>
      </c>
    </row>
    <row r="503" spans="1:36" s="167" customFormat="1" ht="38.25" customHeight="1" outlineLevel="1">
      <c r="B503" s="176" t="s">
        <v>565</v>
      </c>
      <c r="C503" s="402" t="s">
        <v>1399</v>
      </c>
      <c r="D503" s="403"/>
      <c r="E503" s="403"/>
      <c r="F503" s="403"/>
      <c r="G503" s="404"/>
      <c r="H503" s="306" t="s">
        <v>1406</v>
      </c>
      <c r="I503" s="405">
        <v>110</v>
      </c>
      <c r="J503" s="406"/>
      <c r="K503" s="122"/>
      <c r="L503" s="122"/>
      <c r="M503" s="122"/>
      <c r="N503" s="122"/>
      <c r="O503" s="122"/>
      <c r="P503" s="122"/>
      <c r="Q503" s="157"/>
    </row>
    <row r="504" spans="1:36" s="167" customFormat="1" ht="24.95" customHeight="1" outlineLevel="1">
      <c r="B504" s="176" t="s">
        <v>566</v>
      </c>
      <c r="C504" s="402" t="s">
        <v>1400</v>
      </c>
      <c r="D504" s="403"/>
      <c r="E504" s="403"/>
      <c r="F504" s="403"/>
      <c r="G504" s="404"/>
      <c r="H504" s="306" t="s">
        <v>1407</v>
      </c>
      <c r="I504" s="405">
        <v>110</v>
      </c>
      <c r="J504" s="406"/>
      <c r="K504" s="122"/>
      <c r="L504" s="122"/>
      <c r="M504" s="122"/>
      <c r="N504" s="122"/>
      <c r="O504" s="122"/>
      <c r="P504" s="122"/>
      <c r="Q504" s="157"/>
    </row>
    <row r="505" spans="1:36" s="167" customFormat="1" ht="24.95" customHeight="1" outlineLevel="1">
      <c r="B505" s="176" t="s">
        <v>567</v>
      </c>
      <c r="C505" s="402" t="s">
        <v>1401</v>
      </c>
      <c r="D505" s="403"/>
      <c r="E505" s="403"/>
      <c r="F505" s="403"/>
      <c r="G505" s="404"/>
      <c r="H505" s="306" t="s">
        <v>1406</v>
      </c>
      <c r="I505" s="405">
        <v>50</v>
      </c>
      <c r="J505" s="406"/>
      <c r="K505" s="122"/>
      <c r="L505" s="122"/>
      <c r="M505" s="122"/>
      <c r="N505" s="122"/>
      <c r="O505" s="122"/>
      <c r="P505" s="122"/>
      <c r="Q505" s="157"/>
    </row>
    <row r="506" spans="1:36" s="167" customFormat="1" ht="24.95" customHeight="1" outlineLevel="1">
      <c r="B506" s="176" t="s">
        <v>568</v>
      </c>
      <c r="C506" s="402" t="s">
        <v>1402</v>
      </c>
      <c r="D506" s="403"/>
      <c r="E506" s="403"/>
      <c r="F506" s="403"/>
      <c r="G506" s="404"/>
      <c r="H506" s="306" t="s">
        <v>1408</v>
      </c>
      <c r="I506" s="405">
        <v>11</v>
      </c>
      <c r="J506" s="406"/>
      <c r="K506" s="122"/>
      <c r="L506" s="122"/>
      <c r="M506" s="122"/>
      <c r="N506" s="122"/>
      <c r="O506" s="122"/>
      <c r="P506" s="122"/>
      <c r="Q506" s="157"/>
    </row>
    <row r="507" spans="1:36" s="167" customFormat="1" ht="24.95" customHeight="1" outlineLevel="1">
      <c r="B507" s="176" t="s">
        <v>570</v>
      </c>
      <c r="C507" s="402" t="s">
        <v>1403</v>
      </c>
      <c r="D507" s="403"/>
      <c r="E507" s="403"/>
      <c r="F507" s="403"/>
      <c r="G507" s="404"/>
      <c r="H507" s="306" t="s">
        <v>1211</v>
      </c>
      <c r="I507" s="405">
        <v>800</v>
      </c>
      <c r="J507" s="406"/>
      <c r="K507" s="122"/>
      <c r="L507" s="122"/>
      <c r="M507" s="122"/>
      <c r="N507" s="122"/>
      <c r="O507" s="122"/>
      <c r="P507" s="122"/>
      <c r="Q507" s="157"/>
    </row>
    <row r="508" spans="1:36" s="167" customFormat="1" ht="24.95" customHeight="1" outlineLevel="1">
      <c r="B508" s="176" t="s">
        <v>571</v>
      </c>
      <c r="C508" s="402" t="s">
        <v>1404</v>
      </c>
      <c r="D508" s="403"/>
      <c r="E508" s="403"/>
      <c r="F508" s="403"/>
      <c r="G508" s="404"/>
      <c r="H508" s="306" t="s">
        <v>1406</v>
      </c>
      <c r="I508" s="405">
        <v>30</v>
      </c>
      <c r="J508" s="406"/>
      <c r="K508" s="122"/>
      <c r="L508" s="122"/>
      <c r="M508" s="122"/>
      <c r="N508" s="122"/>
      <c r="O508" s="122"/>
      <c r="P508" s="122"/>
      <c r="Q508" s="157"/>
    </row>
    <row r="509" spans="1:36" s="167" customFormat="1" ht="24.95" customHeight="1" outlineLevel="1">
      <c r="B509" s="176" t="s">
        <v>572</v>
      </c>
      <c r="C509" s="402" t="s">
        <v>240</v>
      </c>
      <c r="D509" s="403"/>
      <c r="E509" s="403"/>
      <c r="F509" s="403"/>
      <c r="G509" s="404"/>
      <c r="H509" s="306" t="s">
        <v>1406</v>
      </c>
      <c r="I509" s="405">
        <v>80</v>
      </c>
      <c r="J509" s="406"/>
      <c r="K509" s="122"/>
      <c r="L509" s="122"/>
      <c r="M509" s="122"/>
      <c r="N509" s="122"/>
      <c r="O509" s="122"/>
      <c r="P509" s="122"/>
      <c r="Q509" s="157"/>
    </row>
    <row r="510" spans="1:36" s="167" customFormat="1" ht="24.95" customHeight="1" outlineLevel="1">
      <c r="B510" s="176" t="s">
        <v>888</v>
      </c>
      <c r="C510" s="402" t="s">
        <v>1405</v>
      </c>
      <c r="D510" s="403"/>
      <c r="E510" s="403"/>
      <c r="F510" s="403"/>
      <c r="G510" s="404"/>
      <c r="H510" s="306" t="s">
        <v>1407</v>
      </c>
      <c r="I510" s="405">
        <v>40</v>
      </c>
      <c r="J510" s="406"/>
      <c r="K510" s="122"/>
      <c r="L510" s="122"/>
      <c r="M510" s="122"/>
      <c r="N510" s="122"/>
      <c r="O510" s="122"/>
      <c r="P510" s="122"/>
      <c r="Q510" s="157"/>
    </row>
    <row r="511" spans="1:36" s="196" customFormat="1" ht="9.9499999999999993" customHeight="1">
      <c r="A511" s="167"/>
      <c r="B511" s="197"/>
      <c r="C511" s="292" t="s">
        <v>47</v>
      </c>
      <c r="D511" s="292"/>
      <c r="E511" s="292"/>
      <c r="F511" s="292"/>
      <c r="G511" s="293"/>
      <c r="H511" s="199" t="str">
        <f>IFERROR(VLOOKUP(#REF!,#REF!,3,0),"")</f>
        <v/>
      </c>
      <c r="I511" s="200"/>
      <c r="J511" s="200"/>
      <c r="K511" s="290"/>
      <c r="L511" s="290"/>
      <c r="M511" s="290"/>
      <c r="N511" s="290"/>
      <c r="O511" s="290"/>
      <c r="P511" s="290"/>
      <c r="Q511" s="205"/>
      <c r="R511" s="166"/>
      <c r="S511" s="166"/>
      <c r="T511" s="166"/>
      <c r="U511" s="166"/>
      <c r="V511" s="166"/>
      <c r="W511" s="166"/>
      <c r="X511" s="166"/>
      <c r="Y511" s="166"/>
      <c r="Z511" s="166"/>
      <c r="AA511" s="166"/>
      <c r="AB511" s="166"/>
      <c r="AC511" s="166"/>
      <c r="AD511" s="166"/>
      <c r="AE511" s="166"/>
      <c r="AF511" s="166"/>
      <c r="AG511" s="166"/>
      <c r="AH511" s="166"/>
      <c r="AI511" s="166"/>
      <c r="AJ511" s="166"/>
    </row>
    <row r="512" spans="1:36" s="169" customFormat="1" ht="24.95" customHeight="1">
      <c r="B512" s="174" t="s">
        <v>889</v>
      </c>
      <c r="C512" s="407" t="s">
        <v>1681</v>
      </c>
      <c r="D512" s="407"/>
      <c r="E512" s="407"/>
      <c r="F512" s="407"/>
      <c r="G512" s="407"/>
      <c r="H512" s="209"/>
      <c r="I512" s="408"/>
      <c r="J512" s="408"/>
      <c r="K512" s="290"/>
      <c r="L512" s="290"/>
      <c r="M512" s="290"/>
      <c r="N512" s="290"/>
      <c r="O512" s="290"/>
      <c r="P512" s="290"/>
      <c r="Q512" s="291">
        <f>SUBTOTAL(9,Q513:Q515)</f>
        <v>0</v>
      </c>
    </row>
    <row r="513" spans="1:36" s="167" customFormat="1" ht="48" customHeight="1" outlineLevel="1">
      <c r="B513" s="176" t="s">
        <v>890</v>
      </c>
      <c r="C513" s="402" t="s">
        <v>1546</v>
      </c>
      <c r="D513" s="403"/>
      <c r="E513" s="403"/>
      <c r="F513" s="403"/>
      <c r="G513" s="404"/>
      <c r="H513" s="308"/>
      <c r="I513" s="405">
        <f>'[24]3. FORÇA'!X77</f>
        <v>0</v>
      </c>
      <c r="J513" s="406"/>
      <c r="K513" s="122"/>
      <c r="L513" s="122"/>
      <c r="M513" s="122">
        <f>IFERROR(VLOOKUP(#REF!,#REF!,6,0),0)</f>
        <v>0</v>
      </c>
      <c r="N513" s="122">
        <f t="shared" ref="N513:N515" si="4">TRUNC(I513*K513,2)</f>
        <v>0</v>
      </c>
      <c r="O513" s="122">
        <f t="shared" ref="O513:O515" si="5">TRUNC(I513*L513,2)</f>
        <v>0</v>
      </c>
      <c r="P513" s="122">
        <f t="shared" ref="P513:P515" si="6">TRUNC(I513*M513,2)</f>
        <v>0</v>
      </c>
      <c r="Q513" s="157">
        <f t="shared" ref="Q513:Q515" si="7">SUM(N513:P513)</f>
        <v>0</v>
      </c>
    </row>
    <row r="514" spans="1:36" s="167" customFormat="1" ht="24.95" customHeight="1" outlineLevel="1">
      <c r="B514" s="176" t="s">
        <v>1682</v>
      </c>
      <c r="C514" s="402" t="s">
        <v>1409</v>
      </c>
      <c r="D514" s="403"/>
      <c r="E514" s="403"/>
      <c r="F514" s="403"/>
      <c r="G514" s="404"/>
      <c r="H514" s="308" t="s">
        <v>43</v>
      </c>
      <c r="I514" s="405">
        <v>30</v>
      </c>
      <c r="J514" s="406"/>
      <c r="K514" s="122"/>
      <c r="L514" s="122"/>
      <c r="M514" s="122"/>
      <c r="N514" s="122"/>
      <c r="O514" s="122"/>
      <c r="P514" s="122"/>
      <c r="Q514" s="157"/>
    </row>
    <row r="515" spans="1:36" s="167" customFormat="1" ht="24.95" customHeight="1" outlineLevel="1">
      <c r="B515" s="176" t="s">
        <v>1683</v>
      </c>
      <c r="C515" s="402"/>
      <c r="D515" s="403"/>
      <c r="E515" s="403"/>
      <c r="F515" s="403"/>
      <c r="G515" s="404"/>
      <c r="H515" s="308"/>
      <c r="I515" s="405">
        <f>'[24]3. FORÇA'!X91</f>
        <v>0</v>
      </c>
      <c r="J515" s="406"/>
      <c r="K515" s="122"/>
      <c r="L515" s="122"/>
      <c r="M515" s="122">
        <f>IFERROR(VLOOKUP(#REF!,#REF!,6,0),0)</f>
        <v>0</v>
      </c>
      <c r="N515" s="122">
        <f t="shared" si="4"/>
        <v>0</v>
      </c>
      <c r="O515" s="122">
        <f t="shared" si="5"/>
        <v>0</v>
      </c>
      <c r="P515" s="122">
        <f t="shared" si="6"/>
        <v>0</v>
      </c>
      <c r="Q515" s="157">
        <f t="shared" si="7"/>
        <v>0</v>
      </c>
    </row>
    <row r="516" spans="1:36" s="196" customFormat="1" ht="9.9499999999999993" customHeight="1">
      <c r="A516" s="167"/>
      <c r="B516" s="197"/>
      <c r="C516" s="198" t="s">
        <v>47</v>
      </c>
      <c r="D516" s="198"/>
      <c r="E516" s="198"/>
      <c r="F516" s="198"/>
      <c r="G516" s="199"/>
      <c r="H516" s="199" t="str">
        <f>IFERROR(VLOOKUP(#REF!,#REF!,3,0),"")</f>
        <v/>
      </c>
      <c r="I516" s="200"/>
      <c r="J516" s="200"/>
      <c r="K516" s="290"/>
      <c r="L516" s="290"/>
      <c r="M516" s="290"/>
      <c r="N516" s="290"/>
      <c r="O516" s="290"/>
      <c r="P516" s="290"/>
      <c r="Q516" s="205"/>
      <c r="R516" s="166"/>
      <c r="S516" s="166"/>
      <c r="T516" s="166"/>
      <c r="U516" s="166"/>
      <c r="V516" s="166"/>
      <c r="W516" s="166"/>
      <c r="X516" s="166"/>
      <c r="Y516" s="166"/>
      <c r="Z516" s="166"/>
      <c r="AA516" s="166"/>
      <c r="AB516" s="166"/>
      <c r="AC516" s="166"/>
      <c r="AD516" s="166"/>
      <c r="AE516" s="166"/>
      <c r="AF516" s="166"/>
      <c r="AG516" s="166"/>
      <c r="AH516" s="166"/>
      <c r="AI516" s="166"/>
      <c r="AJ516" s="166"/>
    </row>
    <row r="517" spans="1:36" s="169" customFormat="1" ht="24.95" customHeight="1">
      <c r="B517" s="174" t="s">
        <v>891</v>
      </c>
      <c r="C517" s="407" t="s">
        <v>1410</v>
      </c>
      <c r="D517" s="407"/>
      <c r="E517" s="407"/>
      <c r="F517" s="407"/>
      <c r="G517" s="407"/>
      <c r="H517" s="209"/>
      <c r="I517" s="408"/>
      <c r="J517" s="408"/>
      <c r="K517" s="290"/>
      <c r="L517" s="290"/>
      <c r="M517" s="290"/>
      <c r="N517" s="290"/>
      <c r="O517" s="290"/>
      <c r="P517" s="290"/>
      <c r="Q517" s="291">
        <f>SUBTOTAL(9,Q518:Q531)</f>
        <v>0</v>
      </c>
    </row>
    <row r="518" spans="1:36" s="167" customFormat="1" ht="43.5" customHeight="1" outlineLevel="1">
      <c r="B518" s="176" t="s">
        <v>892</v>
      </c>
      <c r="C518" s="402" t="s">
        <v>1411</v>
      </c>
      <c r="D518" s="403"/>
      <c r="E518" s="403"/>
      <c r="F518" s="403"/>
      <c r="G518" s="404"/>
      <c r="H518" s="308" t="str">
        <f>'[24]3. FORÇA'!W93</f>
        <v/>
      </c>
      <c r="I518" s="405"/>
      <c r="J518" s="406"/>
      <c r="K518" s="122"/>
      <c r="L518" s="122"/>
      <c r="M518" s="122"/>
      <c r="N518" s="122"/>
      <c r="O518" s="122"/>
      <c r="P518" s="122"/>
      <c r="Q518" s="157"/>
    </row>
    <row r="519" spans="1:36" s="167" customFormat="1" ht="24.95" customHeight="1" outlineLevel="1">
      <c r="B519" s="176" t="s">
        <v>893</v>
      </c>
      <c r="C519" s="402" t="s">
        <v>1412</v>
      </c>
      <c r="D519" s="403"/>
      <c r="E519" s="403"/>
      <c r="F519" s="403"/>
      <c r="G519" s="404"/>
      <c r="H519" s="308" t="s">
        <v>1419</v>
      </c>
      <c r="I519" s="405">
        <v>12</v>
      </c>
      <c r="J519" s="406"/>
      <c r="K519" s="289"/>
      <c r="L519" s="289"/>
      <c r="M519" s="122"/>
      <c r="N519" s="122"/>
      <c r="O519" s="122"/>
      <c r="P519" s="122"/>
      <c r="Q519" s="157"/>
    </row>
    <row r="520" spans="1:36" s="167" customFormat="1" ht="24.95" customHeight="1" outlineLevel="1">
      <c r="B520" s="176" t="s">
        <v>894</v>
      </c>
      <c r="C520" s="402"/>
      <c r="D520" s="403"/>
      <c r="E520" s="403"/>
      <c r="F520" s="403"/>
      <c r="G520" s="404"/>
      <c r="H520" s="308"/>
      <c r="I520" s="405"/>
      <c r="J520" s="406"/>
      <c r="K520" s="288"/>
      <c r="L520" s="288"/>
      <c r="M520" s="122"/>
      <c r="N520" s="122"/>
      <c r="O520" s="122"/>
      <c r="P520" s="122"/>
      <c r="Q520" s="157"/>
    </row>
    <row r="521" spans="1:36" s="167" customFormat="1" ht="50.25" customHeight="1" outlineLevel="1">
      <c r="B521" s="176" t="s">
        <v>895</v>
      </c>
      <c r="C521" s="402" t="s">
        <v>1545</v>
      </c>
      <c r="D521" s="403"/>
      <c r="E521" s="403"/>
      <c r="F521" s="403"/>
      <c r="G521" s="404"/>
      <c r="H521" s="308" t="str">
        <f>'[24]3. FORÇA'!W108</f>
        <v/>
      </c>
      <c r="I521" s="405"/>
      <c r="J521" s="406"/>
      <c r="K521" s="122"/>
      <c r="L521" s="122"/>
      <c r="M521" s="122"/>
      <c r="N521" s="122"/>
      <c r="O521" s="122"/>
      <c r="P521" s="122"/>
      <c r="Q521" s="157"/>
    </row>
    <row r="522" spans="1:36" s="167" customFormat="1" ht="24.95" customHeight="1" outlineLevel="1">
      <c r="B522" s="176" t="s">
        <v>896</v>
      </c>
      <c r="C522" s="402" t="s">
        <v>1413</v>
      </c>
      <c r="D522" s="403"/>
      <c r="E522" s="403"/>
      <c r="F522" s="403"/>
      <c r="G522" s="404"/>
      <c r="H522" s="308" t="s">
        <v>636</v>
      </c>
      <c r="I522" s="405">
        <v>10</v>
      </c>
      <c r="J522" s="406"/>
      <c r="K522" s="122"/>
      <c r="L522" s="122"/>
      <c r="M522" s="122"/>
      <c r="N522" s="122"/>
      <c r="O522" s="122"/>
      <c r="P522" s="122"/>
      <c r="Q522" s="157"/>
    </row>
    <row r="523" spans="1:36" s="167" customFormat="1" ht="24.95" customHeight="1" outlineLevel="1">
      <c r="B523" s="176" t="s">
        <v>897</v>
      </c>
      <c r="C523" s="402"/>
      <c r="D523" s="403"/>
      <c r="E523" s="403"/>
      <c r="F523" s="403"/>
      <c r="G523" s="404"/>
      <c r="H523" s="308" t="str">
        <f>'[24]3. FORÇA'!W110</f>
        <v/>
      </c>
      <c r="I523" s="405"/>
      <c r="J523" s="406"/>
      <c r="K523" s="122"/>
      <c r="L523" s="122"/>
      <c r="M523" s="122"/>
      <c r="N523" s="122"/>
      <c r="O523" s="122"/>
      <c r="P523" s="122"/>
      <c r="Q523" s="157"/>
    </row>
    <row r="524" spans="1:36" s="167" customFormat="1" ht="24.95" customHeight="1" outlineLevel="1">
      <c r="B524" s="176" t="s">
        <v>1386</v>
      </c>
      <c r="C524" s="402" t="s">
        <v>1414</v>
      </c>
      <c r="D524" s="403"/>
      <c r="E524" s="403"/>
      <c r="F524" s="403"/>
      <c r="G524" s="404"/>
      <c r="H524" s="308" t="str">
        <f>'[24]3. FORÇA'!W111</f>
        <v/>
      </c>
      <c r="I524" s="405"/>
      <c r="J524" s="406"/>
      <c r="K524" s="122"/>
      <c r="L524" s="122"/>
      <c r="M524" s="122"/>
      <c r="N524" s="122"/>
      <c r="O524" s="122"/>
      <c r="P524" s="122"/>
      <c r="Q524" s="157"/>
    </row>
    <row r="525" spans="1:36" s="167" customFormat="1" ht="24.95" customHeight="1" outlineLevel="1">
      <c r="B525" s="176" t="s">
        <v>1387</v>
      </c>
      <c r="C525" s="402" t="s">
        <v>1415</v>
      </c>
      <c r="D525" s="403"/>
      <c r="E525" s="403"/>
      <c r="F525" s="403"/>
      <c r="G525" s="404"/>
      <c r="H525" s="308" t="s">
        <v>636</v>
      </c>
      <c r="I525" s="405">
        <v>20</v>
      </c>
      <c r="J525" s="406"/>
      <c r="K525" s="122"/>
      <c r="L525" s="122"/>
      <c r="M525" s="122"/>
      <c r="N525" s="122"/>
      <c r="O525" s="122"/>
      <c r="P525" s="122"/>
      <c r="Q525" s="157"/>
    </row>
    <row r="526" spans="1:36" s="167" customFormat="1" ht="24.95" customHeight="1" outlineLevel="1">
      <c r="B526" s="176" t="s">
        <v>1388</v>
      </c>
      <c r="C526" s="402"/>
      <c r="D526" s="403"/>
      <c r="E526" s="403"/>
      <c r="F526" s="403"/>
      <c r="G526" s="404"/>
      <c r="H526" s="308" t="str">
        <f>'[24]3. FORÇA'!W113</f>
        <v/>
      </c>
      <c r="I526" s="405"/>
      <c r="J526" s="406"/>
      <c r="K526" s="122"/>
      <c r="L526" s="122"/>
      <c r="M526" s="122"/>
      <c r="N526" s="122"/>
      <c r="O526" s="122"/>
      <c r="P526" s="122"/>
      <c r="Q526" s="157"/>
    </row>
    <row r="527" spans="1:36" s="167" customFormat="1" ht="36.75" customHeight="1" outlineLevel="1">
      <c r="B527" s="176" t="s">
        <v>1389</v>
      </c>
      <c r="C527" s="402" t="s">
        <v>1416</v>
      </c>
      <c r="D527" s="403"/>
      <c r="E527" s="403"/>
      <c r="F527" s="403"/>
      <c r="G527" s="404"/>
      <c r="H527" s="308" t="str">
        <f>'[24]3. FORÇA'!W114</f>
        <v/>
      </c>
      <c r="I527" s="405"/>
      <c r="J527" s="406"/>
      <c r="K527" s="122"/>
      <c r="L527" s="122"/>
      <c r="M527" s="122"/>
      <c r="N527" s="122"/>
      <c r="O527" s="122"/>
      <c r="P527" s="122"/>
      <c r="Q527" s="157"/>
    </row>
    <row r="528" spans="1:36" s="167" customFormat="1" ht="24.95" customHeight="1" outlineLevel="1">
      <c r="B528" s="176" t="s">
        <v>1390</v>
      </c>
      <c r="C528" s="402" t="s">
        <v>1409</v>
      </c>
      <c r="D528" s="403"/>
      <c r="E528" s="403"/>
      <c r="F528" s="403"/>
      <c r="G528" s="404"/>
      <c r="H528" s="308" t="s">
        <v>636</v>
      </c>
      <c r="I528" s="405">
        <v>10</v>
      </c>
      <c r="J528" s="406"/>
      <c r="K528" s="122"/>
      <c r="L528" s="122"/>
      <c r="M528" s="122"/>
      <c r="N528" s="122"/>
      <c r="O528" s="122"/>
      <c r="P528" s="122"/>
      <c r="Q528" s="157"/>
    </row>
    <row r="529" spans="1:36" s="167" customFormat="1" ht="24.95" customHeight="1" outlineLevel="1">
      <c r="B529" s="176" t="s">
        <v>1391</v>
      </c>
      <c r="C529" s="402"/>
      <c r="D529" s="403"/>
      <c r="E529" s="403"/>
      <c r="F529" s="403"/>
      <c r="G529" s="404"/>
      <c r="H529" s="308"/>
      <c r="I529" s="405"/>
      <c r="J529" s="406"/>
      <c r="K529" s="122"/>
      <c r="L529" s="122"/>
      <c r="M529" s="122"/>
      <c r="N529" s="122"/>
      <c r="O529" s="122"/>
      <c r="P529" s="122"/>
      <c r="Q529" s="157"/>
    </row>
    <row r="530" spans="1:36" s="167" customFormat="1" ht="36.75" customHeight="1" outlineLevel="1">
      <c r="B530" s="176" t="s">
        <v>1392</v>
      </c>
      <c r="C530" s="402" t="s">
        <v>1417</v>
      </c>
      <c r="D530" s="403"/>
      <c r="E530" s="403"/>
      <c r="F530" s="403"/>
      <c r="G530" s="404"/>
      <c r="H530" s="308" t="str">
        <f>'[24]3. FORÇA'!W117</f>
        <v/>
      </c>
      <c r="I530" s="405"/>
      <c r="J530" s="406"/>
      <c r="K530" s="122"/>
      <c r="L530" s="122"/>
      <c r="M530" s="122"/>
      <c r="N530" s="122"/>
      <c r="O530" s="122"/>
      <c r="P530" s="122"/>
      <c r="Q530" s="157"/>
    </row>
    <row r="531" spans="1:36" s="167" customFormat="1" ht="24.95" customHeight="1" outlineLevel="1">
      <c r="B531" s="176" t="s">
        <v>1393</v>
      </c>
      <c r="C531" s="402" t="s">
        <v>1418</v>
      </c>
      <c r="D531" s="403"/>
      <c r="E531" s="403"/>
      <c r="F531" s="403"/>
      <c r="G531" s="404"/>
      <c r="H531" s="308" t="s">
        <v>636</v>
      </c>
      <c r="I531" s="405">
        <v>11</v>
      </c>
      <c r="J531" s="406"/>
      <c r="K531" s="122"/>
      <c r="L531" s="122"/>
      <c r="M531" s="122"/>
      <c r="N531" s="122"/>
      <c r="O531" s="122"/>
      <c r="P531" s="122"/>
      <c r="Q531" s="157"/>
    </row>
    <row r="532" spans="1:36" s="196" customFormat="1" ht="9.9499999999999993" customHeight="1">
      <c r="A532" s="167"/>
      <c r="B532" s="176"/>
      <c r="C532" s="198" t="s">
        <v>47</v>
      </c>
      <c r="D532" s="198"/>
      <c r="E532" s="198"/>
      <c r="F532" s="198"/>
      <c r="G532" s="199"/>
      <c r="H532" s="199" t="str">
        <f>IFERROR(VLOOKUP(#REF!,#REF!,3,0),"")</f>
        <v/>
      </c>
      <c r="I532" s="200"/>
      <c r="J532" s="200"/>
      <c r="K532" s="285"/>
      <c r="L532" s="285"/>
      <c r="M532" s="285"/>
      <c r="N532" s="285"/>
      <c r="O532" s="285"/>
      <c r="P532" s="285"/>
      <c r="Q532" s="205"/>
      <c r="R532" s="166"/>
      <c r="S532" s="166"/>
      <c r="T532" s="166"/>
      <c r="U532" s="166"/>
      <c r="V532" s="166"/>
      <c r="W532" s="166"/>
      <c r="X532" s="166"/>
      <c r="Y532" s="166"/>
      <c r="Z532" s="166"/>
      <c r="AA532" s="166"/>
      <c r="AB532" s="166"/>
      <c r="AC532" s="166"/>
      <c r="AD532" s="166"/>
      <c r="AE532" s="166"/>
      <c r="AF532" s="166"/>
      <c r="AG532" s="166"/>
      <c r="AH532" s="166"/>
      <c r="AI532" s="166"/>
      <c r="AJ532" s="166"/>
    </row>
    <row r="533" spans="1:36" s="169" customFormat="1" ht="24.95" customHeight="1">
      <c r="B533" s="174" t="s">
        <v>1684</v>
      </c>
      <c r="C533" s="407" t="s">
        <v>238</v>
      </c>
      <c r="D533" s="407"/>
      <c r="E533" s="407"/>
      <c r="F533" s="407"/>
      <c r="G533" s="407"/>
      <c r="H533" s="209"/>
      <c r="I533" s="408"/>
      <c r="J533" s="408"/>
      <c r="K533" s="285"/>
      <c r="L533" s="285"/>
      <c r="M533" s="285"/>
      <c r="N533" s="285"/>
      <c r="O533" s="285"/>
      <c r="P533" s="285"/>
      <c r="Q533" s="286">
        <f>SUBTOTAL(9,Q534:Q556)</f>
        <v>0</v>
      </c>
    </row>
    <row r="534" spans="1:36" s="167" customFormat="1" ht="24.95" customHeight="1" outlineLevel="1">
      <c r="B534" s="176" t="s">
        <v>1685</v>
      </c>
      <c r="C534" s="402" t="s">
        <v>529</v>
      </c>
      <c r="D534" s="403"/>
      <c r="E534" s="403"/>
      <c r="F534" s="403"/>
      <c r="G534" s="404"/>
      <c r="H534" s="123" t="s">
        <v>42</v>
      </c>
      <c r="I534" s="405">
        <v>1</v>
      </c>
      <c r="J534" s="406"/>
      <c r="K534" s="122"/>
      <c r="L534" s="122"/>
      <c r="M534" s="122"/>
      <c r="N534" s="122"/>
      <c r="O534" s="122"/>
      <c r="P534" s="122"/>
      <c r="Q534" s="157"/>
    </row>
    <row r="535" spans="1:36" s="167" customFormat="1" ht="24.95" customHeight="1" outlineLevel="1">
      <c r="B535" s="176" t="s">
        <v>1686</v>
      </c>
      <c r="C535" s="402" t="s">
        <v>530</v>
      </c>
      <c r="D535" s="403"/>
      <c r="E535" s="403"/>
      <c r="F535" s="403"/>
      <c r="G535" s="404"/>
      <c r="H535" s="123" t="s">
        <v>42</v>
      </c>
      <c r="I535" s="405">
        <v>1</v>
      </c>
      <c r="J535" s="406"/>
      <c r="K535" s="122"/>
      <c r="L535" s="122"/>
      <c r="M535" s="122"/>
      <c r="N535" s="122"/>
      <c r="O535" s="122"/>
      <c r="P535" s="122"/>
      <c r="Q535" s="157"/>
    </row>
    <row r="536" spans="1:36" s="167" customFormat="1" ht="24.95" customHeight="1" outlineLevel="1">
      <c r="B536" s="176" t="s">
        <v>1687</v>
      </c>
      <c r="C536" s="402" t="s">
        <v>531</v>
      </c>
      <c r="D536" s="403"/>
      <c r="E536" s="403"/>
      <c r="F536" s="403"/>
      <c r="G536" s="404"/>
      <c r="H536" s="123" t="s">
        <v>42</v>
      </c>
      <c r="I536" s="405">
        <v>1</v>
      </c>
      <c r="J536" s="406"/>
      <c r="K536" s="122"/>
      <c r="L536" s="122"/>
      <c r="M536" s="122"/>
      <c r="N536" s="122"/>
      <c r="O536" s="122"/>
      <c r="P536" s="122"/>
      <c r="Q536" s="157"/>
    </row>
    <row r="537" spans="1:36" s="167" customFormat="1" ht="24.95" customHeight="1" outlineLevel="1">
      <c r="B537" s="176" t="s">
        <v>1688</v>
      </c>
      <c r="C537" s="402" t="s">
        <v>532</v>
      </c>
      <c r="D537" s="403"/>
      <c r="E537" s="403"/>
      <c r="F537" s="403"/>
      <c r="G537" s="404"/>
      <c r="H537" s="123" t="s">
        <v>42</v>
      </c>
      <c r="I537" s="405">
        <v>1</v>
      </c>
      <c r="J537" s="406"/>
      <c r="K537" s="122"/>
      <c r="L537" s="122"/>
      <c r="M537" s="122"/>
      <c r="N537" s="122"/>
      <c r="O537" s="122"/>
      <c r="P537" s="122"/>
      <c r="Q537" s="157"/>
    </row>
    <row r="538" spans="1:36" s="167" customFormat="1" ht="24.95" customHeight="1" outlineLevel="1">
      <c r="B538" s="176" t="s">
        <v>1689</v>
      </c>
      <c r="C538" s="402" t="s">
        <v>533</v>
      </c>
      <c r="D538" s="403"/>
      <c r="E538" s="403"/>
      <c r="F538" s="403"/>
      <c r="G538" s="404"/>
      <c r="H538" s="123" t="s">
        <v>42</v>
      </c>
      <c r="I538" s="405">
        <v>1</v>
      </c>
      <c r="J538" s="406"/>
      <c r="K538" s="122"/>
      <c r="L538" s="122"/>
      <c r="M538" s="122"/>
      <c r="N538" s="122"/>
      <c r="O538" s="122"/>
      <c r="P538" s="122"/>
      <c r="Q538" s="157"/>
    </row>
    <row r="539" spans="1:36" s="167" customFormat="1" ht="24.95" customHeight="1" outlineLevel="1">
      <c r="B539" s="176" t="s">
        <v>1690</v>
      </c>
      <c r="C539" s="402" t="s">
        <v>534</v>
      </c>
      <c r="D539" s="403"/>
      <c r="E539" s="403"/>
      <c r="F539" s="403"/>
      <c r="G539" s="404"/>
      <c r="H539" s="123" t="s">
        <v>42</v>
      </c>
      <c r="I539" s="405">
        <v>1</v>
      </c>
      <c r="J539" s="406"/>
      <c r="K539" s="122"/>
      <c r="L539" s="122"/>
      <c r="M539" s="122"/>
      <c r="N539" s="122"/>
      <c r="O539" s="122"/>
      <c r="P539" s="122"/>
      <c r="Q539" s="157"/>
    </row>
    <row r="540" spans="1:36" s="167" customFormat="1" ht="24.95" customHeight="1" outlineLevel="1">
      <c r="B540" s="176" t="s">
        <v>1691</v>
      </c>
      <c r="C540" s="402" t="s">
        <v>535</v>
      </c>
      <c r="D540" s="403"/>
      <c r="E540" s="403"/>
      <c r="F540" s="403"/>
      <c r="G540" s="404"/>
      <c r="H540" s="123" t="s">
        <v>42</v>
      </c>
      <c r="I540" s="405">
        <v>1</v>
      </c>
      <c r="J540" s="406"/>
      <c r="K540" s="122"/>
      <c r="L540" s="122"/>
      <c r="M540" s="122"/>
      <c r="N540" s="122"/>
      <c r="O540" s="122"/>
      <c r="P540" s="122"/>
      <c r="Q540" s="157"/>
    </row>
    <row r="541" spans="1:36" s="167" customFormat="1" ht="24.95" customHeight="1" outlineLevel="1">
      <c r="B541" s="176" t="s">
        <v>1692</v>
      </c>
      <c r="C541" s="402" t="s">
        <v>536</v>
      </c>
      <c r="D541" s="403"/>
      <c r="E541" s="403"/>
      <c r="F541" s="403"/>
      <c r="G541" s="404"/>
      <c r="H541" s="123" t="s">
        <v>42</v>
      </c>
      <c r="I541" s="405">
        <v>1</v>
      </c>
      <c r="J541" s="406"/>
      <c r="K541" s="122"/>
      <c r="L541" s="122"/>
      <c r="M541" s="122"/>
      <c r="N541" s="122"/>
      <c r="O541" s="122"/>
      <c r="P541" s="122"/>
      <c r="Q541" s="157"/>
    </row>
    <row r="542" spans="1:36" s="167" customFormat="1" ht="24.95" customHeight="1" outlineLevel="1">
      <c r="B542" s="176" t="s">
        <v>1693</v>
      </c>
      <c r="C542" s="402" t="s">
        <v>537</v>
      </c>
      <c r="D542" s="403"/>
      <c r="E542" s="403"/>
      <c r="F542" s="403"/>
      <c r="G542" s="404"/>
      <c r="H542" s="123" t="s">
        <v>42</v>
      </c>
      <c r="I542" s="405">
        <v>1</v>
      </c>
      <c r="J542" s="406"/>
      <c r="K542" s="122"/>
      <c r="L542" s="122"/>
      <c r="M542" s="122"/>
      <c r="N542" s="122"/>
      <c r="O542" s="122"/>
      <c r="P542" s="122"/>
      <c r="Q542" s="157"/>
    </row>
    <row r="543" spans="1:36" s="167" customFormat="1" ht="24.95" customHeight="1" outlineLevel="1">
      <c r="B543" s="176" t="s">
        <v>1694</v>
      </c>
      <c r="C543" s="402" t="s">
        <v>538</v>
      </c>
      <c r="D543" s="403"/>
      <c r="E543" s="403"/>
      <c r="F543" s="403"/>
      <c r="G543" s="404"/>
      <c r="H543" s="123" t="s">
        <v>42</v>
      </c>
      <c r="I543" s="405">
        <v>1</v>
      </c>
      <c r="J543" s="406"/>
      <c r="K543" s="122"/>
      <c r="L543" s="122"/>
      <c r="M543" s="122"/>
      <c r="N543" s="122"/>
      <c r="O543" s="122"/>
      <c r="P543" s="122"/>
      <c r="Q543" s="157"/>
    </row>
    <row r="544" spans="1:36" s="167" customFormat="1" ht="24.95" customHeight="1" outlineLevel="1">
      <c r="B544" s="176" t="s">
        <v>1695</v>
      </c>
      <c r="C544" s="402" t="s">
        <v>539</v>
      </c>
      <c r="D544" s="403"/>
      <c r="E544" s="403"/>
      <c r="F544" s="403"/>
      <c r="G544" s="404"/>
      <c r="H544" s="123" t="s">
        <v>42</v>
      </c>
      <c r="I544" s="405">
        <v>1</v>
      </c>
      <c r="J544" s="406"/>
      <c r="K544" s="122"/>
      <c r="L544" s="122"/>
      <c r="M544" s="122"/>
      <c r="N544" s="122"/>
      <c r="O544" s="122"/>
      <c r="P544" s="122"/>
      <c r="Q544" s="157"/>
    </row>
    <row r="545" spans="1:36" s="167" customFormat="1" ht="24.95" customHeight="1" outlineLevel="1">
      <c r="B545" s="176" t="s">
        <v>1696</v>
      </c>
      <c r="C545" s="402" t="s">
        <v>540</v>
      </c>
      <c r="D545" s="403"/>
      <c r="E545" s="403"/>
      <c r="F545" s="403"/>
      <c r="G545" s="404"/>
      <c r="H545" s="123" t="s">
        <v>42</v>
      </c>
      <c r="I545" s="405">
        <v>1</v>
      </c>
      <c r="J545" s="406"/>
      <c r="K545" s="122"/>
      <c r="L545" s="122"/>
      <c r="M545" s="122"/>
      <c r="N545" s="122"/>
      <c r="O545" s="122"/>
      <c r="P545" s="122"/>
      <c r="Q545" s="157"/>
    </row>
    <row r="546" spans="1:36" s="167" customFormat="1" ht="24.95" customHeight="1" outlineLevel="1">
      <c r="B546" s="176" t="s">
        <v>1697</v>
      </c>
      <c r="C546" s="402" t="s">
        <v>541</v>
      </c>
      <c r="D546" s="403"/>
      <c r="E546" s="403"/>
      <c r="F546" s="403"/>
      <c r="G546" s="404"/>
      <c r="H546" s="123" t="s">
        <v>42</v>
      </c>
      <c r="I546" s="405">
        <v>1</v>
      </c>
      <c r="J546" s="406"/>
      <c r="K546" s="122"/>
      <c r="L546" s="122"/>
      <c r="M546" s="122"/>
      <c r="N546" s="122"/>
      <c r="O546" s="122"/>
      <c r="P546" s="122"/>
      <c r="Q546" s="157"/>
    </row>
    <row r="547" spans="1:36" s="167" customFormat="1" ht="24.95" customHeight="1" outlineLevel="1">
      <c r="B547" s="176" t="s">
        <v>1698</v>
      </c>
      <c r="C547" s="402" t="s">
        <v>542</v>
      </c>
      <c r="D547" s="403"/>
      <c r="E547" s="403"/>
      <c r="F547" s="403"/>
      <c r="G547" s="404"/>
      <c r="H547" s="123" t="s">
        <v>42</v>
      </c>
      <c r="I547" s="405">
        <v>1</v>
      </c>
      <c r="J547" s="406"/>
      <c r="K547" s="122"/>
      <c r="L547" s="122"/>
      <c r="M547" s="122"/>
      <c r="N547" s="122"/>
      <c r="O547" s="122"/>
      <c r="P547" s="122"/>
      <c r="Q547" s="157"/>
    </row>
    <row r="548" spans="1:36" s="167" customFormat="1" ht="24.95" customHeight="1" outlineLevel="1">
      <c r="B548" s="176" t="s">
        <v>1699</v>
      </c>
      <c r="C548" s="402" t="s">
        <v>268</v>
      </c>
      <c r="D548" s="403"/>
      <c r="E548" s="403"/>
      <c r="F548" s="403"/>
      <c r="G548" s="404"/>
      <c r="H548" s="123" t="s">
        <v>42</v>
      </c>
      <c r="I548" s="405">
        <v>1</v>
      </c>
      <c r="J548" s="406"/>
      <c r="K548" s="122"/>
      <c r="L548" s="122"/>
      <c r="M548" s="122"/>
      <c r="N548" s="122"/>
      <c r="O548" s="122"/>
      <c r="P548" s="122"/>
      <c r="Q548" s="157"/>
    </row>
    <row r="549" spans="1:36" s="167" customFormat="1" ht="24.95" customHeight="1" outlineLevel="1">
      <c r="B549" s="176" t="s">
        <v>1700</v>
      </c>
      <c r="C549" s="402" t="s">
        <v>267</v>
      </c>
      <c r="D549" s="403"/>
      <c r="E549" s="403"/>
      <c r="F549" s="403"/>
      <c r="G549" s="404"/>
      <c r="H549" s="123" t="s">
        <v>42</v>
      </c>
      <c r="I549" s="405">
        <v>1</v>
      </c>
      <c r="J549" s="406"/>
      <c r="K549" s="122"/>
      <c r="L549" s="122"/>
      <c r="M549" s="122"/>
      <c r="N549" s="122"/>
      <c r="O549" s="122"/>
      <c r="P549" s="122"/>
      <c r="Q549" s="157"/>
    </row>
    <row r="550" spans="1:36" s="167" customFormat="1" ht="24.95" customHeight="1" outlineLevel="1">
      <c r="B550" s="176" t="s">
        <v>1701</v>
      </c>
      <c r="C550" s="402" t="s">
        <v>266</v>
      </c>
      <c r="D550" s="403"/>
      <c r="E550" s="403"/>
      <c r="F550" s="403"/>
      <c r="G550" s="404"/>
      <c r="H550" s="123" t="s">
        <v>42</v>
      </c>
      <c r="I550" s="405">
        <v>3</v>
      </c>
      <c r="J550" s="406"/>
      <c r="K550" s="122"/>
      <c r="L550" s="122"/>
      <c r="M550" s="122"/>
      <c r="N550" s="122"/>
      <c r="O550" s="122"/>
      <c r="P550" s="122"/>
      <c r="Q550" s="157"/>
    </row>
    <row r="551" spans="1:36" s="167" customFormat="1" ht="24.95" customHeight="1" outlineLevel="1">
      <c r="B551" s="176" t="s">
        <v>1702</v>
      </c>
      <c r="C551" s="402" t="s">
        <v>265</v>
      </c>
      <c r="D551" s="403"/>
      <c r="E551" s="403"/>
      <c r="F551" s="403"/>
      <c r="G551" s="404"/>
      <c r="H551" s="123" t="s">
        <v>42</v>
      </c>
      <c r="I551" s="405">
        <v>4</v>
      </c>
      <c r="J551" s="406"/>
      <c r="K551" s="122"/>
      <c r="L551" s="122"/>
      <c r="M551" s="122"/>
      <c r="N551" s="122"/>
      <c r="O551" s="122"/>
      <c r="P551" s="122"/>
      <c r="Q551" s="157"/>
    </row>
    <row r="552" spans="1:36" s="167" customFormat="1" ht="39.950000000000003" customHeight="1" outlineLevel="1">
      <c r="B552" s="176" t="s">
        <v>1703</v>
      </c>
      <c r="C552" s="402" t="s">
        <v>507</v>
      </c>
      <c r="D552" s="403"/>
      <c r="E552" s="403"/>
      <c r="F552" s="403"/>
      <c r="G552" s="404"/>
      <c r="H552" s="123" t="s">
        <v>42</v>
      </c>
      <c r="I552" s="405">
        <v>1</v>
      </c>
      <c r="J552" s="406"/>
      <c r="K552" s="122"/>
      <c r="L552" s="122"/>
      <c r="M552" s="122"/>
      <c r="N552" s="122"/>
      <c r="O552" s="122"/>
      <c r="P552" s="122"/>
      <c r="Q552" s="157"/>
    </row>
    <row r="553" spans="1:36" s="167" customFormat="1" ht="24.95" customHeight="1" outlineLevel="1">
      <c r="B553" s="176" t="s">
        <v>1704</v>
      </c>
      <c r="C553" s="402" t="s">
        <v>508</v>
      </c>
      <c r="D553" s="403"/>
      <c r="E553" s="403"/>
      <c r="F553" s="403"/>
      <c r="G553" s="404"/>
      <c r="H553" s="306" t="s">
        <v>42</v>
      </c>
      <c r="I553" s="405">
        <v>2</v>
      </c>
      <c r="J553" s="406"/>
      <c r="K553" s="122"/>
      <c r="L553" s="122"/>
      <c r="M553" s="122"/>
      <c r="N553" s="122"/>
      <c r="O553" s="122"/>
      <c r="P553" s="122"/>
      <c r="Q553" s="157"/>
    </row>
    <row r="554" spans="1:36" s="167" customFormat="1" ht="34.5" customHeight="1" outlineLevel="1">
      <c r="B554" s="176" t="s">
        <v>1705</v>
      </c>
      <c r="C554" s="402" t="s">
        <v>1360</v>
      </c>
      <c r="D554" s="403"/>
      <c r="E554" s="403"/>
      <c r="F554" s="403"/>
      <c r="G554" s="404"/>
      <c r="H554" s="306" t="s">
        <v>42</v>
      </c>
      <c r="I554" s="405">
        <v>1</v>
      </c>
      <c r="J554" s="406"/>
      <c r="K554" s="122"/>
      <c r="L554" s="122"/>
      <c r="M554" s="122"/>
      <c r="N554" s="122"/>
      <c r="O554" s="122"/>
      <c r="P554" s="122"/>
      <c r="Q554" s="157"/>
    </row>
    <row r="555" spans="1:36" s="167" customFormat="1" ht="34.5" customHeight="1" outlineLevel="1">
      <c r="B555" s="176" t="s">
        <v>1706</v>
      </c>
      <c r="C555" s="402" t="s">
        <v>1471</v>
      </c>
      <c r="D555" s="403"/>
      <c r="E555" s="403"/>
      <c r="F555" s="403"/>
      <c r="G555" s="404"/>
      <c r="H555" s="306" t="s">
        <v>637</v>
      </c>
      <c r="I555" s="405">
        <v>1</v>
      </c>
      <c r="J555" s="406"/>
      <c r="K555" s="122"/>
      <c r="L555" s="122"/>
      <c r="M555" s="122"/>
      <c r="N555" s="122"/>
      <c r="O555" s="122"/>
      <c r="P555" s="122"/>
      <c r="Q555" s="157"/>
    </row>
    <row r="556" spans="1:36" s="196" customFormat="1" ht="9.9499999999999993" customHeight="1">
      <c r="A556" s="167"/>
      <c r="B556" s="197"/>
      <c r="C556" s="198" t="s">
        <v>47</v>
      </c>
      <c r="D556" s="198"/>
      <c r="E556" s="198"/>
      <c r="F556" s="198"/>
      <c r="G556" s="199"/>
      <c r="H556" s="199" t="str">
        <f>IFERROR(VLOOKUP(#REF!,#REF!,3,0),"")</f>
        <v/>
      </c>
      <c r="I556" s="200"/>
      <c r="J556" s="200"/>
      <c r="K556" s="201"/>
      <c r="L556" s="201"/>
      <c r="M556" s="201"/>
      <c r="N556" s="201"/>
      <c r="O556" s="201"/>
      <c r="P556" s="201"/>
      <c r="Q556" s="205"/>
      <c r="R556" s="166"/>
      <c r="S556" s="166"/>
      <c r="T556" s="166"/>
      <c r="U556" s="166"/>
      <c r="V556" s="166"/>
      <c r="W556" s="166"/>
      <c r="X556" s="166"/>
      <c r="Y556" s="166"/>
      <c r="Z556" s="166"/>
      <c r="AA556" s="166"/>
      <c r="AB556" s="166"/>
      <c r="AC556" s="166"/>
      <c r="AD556" s="166"/>
      <c r="AE556" s="166"/>
      <c r="AF556" s="166"/>
      <c r="AG556" s="166"/>
      <c r="AH556" s="166"/>
      <c r="AI556" s="166"/>
      <c r="AJ556" s="166"/>
    </row>
    <row r="557" spans="1:36" s="169" customFormat="1" ht="24.95" customHeight="1">
      <c r="B557" s="174" t="s">
        <v>1707</v>
      </c>
      <c r="C557" s="407" t="s">
        <v>543</v>
      </c>
      <c r="D557" s="407"/>
      <c r="E557" s="407"/>
      <c r="F557" s="407"/>
      <c r="G557" s="407"/>
      <c r="H557" s="209"/>
      <c r="I557" s="408"/>
      <c r="J557" s="408"/>
      <c r="K557" s="201"/>
      <c r="L557" s="201"/>
      <c r="M557" s="201"/>
      <c r="N557" s="201"/>
      <c r="O557" s="201"/>
      <c r="P557" s="201"/>
      <c r="Q557" s="189">
        <f>SUBTOTAL(9,Q558:Q559)</f>
        <v>0</v>
      </c>
    </row>
    <row r="558" spans="1:36" s="167" customFormat="1" ht="24.95" customHeight="1" outlineLevel="1">
      <c r="B558" s="176" t="s">
        <v>1708</v>
      </c>
      <c r="C558" s="402" t="s">
        <v>271</v>
      </c>
      <c r="D558" s="403"/>
      <c r="E558" s="403"/>
      <c r="F558" s="403"/>
      <c r="G558" s="404"/>
      <c r="H558" s="123" t="s">
        <v>42</v>
      </c>
      <c r="I558" s="405">
        <v>1</v>
      </c>
      <c r="J558" s="406"/>
      <c r="K558" s="122"/>
      <c r="L558" s="122"/>
      <c r="M558" s="122"/>
      <c r="N558" s="122"/>
      <c r="O558" s="122"/>
      <c r="P558" s="122"/>
      <c r="Q558" s="157"/>
    </row>
    <row r="559" spans="1:36" s="196" customFormat="1" ht="9.9499999999999993" customHeight="1">
      <c r="A559" s="167"/>
      <c r="B559" s="197"/>
      <c r="C559" s="198"/>
      <c r="D559" s="198"/>
      <c r="E559" s="198"/>
      <c r="F559" s="198"/>
      <c r="G559" s="199"/>
      <c r="H559" s="199"/>
      <c r="I559" s="200"/>
      <c r="J559" s="200"/>
      <c r="K559" s="201"/>
      <c r="L559" s="201"/>
      <c r="M559" s="201"/>
      <c r="N559" s="201"/>
      <c r="O559" s="201"/>
      <c r="P559" s="201"/>
      <c r="Q559" s="205"/>
      <c r="R559" s="166"/>
      <c r="S559" s="166"/>
      <c r="T559" s="166"/>
      <c r="U559" s="166"/>
      <c r="V559" s="166"/>
      <c r="W559" s="166"/>
      <c r="X559" s="166"/>
      <c r="Y559" s="166"/>
      <c r="Z559" s="166"/>
      <c r="AA559" s="166"/>
      <c r="AB559" s="166"/>
      <c r="AC559" s="166"/>
      <c r="AD559" s="166"/>
      <c r="AE559" s="166"/>
      <c r="AF559" s="166"/>
      <c r="AG559" s="166"/>
      <c r="AH559" s="166"/>
      <c r="AI559" s="166"/>
      <c r="AJ559" s="166"/>
    </row>
    <row r="560" spans="1:36" s="169" customFormat="1" ht="24.95" customHeight="1">
      <c r="B560" s="174" t="s">
        <v>1709</v>
      </c>
      <c r="C560" s="407" t="s">
        <v>56</v>
      </c>
      <c r="D560" s="407"/>
      <c r="E560" s="407"/>
      <c r="F560" s="407"/>
      <c r="G560" s="407"/>
      <c r="H560" s="209"/>
      <c r="I560" s="408"/>
      <c r="J560" s="408"/>
      <c r="K560" s="201"/>
      <c r="L560" s="201"/>
      <c r="M560" s="201"/>
      <c r="N560" s="201"/>
      <c r="O560" s="201"/>
      <c r="P560" s="201"/>
      <c r="Q560" s="189">
        <f>SUBTOTAL(9,Q561:Q575)</f>
        <v>0</v>
      </c>
    </row>
    <row r="561" spans="2:17" s="167" customFormat="1" ht="24.95" customHeight="1" outlineLevel="1">
      <c r="B561" s="176" t="s">
        <v>1710</v>
      </c>
      <c r="C561" s="402" t="s">
        <v>642</v>
      </c>
      <c r="D561" s="403"/>
      <c r="E561" s="403"/>
      <c r="F561" s="403"/>
      <c r="G561" s="404"/>
      <c r="H561" s="123" t="s">
        <v>42</v>
      </c>
      <c r="I561" s="405">
        <v>131</v>
      </c>
      <c r="J561" s="406"/>
      <c r="K561" s="122"/>
      <c r="L561" s="122"/>
      <c r="M561" s="122"/>
      <c r="N561" s="122"/>
      <c r="O561" s="122"/>
      <c r="P561" s="122"/>
      <c r="Q561" s="157"/>
    </row>
    <row r="562" spans="2:17" s="167" customFormat="1" ht="24.95" customHeight="1" outlineLevel="1">
      <c r="B562" s="176" t="s">
        <v>1711</v>
      </c>
      <c r="C562" s="402" t="s">
        <v>643</v>
      </c>
      <c r="D562" s="403"/>
      <c r="E562" s="403"/>
      <c r="F562" s="403"/>
      <c r="G562" s="404"/>
      <c r="H562" s="123" t="s">
        <v>42</v>
      </c>
      <c r="I562" s="405">
        <v>27</v>
      </c>
      <c r="J562" s="406"/>
      <c r="K562" s="122"/>
      <c r="L562" s="122"/>
      <c r="M562" s="122"/>
      <c r="N562" s="122"/>
      <c r="O562" s="122"/>
      <c r="P562" s="122"/>
      <c r="Q562" s="157"/>
    </row>
    <row r="563" spans="2:17" s="167" customFormat="1" ht="24.95" customHeight="1" outlineLevel="1">
      <c r="B563" s="176" t="s">
        <v>1712</v>
      </c>
      <c r="C563" s="402" t="s">
        <v>644</v>
      </c>
      <c r="D563" s="403"/>
      <c r="E563" s="403"/>
      <c r="F563" s="403"/>
      <c r="G563" s="404"/>
      <c r="H563" s="123" t="s">
        <v>42</v>
      </c>
      <c r="I563" s="405">
        <v>178</v>
      </c>
      <c r="J563" s="406"/>
      <c r="K563" s="122"/>
      <c r="L563" s="122"/>
      <c r="M563" s="122"/>
      <c r="N563" s="122"/>
      <c r="O563" s="122"/>
      <c r="P563" s="122"/>
      <c r="Q563" s="157"/>
    </row>
    <row r="564" spans="2:17" s="167" customFormat="1" ht="24.95" customHeight="1" outlineLevel="1">
      <c r="B564" s="176" t="s">
        <v>1713</v>
      </c>
      <c r="C564" s="402" t="s">
        <v>645</v>
      </c>
      <c r="D564" s="403"/>
      <c r="E564" s="403"/>
      <c r="F564" s="403"/>
      <c r="G564" s="404"/>
      <c r="H564" s="123" t="s">
        <v>42</v>
      </c>
      <c r="I564" s="405">
        <v>18</v>
      </c>
      <c r="J564" s="406"/>
      <c r="K564" s="122"/>
      <c r="L564" s="122"/>
      <c r="M564" s="122"/>
      <c r="N564" s="122"/>
      <c r="O564" s="122"/>
      <c r="P564" s="122"/>
      <c r="Q564" s="157"/>
    </row>
    <row r="565" spans="2:17" s="167" customFormat="1" ht="24.95" customHeight="1" outlineLevel="1">
      <c r="B565" s="176" t="s">
        <v>1714</v>
      </c>
      <c r="C565" s="402" t="s">
        <v>646</v>
      </c>
      <c r="D565" s="403"/>
      <c r="E565" s="403"/>
      <c r="F565" s="403"/>
      <c r="G565" s="404"/>
      <c r="H565" s="123" t="s">
        <v>42</v>
      </c>
      <c r="I565" s="405">
        <v>7</v>
      </c>
      <c r="J565" s="406"/>
      <c r="K565" s="122"/>
      <c r="L565" s="122"/>
      <c r="M565" s="122"/>
      <c r="N565" s="122"/>
      <c r="O565" s="122"/>
      <c r="P565" s="122"/>
      <c r="Q565" s="157"/>
    </row>
    <row r="566" spans="2:17" s="167" customFormat="1" ht="24.95" customHeight="1" outlineLevel="1">
      <c r="B566" s="176" t="s">
        <v>1715</v>
      </c>
      <c r="C566" s="402" t="s">
        <v>647</v>
      </c>
      <c r="D566" s="403"/>
      <c r="E566" s="403"/>
      <c r="F566" s="403"/>
      <c r="G566" s="404"/>
      <c r="H566" s="306" t="s">
        <v>42</v>
      </c>
      <c r="I566" s="405">
        <v>40</v>
      </c>
      <c r="J566" s="406"/>
      <c r="K566" s="122"/>
      <c r="L566" s="122"/>
      <c r="M566" s="122"/>
      <c r="N566" s="122"/>
      <c r="O566" s="122"/>
      <c r="P566" s="122"/>
      <c r="Q566" s="157"/>
    </row>
    <row r="567" spans="2:17" s="167" customFormat="1" ht="24.95" customHeight="1" outlineLevel="1">
      <c r="B567" s="176" t="s">
        <v>1716</v>
      </c>
      <c r="C567" s="402" t="s">
        <v>1352</v>
      </c>
      <c r="D567" s="403"/>
      <c r="E567" s="403"/>
      <c r="F567" s="403"/>
      <c r="G567" s="404"/>
      <c r="H567" s="306" t="s">
        <v>42</v>
      </c>
      <c r="I567" s="405">
        <v>13</v>
      </c>
      <c r="J567" s="406"/>
      <c r="K567" s="122"/>
      <c r="L567" s="122"/>
      <c r="M567" s="122"/>
      <c r="N567" s="122"/>
      <c r="O567" s="122"/>
      <c r="P567" s="122"/>
      <c r="Q567" s="157"/>
    </row>
    <row r="568" spans="2:17" s="167" customFormat="1" ht="24.95" customHeight="1" outlineLevel="1">
      <c r="B568" s="176" t="s">
        <v>1717</v>
      </c>
      <c r="C568" s="402" t="s">
        <v>1353</v>
      </c>
      <c r="D568" s="403"/>
      <c r="E568" s="403"/>
      <c r="F568" s="403"/>
      <c r="G568" s="404"/>
      <c r="H568" s="306" t="s">
        <v>42</v>
      </c>
      <c r="I568" s="405">
        <v>2</v>
      </c>
      <c r="J568" s="406"/>
      <c r="K568" s="122"/>
      <c r="L568" s="122"/>
      <c r="M568" s="122"/>
      <c r="N568" s="122"/>
      <c r="O568" s="122"/>
      <c r="P568" s="122"/>
      <c r="Q568" s="157"/>
    </row>
    <row r="569" spans="2:17" s="167" customFormat="1" ht="24.95" customHeight="1" outlineLevel="1">
      <c r="B569" s="176" t="s">
        <v>1718</v>
      </c>
      <c r="C569" s="402" t="s">
        <v>1354</v>
      </c>
      <c r="D569" s="403"/>
      <c r="E569" s="403"/>
      <c r="F569" s="403"/>
      <c r="G569" s="404"/>
      <c r="H569" s="306" t="s">
        <v>42</v>
      </c>
      <c r="I569" s="405">
        <v>5</v>
      </c>
      <c r="J569" s="406"/>
      <c r="K569" s="122"/>
      <c r="L569" s="122"/>
      <c r="M569" s="122"/>
      <c r="N569" s="122"/>
      <c r="O569" s="122"/>
      <c r="P569" s="122"/>
      <c r="Q569" s="157"/>
    </row>
    <row r="570" spans="2:17" s="167" customFormat="1" ht="24.95" customHeight="1" outlineLevel="1">
      <c r="B570" s="176" t="s">
        <v>1719</v>
      </c>
      <c r="C570" s="402" t="s">
        <v>1355</v>
      </c>
      <c r="D570" s="403"/>
      <c r="E570" s="403"/>
      <c r="F570" s="403"/>
      <c r="G570" s="404"/>
      <c r="H570" s="306" t="s">
        <v>42</v>
      </c>
      <c r="I570" s="405">
        <v>4</v>
      </c>
      <c r="J570" s="406"/>
      <c r="K570" s="122"/>
      <c r="L570" s="122"/>
      <c r="M570" s="122"/>
      <c r="N570" s="122"/>
      <c r="O570" s="122"/>
      <c r="P570" s="122"/>
      <c r="Q570" s="157"/>
    </row>
    <row r="571" spans="2:17" s="167" customFormat="1" ht="24.95" customHeight="1" outlineLevel="1">
      <c r="B571" s="176" t="s">
        <v>1720</v>
      </c>
      <c r="C571" s="402" t="s">
        <v>1356</v>
      </c>
      <c r="D571" s="403"/>
      <c r="E571" s="403"/>
      <c r="F571" s="403"/>
      <c r="G571" s="404"/>
      <c r="H571" s="306" t="s">
        <v>42</v>
      </c>
      <c r="I571" s="405">
        <v>2</v>
      </c>
      <c r="J571" s="406"/>
      <c r="K571" s="122"/>
      <c r="L571" s="122"/>
      <c r="M571" s="122"/>
      <c r="N571" s="122"/>
      <c r="O571" s="122"/>
      <c r="P571" s="122"/>
      <c r="Q571" s="157"/>
    </row>
    <row r="572" spans="2:17" s="167" customFormat="1" ht="24.95" customHeight="1" outlineLevel="1">
      <c r="B572" s="176" t="s">
        <v>1721</v>
      </c>
      <c r="C572" s="402" t="s">
        <v>1357</v>
      </c>
      <c r="D572" s="403"/>
      <c r="E572" s="403"/>
      <c r="F572" s="403"/>
      <c r="G572" s="404"/>
      <c r="H572" s="306" t="s">
        <v>42</v>
      </c>
      <c r="I572" s="405">
        <v>2</v>
      </c>
      <c r="J572" s="406"/>
      <c r="K572" s="122"/>
      <c r="L572" s="122"/>
      <c r="M572" s="122"/>
      <c r="N572" s="122"/>
      <c r="O572" s="122"/>
      <c r="P572" s="122"/>
      <c r="Q572" s="157"/>
    </row>
    <row r="573" spans="2:17" s="167" customFormat="1" ht="24.95" customHeight="1" outlineLevel="1">
      <c r="B573" s="176" t="s">
        <v>1722</v>
      </c>
      <c r="C573" s="402" t="s">
        <v>1358</v>
      </c>
      <c r="D573" s="403"/>
      <c r="E573" s="403"/>
      <c r="F573" s="403"/>
      <c r="G573" s="404"/>
      <c r="H573" s="306" t="s">
        <v>42</v>
      </c>
      <c r="I573" s="405">
        <v>14</v>
      </c>
      <c r="J573" s="406"/>
      <c r="K573" s="122"/>
      <c r="L573" s="122"/>
      <c r="M573" s="122"/>
      <c r="N573" s="122"/>
      <c r="O573" s="122"/>
      <c r="P573" s="122"/>
      <c r="Q573" s="157"/>
    </row>
    <row r="574" spans="2:17" s="167" customFormat="1" ht="34.5" customHeight="1" outlineLevel="1">
      <c r="B574" s="176" t="s">
        <v>1723</v>
      </c>
      <c r="C574" s="402" t="s">
        <v>1359</v>
      </c>
      <c r="D574" s="403"/>
      <c r="E574" s="403"/>
      <c r="F574" s="403"/>
      <c r="G574" s="404"/>
      <c r="H574" s="306" t="s">
        <v>42</v>
      </c>
      <c r="I574" s="405">
        <v>2</v>
      </c>
      <c r="J574" s="406"/>
      <c r="K574" s="122"/>
      <c r="L574" s="122"/>
      <c r="M574" s="122"/>
      <c r="N574" s="122"/>
      <c r="O574" s="122"/>
      <c r="P574" s="122"/>
      <c r="Q574" s="157"/>
    </row>
    <row r="575" spans="2:17" s="167" customFormat="1" ht="24.95" customHeight="1" outlineLevel="1">
      <c r="B575" s="176"/>
      <c r="C575" s="402"/>
      <c r="D575" s="403"/>
      <c r="E575" s="403"/>
      <c r="F575" s="403"/>
      <c r="G575" s="404"/>
      <c r="H575" s="123"/>
      <c r="I575" s="405"/>
      <c r="J575" s="406"/>
      <c r="K575" s="122"/>
      <c r="L575" s="122"/>
      <c r="M575" s="122"/>
      <c r="N575" s="122"/>
      <c r="O575" s="122"/>
      <c r="P575" s="122"/>
      <c r="Q575" s="157"/>
    </row>
    <row r="576" spans="2:17" s="167" customFormat="1" ht="24.95" customHeight="1" outlineLevel="1">
      <c r="B576" s="176"/>
      <c r="C576" s="184" t="s">
        <v>47</v>
      </c>
      <c r="D576" s="185"/>
      <c r="E576" s="185"/>
      <c r="F576" s="185"/>
      <c r="G576" s="186"/>
      <c r="H576" s="123" t="str">
        <f>IFERROR(VLOOKUP(#REF!,#REF!,3,0),"")</f>
        <v/>
      </c>
      <c r="I576" s="405"/>
      <c r="J576" s="406"/>
      <c r="K576" s="136"/>
      <c r="L576" s="136"/>
      <c r="M576" s="136"/>
      <c r="N576" s="136"/>
      <c r="O576" s="136"/>
      <c r="P576" s="136"/>
      <c r="Q576" s="125"/>
    </row>
    <row r="577" spans="1:36" s="167" customFormat="1" ht="24.95" customHeight="1">
      <c r="B577" s="178">
        <v>16</v>
      </c>
      <c r="C577" s="409" t="s">
        <v>387</v>
      </c>
      <c r="D577" s="409"/>
      <c r="E577" s="409"/>
      <c r="F577" s="409"/>
      <c r="G577" s="409"/>
      <c r="H577" s="307" t="s">
        <v>47</v>
      </c>
      <c r="I577" s="297"/>
      <c r="J577" s="297"/>
      <c r="K577" s="38"/>
      <c r="L577" s="38"/>
      <c r="M577" s="38"/>
      <c r="N577" s="207"/>
      <c r="O577" s="207"/>
      <c r="P577" s="207"/>
      <c r="Q577" s="208">
        <f>SUBTOTAL(9,Q578:Q644)</f>
        <v>0</v>
      </c>
    </row>
    <row r="578" spans="1:36" s="169" customFormat="1" ht="24.95" customHeight="1">
      <c r="B578" s="174" t="s">
        <v>388</v>
      </c>
      <c r="C578" s="407" t="s">
        <v>500</v>
      </c>
      <c r="D578" s="407"/>
      <c r="E578" s="407"/>
      <c r="F578" s="407"/>
      <c r="G578" s="407"/>
      <c r="H578" s="209"/>
      <c r="I578" s="408"/>
      <c r="J578" s="408"/>
      <c r="K578" s="201"/>
      <c r="L578" s="201"/>
      <c r="M578" s="201"/>
      <c r="N578" s="201"/>
      <c r="O578" s="201"/>
      <c r="P578" s="201"/>
      <c r="Q578" s="189">
        <f>SUBTOTAL(9,Q579:Q583)</f>
        <v>0</v>
      </c>
    </row>
    <row r="579" spans="1:36" s="169" customFormat="1" ht="41.25" customHeight="1">
      <c r="B579" s="176" t="s">
        <v>389</v>
      </c>
      <c r="C579" s="402" t="s">
        <v>1547</v>
      </c>
      <c r="D579" s="403"/>
      <c r="E579" s="403"/>
      <c r="F579" s="403"/>
      <c r="G579" s="404"/>
      <c r="H579" s="123" t="s">
        <v>55</v>
      </c>
      <c r="I579" s="405">
        <v>1</v>
      </c>
      <c r="J579" s="406"/>
      <c r="K579" s="122"/>
      <c r="L579" s="122"/>
      <c r="M579" s="122"/>
      <c r="N579" s="122"/>
      <c r="O579" s="122"/>
      <c r="P579" s="122"/>
      <c r="Q579" s="157"/>
    </row>
    <row r="580" spans="1:36" s="169" customFormat="1" ht="50.25" customHeight="1">
      <c r="B580" s="176" t="s">
        <v>390</v>
      </c>
      <c r="C580" s="402" t="s">
        <v>1548</v>
      </c>
      <c r="D580" s="403"/>
      <c r="E580" s="403"/>
      <c r="F580" s="403"/>
      <c r="G580" s="404"/>
      <c r="H580" s="306" t="s">
        <v>55</v>
      </c>
      <c r="I580" s="405">
        <v>1</v>
      </c>
      <c r="J580" s="406"/>
      <c r="K580" s="122"/>
      <c r="L580" s="122"/>
      <c r="M580" s="122"/>
      <c r="N580" s="122"/>
      <c r="O580" s="122"/>
      <c r="P580" s="122"/>
      <c r="Q580" s="157"/>
    </row>
    <row r="581" spans="1:36" s="167" customFormat="1" ht="24.95" customHeight="1" outlineLevel="1">
      <c r="B581" s="176" t="s">
        <v>898</v>
      </c>
      <c r="C581" s="402" t="s">
        <v>546</v>
      </c>
      <c r="D581" s="403"/>
      <c r="E581" s="403"/>
      <c r="F581" s="403"/>
      <c r="G581" s="404"/>
      <c r="H581" s="306" t="s">
        <v>42</v>
      </c>
      <c r="I581" s="405">
        <v>1</v>
      </c>
      <c r="J581" s="406"/>
      <c r="K581" s="122"/>
      <c r="L581" s="122"/>
      <c r="M581" s="122"/>
      <c r="N581" s="122"/>
      <c r="O581" s="122"/>
      <c r="P581" s="122"/>
      <c r="Q581" s="157"/>
    </row>
    <row r="582" spans="1:36" s="167" customFormat="1" ht="24.95" customHeight="1" outlineLevel="1">
      <c r="B582" s="176" t="s">
        <v>899</v>
      </c>
      <c r="C582" s="402" t="s">
        <v>547</v>
      </c>
      <c r="D582" s="403"/>
      <c r="E582" s="403"/>
      <c r="F582" s="403"/>
      <c r="G582" s="404"/>
      <c r="H582" s="306" t="s">
        <v>42</v>
      </c>
      <c r="I582" s="405">
        <v>1</v>
      </c>
      <c r="J582" s="406"/>
      <c r="K582" s="122"/>
      <c r="L582" s="122"/>
      <c r="M582" s="122"/>
      <c r="N582" s="122"/>
      <c r="O582" s="122"/>
      <c r="P582" s="122"/>
      <c r="Q582" s="157"/>
    </row>
    <row r="583" spans="1:36" s="196" customFormat="1" ht="9.9499999999999993" customHeight="1">
      <c r="A583" s="167"/>
      <c r="B583" s="197"/>
      <c r="C583" s="292" t="s">
        <v>47</v>
      </c>
      <c r="D583" s="292"/>
      <c r="E583" s="292"/>
      <c r="F583" s="292"/>
      <c r="G583" s="293"/>
      <c r="H583" s="309" t="str">
        <f>IFERROR(VLOOKUP(#REF!,#REF!,3,0),"")</f>
        <v/>
      </c>
      <c r="I583" s="294"/>
      <c r="J583" s="294"/>
      <c r="K583" s="201"/>
      <c r="L583" s="201"/>
      <c r="M583" s="201"/>
      <c r="N583" s="201"/>
      <c r="O583" s="201"/>
      <c r="P583" s="201"/>
      <c r="Q583" s="205"/>
      <c r="R583" s="166"/>
      <c r="S583" s="166"/>
      <c r="T583" s="166"/>
      <c r="U583" s="166"/>
      <c r="V583" s="166"/>
      <c r="W583" s="166"/>
      <c r="X583" s="166"/>
      <c r="Y583" s="166"/>
      <c r="Z583" s="166"/>
      <c r="AA583" s="166"/>
      <c r="AB583" s="166"/>
      <c r="AC583" s="166"/>
      <c r="AD583" s="166"/>
      <c r="AE583" s="166"/>
      <c r="AF583" s="166"/>
      <c r="AG583" s="166"/>
      <c r="AH583" s="166"/>
      <c r="AI583" s="166"/>
      <c r="AJ583" s="166"/>
    </row>
    <row r="584" spans="1:36" s="169" customFormat="1" ht="24.95" customHeight="1">
      <c r="B584" s="174" t="s">
        <v>1588</v>
      </c>
      <c r="C584" s="407" t="s">
        <v>548</v>
      </c>
      <c r="D584" s="407"/>
      <c r="E584" s="407"/>
      <c r="F584" s="407"/>
      <c r="G584" s="407"/>
      <c r="H584" s="310"/>
      <c r="I584" s="457"/>
      <c r="J584" s="457"/>
      <c r="K584" s="201"/>
      <c r="L584" s="201"/>
      <c r="M584" s="201"/>
      <c r="N584" s="201"/>
      <c r="O584" s="201"/>
      <c r="P584" s="201"/>
      <c r="Q584" s="189">
        <f>SUBTOTAL(9,Q585:Q644)</f>
        <v>0</v>
      </c>
    </row>
    <row r="585" spans="1:36" s="167" customFormat="1" ht="69.75" customHeight="1" outlineLevel="1">
      <c r="B585" s="176" t="s">
        <v>1589</v>
      </c>
      <c r="C585" s="402" t="s">
        <v>1549</v>
      </c>
      <c r="D585" s="403"/>
      <c r="E585" s="403"/>
      <c r="F585" s="403"/>
      <c r="G585" s="404"/>
      <c r="H585" s="306" t="s">
        <v>43</v>
      </c>
      <c r="I585" s="405">
        <f>19*3</f>
        <v>57</v>
      </c>
      <c r="J585" s="406"/>
      <c r="K585" s="122"/>
      <c r="L585" s="122"/>
      <c r="M585" s="122"/>
      <c r="N585" s="122"/>
      <c r="O585" s="122"/>
      <c r="P585" s="122"/>
      <c r="Q585" s="157"/>
    </row>
    <row r="586" spans="1:36" s="167" customFormat="1" ht="79.5" customHeight="1" outlineLevel="1">
      <c r="B586" s="176" t="s">
        <v>1590</v>
      </c>
      <c r="C586" s="402" t="s">
        <v>1550</v>
      </c>
      <c r="D586" s="403"/>
      <c r="E586" s="403"/>
      <c r="F586" s="403"/>
      <c r="G586" s="404"/>
      <c r="H586" s="306" t="s">
        <v>43</v>
      </c>
      <c r="I586" s="405">
        <f>15*3</f>
        <v>45</v>
      </c>
      <c r="J586" s="406"/>
      <c r="K586" s="122"/>
      <c r="L586" s="122"/>
      <c r="M586" s="122"/>
      <c r="N586" s="122"/>
      <c r="O586" s="122"/>
      <c r="P586" s="122"/>
      <c r="Q586" s="157"/>
    </row>
    <row r="587" spans="1:36" s="167" customFormat="1" ht="79.5" customHeight="1" outlineLevel="1">
      <c r="B587" s="176" t="s">
        <v>1591</v>
      </c>
      <c r="C587" s="402" t="s">
        <v>1551</v>
      </c>
      <c r="D587" s="403"/>
      <c r="E587" s="403"/>
      <c r="F587" s="403"/>
      <c r="G587" s="404"/>
      <c r="H587" s="306" t="s">
        <v>1385</v>
      </c>
      <c r="I587" s="405">
        <v>2</v>
      </c>
      <c r="J587" s="406"/>
      <c r="K587" s="122"/>
      <c r="L587" s="122"/>
      <c r="M587" s="122"/>
      <c r="N587" s="122"/>
      <c r="O587" s="122"/>
      <c r="P587" s="122"/>
      <c r="Q587" s="157"/>
    </row>
    <row r="588" spans="1:36" s="167" customFormat="1" ht="79.5" customHeight="1" outlineLevel="1">
      <c r="B588" s="176" t="s">
        <v>1592</v>
      </c>
      <c r="C588" s="402" t="s">
        <v>1552</v>
      </c>
      <c r="D588" s="403"/>
      <c r="E588" s="403"/>
      <c r="F588" s="403"/>
      <c r="G588" s="404"/>
      <c r="H588" s="306" t="s">
        <v>1385</v>
      </c>
      <c r="I588" s="405">
        <v>3</v>
      </c>
      <c r="J588" s="406"/>
      <c r="K588" s="122"/>
      <c r="L588" s="122"/>
      <c r="M588" s="122"/>
      <c r="N588" s="122"/>
      <c r="O588" s="122"/>
      <c r="P588" s="122"/>
      <c r="Q588" s="157"/>
    </row>
    <row r="589" spans="1:36" s="167" customFormat="1" ht="79.5" customHeight="1" outlineLevel="1">
      <c r="B589" s="176" t="s">
        <v>1593</v>
      </c>
      <c r="C589" s="402" t="s">
        <v>1553</v>
      </c>
      <c r="D589" s="403"/>
      <c r="E589" s="403"/>
      <c r="F589" s="403"/>
      <c r="G589" s="404"/>
      <c r="H589" s="306" t="s">
        <v>1385</v>
      </c>
      <c r="I589" s="405">
        <v>3</v>
      </c>
      <c r="J589" s="406"/>
      <c r="K589" s="122"/>
      <c r="L589" s="122"/>
      <c r="M589" s="122"/>
      <c r="N589" s="122"/>
      <c r="O589" s="122"/>
      <c r="P589" s="122"/>
      <c r="Q589" s="157"/>
    </row>
    <row r="590" spans="1:36" s="167" customFormat="1" ht="79.5" customHeight="1" outlineLevel="1">
      <c r="B590" s="176" t="s">
        <v>1594</v>
      </c>
      <c r="C590" s="402" t="s">
        <v>1554</v>
      </c>
      <c r="D590" s="403"/>
      <c r="E590" s="403"/>
      <c r="F590" s="403"/>
      <c r="G590" s="404"/>
      <c r="H590" s="306" t="s">
        <v>1385</v>
      </c>
      <c r="I590" s="405">
        <v>34</v>
      </c>
      <c r="J590" s="406"/>
      <c r="K590" s="122"/>
      <c r="L590" s="122"/>
      <c r="M590" s="122"/>
      <c r="N590" s="122"/>
      <c r="O590" s="122"/>
      <c r="P590" s="122"/>
      <c r="Q590" s="157"/>
    </row>
    <row r="591" spans="1:36" s="167" customFormat="1" ht="79.5" customHeight="1" outlineLevel="1">
      <c r="B591" s="176" t="s">
        <v>1595</v>
      </c>
      <c r="C591" s="402" t="s">
        <v>1555</v>
      </c>
      <c r="D591" s="403"/>
      <c r="E591" s="403"/>
      <c r="F591" s="403"/>
      <c r="G591" s="404"/>
      <c r="H591" s="306" t="s">
        <v>1385</v>
      </c>
      <c r="I591" s="405">
        <v>51</v>
      </c>
      <c r="J591" s="406"/>
      <c r="K591" s="122"/>
      <c r="L591" s="122"/>
      <c r="M591" s="122"/>
      <c r="N591" s="122"/>
      <c r="O591" s="122"/>
      <c r="P591" s="122"/>
      <c r="Q591" s="157"/>
    </row>
    <row r="592" spans="1:36" s="167" customFormat="1" ht="79.5" customHeight="1" outlineLevel="1">
      <c r="B592" s="176" t="s">
        <v>1596</v>
      </c>
      <c r="C592" s="402" t="s">
        <v>1556</v>
      </c>
      <c r="D592" s="403"/>
      <c r="E592" s="403"/>
      <c r="F592" s="403"/>
      <c r="G592" s="404"/>
      <c r="H592" s="306" t="s">
        <v>1385</v>
      </c>
      <c r="I592" s="405">
        <v>1</v>
      </c>
      <c r="J592" s="406"/>
      <c r="K592" s="122"/>
      <c r="L592" s="122"/>
      <c r="M592" s="122"/>
      <c r="N592" s="122"/>
      <c r="O592" s="122"/>
      <c r="P592" s="122"/>
      <c r="Q592" s="157"/>
    </row>
    <row r="593" spans="2:17" s="167" customFormat="1" ht="64.5" customHeight="1" outlineLevel="1">
      <c r="B593" s="176" t="s">
        <v>1597</v>
      </c>
      <c r="C593" s="402" t="s">
        <v>1557</v>
      </c>
      <c r="D593" s="403"/>
      <c r="E593" s="403"/>
      <c r="F593" s="403"/>
      <c r="G593" s="404"/>
      <c r="H593" s="306" t="s">
        <v>43</v>
      </c>
      <c r="I593" s="405">
        <v>90</v>
      </c>
      <c r="J593" s="406"/>
      <c r="K593" s="122"/>
      <c r="L593" s="122"/>
      <c r="M593" s="122"/>
      <c r="N593" s="122"/>
      <c r="O593" s="122"/>
      <c r="P593" s="122"/>
      <c r="Q593" s="157"/>
    </row>
    <row r="594" spans="2:17" s="167" customFormat="1" ht="90.75" customHeight="1" outlineLevel="1">
      <c r="B594" s="176" t="s">
        <v>1598</v>
      </c>
      <c r="C594" s="402" t="s">
        <v>1558</v>
      </c>
      <c r="D594" s="403"/>
      <c r="E594" s="403"/>
      <c r="F594" s="403"/>
      <c r="G594" s="404"/>
      <c r="H594" s="306" t="s">
        <v>43</v>
      </c>
      <c r="I594" s="405">
        <v>405</v>
      </c>
      <c r="J594" s="406"/>
      <c r="K594" s="122"/>
      <c r="L594" s="122"/>
      <c r="M594" s="122"/>
      <c r="N594" s="122"/>
      <c r="O594" s="122"/>
      <c r="P594" s="122"/>
      <c r="Q594" s="157"/>
    </row>
    <row r="595" spans="2:17" s="167" customFormat="1" ht="75.75" customHeight="1" outlineLevel="1">
      <c r="B595" s="176" t="s">
        <v>1599</v>
      </c>
      <c r="C595" s="402" t="s">
        <v>1559</v>
      </c>
      <c r="D595" s="403"/>
      <c r="E595" s="403"/>
      <c r="F595" s="403"/>
      <c r="G595" s="404"/>
      <c r="H595" s="306" t="s">
        <v>1385</v>
      </c>
      <c r="I595" s="405">
        <v>119</v>
      </c>
      <c r="J595" s="406"/>
      <c r="K595" s="122"/>
      <c r="L595" s="122"/>
      <c r="M595" s="122"/>
      <c r="N595" s="122"/>
      <c r="O595" s="122"/>
      <c r="P595" s="122"/>
      <c r="Q595" s="157"/>
    </row>
    <row r="596" spans="2:17" s="167" customFormat="1" ht="78" customHeight="1" outlineLevel="1">
      <c r="B596" s="176" t="s">
        <v>1600</v>
      </c>
      <c r="C596" s="402" t="s">
        <v>1560</v>
      </c>
      <c r="D596" s="403"/>
      <c r="E596" s="403"/>
      <c r="F596" s="403"/>
      <c r="G596" s="404"/>
      <c r="H596" s="306" t="s">
        <v>1385</v>
      </c>
      <c r="I596" s="405">
        <v>310</v>
      </c>
      <c r="J596" s="406"/>
      <c r="K596" s="122"/>
      <c r="L596" s="122"/>
      <c r="M596" s="122"/>
      <c r="N596" s="122"/>
      <c r="O596" s="122"/>
      <c r="P596" s="122"/>
      <c r="Q596" s="157"/>
    </row>
    <row r="597" spans="2:17" s="167" customFormat="1" ht="69" customHeight="1" outlineLevel="1">
      <c r="B597" s="176" t="s">
        <v>1601</v>
      </c>
      <c r="C597" s="402" t="s">
        <v>1561</v>
      </c>
      <c r="D597" s="403"/>
      <c r="E597" s="403"/>
      <c r="F597" s="403"/>
      <c r="G597" s="404"/>
      <c r="H597" s="306" t="s">
        <v>1385</v>
      </c>
      <c r="I597" s="405">
        <v>310</v>
      </c>
      <c r="J597" s="406"/>
      <c r="K597" s="122"/>
      <c r="L597" s="122"/>
      <c r="M597" s="122"/>
      <c r="N597" s="122"/>
      <c r="O597" s="122"/>
      <c r="P597" s="122"/>
      <c r="Q597" s="157"/>
    </row>
    <row r="598" spans="2:17" s="167" customFormat="1" ht="57.75" customHeight="1" outlineLevel="1">
      <c r="B598" s="176" t="s">
        <v>1602</v>
      </c>
      <c r="C598" s="402" t="s">
        <v>1562</v>
      </c>
      <c r="D598" s="403"/>
      <c r="E598" s="403"/>
      <c r="F598" s="403"/>
      <c r="G598" s="404"/>
      <c r="H598" s="306" t="s">
        <v>1385</v>
      </c>
      <c r="I598" s="405">
        <v>46</v>
      </c>
      <c r="J598" s="406"/>
      <c r="K598" s="122"/>
      <c r="L598" s="122"/>
      <c r="M598" s="122"/>
      <c r="N598" s="122"/>
      <c r="O598" s="122"/>
      <c r="P598" s="122"/>
      <c r="Q598" s="157"/>
    </row>
    <row r="599" spans="2:17" s="167" customFormat="1" ht="75" customHeight="1" outlineLevel="1">
      <c r="B599" s="176" t="s">
        <v>1603</v>
      </c>
      <c r="C599" s="402" t="s">
        <v>1563</v>
      </c>
      <c r="D599" s="403"/>
      <c r="E599" s="403"/>
      <c r="F599" s="403"/>
      <c r="G599" s="404"/>
      <c r="H599" s="306" t="s">
        <v>42</v>
      </c>
      <c r="I599" s="405">
        <v>3</v>
      </c>
      <c r="J599" s="406"/>
      <c r="K599" s="122"/>
      <c r="L599" s="122"/>
      <c r="M599" s="122"/>
      <c r="N599" s="122"/>
      <c r="O599" s="122"/>
      <c r="P599" s="122"/>
      <c r="Q599" s="157"/>
    </row>
    <row r="600" spans="2:17" s="167" customFormat="1" ht="74.25" customHeight="1" outlineLevel="1">
      <c r="B600" s="176" t="s">
        <v>1604</v>
      </c>
      <c r="C600" s="402" t="s">
        <v>1564</v>
      </c>
      <c r="D600" s="403"/>
      <c r="E600" s="403"/>
      <c r="F600" s="403"/>
      <c r="G600" s="404"/>
      <c r="H600" s="306" t="s">
        <v>42</v>
      </c>
      <c r="I600" s="405">
        <v>83</v>
      </c>
      <c r="J600" s="406"/>
      <c r="K600" s="122"/>
      <c r="L600" s="122"/>
      <c r="M600" s="122"/>
      <c r="N600" s="122"/>
      <c r="O600" s="122"/>
      <c r="P600" s="122"/>
      <c r="Q600" s="157"/>
    </row>
    <row r="601" spans="2:17" s="167" customFormat="1" ht="73.5" customHeight="1" outlineLevel="1">
      <c r="B601" s="176" t="s">
        <v>1605</v>
      </c>
      <c r="C601" s="402" t="s">
        <v>1565</v>
      </c>
      <c r="D601" s="443"/>
      <c r="E601" s="443"/>
      <c r="F601" s="443"/>
      <c r="G601" s="444"/>
      <c r="H601" s="306" t="s">
        <v>42</v>
      </c>
      <c r="I601" s="405">
        <v>95</v>
      </c>
      <c r="J601" s="406"/>
      <c r="K601" s="122"/>
      <c r="L601" s="122"/>
      <c r="M601" s="122"/>
      <c r="N601" s="122"/>
      <c r="O601" s="122"/>
      <c r="P601" s="122"/>
      <c r="Q601" s="157"/>
    </row>
    <row r="602" spans="2:17" s="167" customFormat="1" ht="73.5" customHeight="1" outlineLevel="1">
      <c r="B602" s="176" t="s">
        <v>1606</v>
      </c>
      <c r="C602" s="402" t="s">
        <v>1566</v>
      </c>
      <c r="D602" s="403"/>
      <c r="E602" s="403"/>
      <c r="F602" s="403"/>
      <c r="G602" s="404"/>
      <c r="H602" s="306" t="s">
        <v>42</v>
      </c>
      <c r="I602" s="405">
        <v>63</v>
      </c>
      <c r="J602" s="406"/>
      <c r="K602" s="122"/>
      <c r="L602" s="122"/>
      <c r="M602" s="122"/>
      <c r="N602" s="122"/>
      <c r="O602" s="122"/>
      <c r="P602" s="122"/>
      <c r="Q602" s="157"/>
    </row>
    <row r="603" spans="2:17" s="167" customFormat="1" ht="69.75" customHeight="1" outlineLevel="1">
      <c r="B603" s="176" t="s">
        <v>1607</v>
      </c>
      <c r="C603" s="402" t="s">
        <v>1567</v>
      </c>
      <c r="D603" s="403"/>
      <c r="E603" s="403"/>
      <c r="F603" s="403"/>
      <c r="G603" s="404"/>
      <c r="H603" s="306" t="s">
        <v>43</v>
      </c>
      <c r="I603" s="405">
        <f>35*3</f>
        <v>105</v>
      </c>
      <c r="J603" s="406"/>
      <c r="K603" s="122"/>
      <c r="L603" s="122"/>
      <c r="M603" s="122"/>
      <c r="N603" s="122"/>
      <c r="O603" s="122"/>
      <c r="P603" s="122"/>
      <c r="Q603" s="157"/>
    </row>
    <row r="604" spans="2:17" s="167" customFormat="1" ht="56.25" customHeight="1" outlineLevel="1">
      <c r="B604" s="176" t="s">
        <v>1608</v>
      </c>
      <c r="C604" s="402" t="s">
        <v>1568</v>
      </c>
      <c r="D604" s="403"/>
      <c r="E604" s="403"/>
      <c r="F604" s="403"/>
      <c r="G604" s="404"/>
      <c r="H604" s="306" t="s">
        <v>42</v>
      </c>
      <c r="I604" s="405">
        <v>28</v>
      </c>
      <c r="J604" s="406"/>
      <c r="K604" s="122"/>
      <c r="L604" s="122"/>
      <c r="M604" s="122"/>
      <c r="N604" s="122"/>
      <c r="O604" s="122"/>
      <c r="P604" s="122"/>
      <c r="Q604" s="157"/>
    </row>
    <row r="605" spans="2:17" s="167" customFormat="1" ht="56.25" customHeight="1" outlineLevel="1">
      <c r="B605" s="176" t="s">
        <v>1609</v>
      </c>
      <c r="C605" s="402" t="s">
        <v>1569</v>
      </c>
      <c r="D605" s="403"/>
      <c r="E605" s="403"/>
      <c r="F605" s="403"/>
      <c r="G605" s="404"/>
      <c r="H605" s="306" t="s">
        <v>1385</v>
      </c>
      <c r="I605" s="405">
        <v>53</v>
      </c>
      <c r="J605" s="406"/>
      <c r="K605" s="122"/>
      <c r="L605" s="122"/>
      <c r="M605" s="122"/>
      <c r="N605" s="122"/>
      <c r="O605" s="122"/>
      <c r="P605" s="122"/>
      <c r="Q605" s="157"/>
    </row>
    <row r="606" spans="2:17" s="167" customFormat="1" ht="169.5" customHeight="1" outlineLevel="1">
      <c r="B606" s="176" t="s">
        <v>1610</v>
      </c>
      <c r="C606" s="402" t="s">
        <v>1570</v>
      </c>
      <c r="D606" s="403"/>
      <c r="E606" s="403"/>
      <c r="F606" s="403"/>
      <c r="G606" s="404"/>
      <c r="H606" s="306" t="s">
        <v>42</v>
      </c>
      <c r="I606" s="405">
        <v>186</v>
      </c>
      <c r="J606" s="406"/>
      <c r="K606" s="122"/>
      <c r="L606" s="122"/>
      <c r="M606" s="122"/>
      <c r="N606" s="122"/>
      <c r="O606" s="122"/>
      <c r="P606" s="122"/>
      <c r="Q606" s="157"/>
    </row>
    <row r="607" spans="2:17" s="167" customFormat="1" ht="59.25" customHeight="1" outlineLevel="1">
      <c r="B607" s="176" t="s">
        <v>1611</v>
      </c>
      <c r="C607" s="402" t="s">
        <v>1571</v>
      </c>
      <c r="D607" s="403"/>
      <c r="E607" s="403"/>
      <c r="F607" s="403"/>
      <c r="G607" s="404"/>
      <c r="H607" s="306" t="s">
        <v>1385</v>
      </c>
      <c r="I607" s="405">
        <v>110</v>
      </c>
      <c r="J607" s="406"/>
      <c r="K607" s="122"/>
      <c r="L607" s="122"/>
      <c r="M607" s="122"/>
      <c r="N607" s="122"/>
      <c r="O607" s="122"/>
      <c r="P607" s="122"/>
      <c r="Q607" s="157"/>
    </row>
    <row r="608" spans="2:17" s="167" customFormat="1" ht="63" customHeight="1" outlineLevel="1">
      <c r="B608" s="176" t="s">
        <v>1612</v>
      </c>
      <c r="C608" s="402" t="s">
        <v>1572</v>
      </c>
      <c r="D608" s="403"/>
      <c r="E608" s="403"/>
      <c r="F608" s="403"/>
      <c r="G608" s="404"/>
      <c r="H608" s="306" t="s">
        <v>1385</v>
      </c>
      <c r="I608" s="405">
        <v>110</v>
      </c>
      <c r="J608" s="406"/>
      <c r="K608" s="122"/>
      <c r="L608" s="122"/>
      <c r="M608" s="122"/>
      <c r="N608" s="122"/>
      <c r="O608" s="122"/>
      <c r="P608" s="122"/>
      <c r="Q608" s="157"/>
    </row>
    <row r="609" spans="2:17" s="167" customFormat="1" ht="96" customHeight="1" outlineLevel="1">
      <c r="B609" s="176" t="s">
        <v>1613</v>
      </c>
      <c r="C609" s="402" t="s">
        <v>1573</v>
      </c>
      <c r="D609" s="403"/>
      <c r="E609" s="403"/>
      <c r="F609" s="403"/>
      <c r="G609" s="404"/>
      <c r="H609" s="306" t="s">
        <v>43</v>
      </c>
      <c r="I609" s="405">
        <v>11000</v>
      </c>
      <c r="J609" s="406"/>
      <c r="K609" s="122"/>
      <c r="L609" s="122"/>
      <c r="M609" s="122"/>
      <c r="N609" s="122"/>
      <c r="O609" s="122"/>
      <c r="P609" s="122"/>
      <c r="Q609" s="157"/>
    </row>
    <row r="610" spans="2:17" s="167" customFormat="1" ht="153" customHeight="1" outlineLevel="1">
      <c r="B610" s="176" t="s">
        <v>1614</v>
      </c>
      <c r="C610" s="402" t="s">
        <v>1574</v>
      </c>
      <c r="D610" s="403"/>
      <c r="E610" s="403"/>
      <c r="F610" s="403"/>
      <c r="G610" s="404"/>
      <c r="H610" s="306" t="s">
        <v>43</v>
      </c>
      <c r="I610" s="405">
        <v>80</v>
      </c>
      <c r="J610" s="406"/>
      <c r="K610" s="122"/>
      <c r="L610" s="122"/>
      <c r="M610" s="122"/>
      <c r="N610" s="122"/>
      <c r="O610" s="122"/>
      <c r="P610" s="122"/>
      <c r="Q610" s="157"/>
    </row>
    <row r="611" spans="2:17" s="167" customFormat="1" ht="53.25" customHeight="1" outlineLevel="1">
      <c r="B611" s="176" t="s">
        <v>1615</v>
      </c>
      <c r="C611" s="402" t="s">
        <v>1575</v>
      </c>
      <c r="D611" s="403"/>
      <c r="E611" s="403"/>
      <c r="F611" s="403"/>
      <c r="G611" s="404"/>
      <c r="H611" s="306" t="s">
        <v>42</v>
      </c>
      <c r="I611" s="405">
        <v>672</v>
      </c>
      <c r="J611" s="406"/>
      <c r="K611" s="122"/>
      <c r="L611" s="122"/>
      <c r="M611" s="122"/>
      <c r="N611" s="122"/>
      <c r="O611" s="122"/>
      <c r="P611" s="122"/>
      <c r="Q611" s="157"/>
    </row>
    <row r="612" spans="2:17" s="167" customFormat="1" ht="48" customHeight="1" outlineLevel="1">
      <c r="B612" s="176" t="s">
        <v>1616</v>
      </c>
      <c r="C612" s="402" t="s">
        <v>1576</v>
      </c>
      <c r="D612" s="403"/>
      <c r="E612" s="403"/>
      <c r="F612" s="403"/>
      <c r="G612" s="404"/>
      <c r="H612" s="306" t="s">
        <v>42</v>
      </c>
      <c r="I612" s="405">
        <v>16</v>
      </c>
      <c r="J612" s="406"/>
      <c r="K612" s="122"/>
      <c r="L612" s="122"/>
      <c r="M612" s="122"/>
      <c r="N612" s="122"/>
      <c r="O612" s="122"/>
      <c r="P612" s="122"/>
      <c r="Q612" s="157"/>
    </row>
    <row r="613" spans="2:17" s="167" customFormat="1" ht="56.25" customHeight="1" outlineLevel="1">
      <c r="B613" s="176" t="s">
        <v>1617</v>
      </c>
      <c r="C613" s="402" t="s">
        <v>1577</v>
      </c>
      <c r="D613" s="403"/>
      <c r="E613" s="403"/>
      <c r="F613" s="403"/>
      <c r="G613" s="404"/>
      <c r="H613" s="306" t="s">
        <v>42</v>
      </c>
      <c r="I613" s="405">
        <v>7</v>
      </c>
      <c r="J613" s="406"/>
      <c r="K613" s="122"/>
      <c r="L613" s="122"/>
      <c r="M613" s="122"/>
      <c r="N613" s="122"/>
      <c r="O613" s="122"/>
      <c r="P613" s="122"/>
      <c r="Q613" s="157"/>
    </row>
    <row r="614" spans="2:17" s="167" customFormat="1" ht="36" customHeight="1" outlineLevel="1">
      <c r="B614" s="176" t="s">
        <v>1618</v>
      </c>
      <c r="C614" s="402" t="s">
        <v>1578</v>
      </c>
      <c r="D614" s="403"/>
      <c r="E614" s="403"/>
      <c r="F614" s="403"/>
      <c r="G614" s="404"/>
      <c r="H614" s="306" t="s">
        <v>42</v>
      </c>
      <c r="I614" s="405">
        <v>672</v>
      </c>
      <c r="J614" s="406"/>
      <c r="K614" s="122"/>
      <c r="L614" s="122"/>
      <c r="M614" s="122"/>
      <c r="N614" s="122"/>
      <c r="O614" s="122"/>
      <c r="P614" s="122"/>
      <c r="Q614" s="157"/>
    </row>
    <row r="615" spans="2:17" s="167" customFormat="1" ht="63" customHeight="1" outlineLevel="1">
      <c r="B615" s="176" t="s">
        <v>1619</v>
      </c>
      <c r="C615" s="402" t="s">
        <v>1579</v>
      </c>
      <c r="D615" s="403"/>
      <c r="E615" s="403"/>
      <c r="F615" s="403"/>
      <c r="G615" s="404"/>
      <c r="H615" s="306" t="s">
        <v>42</v>
      </c>
      <c r="I615" s="405">
        <v>7</v>
      </c>
      <c r="J615" s="406"/>
      <c r="K615" s="122"/>
      <c r="L615" s="122"/>
      <c r="M615" s="122"/>
      <c r="N615" s="122"/>
      <c r="O615" s="122"/>
      <c r="P615" s="122"/>
      <c r="Q615" s="157"/>
    </row>
    <row r="616" spans="2:17" s="167" customFormat="1" ht="53.25" customHeight="1" outlineLevel="1">
      <c r="B616" s="176" t="s">
        <v>1620</v>
      </c>
      <c r="C616" s="402" t="s">
        <v>1580</v>
      </c>
      <c r="D616" s="403"/>
      <c r="E616" s="403"/>
      <c r="F616" s="403"/>
      <c r="G616" s="404"/>
      <c r="H616" s="306" t="s">
        <v>42</v>
      </c>
      <c r="I616" s="405">
        <v>70</v>
      </c>
      <c r="J616" s="406"/>
      <c r="K616" s="122"/>
      <c r="L616" s="122"/>
      <c r="M616" s="122"/>
      <c r="N616" s="122"/>
      <c r="O616" s="122"/>
      <c r="P616" s="122"/>
      <c r="Q616" s="157"/>
    </row>
    <row r="617" spans="2:17" s="167" customFormat="1" ht="24.95" customHeight="1" outlineLevel="1">
      <c r="B617" s="176" t="s">
        <v>1621</v>
      </c>
      <c r="C617" s="402" t="s">
        <v>1646</v>
      </c>
      <c r="D617" s="403"/>
      <c r="E617" s="403"/>
      <c r="F617" s="403"/>
      <c r="G617" s="404"/>
      <c r="H617" s="306" t="s">
        <v>1385</v>
      </c>
      <c r="I617" s="405">
        <v>1</v>
      </c>
      <c r="J617" s="406"/>
      <c r="K617" s="122"/>
      <c r="L617" s="122"/>
      <c r="M617" s="122"/>
      <c r="N617" s="122"/>
      <c r="O617" s="122"/>
      <c r="P617" s="122"/>
      <c r="Q617" s="157"/>
    </row>
    <row r="618" spans="2:17" s="167" customFormat="1" ht="24.95" customHeight="1" outlineLevel="1">
      <c r="B618" s="176" t="s">
        <v>1622</v>
      </c>
      <c r="C618" s="402" t="s">
        <v>1584</v>
      </c>
      <c r="D618" s="403"/>
      <c r="E618" s="403"/>
      <c r="F618" s="403"/>
      <c r="G618" s="404"/>
      <c r="H618" s="306" t="s">
        <v>1385</v>
      </c>
      <c r="I618" s="405">
        <v>1</v>
      </c>
      <c r="J618" s="406"/>
      <c r="K618" s="122"/>
      <c r="L618" s="122"/>
      <c r="M618" s="122"/>
      <c r="N618" s="122"/>
      <c r="O618" s="122"/>
      <c r="P618" s="122"/>
      <c r="Q618" s="157"/>
    </row>
    <row r="619" spans="2:17" s="167" customFormat="1" ht="24.95" customHeight="1" outlineLevel="1">
      <c r="B619" s="176" t="s">
        <v>1623</v>
      </c>
      <c r="C619" s="402" t="s">
        <v>1585</v>
      </c>
      <c r="D619" s="403"/>
      <c r="E619" s="403"/>
      <c r="F619" s="403"/>
      <c r="G619" s="404"/>
      <c r="H619" s="306" t="s">
        <v>42</v>
      </c>
      <c r="I619" s="405">
        <v>1</v>
      </c>
      <c r="J619" s="406"/>
      <c r="K619" s="122"/>
      <c r="L619" s="122"/>
      <c r="M619" s="122"/>
      <c r="N619" s="122"/>
      <c r="O619" s="122"/>
      <c r="P619" s="122"/>
      <c r="Q619" s="157"/>
    </row>
    <row r="620" spans="2:17" s="167" customFormat="1" ht="24.95" customHeight="1" outlineLevel="1">
      <c r="B620" s="176" t="s">
        <v>1624</v>
      </c>
      <c r="C620" s="402" t="s">
        <v>1587</v>
      </c>
      <c r="D620" s="403"/>
      <c r="E620" s="403"/>
      <c r="F620" s="403"/>
      <c r="G620" s="404"/>
      <c r="H620" s="306" t="s">
        <v>1385</v>
      </c>
      <c r="I620" s="405">
        <v>1</v>
      </c>
      <c r="J620" s="406"/>
      <c r="K620" s="122"/>
      <c r="L620" s="122"/>
      <c r="M620" s="122"/>
      <c r="N620" s="122"/>
      <c r="O620" s="122"/>
      <c r="P620" s="122"/>
      <c r="Q620" s="157"/>
    </row>
    <row r="621" spans="2:17" s="167" customFormat="1" ht="24.95" customHeight="1" outlineLevel="1">
      <c r="B621" s="176" t="s">
        <v>1625</v>
      </c>
      <c r="C621" s="402" t="s">
        <v>1586</v>
      </c>
      <c r="D621" s="403"/>
      <c r="E621" s="403"/>
      <c r="F621" s="403"/>
      <c r="G621" s="404"/>
      <c r="H621" s="306" t="s">
        <v>1385</v>
      </c>
      <c r="I621" s="405">
        <v>1</v>
      </c>
      <c r="J621" s="406"/>
      <c r="K621" s="122"/>
      <c r="L621" s="122"/>
      <c r="M621" s="122"/>
      <c r="N621" s="122"/>
      <c r="O621" s="122"/>
      <c r="P621" s="122"/>
      <c r="Q621" s="157"/>
    </row>
    <row r="622" spans="2:17" s="167" customFormat="1" ht="24.95" customHeight="1" outlineLevel="1">
      <c r="B622" s="176" t="s">
        <v>1626</v>
      </c>
      <c r="C622" s="402" t="s">
        <v>1330</v>
      </c>
      <c r="D622" s="403"/>
      <c r="E622" s="403"/>
      <c r="F622" s="403"/>
      <c r="G622" s="404"/>
      <c r="H622" s="306" t="s">
        <v>1385</v>
      </c>
      <c r="I622" s="405">
        <v>1</v>
      </c>
      <c r="J622" s="406"/>
      <c r="K622" s="122"/>
      <c r="L622" s="122"/>
      <c r="M622" s="122"/>
      <c r="N622" s="122"/>
      <c r="O622" s="122"/>
      <c r="P622" s="122"/>
      <c r="Q622" s="157"/>
    </row>
    <row r="623" spans="2:17" s="167" customFormat="1" ht="24.95" customHeight="1" outlineLevel="1">
      <c r="B623" s="176" t="s">
        <v>1627</v>
      </c>
      <c r="C623" s="402" t="s">
        <v>1331</v>
      </c>
      <c r="D623" s="403"/>
      <c r="E623" s="403"/>
      <c r="F623" s="403"/>
      <c r="G623" s="404"/>
      <c r="H623" s="306" t="s">
        <v>1385</v>
      </c>
      <c r="I623" s="405">
        <v>1</v>
      </c>
      <c r="J623" s="406"/>
      <c r="K623" s="122"/>
      <c r="L623" s="122"/>
      <c r="M623" s="122"/>
      <c r="N623" s="122"/>
      <c r="O623" s="122"/>
      <c r="P623" s="122"/>
      <c r="Q623" s="157"/>
    </row>
    <row r="624" spans="2:17" s="170" customFormat="1" ht="38.25" customHeight="1" outlineLevel="1">
      <c r="B624" s="176" t="s">
        <v>1628</v>
      </c>
      <c r="C624" s="402" t="s">
        <v>1332</v>
      </c>
      <c r="D624" s="403"/>
      <c r="E624" s="403"/>
      <c r="F624" s="403"/>
      <c r="G624" s="404"/>
      <c r="H624" s="306" t="s">
        <v>1385</v>
      </c>
      <c r="I624" s="405">
        <v>1</v>
      </c>
      <c r="J624" s="406"/>
      <c r="K624" s="164"/>
      <c r="L624" s="164"/>
      <c r="M624" s="164"/>
      <c r="N624" s="164"/>
      <c r="O624" s="164"/>
      <c r="P624" s="164"/>
      <c r="Q624" s="165"/>
    </row>
    <row r="625" spans="2:17" s="167" customFormat="1" ht="41.25" customHeight="1" outlineLevel="1">
      <c r="B625" s="176" t="s">
        <v>1629</v>
      </c>
      <c r="C625" s="402" t="s">
        <v>1582</v>
      </c>
      <c r="D625" s="403"/>
      <c r="E625" s="403"/>
      <c r="F625" s="403"/>
      <c r="G625" s="404"/>
      <c r="H625" s="306" t="s">
        <v>1385</v>
      </c>
      <c r="I625" s="405">
        <v>1</v>
      </c>
      <c r="J625" s="406"/>
      <c r="K625" s="122"/>
      <c r="L625" s="122"/>
      <c r="M625" s="122"/>
      <c r="N625" s="164"/>
      <c r="O625" s="164"/>
      <c r="P625" s="164"/>
      <c r="Q625" s="165"/>
    </row>
    <row r="626" spans="2:17" s="167" customFormat="1" ht="45" customHeight="1" outlineLevel="1">
      <c r="B626" s="176" t="s">
        <v>1630</v>
      </c>
      <c r="C626" s="402" t="s">
        <v>1581</v>
      </c>
      <c r="D626" s="403"/>
      <c r="E626" s="403"/>
      <c r="F626" s="403"/>
      <c r="G626" s="404"/>
      <c r="H626" s="306" t="s">
        <v>1385</v>
      </c>
      <c r="I626" s="405">
        <v>1</v>
      </c>
      <c r="J626" s="406"/>
      <c r="K626" s="122"/>
      <c r="L626" s="122"/>
      <c r="M626" s="122"/>
      <c r="N626" s="122"/>
      <c r="O626" s="122"/>
      <c r="P626" s="122"/>
      <c r="Q626" s="157"/>
    </row>
    <row r="627" spans="2:17" s="167" customFormat="1" ht="38.25" customHeight="1" outlineLevel="1">
      <c r="B627" s="176" t="s">
        <v>1631</v>
      </c>
      <c r="C627" s="402" t="s">
        <v>1583</v>
      </c>
      <c r="D627" s="403"/>
      <c r="E627" s="403"/>
      <c r="F627" s="403"/>
      <c r="G627" s="404"/>
      <c r="H627" s="306" t="s">
        <v>1385</v>
      </c>
      <c r="I627" s="405">
        <v>18</v>
      </c>
      <c r="J627" s="406"/>
      <c r="K627" s="122"/>
      <c r="L627" s="122"/>
      <c r="M627" s="122"/>
      <c r="N627" s="122"/>
      <c r="O627" s="122"/>
      <c r="P627" s="122"/>
      <c r="Q627" s="157"/>
    </row>
    <row r="628" spans="2:17" s="167" customFormat="1" ht="38.25" customHeight="1" outlineLevel="1">
      <c r="B628" s="176" t="s">
        <v>1632</v>
      </c>
      <c r="C628" s="402" t="s">
        <v>1647</v>
      </c>
      <c r="D628" s="403"/>
      <c r="E628" s="403"/>
      <c r="F628" s="403"/>
      <c r="G628" s="404"/>
      <c r="H628" s="306" t="s">
        <v>1385</v>
      </c>
      <c r="I628" s="405">
        <v>1</v>
      </c>
      <c r="J628" s="406"/>
      <c r="K628" s="122"/>
      <c r="L628" s="122"/>
      <c r="M628" s="122"/>
      <c r="N628" s="122"/>
      <c r="O628" s="122"/>
      <c r="P628" s="122"/>
      <c r="Q628" s="157"/>
    </row>
    <row r="629" spans="2:17" s="167" customFormat="1" ht="38.25" customHeight="1" outlineLevel="1">
      <c r="B629" s="176" t="s">
        <v>1633</v>
      </c>
      <c r="C629" s="402" t="s">
        <v>1648</v>
      </c>
      <c r="D629" s="403"/>
      <c r="E629" s="403"/>
      <c r="F629" s="403"/>
      <c r="G629" s="404"/>
      <c r="H629" s="306" t="s">
        <v>1385</v>
      </c>
      <c r="I629" s="405">
        <v>1</v>
      </c>
      <c r="J629" s="406"/>
      <c r="K629" s="122"/>
      <c r="L629" s="122"/>
      <c r="M629" s="122"/>
      <c r="N629" s="122"/>
      <c r="O629" s="122"/>
      <c r="P629" s="122"/>
      <c r="Q629" s="157"/>
    </row>
    <row r="630" spans="2:17" s="167" customFormat="1" ht="38.25" customHeight="1" outlineLevel="1">
      <c r="B630" s="176" t="s">
        <v>1634</v>
      </c>
      <c r="C630" s="402" t="s">
        <v>1649</v>
      </c>
      <c r="D630" s="403"/>
      <c r="E630" s="403"/>
      <c r="F630" s="403"/>
      <c r="G630" s="404"/>
      <c r="H630" s="306" t="s">
        <v>1385</v>
      </c>
      <c r="I630" s="405">
        <v>4</v>
      </c>
      <c r="J630" s="406"/>
      <c r="K630" s="122"/>
      <c r="L630" s="122"/>
      <c r="M630" s="122"/>
      <c r="N630" s="122"/>
      <c r="O630" s="122"/>
      <c r="P630" s="122"/>
      <c r="Q630" s="157"/>
    </row>
    <row r="631" spans="2:17" s="167" customFormat="1" ht="38.25" customHeight="1" outlineLevel="1">
      <c r="B631" s="176" t="s">
        <v>1635</v>
      </c>
      <c r="C631" s="402" t="s">
        <v>1650</v>
      </c>
      <c r="D631" s="403"/>
      <c r="E631" s="403"/>
      <c r="F631" s="403"/>
      <c r="G631" s="404"/>
      <c r="H631" s="306" t="s">
        <v>1385</v>
      </c>
      <c r="I631" s="405">
        <v>2</v>
      </c>
      <c r="J631" s="406"/>
      <c r="K631" s="122"/>
      <c r="L631" s="122"/>
      <c r="M631" s="122"/>
      <c r="N631" s="122"/>
      <c r="O631" s="122"/>
      <c r="P631" s="122"/>
      <c r="Q631" s="157"/>
    </row>
    <row r="632" spans="2:17" s="167" customFormat="1" ht="38.25" customHeight="1" outlineLevel="1">
      <c r="B632" s="176" t="s">
        <v>1636</v>
      </c>
      <c r="C632" s="402" t="s">
        <v>1651</v>
      </c>
      <c r="D632" s="403"/>
      <c r="E632" s="403"/>
      <c r="F632" s="403"/>
      <c r="G632" s="404"/>
      <c r="H632" s="306" t="s">
        <v>1385</v>
      </c>
      <c r="I632" s="405">
        <v>1</v>
      </c>
      <c r="J632" s="406"/>
      <c r="K632" s="122"/>
      <c r="L632" s="122"/>
      <c r="M632" s="122"/>
      <c r="N632" s="122"/>
      <c r="O632" s="122"/>
      <c r="P632" s="122"/>
      <c r="Q632" s="157"/>
    </row>
    <row r="633" spans="2:17" s="167" customFormat="1" ht="38.25" customHeight="1" outlineLevel="1">
      <c r="B633" s="176" t="s">
        <v>1637</v>
      </c>
      <c r="C633" s="402" t="s">
        <v>1652</v>
      </c>
      <c r="D633" s="403"/>
      <c r="E633" s="403"/>
      <c r="F633" s="403"/>
      <c r="G633" s="404"/>
      <c r="H633" s="306" t="s">
        <v>1385</v>
      </c>
      <c r="I633" s="405">
        <v>1</v>
      </c>
      <c r="J633" s="406"/>
      <c r="K633" s="122"/>
      <c r="L633" s="122"/>
      <c r="M633" s="122"/>
      <c r="N633" s="122"/>
      <c r="O633" s="122"/>
      <c r="P633" s="122"/>
      <c r="Q633" s="157"/>
    </row>
    <row r="634" spans="2:17" s="167" customFormat="1" ht="38.25" customHeight="1" outlineLevel="1">
      <c r="B634" s="176" t="s">
        <v>1638</v>
      </c>
      <c r="C634" s="402" t="s">
        <v>1663</v>
      </c>
      <c r="D634" s="403"/>
      <c r="E634" s="403"/>
      <c r="F634" s="403"/>
      <c r="G634" s="404"/>
      <c r="H634" s="306" t="s">
        <v>1385</v>
      </c>
      <c r="I634" s="405">
        <v>2</v>
      </c>
      <c r="J634" s="406"/>
      <c r="K634" s="122"/>
      <c r="L634" s="122"/>
      <c r="M634" s="122"/>
      <c r="N634" s="122"/>
      <c r="O634" s="122"/>
      <c r="P634" s="122"/>
      <c r="Q634" s="157"/>
    </row>
    <row r="635" spans="2:17" s="167" customFormat="1" ht="38.25" customHeight="1" outlineLevel="1">
      <c r="B635" s="176" t="s">
        <v>1639</v>
      </c>
      <c r="C635" s="402" t="s">
        <v>1653</v>
      </c>
      <c r="D635" s="403"/>
      <c r="E635" s="403"/>
      <c r="F635" s="403"/>
      <c r="G635" s="404"/>
      <c r="H635" s="306" t="s">
        <v>1385</v>
      </c>
      <c r="I635" s="405">
        <v>1</v>
      </c>
      <c r="J635" s="406"/>
      <c r="K635" s="122"/>
      <c r="L635" s="122"/>
      <c r="M635" s="122"/>
      <c r="N635" s="122"/>
      <c r="O635" s="122"/>
      <c r="P635" s="122"/>
      <c r="Q635" s="157"/>
    </row>
    <row r="636" spans="2:17" s="167" customFormat="1" ht="38.25" customHeight="1" outlineLevel="1">
      <c r="B636" s="176" t="s">
        <v>1640</v>
      </c>
      <c r="C636" s="402" t="s">
        <v>1654</v>
      </c>
      <c r="D636" s="403"/>
      <c r="E636" s="403"/>
      <c r="F636" s="403"/>
      <c r="G636" s="404"/>
      <c r="H636" s="306" t="s">
        <v>1385</v>
      </c>
      <c r="I636" s="405">
        <v>1</v>
      </c>
      <c r="J636" s="406"/>
      <c r="K636" s="122"/>
      <c r="L636" s="122"/>
      <c r="M636" s="122"/>
      <c r="N636" s="122"/>
      <c r="O636" s="122"/>
      <c r="P636" s="122"/>
      <c r="Q636" s="157"/>
    </row>
    <row r="637" spans="2:17" s="167" customFormat="1" ht="38.25" customHeight="1" outlineLevel="1">
      <c r="B637" s="176" t="s">
        <v>1641</v>
      </c>
      <c r="C637" s="402" t="s">
        <v>1655</v>
      </c>
      <c r="D637" s="403"/>
      <c r="E637" s="403"/>
      <c r="F637" s="403"/>
      <c r="G637" s="404"/>
      <c r="H637" s="306" t="s">
        <v>1385</v>
      </c>
      <c r="I637" s="405">
        <v>2</v>
      </c>
      <c r="J637" s="406"/>
      <c r="K637" s="122"/>
      <c r="L637" s="122"/>
      <c r="M637" s="122"/>
      <c r="N637" s="122"/>
      <c r="O637" s="122"/>
      <c r="P637" s="122"/>
      <c r="Q637" s="157"/>
    </row>
    <row r="638" spans="2:17" s="167" customFormat="1" ht="38.25" customHeight="1" outlineLevel="1">
      <c r="B638" s="176" t="s">
        <v>1642</v>
      </c>
      <c r="C638" s="402" t="s">
        <v>1656</v>
      </c>
      <c r="D638" s="403"/>
      <c r="E638" s="403"/>
      <c r="F638" s="403"/>
      <c r="G638" s="404"/>
      <c r="H638" s="306" t="s">
        <v>1385</v>
      </c>
      <c r="I638" s="405">
        <v>2</v>
      </c>
      <c r="J638" s="406"/>
      <c r="K638" s="122"/>
      <c r="L638" s="122"/>
      <c r="M638" s="122"/>
      <c r="N638" s="122"/>
      <c r="O638" s="122"/>
      <c r="P638" s="122"/>
      <c r="Q638" s="157"/>
    </row>
    <row r="639" spans="2:17" s="167" customFormat="1" ht="38.25" customHeight="1" outlineLevel="1">
      <c r="B639" s="176" t="s">
        <v>1643</v>
      </c>
      <c r="C639" s="402" t="s">
        <v>1657</v>
      </c>
      <c r="D639" s="403"/>
      <c r="E639" s="403"/>
      <c r="F639" s="403"/>
      <c r="G639" s="404"/>
      <c r="H639" s="306" t="s">
        <v>43</v>
      </c>
      <c r="I639" s="405">
        <v>80</v>
      </c>
      <c r="J639" s="406"/>
      <c r="K639" s="122"/>
      <c r="L639" s="122"/>
      <c r="M639" s="122"/>
      <c r="N639" s="122"/>
      <c r="O639" s="122"/>
      <c r="P639" s="122"/>
      <c r="Q639" s="157"/>
    </row>
    <row r="640" spans="2:17" s="167" customFormat="1" ht="38.25" customHeight="1" outlineLevel="1">
      <c r="B640" s="176" t="s">
        <v>1644</v>
      </c>
      <c r="C640" s="402" t="s">
        <v>1333</v>
      </c>
      <c r="D640" s="403"/>
      <c r="E640" s="403"/>
      <c r="F640" s="403"/>
      <c r="G640" s="404"/>
      <c r="H640" s="306" t="s">
        <v>1385</v>
      </c>
      <c r="I640" s="405">
        <v>4</v>
      </c>
      <c r="J640" s="406"/>
      <c r="K640" s="122"/>
      <c r="L640" s="122"/>
      <c r="M640" s="122"/>
      <c r="N640" s="122"/>
      <c r="O640" s="122"/>
      <c r="P640" s="122"/>
      <c r="Q640" s="157"/>
    </row>
    <row r="641" spans="1:36" s="167" customFormat="1" ht="56.25" customHeight="1" outlineLevel="1">
      <c r="B641" s="176" t="s">
        <v>1645</v>
      </c>
      <c r="C641" s="402" t="s">
        <v>1660</v>
      </c>
      <c r="D641" s="403"/>
      <c r="E641" s="403"/>
      <c r="F641" s="403"/>
      <c r="G641" s="404"/>
      <c r="H641" s="306" t="s">
        <v>42</v>
      </c>
      <c r="I641" s="405">
        <v>70</v>
      </c>
      <c r="J641" s="406"/>
      <c r="K641" s="122"/>
      <c r="L641" s="122"/>
      <c r="M641" s="122"/>
      <c r="N641" s="122"/>
      <c r="O641" s="122"/>
      <c r="P641" s="122"/>
      <c r="Q641" s="157"/>
    </row>
    <row r="642" spans="1:36" s="167" customFormat="1" ht="48" customHeight="1" outlineLevel="1">
      <c r="B642" s="176" t="s">
        <v>1658</v>
      </c>
      <c r="C642" s="402" t="s">
        <v>1661</v>
      </c>
      <c r="D642" s="403"/>
      <c r="E642" s="403"/>
      <c r="F642" s="403"/>
      <c r="G642" s="404"/>
      <c r="H642" s="306" t="s">
        <v>42</v>
      </c>
      <c r="I642" s="405">
        <v>1</v>
      </c>
      <c r="J642" s="406"/>
      <c r="K642" s="122"/>
      <c r="L642" s="122"/>
      <c r="M642" s="122"/>
      <c r="N642" s="122"/>
      <c r="O642" s="122"/>
      <c r="P642" s="122"/>
      <c r="Q642" s="157"/>
    </row>
    <row r="643" spans="1:36" s="167" customFormat="1" ht="39.950000000000003" customHeight="1" outlineLevel="1">
      <c r="B643" s="176" t="s">
        <v>1659</v>
      </c>
      <c r="C643" s="402" t="s">
        <v>1662</v>
      </c>
      <c r="D643" s="403"/>
      <c r="E643" s="403"/>
      <c r="F643" s="403"/>
      <c r="G643" s="404"/>
      <c r="H643" s="306" t="s">
        <v>42</v>
      </c>
      <c r="I643" s="405">
        <v>70</v>
      </c>
      <c r="J643" s="406"/>
      <c r="K643" s="122"/>
      <c r="L643" s="122"/>
      <c r="M643" s="122"/>
      <c r="N643" s="122"/>
      <c r="O643" s="122"/>
      <c r="P643" s="122"/>
      <c r="Q643" s="157"/>
    </row>
    <row r="644" spans="1:36" s="196" customFormat="1" ht="9.9499999999999993" customHeight="1">
      <c r="A644" s="167"/>
      <c r="B644" s="197"/>
      <c r="C644" s="198" t="s">
        <v>47</v>
      </c>
      <c r="D644" s="198"/>
      <c r="E644" s="198"/>
      <c r="F644" s="198"/>
      <c r="G644" s="199"/>
      <c r="H644" s="199" t="s">
        <v>47</v>
      </c>
      <c r="I644" s="200"/>
      <c r="J644" s="200"/>
      <c r="K644" s="201"/>
      <c r="L644" s="201"/>
      <c r="M644" s="201"/>
      <c r="N644" s="201"/>
      <c r="O644" s="201"/>
      <c r="P644" s="201"/>
      <c r="Q644" s="205"/>
      <c r="R644" s="166"/>
      <c r="S644" s="166"/>
      <c r="T644" s="166"/>
      <c r="U644" s="166"/>
      <c r="V644" s="166"/>
      <c r="W644" s="166"/>
      <c r="X644" s="166"/>
      <c r="Y644" s="166"/>
      <c r="Z644" s="166"/>
      <c r="AA644" s="166"/>
      <c r="AB644" s="166"/>
      <c r="AC644" s="166"/>
      <c r="AD644" s="166"/>
      <c r="AE644" s="166"/>
      <c r="AF644" s="166"/>
      <c r="AG644" s="166"/>
      <c r="AH644" s="166"/>
      <c r="AI644" s="166"/>
      <c r="AJ644" s="166"/>
    </row>
    <row r="645" spans="1:36" s="167" customFormat="1" ht="24.95" customHeight="1">
      <c r="B645" s="178">
        <v>17</v>
      </c>
      <c r="C645" s="409" t="s">
        <v>386</v>
      </c>
      <c r="D645" s="409"/>
      <c r="E645" s="409"/>
      <c r="F645" s="409"/>
      <c r="G645" s="409"/>
      <c r="H645" s="307" t="s">
        <v>47</v>
      </c>
      <c r="I645" s="297"/>
      <c r="J645" s="297"/>
      <c r="K645" s="38"/>
      <c r="L645" s="38"/>
      <c r="M645" s="38"/>
      <c r="N645" s="207"/>
      <c r="O645" s="207"/>
      <c r="P645" s="207"/>
      <c r="Q645" s="208"/>
    </row>
    <row r="646" spans="1:36" s="169" customFormat="1" ht="24.95" customHeight="1">
      <c r="B646" s="174" t="s">
        <v>391</v>
      </c>
      <c r="C646" s="407" t="s">
        <v>556</v>
      </c>
      <c r="D646" s="407"/>
      <c r="E646" s="407"/>
      <c r="F646" s="407"/>
      <c r="G646" s="407"/>
      <c r="H646" s="209"/>
      <c r="I646" s="408"/>
      <c r="J646" s="408"/>
      <c r="K646" s="201"/>
      <c r="L646" s="201"/>
      <c r="M646" s="201"/>
      <c r="N646" s="201"/>
      <c r="O646" s="201"/>
      <c r="P646" s="201"/>
      <c r="Q646" s="189"/>
    </row>
    <row r="647" spans="1:36" s="167" customFormat="1" ht="24.95" customHeight="1" outlineLevel="1">
      <c r="B647" s="176" t="s">
        <v>392</v>
      </c>
      <c r="C647" s="402" t="s">
        <v>556</v>
      </c>
      <c r="D647" s="403"/>
      <c r="E647" s="403"/>
      <c r="F647" s="403"/>
      <c r="G647" s="404"/>
      <c r="H647" s="287"/>
      <c r="I647" s="458"/>
      <c r="J647" s="459"/>
      <c r="K647" s="122"/>
      <c r="L647" s="122"/>
      <c r="M647" s="122"/>
      <c r="N647" s="122"/>
      <c r="O647" s="122"/>
      <c r="P647" s="122"/>
      <c r="Q647" s="157"/>
    </row>
    <row r="648" spans="1:36" s="167" customFormat="1" ht="39.75" customHeight="1" outlineLevel="1">
      <c r="B648" s="176" t="s">
        <v>393</v>
      </c>
      <c r="C648" s="402" t="s">
        <v>1420</v>
      </c>
      <c r="D648" s="403"/>
      <c r="E648" s="403"/>
      <c r="F648" s="403"/>
      <c r="G648" s="404"/>
      <c r="H648" s="287"/>
      <c r="I648" s="460"/>
      <c r="J648" s="461"/>
      <c r="K648" s="122"/>
      <c r="L648" s="122"/>
      <c r="M648" s="122"/>
      <c r="N648" s="122"/>
      <c r="O648" s="122"/>
      <c r="P648" s="122"/>
      <c r="Q648" s="157"/>
    </row>
    <row r="649" spans="1:36" s="167" customFormat="1" ht="24.95" customHeight="1" outlineLevel="1">
      <c r="B649" s="176" t="s">
        <v>394</v>
      </c>
      <c r="C649" s="402" t="s">
        <v>1421</v>
      </c>
      <c r="D649" s="403"/>
      <c r="E649" s="403"/>
      <c r="F649" s="403"/>
      <c r="G649" s="404"/>
      <c r="H649" s="287" t="s">
        <v>1419</v>
      </c>
      <c r="I649" s="429">
        <v>250</v>
      </c>
      <c r="J649" s="429"/>
      <c r="K649" s="122"/>
      <c r="L649" s="122"/>
      <c r="M649" s="122"/>
      <c r="N649" s="122"/>
      <c r="O649" s="122"/>
      <c r="P649" s="122"/>
      <c r="Q649" s="157"/>
    </row>
    <row r="650" spans="1:36" s="167" customFormat="1" ht="24.95" customHeight="1" outlineLevel="1">
      <c r="B650" s="176" t="s">
        <v>395</v>
      </c>
      <c r="C650" s="402"/>
      <c r="D650" s="403"/>
      <c r="E650" s="403"/>
      <c r="F650" s="403"/>
      <c r="G650" s="404"/>
      <c r="H650" s="287"/>
      <c r="I650" s="303"/>
      <c r="J650" s="304"/>
      <c r="K650" s="122"/>
      <c r="L650" s="122"/>
      <c r="M650" s="122"/>
      <c r="N650" s="122"/>
      <c r="O650" s="122"/>
      <c r="P650" s="122"/>
      <c r="Q650" s="157"/>
    </row>
    <row r="651" spans="1:36" s="167" customFormat="1" ht="51.75" customHeight="1" outlineLevel="1">
      <c r="B651" s="176" t="s">
        <v>549</v>
      </c>
      <c r="C651" s="402" t="s">
        <v>1422</v>
      </c>
      <c r="D651" s="403"/>
      <c r="E651" s="403"/>
      <c r="F651" s="403"/>
      <c r="G651" s="404"/>
      <c r="H651" s="287" t="s">
        <v>47</v>
      </c>
      <c r="I651" s="483"/>
      <c r="J651" s="484"/>
      <c r="K651" s="122"/>
      <c r="L651" s="122"/>
      <c r="M651" s="122"/>
      <c r="N651" s="122"/>
      <c r="O651" s="122"/>
      <c r="P651" s="122"/>
      <c r="Q651" s="157"/>
    </row>
    <row r="652" spans="1:36" s="167" customFormat="1" ht="24.95" customHeight="1" outlineLevel="1">
      <c r="B652" s="176" t="s">
        <v>550</v>
      </c>
      <c r="C652" s="402" t="s">
        <v>1423</v>
      </c>
      <c r="D652" s="403"/>
      <c r="E652" s="403"/>
      <c r="F652" s="403"/>
      <c r="G652" s="404"/>
      <c r="H652" s="287" t="s">
        <v>636</v>
      </c>
      <c r="I652" s="429">
        <v>24</v>
      </c>
      <c r="J652" s="429"/>
      <c r="K652" s="122"/>
      <c r="L652" s="122"/>
      <c r="M652" s="122"/>
      <c r="N652" s="122"/>
      <c r="O652" s="122"/>
      <c r="P652" s="122"/>
      <c r="Q652" s="157"/>
    </row>
    <row r="653" spans="1:36" s="167" customFormat="1" ht="24.95" customHeight="1" outlineLevel="1">
      <c r="B653" s="176" t="s">
        <v>551</v>
      </c>
      <c r="C653" s="402"/>
      <c r="D653" s="403"/>
      <c r="E653" s="403"/>
      <c r="F653" s="403"/>
      <c r="G653" s="404"/>
      <c r="H653" s="287" t="s">
        <v>47</v>
      </c>
      <c r="I653" s="485"/>
      <c r="J653" s="486"/>
      <c r="K653" s="122"/>
      <c r="L653" s="122"/>
      <c r="M653" s="122"/>
      <c r="N653" s="122"/>
      <c r="O653" s="122"/>
      <c r="P653" s="122"/>
      <c r="Q653" s="157"/>
    </row>
    <row r="654" spans="1:36" s="167" customFormat="1" ht="46.5" customHeight="1" outlineLevel="1">
      <c r="B654" s="176" t="s">
        <v>1472</v>
      </c>
      <c r="C654" s="402" t="s">
        <v>1424</v>
      </c>
      <c r="D654" s="403"/>
      <c r="E654" s="403"/>
      <c r="F654" s="403"/>
      <c r="G654" s="404"/>
      <c r="H654" s="287" t="s">
        <v>47</v>
      </c>
      <c r="I654" s="487"/>
      <c r="J654" s="488"/>
      <c r="K654" s="122"/>
      <c r="L654" s="122"/>
      <c r="M654" s="122"/>
      <c r="N654" s="122"/>
      <c r="O654" s="122"/>
      <c r="P654" s="122"/>
      <c r="Q654" s="157"/>
    </row>
    <row r="655" spans="1:36" s="167" customFormat="1" ht="24.95" customHeight="1" outlineLevel="1">
      <c r="B655" s="176" t="s">
        <v>1473</v>
      </c>
      <c r="C655" s="402" t="s">
        <v>1425</v>
      </c>
      <c r="D655" s="403"/>
      <c r="E655" s="403"/>
      <c r="F655" s="403"/>
      <c r="G655" s="404"/>
      <c r="H655" s="287" t="s">
        <v>636</v>
      </c>
      <c r="I655" s="429">
        <v>1000</v>
      </c>
      <c r="J655" s="429"/>
      <c r="K655" s="122"/>
      <c r="L655" s="122"/>
      <c r="M655" s="122"/>
      <c r="N655" s="122"/>
      <c r="O655" s="122"/>
      <c r="P655" s="122"/>
      <c r="Q655" s="157"/>
    </row>
    <row r="656" spans="1:36" s="167" customFormat="1" ht="24.95" customHeight="1" outlineLevel="1">
      <c r="B656" s="176" t="s">
        <v>1474</v>
      </c>
      <c r="C656" s="402"/>
      <c r="D656" s="403"/>
      <c r="E656" s="403"/>
      <c r="F656" s="403"/>
      <c r="G656" s="404"/>
      <c r="H656" s="287" t="s">
        <v>47</v>
      </c>
      <c r="I656" s="485"/>
      <c r="J656" s="486"/>
      <c r="K656" s="122"/>
      <c r="L656" s="122"/>
      <c r="M656" s="122"/>
      <c r="N656" s="122"/>
      <c r="O656" s="122"/>
      <c r="P656" s="122"/>
      <c r="Q656" s="157"/>
    </row>
    <row r="657" spans="2:17" s="167" customFormat="1" ht="38.25" customHeight="1" outlineLevel="1">
      <c r="B657" s="176" t="s">
        <v>1475</v>
      </c>
      <c r="C657" s="402" t="s">
        <v>1426</v>
      </c>
      <c r="D657" s="403"/>
      <c r="E657" s="403"/>
      <c r="F657" s="403"/>
      <c r="G657" s="404"/>
      <c r="H657" s="287" t="s">
        <v>47</v>
      </c>
      <c r="I657" s="485"/>
      <c r="J657" s="486"/>
      <c r="K657" s="122"/>
      <c r="L657" s="122"/>
      <c r="M657" s="122"/>
      <c r="N657" s="122"/>
      <c r="O657" s="122"/>
      <c r="P657" s="122"/>
      <c r="Q657" s="157"/>
    </row>
    <row r="658" spans="2:17" s="167" customFormat="1" ht="24.95" customHeight="1" outlineLevel="1">
      <c r="B658" s="176" t="s">
        <v>1476</v>
      </c>
      <c r="C658" s="402" t="s">
        <v>1427</v>
      </c>
      <c r="D658" s="403"/>
      <c r="E658" s="403"/>
      <c r="F658" s="403"/>
      <c r="G658" s="404"/>
      <c r="H658" s="287" t="s">
        <v>636</v>
      </c>
      <c r="I658" s="429">
        <v>1000</v>
      </c>
      <c r="J658" s="429"/>
      <c r="K658" s="122"/>
      <c r="L658" s="122"/>
      <c r="M658" s="122"/>
      <c r="N658" s="122"/>
      <c r="O658" s="122"/>
      <c r="P658" s="122"/>
      <c r="Q658" s="157"/>
    </row>
    <row r="659" spans="2:17" s="167" customFormat="1" ht="24.95" customHeight="1" outlineLevel="1">
      <c r="B659" s="176" t="s">
        <v>1477</v>
      </c>
      <c r="C659" s="402"/>
      <c r="D659" s="403"/>
      <c r="E659" s="403"/>
      <c r="F659" s="403"/>
      <c r="G659" s="404"/>
      <c r="H659" s="287" t="s">
        <v>47</v>
      </c>
      <c r="I659" s="485"/>
      <c r="J659" s="486"/>
      <c r="K659" s="122"/>
      <c r="L659" s="122"/>
      <c r="M659" s="122"/>
      <c r="N659" s="122"/>
      <c r="O659" s="122"/>
      <c r="P659" s="122"/>
      <c r="Q659" s="157"/>
    </row>
    <row r="660" spans="2:17" s="167" customFormat="1" ht="39.75" customHeight="1" outlineLevel="1">
      <c r="B660" s="176" t="s">
        <v>1478</v>
      </c>
      <c r="C660" s="402" t="s">
        <v>1428</v>
      </c>
      <c r="D660" s="403"/>
      <c r="E660" s="403"/>
      <c r="F660" s="403"/>
      <c r="G660" s="404"/>
      <c r="H660" s="287" t="s">
        <v>47</v>
      </c>
      <c r="I660" s="487"/>
      <c r="J660" s="488"/>
      <c r="K660" s="122"/>
      <c r="L660" s="122"/>
      <c r="M660" s="122"/>
      <c r="N660" s="122"/>
      <c r="O660" s="122"/>
      <c r="P660" s="122"/>
      <c r="Q660" s="157"/>
    </row>
    <row r="661" spans="2:17" s="167" customFormat="1" ht="24.95" customHeight="1" outlineLevel="1">
      <c r="B661" s="176" t="s">
        <v>1479</v>
      </c>
      <c r="C661" s="402" t="s">
        <v>1429</v>
      </c>
      <c r="D661" s="403"/>
      <c r="E661" s="403"/>
      <c r="F661" s="403"/>
      <c r="G661" s="404"/>
      <c r="H661" s="287" t="s">
        <v>636</v>
      </c>
      <c r="I661" s="429">
        <v>1000</v>
      </c>
      <c r="J661" s="429"/>
      <c r="K661" s="122"/>
      <c r="L661" s="122"/>
      <c r="M661" s="122"/>
      <c r="N661" s="122"/>
      <c r="O661" s="122"/>
      <c r="P661" s="122"/>
      <c r="Q661" s="157"/>
    </row>
    <row r="662" spans="2:17" s="167" customFormat="1" ht="24.95" customHeight="1" outlineLevel="1">
      <c r="B662" s="176" t="s">
        <v>1480</v>
      </c>
      <c r="C662" s="402"/>
      <c r="D662" s="403"/>
      <c r="E662" s="403"/>
      <c r="F662" s="403"/>
      <c r="G662" s="404"/>
      <c r="H662" s="287" t="s">
        <v>47</v>
      </c>
      <c r="I662" s="429"/>
      <c r="J662" s="429"/>
      <c r="K662" s="122"/>
      <c r="L662" s="122"/>
      <c r="M662" s="122"/>
      <c r="N662" s="122"/>
      <c r="O662" s="122"/>
      <c r="P662" s="122"/>
      <c r="Q662" s="157"/>
    </row>
    <row r="663" spans="2:17" s="167" customFormat="1" ht="24.95" customHeight="1" outlineLevel="1">
      <c r="B663" s="176" t="s">
        <v>1481</v>
      </c>
      <c r="C663" s="402" t="s">
        <v>1430</v>
      </c>
      <c r="D663" s="403"/>
      <c r="E663" s="403"/>
      <c r="F663" s="403"/>
      <c r="G663" s="404"/>
      <c r="H663" s="287" t="s">
        <v>47</v>
      </c>
      <c r="I663" s="462"/>
      <c r="J663" s="463"/>
      <c r="K663" s="122"/>
      <c r="L663" s="122"/>
      <c r="M663" s="122"/>
      <c r="N663" s="122"/>
      <c r="O663" s="122"/>
      <c r="P663" s="122"/>
      <c r="Q663" s="157"/>
    </row>
    <row r="664" spans="2:17" s="167" customFormat="1" ht="24.95" customHeight="1" outlineLevel="1">
      <c r="B664" s="176" t="s">
        <v>1482</v>
      </c>
      <c r="C664" s="402" t="s">
        <v>1431</v>
      </c>
      <c r="D664" s="403"/>
      <c r="E664" s="403"/>
      <c r="F664" s="403"/>
      <c r="G664" s="404"/>
      <c r="H664" s="287"/>
      <c r="I664" s="464"/>
      <c r="J664" s="465"/>
      <c r="K664" s="122"/>
      <c r="L664" s="122"/>
      <c r="M664" s="122"/>
      <c r="N664" s="122"/>
      <c r="O664" s="122"/>
      <c r="P664" s="122"/>
      <c r="Q664" s="157"/>
    </row>
    <row r="665" spans="2:17" s="167" customFormat="1" ht="24.95" customHeight="1" outlineLevel="1">
      <c r="B665" s="176" t="s">
        <v>1483</v>
      </c>
      <c r="C665" s="402" t="s">
        <v>1432</v>
      </c>
      <c r="D665" s="403"/>
      <c r="E665" s="403"/>
      <c r="F665" s="403"/>
      <c r="G665" s="404"/>
      <c r="H665" s="287" t="s">
        <v>1385</v>
      </c>
      <c r="I665" s="429">
        <v>1000</v>
      </c>
      <c r="J665" s="429"/>
      <c r="K665" s="122"/>
      <c r="L665" s="122"/>
      <c r="M665" s="122"/>
      <c r="N665" s="122"/>
      <c r="O665" s="122"/>
      <c r="P665" s="122"/>
      <c r="Q665" s="157"/>
    </row>
    <row r="666" spans="2:17" s="167" customFormat="1" ht="24.95" customHeight="1" outlineLevel="1">
      <c r="B666" s="176" t="s">
        <v>1484</v>
      </c>
      <c r="C666" s="402"/>
      <c r="D666" s="403"/>
      <c r="E666" s="403"/>
      <c r="F666" s="403"/>
      <c r="G666" s="404"/>
      <c r="H666" s="287" t="s">
        <v>47</v>
      </c>
      <c r="I666" s="429"/>
      <c r="J666" s="429"/>
      <c r="K666" s="122"/>
      <c r="L666" s="122"/>
      <c r="M666" s="122"/>
      <c r="N666" s="122"/>
      <c r="O666" s="122"/>
      <c r="P666" s="122"/>
      <c r="Q666" s="157"/>
    </row>
    <row r="667" spans="2:17" s="167" customFormat="1" ht="24.95" customHeight="1" outlineLevel="1">
      <c r="B667" s="176" t="s">
        <v>1485</v>
      </c>
      <c r="C667" s="402" t="s">
        <v>1433</v>
      </c>
      <c r="D667" s="403"/>
      <c r="E667" s="403"/>
      <c r="F667" s="403"/>
      <c r="G667" s="404"/>
      <c r="H667" s="287" t="s">
        <v>47</v>
      </c>
      <c r="I667" s="429"/>
      <c r="J667" s="429"/>
      <c r="K667" s="122"/>
      <c r="L667" s="122"/>
      <c r="M667" s="122"/>
      <c r="N667" s="122"/>
      <c r="O667" s="122"/>
      <c r="P667" s="122"/>
      <c r="Q667" s="157"/>
    </row>
    <row r="668" spans="2:17" s="167" customFormat="1" ht="24.95" customHeight="1" outlineLevel="1">
      <c r="B668" s="176" t="s">
        <v>1486</v>
      </c>
      <c r="C668" s="402" t="s">
        <v>1434</v>
      </c>
      <c r="D668" s="403"/>
      <c r="E668" s="403"/>
      <c r="F668" s="403"/>
      <c r="G668" s="404"/>
      <c r="H668" s="287"/>
      <c r="I668" s="429"/>
      <c r="J668" s="429"/>
      <c r="K668" s="122"/>
      <c r="L668" s="122"/>
      <c r="M668" s="122"/>
      <c r="N668" s="122"/>
      <c r="O668" s="122"/>
      <c r="P668" s="122"/>
      <c r="Q668" s="157"/>
    </row>
    <row r="669" spans="2:17" s="167" customFormat="1" ht="24.95" customHeight="1" outlineLevel="1">
      <c r="B669" s="176" t="s">
        <v>1487</v>
      </c>
      <c r="C669" s="402" t="s">
        <v>1435</v>
      </c>
      <c r="D669" s="403"/>
      <c r="E669" s="403"/>
      <c r="F669" s="403"/>
      <c r="G669" s="404"/>
      <c r="H669" s="287" t="s">
        <v>1385</v>
      </c>
      <c r="I669" s="429">
        <v>1000</v>
      </c>
      <c r="J669" s="429"/>
      <c r="K669" s="122"/>
      <c r="L669" s="122"/>
      <c r="M669" s="122"/>
      <c r="N669" s="122"/>
      <c r="O669" s="122"/>
      <c r="P669" s="122"/>
      <c r="Q669" s="157"/>
    </row>
    <row r="670" spans="2:17" s="167" customFormat="1" ht="24.95" customHeight="1" outlineLevel="1">
      <c r="B670" s="176" t="s">
        <v>1488</v>
      </c>
      <c r="C670" s="402"/>
      <c r="D670" s="403"/>
      <c r="E670" s="403"/>
      <c r="F670" s="403"/>
      <c r="G670" s="404"/>
      <c r="H670" s="287"/>
      <c r="I670" s="485"/>
      <c r="J670" s="486"/>
      <c r="K670" s="122"/>
      <c r="L670" s="122"/>
      <c r="M670" s="122"/>
      <c r="N670" s="122"/>
      <c r="O670" s="122"/>
      <c r="P670" s="122"/>
      <c r="Q670" s="157"/>
    </row>
    <row r="671" spans="2:17" s="167" customFormat="1" ht="36.75" customHeight="1" outlineLevel="1">
      <c r="B671" s="176" t="s">
        <v>1489</v>
      </c>
      <c r="C671" s="402" t="s">
        <v>1436</v>
      </c>
      <c r="D671" s="403"/>
      <c r="E671" s="403"/>
      <c r="F671" s="403"/>
      <c r="G671" s="404"/>
      <c r="H671" s="287" t="s">
        <v>47</v>
      </c>
      <c r="I671" s="485"/>
      <c r="J671" s="486"/>
      <c r="K671" s="122"/>
      <c r="L671" s="122"/>
      <c r="M671" s="122"/>
      <c r="N671" s="122"/>
      <c r="O671" s="122"/>
      <c r="P671" s="122"/>
      <c r="Q671" s="157"/>
    </row>
    <row r="672" spans="2:17" s="167" customFormat="1" ht="24.95" customHeight="1" outlineLevel="1">
      <c r="B672" s="176" t="s">
        <v>1490</v>
      </c>
      <c r="C672" s="402" t="s">
        <v>1437</v>
      </c>
      <c r="D672" s="403"/>
      <c r="E672" s="403"/>
      <c r="F672" s="403"/>
      <c r="G672" s="404"/>
      <c r="H672" s="287" t="s">
        <v>1419</v>
      </c>
      <c r="I672" s="429">
        <v>18</v>
      </c>
      <c r="J672" s="429"/>
      <c r="K672" s="122"/>
      <c r="L672" s="122"/>
      <c r="M672" s="122"/>
      <c r="N672" s="122"/>
      <c r="O672" s="122"/>
      <c r="P672" s="122"/>
      <c r="Q672" s="157"/>
    </row>
    <row r="673" spans="2:17" s="167" customFormat="1" ht="24.95" customHeight="1" outlineLevel="1">
      <c r="B673" s="176" t="s">
        <v>1491</v>
      </c>
      <c r="C673" s="402"/>
      <c r="D673" s="403"/>
      <c r="E673" s="403"/>
      <c r="F673" s="403"/>
      <c r="G673" s="404"/>
      <c r="H673" s="287"/>
      <c r="I673" s="489"/>
      <c r="J673" s="489"/>
      <c r="K673" s="122"/>
      <c r="L673" s="122"/>
      <c r="M673" s="122"/>
      <c r="N673" s="122"/>
      <c r="O673" s="122"/>
      <c r="P673" s="122"/>
      <c r="Q673" s="157"/>
    </row>
    <row r="674" spans="2:17" s="167" customFormat="1" ht="24.95" customHeight="1" outlineLevel="1">
      <c r="B674" s="176" t="s">
        <v>1492</v>
      </c>
      <c r="C674" s="402" t="s">
        <v>543</v>
      </c>
      <c r="D674" s="403"/>
      <c r="E674" s="403"/>
      <c r="F674" s="403"/>
      <c r="G674" s="404"/>
      <c r="H674" s="287"/>
      <c r="I674" s="458"/>
      <c r="J674" s="459"/>
      <c r="K674" s="122"/>
      <c r="L674" s="122"/>
      <c r="M674" s="122"/>
      <c r="N674" s="122"/>
      <c r="O674" s="122"/>
      <c r="P674" s="122"/>
      <c r="Q674" s="157"/>
    </row>
    <row r="675" spans="2:17" s="167" customFormat="1" ht="45.75" customHeight="1" outlineLevel="1">
      <c r="B675" s="176" t="s">
        <v>1493</v>
      </c>
      <c r="C675" s="402" t="s">
        <v>1438</v>
      </c>
      <c r="D675" s="403"/>
      <c r="E675" s="403"/>
      <c r="F675" s="403"/>
      <c r="G675" s="404"/>
      <c r="H675" s="287" t="s">
        <v>47</v>
      </c>
      <c r="I675" s="429"/>
      <c r="J675" s="429"/>
      <c r="K675" s="122"/>
      <c r="L675" s="122"/>
      <c r="M675" s="122"/>
      <c r="N675" s="122"/>
      <c r="O675" s="122"/>
      <c r="P675" s="122"/>
      <c r="Q675" s="157"/>
    </row>
    <row r="676" spans="2:17" s="167" customFormat="1" ht="24.95" customHeight="1" outlineLevel="1">
      <c r="B676" s="176" t="s">
        <v>1494</v>
      </c>
      <c r="C676" s="402" t="s">
        <v>1439</v>
      </c>
      <c r="D676" s="403"/>
      <c r="E676" s="403"/>
      <c r="F676" s="403"/>
      <c r="G676" s="404"/>
      <c r="H676" s="287" t="s">
        <v>636</v>
      </c>
      <c r="I676" s="429">
        <v>18</v>
      </c>
      <c r="J676" s="429"/>
      <c r="K676" s="122"/>
      <c r="L676" s="122"/>
      <c r="M676" s="122"/>
      <c r="N676" s="122"/>
      <c r="O676" s="122"/>
      <c r="P676" s="122"/>
      <c r="Q676" s="157"/>
    </row>
    <row r="677" spans="2:17" s="167" customFormat="1" ht="24.95" customHeight="1" outlineLevel="1">
      <c r="B677" s="176" t="s">
        <v>1495</v>
      </c>
      <c r="C677" s="402"/>
      <c r="D677" s="403"/>
      <c r="E677" s="403"/>
      <c r="F677" s="403"/>
      <c r="G677" s="404"/>
      <c r="H677" s="287"/>
      <c r="I677" s="429"/>
      <c r="J677" s="429"/>
      <c r="K677" s="122"/>
      <c r="L677" s="122"/>
      <c r="M677" s="122"/>
      <c r="N677" s="122"/>
      <c r="O677" s="122"/>
      <c r="P677" s="122"/>
      <c r="Q677" s="157"/>
    </row>
    <row r="678" spans="2:17" s="167" customFormat="1" ht="49.5" customHeight="1" outlineLevel="1">
      <c r="B678" s="176" t="s">
        <v>1496</v>
      </c>
      <c r="C678" s="402" t="s">
        <v>1440</v>
      </c>
      <c r="D678" s="403"/>
      <c r="E678" s="403"/>
      <c r="F678" s="403"/>
      <c r="G678" s="404"/>
      <c r="H678" s="287" t="s">
        <v>47</v>
      </c>
      <c r="I678" s="429"/>
      <c r="J678" s="429"/>
      <c r="K678" s="122"/>
      <c r="L678" s="122"/>
      <c r="M678" s="122"/>
      <c r="N678" s="122"/>
      <c r="O678" s="122"/>
      <c r="P678" s="122"/>
      <c r="Q678" s="157"/>
    </row>
    <row r="679" spans="2:17" s="167" customFormat="1" ht="24.95" customHeight="1" outlineLevel="1">
      <c r="B679" s="176" t="s">
        <v>1497</v>
      </c>
      <c r="C679" s="402" t="s">
        <v>1441</v>
      </c>
      <c r="D679" s="403"/>
      <c r="E679" s="403"/>
      <c r="F679" s="403"/>
      <c r="G679" s="404"/>
      <c r="H679" s="287" t="s">
        <v>636</v>
      </c>
      <c r="I679" s="429">
        <v>18</v>
      </c>
      <c r="J679" s="429"/>
      <c r="K679" s="122"/>
      <c r="L679" s="122"/>
      <c r="M679" s="122"/>
      <c r="N679" s="122"/>
      <c r="O679" s="122"/>
      <c r="P679" s="122"/>
      <c r="Q679" s="157"/>
    </row>
    <row r="680" spans="2:17" s="167" customFormat="1" ht="24.95" customHeight="1" outlineLevel="1">
      <c r="B680" s="176" t="s">
        <v>1498</v>
      </c>
      <c r="C680" s="402"/>
      <c r="D680" s="403"/>
      <c r="E680" s="403"/>
      <c r="F680" s="403"/>
      <c r="G680" s="404"/>
      <c r="H680" s="287" t="s">
        <v>47</v>
      </c>
      <c r="I680" s="429"/>
      <c r="J680" s="429"/>
      <c r="K680" s="122"/>
      <c r="L680" s="122"/>
      <c r="M680" s="122"/>
      <c r="N680" s="122"/>
      <c r="O680" s="122"/>
      <c r="P680" s="122"/>
      <c r="Q680" s="157"/>
    </row>
    <row r="681" spans="2:17" s="167" customFormat="1" ht="39.75" customHeight="1" outlineLevel="1">
      <c r="B681" s="176" t="s">
        <v>1499</v>
      </c>
      <c r="C681" s="402" t="s">
        <v>1442</v>
      </c>
      <c r="D681" s="403"/>
      <c r="E681" s="403"/>
      <c r="F681" s="403"/>
      <c r="G681" s="404"/>
      <c r="H681" s="287" t="s">
        <v>47</v>
      </c>
      <c r="I681" s="429"/>
      <c r="J681" s="429"/>
      <c r="K681" s="122"/>
      <c r="L681" s="122"/>
      <c r="M681" s="122"/>
      <c r="N681" s="122"/>
      <c r="O681" s="122"/>
      <c r="P681" s="122"/>
      <c r="Q681" s="157"/>
    </row>
    <row r="682" spans="2:17" s="167" customFormat="1" ht="24.95" customHeight="1" outlineLevel="1">
      <c r="B682" s="176" t="s">
        <v>1500</v>
      </c>
      <c r="C682" s="402" t="s">
        <v>1443</v>
      </c>
      <c r="D682" s="403"/>
      <c r="E682" s="403"/>
      <c r="F682" s="403"/>
      <c r="G682" s="404"/>
      <c r="H682" s="287" t="s">
        <v>636</v>
      </c>
      <c r="I682" s="429">
        <v>18</v>
      </c>
      <c r="J682" s="429"/>
      <c r="K682" s="122"/>
      <c r="L682" s="122"/>
      <c r="M682" s="122"/>
      <c r="N682" s="122"/>
      <c r="O682" s="122"/>
      <c r="P682" s="122"/>
      <c r="Q682" s="157"/>
    </row>
    <row r="683" spans="2:17" s="167" customFormat="1" ht="24.95" customHeight="1" outlineLevel="1">
      <c r="B683" s="176" t="s">
        <v>1501</v>
      </c>
      <c r="C683" s="402"/>
      <c r="D683" s="403"/>
      <c r="E683" s="403"/>
      <c r="F683" s="403"/>
      <c r="G683" s="404"/>
      <c r="H683" s="287" t="s">
        <v>47</v>
      </c>
      <c r="I683" s="429"/>
      <c r="J683" s="429"/>
      <c r="K683" s="122"/>
      <c r="L683" s="122"/>
      <c r="M683" s="122"/>
      <c r="N683" s="122"/>
      <c r="O683" s="122"/>
      <c r="P683" s="122"/>
      <c r="Q683" s="157"/>
    </row>
    <row r="684" spans="2:17" s="167" customFormat="1" ht="48.75" customHeight="1" outlineLevel="1">
      <c r="B684" s="176" t="s">
        <v>1502</v>
      </c>
      <c r="C684" s="402" t="s">
        <v>1444</v>
      </c>
      <c r="D684" s="403"/>
      <c r="E684" s="403"/>
      <c r="F684" s="403"/>
      <c r="G684" s="404"/>
      <c r="H684" s="287" t="s">
        <v>47</v>
      </c>
      <c r="I684" s="429"/>
      <c r="J684" s="429"/>
      <c r="K684" s="122"/>
      <c r="L684" s="122"/>
      <c r="M684" s="122"/>
      <c r="N684" s="122"/>
      <c r="O684" s="122"/>
      <c r="P684" s="122"/>
      <c r="Q684" s="157"/>
    </row>
    <row r="685" spans="2:17" s="167" customFormat="1" ht="24.95" customHeight="1" outlineLevel="1">
      <c r="B685" s="176" t="s">
        <v>1503</v>
      </c>
      <c r="C685" s="402" t="s">
        <v>1445</v>
      </c>
      <c r="D685" s="403"/>
      <c r="E685" s="403"/>
      <c r="F685" s="403"/>
      <c r="G685" s="404"/>
      <c r="H685" s="287" t="s">
        <v>636</v>
      </c>
      <c r="I685" s="429">
        <v>18</v>
      </c>
      <c r="J685" s="429"/>
      <c r="K685" s="122"/>
      <c r="L685" s="122"/>
      <c r="M685" s="122"/>
      <c r="N685" s="122"/>
      <c r="O685" s="122"/>
      <c r="P685" s="122"/>
      <c r="Q685" s="157"/>
    </row>
    <row r="686" spans="2:17" s="167" customFormat="1" ht="24.95" customHeight="1" outlineLevel="1">
      <c r="B686" s="176" t="s">
        <v>1504</v>
      </c>
      <c r="C686" s="402"/>
      <c r="D686" s="403"/>
      <c r="E686" s="403"/>
      <c r="F686" s="403"/>
      <c r="G686" s="404"/>
      <c r="H686" s="287"/>
      <c r="I686" s="429"/>
      <c r="J686" s="429"/>
      <c r="K686" s="122"/>
      <c r="L686" s="122"/>
      <c r="M686" s="122"/>
      <c r="N686" s="122"/>
      <c r="O686" s="122"/>
      <c r="P686" s="122"/>
      <c r="Q686" s="157"/>
    </row>
    <row r="687" spans="2:17" s="167" customFormat="1" ht="34.5" customHeight="1" outlineLevel="1">
      <c r="B687" s="176" t="s">
        <v>1505</v>
      </c>
      <c r="C687" s="402" t="s">
        <v>1446</v>
      </c>
      <c r="D687" s="403"/>
      <c r="E687" s="403"/>
      <c r="F687" s="403"/>
      <c r="G687" s="404"/>
      <c r="H687" s="287" t="s">
        <v>47</v>
      </c>
      <c r="I687" s="429"/>
      <c r="J687" s="429"/>
      <c r="K687" s="122"/>
      <c r="L687" s="122"/>
      <c r="M687" s="122"/>
      <c r="N687" s="122"/>
      <c r="O687" s="122"/>
      <c r="P687" s="122"/>
      <c r="Q687" s="157"/>
    </row>
    <row r="688" spans="2:17" s="167" customFormat="1" ht="24.95" customHeight="1" outlineLevel="1">
      <c r="B688" s="176" t="s">
        <v>1506</v>
      </c>
      <c r="C688" s="402" t="s">
        <v>1447</v>
      </c>
      <c r="D688" s="403"/>
      <c r="E688" s="403"/>
      <c r="F688" s="403"/>
      <c r="G688" s="404"/>
      <c r="H688" s="287" t="s">
        <v>636</v>
      </c>
      <c r="I688" s="429">
        <v>3</v>
      </c>
      <c r="J688" s="429"/>
      <c r="K688" s="122"/>
      <c r="L688" s="122"/>
      <c r="M688" s="122"/>
      <c r="N688" s="122"/>
      <c r="O688" s="122"/>
      <c r="P688" s="122"/>
      <c r="Q688" s="157"/>
    </row>
    <row r="689" spans="2:17" s="167" customFormat="1" ht="24.95" customHeight="1" outlineLevel="1">
      <c r="B689" s="176" t="s">
        <v>1507</v>
      </c>
      <c r="C689" s="402"/>
      <c r="D689" s="403"/>
      <c r="E689" s="403"/>
      <c r="F689" s="403"/>
      <c r="G689" s="404"/>
      <c r="H689" s="287"/>
      <c r="I689" s="429"/>
      <c r="J689" s="429"/>
      <c r="K689" s="122"/>
      <c r="L689" s="122"/>
      <c r="M689" s="122"/>
      <c r="N689" s="122"/>
      <c r="O689" s="122"/>
      <c r="P689" s="122"/>
      <c r="Q689" s="157"/>
    </row>
    <row r="690" spans="2:17" s="167" customFormat="1" ht="38.25" customHeight="1" outlineLevel="1">
      <c r="B690" s="176" t="s">
        <v>1508</v>
      </c>
      <c r="C690" s="402" t="s">
        <v>1448</v>
      </c>
      <c r="D690" s="403"/>
      <c r="E690" s="403"/>
      <c r="F690" s="403"/>
      <c r="G690" s="404"/>
      <c r="H690" s="287"/>
      <c r="I690" s="429"/>
      <c r="J690" s="429"/>
      <c r="K690" s="122"/>
      <c r="L690" s="122"/>
      <c r="M690" s="122"/>
      <c r="N690" s="122"/>
      <c r="O690" s="122"/>
      <c r="P690" s="122"/>
      <c r="Q690" s="157"/>
    </row>
    <row r="691" spans="2:17" s="167" customFormat="1" ht="24.95" customHeight="1" outlineLevel="1">
      <c r="B691" s="176" t="s">
        <v>1509</v>
      </c>
      <c r="C691" s="402" t="s">
        <v>1449</v>
      </c>
      <c r="D691" s="403"/>
      <c r="E691" s="403"/>
      <c r="F691" s="403"/>
      <c r="G691" s="404"/>
      <c r="H691" s="287" t="s">
        <v>636</v>
      </c>
      <c r="I691" s="429">
        <v>20</v>
      </c>
      <c r="J691" s="429"/>
      <c r="K691" s="122"/>
      <c r="L691" s="122"/>
      <c r="M691" s="122"/>
      <c r="N691" s="122"/>
      <c r="O691" s="122"/>
      <c r="P691" s="122"/>
      <c r="Q691" s="157"/>
    </row>
    <row r="692" spans="2:17" s="167" customFormat="1" ht="24.95" customHeight="1" outlineLevel="1">
      <c r="B692" s="176" t="s">
        <v>1510</v>
      </c>
      <c r="C692" s="402"/>
      <c r="D692" s="403"/>
      <c r="E692" s="403"/>
      <c r="F692" s="403"/>
      <c r="G692" s="404"/>
      <c r="H692" s="287"/>
      <c r="I692" s="429"/>
      <c r="J692" s="429"/>
      <c r="K692" s="122"/>
      <c r="L692" s="122"/>
      <c r="M692" s="122"/>
      <c r="N692" s="122"/>
      <c r="O692" s="122"/>
      <c r="P692" s="122"/>
      <c r="Q692" s="157"/>
    </row>
    <row r="693" spans="2:17" s="167" customFormat="1" ht="41.25" customHeight="1" outlineLevel="1">
      <c r="B693" s="176" t="s">
        <v>1511</v>
      </c>
      <c r="C693" s="402" t="s">
        <v>1450</v>
      </c>
      <c r="D693" s="403"/>
      <c r="E693" s="403"/>
      <c r="F693" s="403"/>
      <c r="G693" s="404"/>
      <c r="H693" s="287"/>
      <c r="I693" s="429"/>
      <c r="J693" s="429"/>
      <c r="K693" s="122"/>
      <c r="L693" s="122"/>
      <c r="M693" s="122"/>
      <c r="N693" s="122"/>
      <c r="O693" s="122"/>
      <c r="P693" s="122"/>
      <c r="Q693" s="157"/>
    </row>
    <row r="694" spans="2:17" s="167" customFormat="1" ht="24.95" customHeight="1" outlineLevel="1">
      <c r="B694" s="176" t="s">
        <v>1512</v>
      </c>
      <c r="C694" s="402" t="s">
        <v>1449</v>
      </c>
      <c r="D694" s="403"/>
      <c r="E694" s="403"/>
      <c r="F694" s="403"/>
      <c r="G694" s="404"/>
      <c r="H694" s="287" t="s">
        <v>636</v>
      </c>
      <c r="I694" s="429">
        <v>25</v>
      </c>
      <c r="J694" s="429"/>
      <c r="K694" s="122"/>
      <c r="L694" s="122"/>
      <c r="M694" s="122"/>
      <c r="N694" s="122"/>
      <c r="O694" s="122"/>
      <c r="P694" s="122"/>
      <c r="Q694" s="157"/>
    </row>
    <row r="695" spans="2:17" s="167" customFormat="1" ht="24.95" customHeight="1" outlineLevel="1">
      <c r="B695" s="176" t="s">
        <v>1513</v>
      </c>
      <c r="C695" s="402"/>
      <c r="D695" s="403"/>
      <c r="E695" s="403"/>
      <c r="F695" s="403"/>
      <c r="G695" s="404"/>
      <c r="H695" s="287"/>
      <c r="I695" s="429"/>
      <c r="J695" s="429"/>
      <c r="K695" s="122"/>
      <c r="L695" s="122"/>
      <c r="M695" s="122"/>
      <c r="N695" s="122"/>
      <c r="O695" s="122"/>
      <c r="P695" s="122"/>
      <c r="Q695" s="157"/>
    </row>
    <row r="696" spans="2:17" s="167" customFormat="1" ht="43.5" customHeight="1" outlineLevel="1">
      <c r="B696" s="176" t="s">
        <v>1514</v>
      </c>
      <c r="C696" s="402" t="s">
        <v>1451</v>
      </c>
      <c r="D696" s="403"/>
      <c r="E696" s="403"/>
      <c r="F696" s="403"/>
      <c r="G696" s="404"/>
      <c r="H696" s="287"/>
      <c r="I696" s="429"/>
      <c r="J696" s="429"/>
      <c r="K696" s="122"/>
      <c r="L696" s="122"/>
      <c r="M696" s="122"/>
      <c r="N696" s="122"/>
      <c r="O696" s="122"/>
      <c r="P696" s="122"/>
      <c r="Q696" s="157"/>
    </row>
    <row r="697" spans="2:17" s="167" customFormat="1" ht="24.95" customHeight="1" outlineLevel="1">
      <c r="B697" s="176" t="s">
        <v>1515</v>
      </c>
      <c r="C697" s="402" t="s">
        <v>1452</v>
      </c>
      <c r="D697" s="403"/>
      <c r="E697" s="403"/>
      <c r="F697" s="403"/>
      <c r="G697" s="404"/>
      <c r="H697" s="287" t="s">
        <v>636</v>
      </c>
      <c r="I697" s="429">
        <v>1</v>
      </c>
      <c r="J697" s="429"/>
      <c r="K697" s="122"/>
      <c r="L697" s="122"/>
      <c r="M697" s="122"/>
      <c r="N697" s="122"/>
      <c r="O697" s="122"/>
      <c r="P697" s="122"/>
      <c r="Q697" s="157"/>
    </row>
    <row r="698" spans="2:17" s="167" customFormat="1" ht="24.95" customHeight="1" outlineLevel="1">
      <c r="B698" s="176" t="s">
        <v>1516</v>
      </c>
      <c r="C698" s="402" t="s">
        <v>1453</v>
      </c>
      <c r="D698" s="403"/>
      <c r="E698" s="403"/>
      <c r="F698" s="403"/>
      <c r="G698" s="404"/>
      <c r="H698" s="287" t="s">
        <v>636</v>
      </c>
      <c r="I698" s="429">
        <v>1</v>
      </c>
      <c r="J698" s="429"/>
      <c r="K698" s="122"/>
      <c r="L698" s="122"/>
      <c r="M698" s="122"/>
      <c r="N698" s="122"/>
      <c r="O698" s="122"/>
      <c r="P698" s="122"/>
      <c r="Q698" s="157"/>
    </row>
    <row r="699" spans="2:17" s="167" customFormat="1" ht="24.95" customHeight="1" outlineLevel="1">
      <c r="B699" s="176" t="s">
        <v>1517</v>
      </c>
      <c r="C699" s="402"/>
      <c r="D699" s="403"/>
      <c r="E699" s="403"/>
      <c r="F699" s="403"/>
      <c r="G699" s="404"/>
      <c r="H699" s="287"/>
      <c r="I699" s="429"/>
      <c r="J699" s="429"/>
      <c r="K699" s="122"/>
      <c r="L699" s="122"/>
      <c r="M699" s="122"/>
      <c r="N699" s="122"/>
      <c r="O699" s="122"/>
      <c r="P699" s="122"/>
      <c r="Q699" s="157"/>
    </row>
    <row r="700" spans="2:17" s="167" customFormat="1" ht="68.25" customHeight="1" outlineLevel="1">
      <c r="B700" s="176" t="s">
        <v>1518</v>
      </c>
      <c r="C700" s="402" t="s">
        <v>1454</v>
      </c>
      <c r="D700" s="403"/>
      <c r="E700" s="403"/>
      <c r="F700" s="403"/>
      <c r="G700" s="404"/>
      <c r="H700" s="287" t="s">
        <v>47</v>
      </c>
      <c r="I700" s="429"/>
      <c r="J700" s="429"/>
      <c r="K700" s="122"/>
      <c r="L700" s="122"/>
      <c r="M700" s="122"/>
      <c r="N700" s="122"/>
      <c r="O700" s="122"/>
      <c r="P700" s="122"/>
      <c r="Q700" s="157"/>
    </row>
    <row r="701" spans="2:17" s="167" customFormat="1" ht="24.95" customHeight="1" outlineLevel="1">
      <c r="B701" s="176" t="s">
        <v>1519</v>
      </c>
      <c r="C701" s="402" t="s">
        <v>1455</v>
      </c>
      <c r="D701" s="403"/>
      <c r="E701" s="403"/>
      <c r="F701" s="403"/>
      <c r="G701" s="404"/>
      <c r="H701" s="287" t="s">
        <v>1211</v>
      </c>
      <c r="I701" s="429">
        <v>200</v>
      </c>
      <c r="J701" s="429"/>
      <c r="K701" s="122"/>
      <c r="L701" s="122"/>
      <c r="M701" s="122"/>
      <c r="N701" s="122"/>
      <c r="O701" s="122"/>
      <c r="P701" s="122"/>
      <c r="Q701" s="157"/>
    </row>
    <row r="702" spans="2:17" s="167" customFormat="1" ht="24.95" customHeight="1" outlineLevel="1">
      <c r="B702" s="176" t="s">
        <v>1520</v>
      </c>
      <c r="C702" s="402" t="s">
        <v>1456</v>
      </c>
      <c r="D702" s="403"/>
      <c r="E702" s="403"/>
      <c r="F702" s="403"/>
      <c r="G702" s="404"/>
      <c r="H702" s="287" t="s">
        <v>1211</v>
      </c>
      <c r="I702" s="429">
        <v>350</v>
      </c>
      <c r="J702" s="429"/>
      <c r="K702" s="122"/>
      <c r="L702" s="122"/>
      <c r="M702" s="122"/>
      <c r="N702" s="122"/>
      <c r="O702" s="122"/>
      <c r="P702" s="122"/>
      <c r="Q702" s="157"/>
    </row>
    <row r="703" spans="2:17" s="167" customFormat="1" ht="24.95" customHeight="1" outlineLevel="1">
      <c r="B703" s="176" t="s">
        <v>1521</v>
      </c>
      <c r="C703" s="402"/>
      <c r="D703" s="403"/>
      <c r="E703" s="403"/>
      <c r="F703" s="403"/>
      <c r="G703" s="404"/>
      <c r="H703" s="287" t="s">
        <v>47</v>
      </c>
      <c r="I703" s="429"/>
      <c r="J703" s="429"/>
      <c r="K703" s="122"/>
      <c r="L703" s="122"/>
      <c r="M703" s="122"/>
      <c r="N703" s="122"/>
      <c r="O703" s="122"/>
      <c r="P703" s="122"/>
      <c r="Q703" s="157"/>
    </row>
    <row r="704" spans="2:17" s="167" customFormat="1" ht="24.95" customHeight="1" outlineLevel="1">
      <c r="B704" s="176" t="s">
        <v>1522</v>
      </c>
      <c r="C704" s="402" t="s">
        <v>1457</v>
      </c>
      <c r="D704" s="403"/>
      <c r="E704" s="403"/>
      <c r="F704" s="403"/>
      <c r="G704" s="404"/>
      <c r="H704" s="287" t="str">
        <f>'[24]4. SPDA E ATERRAMENTO'!W71</f>
        <v/>
      </c>
      <c r="I704" s="429"/>
      <c r="J704" s="429"/>
      <c r="K704" s="122"/>
      <c r="L704" s="122"/>
      <c r="M704" s="122"/>
      <c r="N704" s="122"/>
      <c r="O704" s="122"/>
      <c r="P704" s="122"/>
      <c r="Q704" s="157"/>
    </row>
    <row r="705" spans="2:17" s="167" customFormat="1" ht="24.95" customHeight="1" outlineLevel="1">
      <c r="B705" s="176" t="s">
        <v>1523</v>
      </c>
      <c r="C705" s="402" t="s">
        <v>1458</v>
      </c>
      <c r="D705" s="403"/>
      <c r="E705" s="403"/>
      <c r="F705" s="403"/>
      <c r="G705" s="404"/>
      <c r="H705" s="287">
        <f>'[24]4. SPDA E ATERRAMENTO'!W72</f>
        <v>0</v>
      </c>
      <c r="I705" s="429"/>
      <c r="J705" s="429"/>
      <c r="K705" s="122"/>
      <c r="L705" s="122"/>
      <c r="M705" s="122"/>
      <c r="N705" s="122"/>
      <c r="O705" s="122"/>
      <c r="P705" s="122"/>
      <c r="Q705" s="157"/>
    </row>
    <row r="706" spans="2:17" s="167" customFormat="1" ht="24.95" customHeight="1" outlineLevel="1">
      <c r="B706" s="176" t="s">
        <v>1524</v>
      </c>
      <c r="C706" s="402" t="s">
        <v>1459</v>
      </c>
      <c r="D706" s="403"/>
      <c r="E706" s="403"/>
      <c r="F706" s="403"/>
      <c r="G706" s="404"/>
      <c r="H706" s="287" t="str">
        <f>'[24]4. SPDA E ATERRAMENTO'!W73</f>
        <v>PÇ</v>
      </c>
      <c r="I706" s="429">
        <v>20</v>
      </c>
      <c r="J706" s="429"/>
      <c r="K706" s="122"/>
      <c r="L706" s="122"/>
      <c r="M706" s="122"/>
      <c r="N706" s="122"/>
      <c r="O706" s="122"/>
      <c r="P706" s="122"/>
      <c r="Q706" s="157"/>
    </row>
    <row r="707" spans="2:17" s="167" customFormat="1" ht="24.95" customHeight="1" outlineLevel="1">
      <c r="B707" s="176" t="s">
        <v>1525</v>
      </c>
      <c r="C707" s="402" t="s">
        <v>1460</v>
      </c>
      <c r="D707" s="403"/>
      <c r="E707" s="403"/>
      <c r="F707" s="403"/>
      <c r="G707" s="404"/>
      <c r="H707" s="287" t="str">
        <f>'[24]4. SPDA E ATERRAMENTO'!W74</f>
        <v>PÇ</v>
      </c>
      <c r="I707" s="429">
        <v>25</v>
      </c>
      <c r="J707" s="429"/>
      <c r="K707" s="122"/>
      <c r="L707" s="122"/>
      <c r="M707" s="122"/>
      <c r="N707" s="122"/>
      <c r="O707" s="122"/>
      <c r="P707" s="122"/>
      <c r="Q707" s="157"/>
    </row>
    <row r="708" spans="2:17" s="167" customFormat="1" ht="24.95" customHeight="1" outlineLevel="1">
      <c r="B708" s="176" t="s">
        <v>1526</v>
      </c>
      <c r="C708" s="402"/>
      <c r="D708" s="403"/>
      <c r="E708" s="403"/>
      <c r="F708" s="403"/>
      <c r="G708" s="404"/>
      <c r="H708" s="287" t="str">
        <f>'[24]4. SPDA E ATERRAMENTO'!W75</f>
        <v/>
      </c>
      <c r="I708" s="429"/>
      <c r="J708" s="429"/>
      <c r="K708" s="122"/>
      <c r="L708" s="122"/>
      <c r="M708" s="122"/>
      <c r="N708" s="122"/>
      <c r="O708" s="122"/>
      <c r="P708" s="122"/>
      <c r="Q708" s="157"/>
    </row>
    <row r="709" spans="2:17" s="167" customFormat="1" ht="24.95" customHeight="1" outlineLevel="1">
      <c r="B709" s="176" t="s">
        <v>1527</v>
      </c>
      <c r="C709" s="402" t="s">
        <v>1461</v>
      </c>
      <c r="D709" s="403"/>
      <c r="E709" s="403"/>
      <c r="F709" s="403"/>
      <c r="G709" s="404"/>
      <c r="H709" s="287" t="str">
        <f>'[24]4. SPDA E ATERRAMENTO'!W76</f>
        <v/>
      </c>
      <c r="I709" s="429"/>
      <c r="J709" s="429"/>
      <c r="K709" s="122"/>
      <c r="L709" s="122"/>
      <c r="M709" s="122"/>
      <c r="N709" s="122"/>
      <c r="O709" s="122"/>
      <c r="P709" s="122"/>
      <c r="Q709" s="157"/>
    </row>
    <row r="710" spans="2:17" s="167" customFormat="1" ht="24.95" customHeight="1" outlineLevel="1">
      <c r="B710" s="176" t="s">
        <v>1528</v>
      </c>
      <c r="C710" s="402" t="s">
        <v>1462</v>
      </c>
      <c r="D710" s="403"/>
      <c r="E710" s="403"/>
      <c r="F710" s="403"/>
      <c r="G710" s="404"/>
      <c r="H710" s="287"/>
      <c r="I710" s="429"/>
      <c r="J710" s="429"/>
      <c r="K710" s="122"/>
      <c r="L710" s="122"/>
      <c r="M710" s="122"/>
      <c r="N710" s="122"/>
      <c r="O710" s="122"/>
      <c r="P710" s="122"/>
      <c r="Q710" s="157"/>
    </row>
    <row r="711" spans="2:17" s="167" customFormat="1" ht="24.95" customHeight="1" outlineLevel="1">
      <c r="B711" s="176" t="s">
        <v>1529</v>
      </c>
      <c r="C711" s="402" t="s">
        <v>1458</v>
      </c>
      <c r="D711" s="403"/>
      <c r="E711" s="403"/>
      <c r="F711" s="403"/>
      <c r="G711" s="404"/>
      <c r="H711" s="287"/>
      <c r="I711" s="429"/>
      <c r="J711" s="429"/>
      <c r="K711" s="122"/>
      <c r="L711" s="122"/>
      <c r="M711" s="122"/>
      <c r="N711" s="122"/>
      <c r="O711" s="122"/>
      <c r="P711" s="122"/>
      <c r="Q711" s="157"/>
    </row>
    <row r="712" spans="2:17" s="167" customFormat="1" ht="24.95" customHeight="1" outlineLevel="1">
      <c r="B712" s="176" t="s">
        <v>1530</v>
      </c>
      <c r="C712" s="402" t="s">
        <v>1463</v>
      </c>
      <c r="D712" s="403"/>
      <c r="E712" s="403"/>
      <c r="F712" s="403"/>
      <c r="G712" s="404"/>
      <c r="H712" s="287" t="str">
        <f>'[24]4. SPDA E ATERRAMENTO'!W79</f>
        <v>PÇ</v>
      </c>
      <c r="I712" s="429">
        <v>60</v>
      </c>
      <c r="J712" s="429"/>
      <c r="K712" s="122"/>
      <c r="L712" s="122"/>
      <c r="M712" s="122"/>
      <c r="N712" s="122"/>
      <c r="O712" s="122"/>
      <c r="P712" s="122"/>
      <c r="Q712" s="157"/>
    </row>
    <row r="713" spans="2:17" s="167" customFormat="1" ht="24.95" customHeight="1" outlineLevel="1">
      <c r="B713" s="176" t="s">
        <v>1531</v>
      </c>
      <c r="C713" s="402"/>
      <c r="D713" s="403"/>
      <c r="E713" s="403"/>
      <c r="F713" s="403"/>
      <c r="G713" s="404"/>
      <c r="H713" s="287"/>
      <c r="I713" s="429"/>
      <c r="J713" s="429"/>
      <c r="K713" s="122"/>
      <c r="L713" s="122"/>
      <c r="M713" s="122"/>
      <c r="N713" s="122"/>
      <c r="O713" s="122"/>
      <c r="P713" s="122"/>
      <c r="Q713" s="157"/>
    </row>
    <row r="714" spans="2:17" s="167" customFormat="1" ht="24.95" customHeight="1" outlineLevel="1">
      <c r="B714" s="176" t="s">
        <v>1532</v>
      </c>
      <c r="C714" s="402" t="s">
        <v>1464</v>
      </c>
      <c r="D714" s="403"/>
      <c r="E714" s="403"/>
      <c r="F714" s="403"/>
      <c r="G714" s="404"/>
      <c r="H714" s="287" t="str">
        <f>'[24]4. SPDA E ATERRAMENTO'!W81</f>
        <v/>
      </c>
      <c r="I714" s="429"/>
      <c r="J714" s="429"/>
      <c r="K714" s="122"/>
      <c r="L714" s="122"/>
      <c r="M714" s="122"/>
      <c r="N714" s="122"/>
      <c r="O714" s="122"/>
      <c r="P714" s="122"/>
      <c r="Q714" s="157"/>
    </row>
    <row r="715" spans="2:17" s="167" customFormat="1" ht="24.95" customHeight="1" outlineLevel="1">
      <c r="B715" s="176" t="s">
        <v>1533</v>
      </c>
      <c r="C715" s="402" t="s">
        <v>1462</v>
      </c>
      <c r="D715" s="403"/>
      <c r="E715" s="403"/>
      <c r="F715" s="403"/>
      <c r="G715" s="404"/>
      <c r="H715" s="287" t="str">
        <f>'[24]4. SPDA E ATERRAMENTO'!W82</f>
        <v/>
      </c>
      <c r="I715" s="429"/>
      <c r="J715" s="429"/>
      <c r="K715" s="122"/>
      <c r="L715" s="122"/>
      <c r="M715" s="122"/>
      <c r="N715" s="122"/>
      <c r="O715" s="122"/>
      <c r="P715" s="122"/>
      <c r="Q715" s="157"/>
    </row>
    <row r="716" spans="2:17" s="167" customFormat="1" ht="24.95" customHeight="1" outlineLevel="1">
      <c r="B716" s="176" t="s">
        <v>1534</v>
      </c>
      <c r="C716" s="402" t="s">
        <v>1458</v>
      </c>
      <c r="D716" s="403"/>
      <c r="E716" s="403"/>
      <c r="F716" s="403"/>
      <c r="G716" s="404"/>
      <c r="H716" s="287"/>
      <c r="I716" s="429"/>
      <c r="J716" s="429"/>
      <c r="K716" s="122"/>
      <c r="L716" s="122"/>
      <c r="M716" s="122"/>
      <c r="N716" s="122"/>
      <c r="O716" s="122"/>
      <c r="P716" s="122"/>
      <c r="Q716" s="157"/>
    </row>
    <row r="717" spans="2:17" s="167" customFormat="1" ht="24.95" customHeight="1" outlineLevel="1">
      <c r="B717" s="176" t="s">
        <v>1535</v>
      </c>
      <c r="C717" s="402" t="s">
        <v>1465</v>
      </c>
      <c r="D717" s="403"/>
      <c r="E717" s="403"/>
      <c r="F717" s="403"/>
      <c r="G717" s="404"/>
      <c r="H717" s="287" t="str">
        <f>'[24]4. SPDA E ATERRAMENTO'!W84</f>
        <v>PÇ</v>
      </c>
      <c r="I717" s="429">
        <v>40</v>
      </c>
      <c r="J717" s="429"/>
      <c r="K717" s="122"/>
      <c r="L717" s="122"/>
      <c r="M717" s="122"/>
      <c r="N717" s="122"/>
      <c r="O717" s="122"/>
      <c r="P717" s="122"/>
      <c r="Q717" s="157"/>
    </row>
    <row r="718" spans="2:17" s="167" customFormat="1" ht="24.95" customHeight="1" outlineLevel="1">
      <c r="B718" s="176" t="s">
        <v>1536</v>
      </c>
      <c r="C718" s="402" t="s">
        <v>1466</v>
      </c>
      <c r="D718" s="403"/>
      <c r="E718" s="403"/>
      <c r="F718" s="403"/>
      <c r="G718" s="404"/>
      <c r="H718" s="287" t="str">
        <f>'[24]4. SPDA E ATERRAMENTO'!W85</f>
        <v>PÇ</v>
      </c>
      <c r="I718" s="429">
        <v>40</v>
      </c>
      <c r="J718" s="429"/>
      <c r="K718" s="122"/>
      <c r="L718" s="122"/>
      <c r="M718" s="122"/>
      <c r="N718" s="122"/>
      <c r="O718" s="122"/>
      <c r="P718" s="122"/>
      <c r="Q718" s="157"/>
    </row>
    <row r="719" spans="2:17" s="167" customFormat="1" ht="24.95" customHeight="1" outlineLevel="1">
      <c r="B719" s="176" t="s">
        <v>1537</v>
      </c>
      <c r="C719" s="402"/>
      <c r="D719" s="403"/>
      <c r="E719" s="403"/>
      <c r="F719" s="403"/>
      <c r="G719" s="404"/>
      <c r="H719" s="287"/>
      <c r="I719" s="429"/>
      <c r="J719" s="429"/>
      <c r="K719" s="122"/>
      <c r="L719" s="122"/>
      <c r="M719" s="122"/>
      <c r="N719" s="122"/>
      <c r="O719" s="122"/>
      <c r="P719" s="122"/>
      <c r="Q719" s="157"/>
    </row>
    <row r="720" spans="2:17" s="167" customFormat="1" ht="38.25" customHeight="1" outlineLevel="1">
      <c r="B720" s="176" t="s">
        <v>1538</v>
      </c>
      <c r="C720" s="402" t="s">
        <v>1467</v>
      </c>
      <c r="D720" s="403"/>
      <c r="E720" s="403"/>
      <c r="F720" s="403"/>
      <c r="G720" s="404"/>
      <c r="H720" s="287" t="str">
        <f>'[24]4. SPDA E ATERRAMENTO'!W87</f>
        <v/>
      </c>
      <c r="I720" s="429"/>
      <c r="J720" s="429"/>
      <c r="K720" s="122"/>
      <c r="L720" s="122"/>
      <c r="M720" s="122"/>
      <c r="N720" s="122"/>
      <c r="O720" s="122"/>
      <c r="P720" s="122"/>
      <c r="Q720" s="157"/>
    </row>
    <row r="721" spans="1:36" s="167" customFormat="1" ht="24.95" customHeight="1" outlineLevel="1">
      <c r="B721" s="176" t="s">
        <v>1539</v>
      </c>
      <c r="C721" s="402" t="s">
        <v>1462</v>
      </c>
      <c r="D721" s="403"/>
      <c r="E721" s="403"/>
      <c r="F721" s="403"/>
      <c r="G721" s="404"/>
      <c r="H721" s="287" t="str">
        <f>'[24]4. SPDA E ATERRAMENTO'!W88</f>
        <v/>
      </c>
      <c r="I721" s="429"/>
      <c r="J721" s="429"/>
      <c r="K721" s="122"/>
      <c r="L721" s="122"/>
      <c r="M721" s="122"/>
      <c r="N721" s="122"/>
      <c r="O721" s="122"/>
      <c r="P721" s="122"/>
      <c r="Q721" s="157"/>
    </row>
    <row r="722" spans="1:36" s="167" customFormat="1" ht="24.95" customHeight="1" outlineLevel="1">
      <c r="B722" s="176" t="s">
        <v>1540</v>
      </c>
      <c r="C722" s="402" t="s">
        <v>1458</v>
      </c>
      <c r="D722" s="403"/>
      <c r="E722" s="403"/>
      <c r="F722" s="403"/>
      <c r="G722" s="404"/>
      <c r="H722" s="287"/>
      <c r="I722" s="429"/>
      <c r="J722" s="429"/>
      <c r="K722" s="122"/>
      <c r="L722" s="122"/>
      <c r="M722" s="122"/>
      <c r="N722" s="122"/>
      <c r="O722" s="122"/>
      <c r="P722" s="122"/>
      <c r="Q722" s="157"/>
    </row>
    <row r="723" spans="1:36" s="167" customFormat="1" ht="24.95" customHeight="1" outlineLevel="1">
      <c r="B723" s="176" t="s">
        <v>1541</v>
      </c>
      <c r="C723" s="402" t="s">
        <v>1468</v>
      </c>
      <c r="D723" s="403"/>
      <c r="E723" s="403"/>
      <c r="F723" s="403"/>
      <c r="G723" s="404"/>
      <c r="H723" s="287" t="str">
        <f>'[24]4. SPDA E ATERRAMENTO'!W90</f>
        <v>PÇ</v>
      </c>
      <c r="I723" s="429">
        <v>30</v>
      </c>
      <c r="J723" s="429"/>
      <c r="K723" s="122"/>
      <c r="L723" s="122"/>
      <c r="M723" s="122"/>
      <c r="N723" s="122"/>
      <c r="O723" s="122"/>
      <c r="P723" s="122"/>
      <c r="Q723" s="157"/>
    </row>
    <row r="724" spans="1:36" s="167" customFormat="1" ht="24.95" customHeight="1" outlineLevel="1">
      <c r="B724" s="176" t="s">
        <v>1542</v>
      </c>
      <c r="C724" s="402"/>
      <c r="D724" s="403"/>
      <c r="E724" s="403"/>
      <c r="F724" s="403"/>
      <c r="G724" s="404"/>
      <c r="H724" s="287"/>
      <c r="I724" s="429"/>
      <c r="J724" s="429"/>
      <c r="K724" s="122"/>
      <c r="L724" s="122"/>
      <c r="M724" s="122"/>
      <c r="N724" s="122"/>
      <c r="O724" s="122"/>
      <c r="P724" s="122"/>
      <c r="Q724" s="157"/>
    </row>
    <row r="725" spans="1:36" s="167" customFormat="1" ht="39.75" customHeight="1" outlineLevel="1">
      <c r="B725" s="176" t="s">
        <v>1543</v>
      </c>
      <c r="C725" s="402" t="s">
        <v>1469</v>
      </c>
      <c r="D725" s="403"/>
      <c r="E725" s="403"/>
      <c r="F725" s="403"/>
      <c r="G725" s="404"/>
      <c r="H725" s="287"/>
      <c r="I725" s="429"/>
      <c r="J725" s="429"/>
      <c r="K725" s="122"/>
      <c r="L725" s="122"/>
      <c r="M725" s="122"/>
      <c r="N725" s="122"/>
      <c r="O725" s="122"/>
      <c r="P725" s="122"/>
      <c r="Q725" s="157"/>
    </row>
    <row r="726" spans="1:36" s="167" customFormat="1" ht="24.95" customHeight="1" outlineLevel="1">
      <c r="B726" s="176" t="s">
        <v>1544</v>
      </c>
      <c r="C726" s="402" t="s">
        <v>1470</v>
      </c>
      <c r="D726" s="403"/>
      <c r="E726" s="403"/>
      <c r="F726" s="403"/>
      <c r="G726" s="404"/>
      <c r="H726" s="287" t="str">
        <f>'[24]4. SPDA E ATERRAMENTO'!W93</f>
        <v>PÇ</v>
      </c>
      <c r="I726" s="429">
        <v>12</v>
      </c>
      <c r="J726" s="429"/>
      <c r="K726" s="122"/>
      <c r="L726" s="122"/>
      <c r="M726" s="122"/>
      <c r="N726" s="122"/>
      <c r="O726" s="122"/>
      <c r="P726" s="122"/>
      <c r="Q726" s="157"/>
    </row>
    <row r="727" spans="1:36" s="196" customFormat="1" ht="9.9499999999999993" customHeight="1">
      <c r="A727" s="167"/>
      <c r="B727" s="197"/>
      <c r="C727" s="198" t="s">
        <v>47</v>
      </c>
      <c r="D727" s="198"/>
      <c r="E727" s="198"/>
      <c r="F727" s="198"/>
      <c r="G727" s="199"/>
      <c r="H727" s="199" t="str">
        <f>IFERROR(VLOOKUP(#REF!,#REF!,3,0),"")</f>
        <v/>
      </c>
      <c r="I727" s="200"/>
      <c r="J727" s="200"/>
      <c r="K727" s="201"/>
      <c r="L727" s="201"/>
      <c r="M727" s="201"/>
      <c r="N727" s="201"/>
      <c r="O727" s="201"/>
      <c r="P727" s="201"/>
      <c r="Q727" s="205"/>
      <c r="R727" s="166"/>
      <c r="S727" s="166"/>
      <c r="T727" s="166"/>
      <c r="U727" s="166"/>
      <c r="V727" s="166"/>
      <c r="W727" s="166"/>
      <c r="X727" s="166"/>
      <c r="Y727" s="166"/>
      <c r="Z727" s="166"/>
      <c r="AA727" s="166"/>
      <c r="AB727" s="166"/>
      <c r="AC727" s="166"/>
      <c r="AD727" s="166"/>
      <c r="AE727" s="166"/>
      <c r="AF727" s="166"/>
      <c r="AG727" s="166"/>
      <c r="AH727" s="166"/>
      <c r="AI727" s="166"/>
      <c r="AJ727" s="166"/>
    </row>
    <row r="728" spans="1:36" s="167" customFormat="1" ht="24.95" customHeight="1">
      <c r="B728" s="178">
        <v>18</v>
      </c>
      <c r="C728" s="409" t="s">
        <v>375</v>
      </c>
      <c r="D728" s="409"/>
      <c r="E728" s="409"/>
      <c r="F728" s="409"/>
      <c r="G728" s="409"/>
      <c r="H728" s="307" t="s">
        <v>47</v>
      </c>
      <c r="I728" s="297"/>
      <c r="J728" s="297"/>
      <c r="K728" s="38"/>
      <c r="L728" s="38"/>
      <c r="M728" s="38"/>
      <c r="N728" s="207"/>
      <c r="O728" s="207"/>
      <c r="P728" s="207"/>
      <c r="Q728" s="208">
        <f>SUBTOTAL(9,Q729:Q811)</f>
        <v>0</v>
      </c>
    </row>
    <row r="729" spans="1:36" s="169" customFormat="1" ht="24.95" customHeight="1">
      <c r="B729" s="174" t="s">
        <v>396</v>
      </c>
      <c r="C729" s="407" t="s">
        <v>69</v>
      </c>
      <c r="D729" s="407"/>
      <c r="E729" s="407"/>
      <c r="F729" s="407"/>
      <c r="G729" s="407"/>
      <c r="H729" s="209"/>
      <c r="I729" s="408"/>
      <c r="J729" s="408"/>
      <c r="K729" s="201"/>
      <c r="L729" s="201"/>
      <c r="M729" s="201"/>
      <c r="N729" s="201"/>
      <c r="O729" s="201"/>
      <c r="P729" s="201"/>
      <c r="Q729" s="189">
        <f>SUBTOTAL(9,Q730:Q754)</f>
        <v>0</v>
      </c>
    </row>
    <row r="730" spans="1:36" s="167" customFormat="1" ht="25.15" customHeight="1" outlineLevel="1">
      <c r="B730" s="176" t="s">
        <v>397</v>
      </c>
      <c r="C730" s="402" t="s">
        <v>945</v>
      </c>
      <c r="D730" s="403"/>
      <c r="E730" s="403"/>
      <c r="F730" s="403"/>
      <c r="G730" s="404"/>
      <c r="H730" s="123" t="s">
        <v>42</v>
      </c>
      <c r="I730" s="405">
        <v>1</v>
      </c>
      <c r="J730" s="406"/>
      <c r="K730" s="122"/>
      <c r="L730" s="122"/>
      <c r="M730" s="122"/>
      <c r="N730" s="122"/>
      <c r="O730" s="122"/>
      <c r="P730" s="122"/>
      <c r="Q730" s="157"/>
    </row>
    <row r="731" spans="1:36" s="167" customFormat="1" ht="25.15" customHeight="1" outlineLevel="1">
      <c r="B731" s="176" t="s">
        <v>398</v>
      </c>
      <c r="C731" s="402" t="s">
        <v>946</v>
      </c>
      <c r="D731" s="403"/>
      <c r="E731" s="403"/>
      <c r="F731" s="403"/>
      <c r="G731" s="404"/>
      <c r="H731" s="123" t="s">
        <v>42</v>
      </c>
      <c r="I731" s="405">
        <v>2</v>
      </c>
      <c r="J731" s="406"/>
      <c r="K731" s="122"/>
      <c r="L731" s="122"/>
      <c r="M731" s="122"/>
      <c r="N731" s="122"/>
      <c r="O731" s="122"/>
      <c r="P731" s="122"/>
      <c r="Q731" s="157"/>
    </row>
    <row r="732" spans="1:36" s="167" customFormat="1" ht="25.15" customHeight="1" outlineLevel="1">
      <c r="B732" s="176" t="s">
        <v>399</v>
      </c>
      <c r="C732" s="402" t="s">
        <v>947</v>
      </c>
      <c r="D732" s="403"/>
      <c r="E732" s="403"/>
      <c r="F732" s="403"/>
      <c r="G732" s="404"/>
      <c r="H732" s="123" t="s">
        <v>42</v>
      </c>
      <c r="I732" s="405">
        <v>2</v>
      </c>
      <c r="J732" s="406"/>
      <c r="K732" s="122"/>
      <c r="L732" s="122"/>
      <c r="M732" s="122"/>
      <c r="N732" s="122"/>
      <c r="O732" s="122"/>
      <c r="P732" s="122"/>
      <c r="Q732" s="157"/>
    </row>
    <row r="733" spans="1:36" s="167" customFormat="1" ht="40.15" customHeight="1" outlineLevel="1">
      <c r="B733" s="176" t="s">
        <v>400</v>
      </c>
      <c r="C733" s="402" t="s">
        <v>574</v>
      </c>
      <c r="D733" s="403"/>
      <c r="E733" s="403"/>
      <c r="F733" s="403"/>
      <c r="G733" s="404"/>
      <c r="H733" s="123" t="s">
        <v>42</v>
      </c>
      <c r="I733" s="405">
        <v>1</v>
      </c>
      <c r="J733" s="406"/>
      <c r="K733" s="122"/>
      <c r="L733" s="122"/>
      <c r="M733" s="122"/>
      <c r="N733" s="122"/>
      <c r="O733" s="122"/>
      <c r="P733" s="122"/>
      <c r="Q733" s="157"/>
    </row>
    <row r="734" spans="1:36" s="167" customFormat="1" ht="40.15" customHeight="1" outlineLevel="1">
      <c r="B734" s="176" t="s">
        <v>553</v>
      </c>
      <c r="C734" s="402" t="s">
        <v>575</v>
      </c>
      <c r="D734" s="403"/>
      <c r="E734" s="403"/>
      <c r="F734" s="403"/>
      <c r="G734" s="404"/>
      <c r="H734" s="123" t="s">
        <v>42</v>
      </c>
      <c r="I734" s="405">
        <v>1</v>
      </c>
      <c r="J734" s="406"/>
      <c r="K734" s="122"/>
      <c r="L734" s="122"/>
      <c r="M734" s="122"/>
      <c r="N734" s="122"/>
      <c r="O734" s="122"/>
      <c r="P734" s="122"/>
      <c r="Q734" s="157"/>
    </row>
    <row r="735" spans="1:36" s="167" customFormat="1" ht="40.15" customHeight="1" outlineLevel="1">
      <c r="B735" s="176" t="s">
        <v>554</v>
      </c>
      <c r="C735" s="402" t="s">
        <v>576</v>
      </c>
      <c r="D735" s="403"/>
      <c r="E735" s="403"/>
      <c r="F735" s="403"/>
      <c r="G735" s="404"/>
      <c r="H735" s="123" t="s">
        <v>42</v>
      </c>
      <c r="I735" s="405">
        <v>1</v>
      </c>
      <c r="J735" s="406"/>
      <c r="K735" s="122"/>
      <c r="L735" s="122"/>
      <c r="M735" s="122"/>
      <c r="N735" s="122"/>
      <c r="O735" s="122"/>
      <c r="P735" s="122"/>
      <c r="Q735" s="157"/>
    </row>
    <row r="736" spans="1:36" s="167" customFormat="1" ht="40.15" customHeight="1" outlineLevel="1">
      <c r="B736" s="176" t="s">
        <v>555</v>
      </c>
      <c r="C736" s="402" t="s">
        <v>577</v>
      </c>
      <c r="D736" s="403"/>
      <c r="E736" s="403"/>
      <c r="F736" s="403"/>
      <c r="G736" s="404"/>
      <c r="H736" s="123" t="s">
        <v>42</v>
      </c>
      <c r="I736" s="405">
        <v>14</v>
      </c>
      <c r="J736" s="406"/>
      <c r="K736" s="122"/>
      <c r="L736" s="122"/>
      <c r="M736" s="122"/>
      <c r="N736" s="122"/>
      <c r="O736" s="122"/>
      <c r="P736" s="122"/>
      <c r="Q736" s="157"/>
    </row>
    <row r="737" spans="2:17" s="167" customFormat="1" ht="40.15" customHeight="1" outlineLevel="1">
      <c r="B737" s="176" t="s">
        <v>900</v>
      </c>
      <c r="C737" s="402" t="s">
        <v>578</v>
      </c>
      <c r="D737" s="403"/>
      <c r="E737" s="403"/>
      <c r="F737" s="403"/>
      <c r="G737" s="404"/>
      <c r="H737" s="123" t="s">
        <v>42</v>
      </c>
      <c r="I737" s="405">
        <v>15</v>
      </c>
      <c r="J737" s="406"/>
      <c r="K737" s="122"/>
      <c r="L737" s="122"/>
      <c r="M737" s="122"/>
      <c r="N737" s="122"/>
      <c r="O737" s="122"/>
      <c r="P737" s="122"/>
      <c r="Q737" s="157"/>
    </row>
    <row r="738" spans="2:17" s="167" customFormat="1" ht="40.15" customHeight="1" outlineLevel="1">
      <c r="B738" s="176" t="s">
        <v>901</v>
      </c>
      <c r="C738" s="402" t="s">
        <v>579</v>
      </c>
      <c r="D738" s="403"/>
      <c r="E738" s="403"/>
      <c r="F738" s="403"/>
      <c r="G738" s="404"/>
      <c r="H738" s="123" t="s">
        <v>42</v>
      </c>
      <c r="I738" s="405">
        <v>6</v>
      </c>
      <c r="J738" s="406"/>
      <c r="K738" s="122"/>
      <c r="L738" s="122"/>
      <c r="M738" s="122"/>
      <c r="N738" s="122"/>
      <c r="O738" s="122"/>
      <c r="P738" s="122"/>
      <c r="Q738" s="157"/>
    </row>
    <row r="739" spans="2:17" s="167" customFormat="1" ht="40.15" customHeight="1" outlineLevel="1">
      <c r="B739" s="176" t="s">
        <v>902</v>
      </c>
      <c r="C739" s="402" t="s">
        <v>580</v>
      </c>
      <c r="D739" s="403"/>
      <c r="E739" s="403"/>
      <c r="F739" s="403"/>
      <c r="G739" s="404"/>
      <c r="H739" s="123" t="s">
        <v>42</v>
      </c>
      <c r="I739" s="405">
        <v>20</v>
      </c>
      <c r="J739" s="406"/>
      <c r="K739" s="122"/>
      <c r="L739" s="122"/>
      <c r="M739" s="122"/>
      <c r="N739" s="122"/>
      <c r="O739" s="122"/>
      <c r="P739" s="122"/>
      <c r="Q739" s="157"/>
    </row>
    <row r="740" spans="2:17" s="167" customFormat="1" ht="40.15" customHeight="1" outlineLevel="1">
      <c r="B740" s="176" t="s">
        <v>903</v>
      </c>
      <c r="C740" s="402" t="s">
        <v>581</v>
      </c>
      <c r="D740" s="403"/>
      <c r="E740" s="403"/>
      <c r="F740" s="403"/>
      <c r="G740" s="404"/>
      <c r="H740" s="123" t="s">
        <v>42</v>
      </c>
      <c r="I740" s="405">
        <v>7</v>
      </c>
      <c r="J740" s="406"/>
      <c r="K740" s="122"/>
      <c r="L740" s="122"/>
      <c r="M740" s="122"/>
      <c r="N740" s="122"/>
      <c r="O740" s="122"/>
      <c r="P740" s="122"/>
      <c r="Q740" s="157"/>
    </row>
    <row r="741" spans="2:17" s="167" customFormat="1" ht="40.15" customHeight="1" outlineLevel="1">
      <c r="B741" s="176" t="s">
        <v>904</v>
      </c>
      <c r="C741" s="402" t="s">
        <v>582</v>
      </c>
      <c r="D741" s="403"/>
      <c r="E741" s="403"/>
      <c r="F741" s="403"/>
      <c r="G741" s="404"/>
      <c r="H741" s="123" t="s">
        <v>42</v>
      </c>
      <c r="I741" s="405">
        <v>1</v>
      </c>
      <c r="J741" s="406"/>
      <c r="K741" s="122"/>
      <c r="L741" s="122"/>
      <c r="M741" s="122"/>
      <c r="N741" s="122"/>
      <c r="O741" s="122"/>
      <c r="P741" s="122"/>
      <c r="Q741" s="157"/>
    </row>
    <row r="742" spans="2:17" s="167" customFormat="1" ht="40.15" customHeight="1" outlineLevel="1">
      <c r="B742" s="176" t="s">
        <v>905</v>
      </c>
      <c r="C742" s="402" t="s">
        <v>583</v>
      </c>
      <c r="D742" s="403"/>
      <c r="E742" s="403"/>
      <c r="F742" s="403"/>
      <c r="G742" s="404"/>
      <c r="H742" s="123" t="s">
        <v>42</v>
      </c>
      <c r="I742" s="405">
        <v>1</v>
      </c>
      <c r="J742" s="406"/>
      <c r="K742" s="122"/>
      <c r="L742" s="122"/>
      <c r="M742" s="122"/>
      <c r="N742" s="122"/>
      <c r="O742" s="122"/>
      <c r="P742" s="122"/>
      <c r="Q742" s="157"/>
    </row>
    <row r="743" spans="2:17" s="167" customFormat="1" ht="40.15" customHeight="1" outlineLevel="1">
      <c r="B743" s="176" t="s">
        <v>906</v>
      </c>
      <c r="C743" s="402" t="s">
        <v>584</v>
      </c>
      <c r="D743" s="403"/>
      <c r="E743" s="403"/>
      <c r="F743" s="403"/>
      <c r="G743" s="404"/>
      <c r="H743" s="123" t="s">
        <v>42</v>
      </c>
      <c r="I743" s="405">
        <v>1</v>
      </c>
      <c r="J743" s="406"/>
      <c r="K743" s="122"/>
      <c r="L743" s="122"/>
      <c r="M743" s="122"/>
      <c r="N743" s="122"/>
      <c r="O743" s="122"/>
      <c r="P743" s="122"/>
      <c r="Q743" s="157"/>
    </row>
    <row r="744" spans="2:17" s="167" customFormat="1" ht="40.15" customHeight="1" outlineLevel="1">
      <c r="B744" s="176" t="s">
        <v>907</v>
      </c>
      <c r="C744" s="402" t="s">
        <v>585</v>
      </c>
      <c r="D744" s="403"/>
      <c r="E744" s="403"/>
      <c r="F744" s="403"/>
      <c r="G744" s="404"/>
      <c r="H744" s="123" t="s">
        <v>42</v>
      </c>
      <c r="I744" s="405">
        <v>1</v>
      </c>
      <c r="J744" s="406"/>
      <c r="K744" s="122"/>
      <c r="L744" s="122"/>
      <c r="M744" s="122"/>
      <c r="N744" s="122"/>
      <c r="O744" s="122"/>
      <c r="P744" s="122"/>
      <c r="Q744" s="157"/>
    </row>
    <row r="745" spans="2:17" s="167" customFormat="1" ht="40.15" customHeight="1" outlineLevel="1">
      <c r="B745" s="176" t="s">
        <v>908</v>
      </c>
      <c r="C745" s="402" t="s">
        <v>586</v>
      </c>
      <c r="D745" s="403"/>
      <c r="E745" s="403"/>
      <c r="F745" s="403"/>
      <c r="G745" s="404"/>
      <c r="H745" s="123" t="s">
        <v>42</v>
      </c>
      <c r="I745" s="405">
        <v>1</v>
      </c>
      <c r="J745" s="406"/>
      <c r="K745" s="122"/>
      <c r="L745" s="122"/>
      <c r="M745" s="122"/>
      <c r="N745" s="122"/>
      <c r="O745" s="122"/>
      <c r="P745" s="122"/>
      <c r="Q745" s="157"/>
    </row>
    <row r="746" spans="2:17" s="167" customFormat="1" ht="40.15" customHeight="1" outlineLevel="1">
      <c r="B746" s="176" t="s">
        <v>909</v>
      </c>
      <c r="C746" s="402" t="s">
        <v>587</v>
      </c>
      <c r="D746" s="403"/>
      <c r="E746" s="403"/>
      <c r="F746" s="403"/>
      <c r="G746" s="404"/>
      <c r="H746" s="123" t="s">
        <v>42</v>
      </c>
      <c r="I746" s="405">
        <v>1</v>
      </c>
      <c r="J746" s="406"/>
      <c r="K746" s="122"/>
      <c r="L746" s="122"/>
      <c r="M746" s="122"/>
      <c r="N746" s="122"/>
      <c r="O746" s="122"/>
      <c r="P746" s="122"/>
      <c r="Q746" s="157"/>
    </row>
    <row r="747" spans="2:17" s="167" customFormat="1" ht="40.15" customHeight="1" outlineLevel="1">
      <c r="B747" s="176" t="s">
        <v>910</v>
      </c>
      <c r="C747" s="402" t="s">
        <v>588</v>
      </c>
      <c r="D747" s="403"/>
      <c r="E747" s="403"/>
      <c r="F747" s="403"/>
      <c r="G747" s="404"/>
      <c r="H747" s="123" t="s">
        <v>42</v>
      </c>
      <c r="I747" s="405">
        <v>1</v>
      </c>
      <c r="J747" s="406"/>
      <c r="K747" s="122"/>
      <c r="L747" s="122"/>
      <c r="M747" s="122"/>
      <c r="N747" s="122"/>
      <c r="O747" s="122"/>
      <c r="P747" s="122"/>
      <c r="Q747" s="157"/>
    </row>
    <row r="748" spans="2:17" s="167" customFormat="1" ht="40.15" customHeight="1" outlineLevel="1">
      <c r="B748" s="176" t="s">
        <v>911</v>
      </c>
      <c r="C748" s="402" t="s">
        <v>589</v>
      </c>
      <c r="D748" s="403"/>
      <c r="E748" s="403"/>
      <c r="F748" s="403"/>
      <c r="G748" s="404"/>
      <c r="H748" s="123" t="s">
        <v>42</v>
      </c>
      <c r="I748" s="405">
        <v>1</v>
      </c>
      <c r="J748" s="406"/>
      <c r="K748" s="122"/>
      <c r="L748" s="122"/>
      <c r="M748" s="122"/>
      <c r="N748" s="122"/>
      <c r="O748" s="122"/>
      <c r="P748" s="122"/>
      <c r="Q748" s="157"/>
    </row>
    <row r="749" spans="2:17" s="167" customFormat="1" ht="40.15" customHeight="1" outlineLevel="1">
      <c r="B749" s="176" t="s">
        <v>912</v>
      </c>
      <c r="C749" s="402" t="s">
        <v>590</v>
      </c>
      <c r="D749" s="403"/>
      <c r="E749" s="403"/>
      <c r="F749" s="403"/>
      <c r="G749" s="404"/>
      <c r="H749" s="123" t="s">
        <v>42</v>
      </c>
      <c r="I749" s="405">
        <v>1</v>
      </c>
      <c r="J749" s="406"/>
      <c r="K749" s="122"/>
      <c r="L749" s="122"/>
      <c r="M749" s="122"/>
      <c r="N749" s="122"/>
      <c r="O749" s="122"/>
      <c r="P749" s="122"/>
      <c r="Q749" s="157"/>
    </row>
    <row r="750" spans="2:17" s="167" customFormat="1" ht="40.15" customHeight="1" outlineLevel="1">
      <c r="B750" s="176" t="s">
        <v>913</v>
      </c>
      <c r="C750" s="402" t="s">
        <v>591</v>
      </c>
      <c r="D750" s="403"/>
      <c r="E750" s="403"/>
      <c r="F750" s="403"/>
      <c r="G750" s="404"/>
      <c r="H750" s="123" t="s">
        <v>42</v>
      </c>
      <c r="I750" s="405">
        <v>1</v>
      </c>
      <c r="J750" s="406"/>
      <c r="K750" s="122"/>
      <c r="L750" s="122"/>
      <c r="M750" s="122"/>
      <c r="N750" s="122"/>
      <c r="O750" s="122"/>
      <c r="P750" s="122"/>
      <c r="Q750" s="157"/>
    </row>
    <row r="751" spans="2:17" s="167" customFormat="1" ht="40.15" customHeight="1" outlineLevel="1">
      <c r="B751" s="176" t="s">
        <v>914</v>
      </c>
      <c r="C751" s="402" t="s">
        <v>592</v>
      </c>
      <c r="D751" s="403"/>
      <c r="E751" s="403"/>
      <c r="F751" s="403"/>
      <c r="G751" s="404"/>
      <c r="H751" s="123" t="s">
        <v>42</v>
      </c>
      <c r="I751" s="405">
        <v>3</v>
      </c>
      <c r="J751" s="406"/>
      <c r="K751" s="122"/>
      <c r="L751" s="122"/>
      <c r="M751" s="122"/>
      <c r="N751" s="122"/>
      <c r="O751" s="122"/>
      <c r="P751" s="122"/>
      <c r="Q751" s="157"/>
    </row>
    <row r="752" spans="2:17" s="167" customFormat="1" ht="40.15" customHeight="1" outlineLevel="1">
      <c r="B752" s="176" t="s">
        <v>1724</v>
      </c>
      <c r="C752" s="402" t="s">
        <v>593</v>
      </c>
      <c r="D752" s="403"/>
      <c r="E752" s="403"/>
      <c r="F752" s="403"/>
      <c r="G752" s="404"/>
      <c r="H752" s="123" t="s">
        <v>42</v>
      </c>
      <c r="I752" s="405">
        <v>1</v>
      </c>
      <c r="J752" s="406"/>
      <c r="K752" s="122"/>
      <c r="L752" s="122"/>
      <c r="M752" s="122"/>
      <c r="N752" s="122"/>
      <c r="O752" s="122"/>
      <c r="P752" s="122"/>
      <c r="Q752" s="157"/>
    </row>
    <row r="753" spans="1:36" s="167" customFormat="1" ht="40.15" customHeight="1" outlineLevel="1">
      <c r="B753" s="176" t="s">
        <v>1725</v>
      </c>
      <c r="C753" s="402" t="s">
        <v>594</v>
      </c>
      <c r="D753" s="403"/>
      <c r="E753" s="403"/>
      <c r="F753" s="403"/>
      <c r="G753" s="404"/>
      <c r="H753" s="123" t="s">
        <v>42</v>
      </c>
      <c r="I753" s="405">
        <v>2</v>
      </c>
      <c r="J753" s="406"/>
      <c r="K753" s="122"/>
      <c r="L753" s="122"/>
      <c r="M753" s="122"/>
      <c r="N753" s="122"/>
      <c r="O753" s="122"/>
      <c r="P753" s="122"/>
      <c r="Q753" s="157"/>
    </row>
    <row r="754" spans="1:36" s="196" customFormat="1" ht="9.9499999999999993" customHeight="1">
      <c r="A754" s="167"/>
      <c r="B754" s="197"/>
      <c r="C754" s="198" t="s">
        <v>47</v>
      </c>
      <c r="D754" s="198"/>
      <c r="E754" s="198"/>
      <c r="F754" s="198"/>
      <c r="G754" s="199"/>
      <c r="H754" s="199" t="s">
        <v>47</v>
      </c>
      <c r="I754" s="200"/>
      <c r="J754" s="200"/>
      <c r="K754" s="201"/>
      <c r="L754" s="201"/>
      <c r="M754" s="201"/>
      <c r="N754" s="201"/>
      <c r="O754" s="201"/>
      <c r="P754" s="201"/>
      <c r="Q754" s="205"/>
      <c r="R754" s="166"/>
      <c r="S754" s="166"/>
      <c r="T754" s="166"/>
      <c r="U754" s="166"/>
      <c r="V754" s="166"/>
      <c r="W754" s="166"/>
      <c r="X754" s="166"/>
      <c r="Y754" s="166"/>
      <c r="Z754" s="166"/>
      <c r="AA754" s="166"/>
      <c r="AB754" s="166"/>
      <c r="AC754" s="166"/>
      <c r="AD754" s="166"/>
      <c r="AE754" s="166"/>
      <c r="AF754" s="166"/>
      <c r="AG754" s="166"/>
      <c r="AH754" s="166"/>
      <c r="AI754" s="166"/>
      <c r="AJ754" s="166"/>
    </row>
    <row r="755" spans="1:36" s="169" customFormat="1" ht="24.95" customHeight="1">
      <c r="B755" s="174" t="s">
        <v>915</v>
      </c>
      <c r="C755" s="407" t="s">
        <v>595</v>
      </c>
      <c r="D755" s="407"/>
      <c r="E755" s="407"/>
      <c r="F755" s="407"/>
      <c r="G755" s="407"/>
      <c r="H755" s="209"/>
      <c r="I755" s="408"/>
      <c r="J755" s="408"/>
      <c r="K755" s="201"/>
      <c r="L755" s="201"/>
      <c r="M755" s="201"/>
      <c r="N755" s="201"/>
      <c r="O755" s="201"/>
      <c r="P755" s="201"/>
      <c r="Q755" s="189"/>
    </row>
    <row r="756" spans="1:36" s="167" customFormat="1" ht="39.950000000000003" customHeight="1" outlineLevel="1">
      <c r="B756" s="176" t="s">
        <v>916</v>
      </c>
      <c r="C756" s="402" t="s">
        <v>596</v>
      </c>
      <c r="D756" s="403"/>
      <c r="E756" s="403"/>
      <c r="F756" s="403"/>
      <c r="G756" s="404"/>
      <c r="H756" s="123" t="s">
        <v>43</v>
      </c>
      <c r="I756" s="405">
        <v>48</v>
      </c>
      <c r="J756" s="406"/>
      <c r="K756" s="122"/>
      <c r="L756" s="122"/>
      <c r="M756" s="122"/>
      <c r="N756" s="122"/>
      <c r="O756" s="122"/>
      <c r="P756" s="122"/>
      <c r="Q756" s="157"/>
    </row>
    <row r="757" spans="1:36" s="167" customFormat="1" ht="39.950000000000003" customHeight="1" outlineLevel="1">
      <c r="B757" s="176" t="s">
        <v>917</v>
      </c>
      <c r="C757" s="402" t="s">
        <v>597</v>
      </c>
      <c r="D757" s="403"/>
      <c r="E757" s="403"/>
      <c r="F757" s="403"/>
      <c r="G757" s="404"/>
      <c r="H757" s="123" t="s">
        <v>43</v>
      </c>
      <c r="I757" s="405">
        <v>285</v>
      </c>
      <c r="J757" s="406"/>
      <c r="K757" s="122"/>
      <c r="L757" s="122"/>
      <c r="M757" s="122"/>
      <c r="N757" s="122"/>
      <c r="O757" s="122"/>
      <c r="P757" s="122"/>
      <c r="Q757" s="157"/>
    </row>
    <row r="758" spans="1:36" s="167" customFormat="1" ht="39.950000000000003" customHeight="1" outlineLevel="1">
      <c r="B758" s="176" t="s">
        <v>918</v>
      </c>
      <c r="C758" s="402" t="s">
        <v>598</v>
      </c>
      <c r="D758" s="403"/>
      <c r="E758" s="403"/>
      <c r="F758" s="403"/>
      <c r="G758" s="404"/>
      <c r="H758" s="123" t="s">
        <v>43</v>
      </c>
      <c r="I758" s="405">
        <v>109</v>
      </c>
      <c r="J758" s="406"/>
      <c r="K758" s="122"/>
      <c r="L758" s="122"/>
      <c r="M758" s="122"/>
      <c r="N758" s="122"/>
      <c r="O758" s="122"/>
      <c r="P758" s="122"/>
      <c r="Q758" s="157"/>
    </row>
    <row r="759" spans="1:36" s="167" customFormat="1" ht="39.950000000000003" customHeight="1" outlineLevel="1">
      <c r="B759" s="176" t="s">
        <v>919</v>
      </c>
      <c r="C759" s="402" t="s">
        <v>599</v>
      </c>
      <c r="D759" s="403"/>
      <c r="E759" s="403"/>
      <c r="F759" s="403"/>
      <c r="G759" s="404"/>
      <c r="H759" s="123" t="s">
        <v>43</v>
      </c>
      <c r="I759" s="405">
        <v>302</v>
      </c>
      <c r="J759" s="406"/>
      <c r="K759" s="122"/>
      <c r="L759" s="122"/>
      <c r="M759" s="122"/>
      <c r="N759" s="122"/>
      <c r="O759" s="122"/>
      <c r="P759" s="122"/>
      <c r="Q759" s="157"/>
    </row>
    <row r="760" spans="1:36" s="167" customFormat="1" ht="39.950000000000003" customHeight="1" outlineLevel="1">
      <c r="B760" s="176" t="s">
        <v>920</v>
      </c>
      <c r="C760" s="402" t="s">
        <v>600</v>
      </c>
      <c r="D760" s="403"/>
      <c r="E760" s="403"/>
      <c r="F760" s="403"/>
      <c r="G760" s="404"/>
      <c r="H760" s="123" t="s">
        <v>43</v>
      </c>
      <c r="I760" s="405">
        <v>94</v>
      </c>
      <c r="J760" s="406"/>
      <c r="K760" s="122"/>
      <c r="L760" s="122"/>
      <c r="M760" s="122"/>
      <c r="N760" s="122"/>
      <c r="O760" s="122"/>
      <c r="P760" s="122"/>
      <c r="Q760" s="157"/>
    </row>
    <row r="761" spans="1:36" s="167" customFormat="1" ht="39.950000000000003" customHeight="1" outlineLevel="1">
      <c r="B761" s="176" t="s">
        <v>921</v>
      </c>
      <c r="C761" s="402" t="s">
        <v>601</v>
      </c>
      <c r="D761" s="403"/>
      <c r="E761" s="403"/>
      <c r="F761" s="403"/>
      <c r="G761" s="404"/>
      <c r="H761" s="123" t="s">
        <v>43</v>
      </c>
      <c r="I761" s="405">
        <v>39</v>
      </c>
      <c r="J761" s="406"/>
      <c r="K761" s="122"/>
      <c r="L761" s="122"/>
      <c r="M761" s="122"/>
      <c r="N761" s="122"/>
      <c r="O761" s="122"/>
      <c r="P761" s="122"/>
      <c r="Q761" s="157"/>
    </row>
    <row r="762" spans="1:36" s="167" customFormat="1" ht="39.950000000000003" customHeight="1" outlineLevel="1">
      <c r="B762" s="176" t="s">
        <v>922</v>
      </c>
      <c r="C762" s="402" t="s">
        <v>603</v>
      </c>
      <c r="D762" s="403"/>
      <c r="E762" s="403"/>
      <c r="F762" s="403"/>
      <c r="G762" s="404"/>
      <c r="H762" s="123" t="s">
        <v>43</v>
      </c>
      <c r="I762" s="405">
        <v>143</v>
      </c>
      <c r="J762" s="406"/>
      <c r="K762" s="122"/>
      <c r="L762" s="122"/>
      <c r="M762" s="122"/>
      <c r="N762" s="122"/>
      <c r="O762" s="122"/>
      <c r="P762" s="122"/>
      <c r="Q762" s="157"/>
    </row>
    <row r="763" spans="1:36" s="167" customFormat="1" ht="39.950000000000003" customHeight="1" outlineLevel="1">
      <c r="B763" s="176" t="s">
        <v>923</v>
      </c>
      <c r="C763" s="402" t="s">
        <v>602</v>
      </c>
      <c r="D763" s="403"/>
      <c r="E763" s="403"/>
      <c r="F763" s="403"/>
      <c r="G763" s="404"/>
      <c r="H763" s="123" t="s">
        <v>43</v>
      </c>
      <c r="I763" s="405">
        <v>24</v>
      </c>
      <c r="J763" s="406"/>
      <c r="K763" s="122"/>
      <c r="L763" s="122"/>
      <c r="M763" s="122"/>
      <c r="N763" s="122"/>
      <c r="O763" s="122"/>
      <c r="P763" s="122"/>
      <c r="Q763" s="157"/>
    </row>
    <row r="764" spans="1:36" s="167" customFormat="1" ht="39.950000000000003" customHeight="1" outlineLevel="1">
      <c r="B764" s="176" t="s">
        <v>924</v>
      </c>
      <c r="C764" s="402" t="s">
        <v>604</v>
      </c>
      <c r="D764" s="403"/>
      <c r="E764" s="403"/>
      <c r="F764" s="403"/>
      <c r="G764" s="404"/>
      <c r="H764" s="123" t="s">
        <v>43</v>
      </c>
      <c r="I764" s="405">
        <v>5</v>
      </c>
      <c r="J764" s="406"/>
      <c r="K764" s="122"/>
      <c r="L764" s="122"/>
      <c r="M764" s="122"/>
      <c r="N764" s="122"/>
      <c r="O764" s="122"/>
      <c r="P764" s="122"/>
      <c r="Q764" s="157"/>
    </row>
    <row r="765" spans="1:36" s="167" customFormat="1" ht="39.950000000000003" customHeight="1" outlineLevel="1">
      <c r="B765" s="176" t="s">
        <v>925</v>
      </c>
      <c r="C765" s="402" t="s">
        <v>605</v>
      </c>
      <c r="D765" s="403"/>
      <c r="E765" s="403"/>
      <c r="F765" s="403"/>
      <c r="G765" s="404"/>
      <c r="H765" s="123" t="s">
        <v>43</v>
      </c>
      <c r="I765" s="405">
        <v>39</v>
      </c>
      <c r="J765" s="406"/>
      <c r="K765" s="122"/>
      <c r="L765" s="122"/>
      <c r="M765" s="122"/>
      <c r="N765" s="122"/>
      <c r="O765" s="122"/>
      <c r="P765" s="122"/>
      <c r="Q765" s="157"/>
    </row>
    <row r="766" spans="1:36" s="167" customFormat="1" ht="24.95" customHeight="1" outlineLevel="1">
      <c r="B766" s="176" t="s">
        <v>926</v>
      </c>
      <c r="C766" s="402" t="s">
        <v>606</v>
      </c>
      <c r="D766" s="403"/>
      <c r="E766" s="403"/>
      <c r="F766" s="403"/>
      <c r="G766" s="404"/>
      <c r="H766" s="123" t="s">
        <v>43</v>
      </c>
      <c r="I766" s="405">
        <v>48</v>
      </c>
      <c r="J766" s="406"/>
      <c r="K766" s="122"/>
      <c r="L766" s="122"/>
      <c r="M766" s="122"/>
      <c r="N766" s="122"/>
      <c r="O766" s="122"/>
      <c r="P766" s="122"/>
      <c r="Q766" s="157"/>
    </row>
    <row r="767" spans="1:36" s="167" customFormat="1" ht="24.95" customHeight="1" outlineLevel="1">
      <c r="B767" s="176" t="s">
        <v>927</v>
      </c>
      <c r="C767" s="402" t="s">
        <v>607</v>
      </c>
      <c r="D767" s="403"/>
      <c r="E767" s="403"/>
      <c r="F767" s="403"/>
      <c r="G767" s="404"/>
      <c r="H767" s="123" t="s">
        <v>43</v>
      </c>
      <c r="I767" s="405">
        <v>285</v>
      </c>
      <c r="J767" s="406"/>
      <c r="K767" s="122"/>
      <c r="L767" s="122"/>
      <c r="M767" s="122"/>
      <c r="N767" s="122"/>
      <c r="O767" s="122"/>
      <c r="P767" s="122"/>
      <c r="Q767" s="157"/>
    </row>
    <row r="768" spans="1:36" s="167" customFormat="1" ht="24.95" customHeight="1" outlineLevel="1">
      <c r="B768" s="176" t="s">
        <v>928</v>
      </c>
      <c r="C768" s="402" t="s">
        <v>608</v>
      </c>
      <c r="D768" s="403"/>
      <c r="E768" s="403"/>
      <c r="F768" s="403"/>
      <c r="G768" s="404"/>
      <c r="H768" s="123" t="s">
        <v>43</v>
      </c>
      <c r="I768" s="405">
        <v>109</v>
      </c>
      <c r="J768" s="406"/>
      <c r="K768" s="122"/>
      <c r="L768" s="122"/>
      <c r="M768" s="122"/>
      <c r="N768" s="122"/>
      <c r="O768" s="122"/>
      <c r="P768" s="122"/>
      <c r="Q768" s="157"/>
    </row>
    <row r="769" spans="1:36" s="167" customFormat="1" ht="24.95" customHeight="1" outlineLevel="1">
      <c r="B769" s="176" t="s">
        <v>929</v>
      </c>
      <c r="C769" s="402" t="s">
        <v>609</v>
      </c>
      <c r="D769" s="403"/>
      <c r="E769" s="403"/>
      <c r="F769" s="403"/>
      <c r="G769" s="404"/>
      <c r="H769" s="123" t="s">
        <v>43</v>
      </c>
      <c r="I769" s="405">
        <v>302</v>
      </c>
      <c r="J769" s="406"/>
      <c r="K769" s="122"/>
      <c r="L769" s="122"/>
      <c r="M769" s="122"/>
      <c r="N769" s="122"/>
      <c r="O769" s="122"/>
      <c r="P769" s="122"/>
      <c r="Q769" s="157"/>
    </row>
    <row r="770" spans="1:36" s="167" customFormat="1" ht="24.95" customHeight="1" outlineLevel="1">
      <c r="B770" s="176" t="s">
        <v>930</v>
      </c>
      <c r="C770" s="402" t="s">
        <v>610</v>
      </c>
      <c r="D770" s="403"/>
      <c r="E770" s="403"/>
      <c r="F770" s="403"/>
      <c r="G770" s="404"/>
      <c r="H770" s="123" t="s">
        <v>43</v>
      </c>
      <c r="I770" s="405">
        <v>94</v>
      </c>
      <c r="J770" s="406"/>
      <c r="K770" s="122"/>
      <c r="L770" s="122"/>
      <c r="M770" s="122"/>
      <c r="N770" s="122"/>
      <c r="O770" s="122"/>
      <c r="P770" s="122"/>
      <c r="Q770" s="157"/>
    </row>
    <row r="771" spans="1:36" s="167" customFormat="1" ht="24.95" customHeight="1" outlineLevel="1">
      <c r="B771" s="176" t="s">
        <v>931</v>
      </c>
      <c r="C771" s="402" t="s">
        <v>611</v>
      </c>
      <c r="D771" s="403"/>
      <c r="E771" s="403"/>
      <c r="F771" s="403"/>
      <c r="G771" s="404"/>
      <c r="H771" s="123" t="s">
        <v>43</v>
      </c>
      <c r="I771" s="405">
        <v>39</v>
      </c>
      <c r="J771" s="406"/>
      <c r="K771" s="122"/>
      <c r="L771" s="122"/>
      <c r="M771" s="122"/>
      <c r="N771" s="122"/>
      <c r="O771" s="122"/>
      <c r="P771" s="122"/>
      <c r="Q771" s="157"/>
    </row>
    <row r="772" spans="1:36" s="167" customFormat="1" ht="24.95" customHeight="1" outlineLevel="1">
      <c r="B772" s="176" t="s">
        <v>932</v>
      </c>
      <c r="C772" s="402" t="s">
        <v>612</v>
      </c>
      <c r="D772" s="403"/>
      <c r="E772" s="403"/>
      <c r="F772" s="403"/>
      <c r="G772" s="404"/>
      <c r="H772" s="123" t="s">
        <v>43</v>
      </c>
      <c r="I772" s="405">
        <v>143</v>
      </c>
      <c r="J772" s="406"/>
      <c r="K772" s="122"/>
      <c r="L772" s="122"/>
      <c r="M772" s="122"/>
      <c r="N772" s="122"/>
      <c r="O772" s="122"/>
      <c r="P772" s="122"/>
      <c r="Q772" s="157"/>
    </row>
    <row r="773" spans="1:36" s="167" customFormat="1" ht="24.95" customHeight="1" outlineLevel="1">
      <c r="B773" s="176" t="s">
        <v>933</v>
      </c>
      <c r="C773" s="402" t="s">
        <v>613</v>
      </c>
      <c r="D773" s="403"/>
      <c r="E773" s="403"/>
      <c r="F773" s="403"/>
      <c r="G773" s="404"/>
      <c r="H773" s="123" t="s">
        <v>43</v>
      </c>
      <c r="I773" s="405">
        <v>24</v>
      </c>
      <c r="J773" s="406"/>
      <c r="K773" s="122"/>
      <c r="L773" s="122"/>
      <c r="M773" s="122"/>
      <c r="N773" s="122"/>
      <c r="O773" s="122"/>
      <c r="P773" s="122"/>
      <c r="Q773" s="157"/>
    </row>
    <row r="774" spans="1:36" s="167" customFormat="1" ht="24.95" customHeight="1" outlineLevel="1">
      <c r="B774" s="176" t="s">
        <v>934</v>
      </c>
      <c r="C774" s="402" t="s">
        <v>614</v>
      </c>
      <c r="D774" s="403"/>
      <c r="E774" s="403"/>
      <c r="F774" s="403"/>
      <c r="G774" s="404"/>
      <c r="H774" s="123" t="s">
        <v>43</v>
      </c>
      <c r="I774" s="405">
        <v>5</v>
      </c>
      <c r="J774" s="406"/>
      <c r="K774" s="122"/>
      <c r="L774" s="122"/>
      <c r="M774" s="122"/>
      <c r="N774" s="122"/>
      <c r="O774" s="122"/>
      <c r="P774" s="122"/>
      <c r="Q774" s="157"/>
    </row>
    <row r="775" spans="1:36" s="167" customFormat="1" ht="24.95" customHeight="1" outlineLevel="1">
      <c r="B775" s="176" t="s">
        <v>935</v>
      </c>
      <c r="C775" s="402" t="s">
        <v>615</v>
      </c>
      <c r="D775" s="403"/>
      <c r="E775" s="403"/>
      <c r="F775" s="403"/>
      <c r="G775" s="404"/>
      <c r="H775" s="123" t="s">
        <v>43</v>
      </c>
      <c r="I775" s="405">
        <v>39</v>
      </c>
      <c r="J775" s="406"/>
      <c r="K775" s="122"/>
      <c r="L775" s="122"/>
      <c r="M775" s="122"/>
      <c r="N775" s="122"/>
      <c r="O775" s="122"/>
      <c r="P775" s="122"/>
      <c r="Q775" s="157"/>
    </row>
    <row r="776" spans="1:36" s="196" customFormat="1" ht="9.9499999999999993" customHeight="1">
      <c r="A776" s="167"/>
      <c r="B776" s="197"/>
      <c r="C776" s="198" t="s">
        <v>47</v>
      </c>
      <c r="D776" s="198"/>
      <c r="E776" s="198"/>
      <c r="F776" s="198"/>
      <c r="G776" s="199"/>
      <c r="H776" s="199" t="s">
        <v>47</v>
      </c>
      <c r="I776" s="200"/>
      <c r="J776" s="200"/>
      <c r="K776" s="201"/>
      <c r="L776" s="201"/>
      <c r="M776" s="201"/>
      <c r="N776" s="201"/>
      <c r="O776" s="201"/>
      <c r="P776" s="201"/>
      <c r="Q776" s="205"/>
      <c r="R776" s="166"/>
      <c r="S776" s="166"/>
      <c r="T776" s="166"/>
      <c r="U776" s="166"/>
      <c r="V776" s="166"/>
      <c r="W776" s="166"/>
      <c r="X776" s="166"/>
      <c r="Y776" s="166"/>
      <c r="Z776" s="166"/>
      <c r="AA776" s="166"/>
      <c r="AB776" s="166"/>
      <c r="AC776" s="166"/>
      <c r="AD776" s="166"/>
      <c r="AE776" s="166"/>
      <c r="AF776" s="166"/>
      <c r="AG776" s="166"/>
      <c r="AH776" s="166"/>
      <c r="AI776" s="166"/>
      <c r="AJ776" s="166"/>
    </row>
    <row r="777" spans="1:36" s="169" customFormat="1" ht="24.95" customHeight="1">
      <c r="B777" s="174" t="s">
        <v>938</v>
      </c>
      <c r="C777" s="407" t="s">
        <v>616</v>
      </c>
      <c r="D777" s="407"/>
      <c r="E777" s="407"/>
      <c r="F777" s="407"/>
      <c r="G777" s="407"/>
      <c r="H777" s="209"/>
      <c r="I777" s="408"/>
      <c r="J777" s="408"/>
      <c r="K777" s="201"/>
      <c r="L777" s="201"/>
      <c r="M777" s="201"/>
      <c r="N777" s="201"/>
      <c r="O777" s="201"/>
      <c r="P777" s="201"/>
      <c r="Q777" s="189"/>
    </row>
    <row r="778" spans="1:36" s="167" customFormat="1" ht="40.5" customHeight="1" outlineLevel="1">
      <c r="B778" s="176" t="s">
        <v>939</v>
      </c>
      <c r="C778" s="402" t="s">
        <v>617</v>
      </c>
      <c r="D778" s="403"/>
      <c r="E778" s="403"/>
      <c r="F778" s="403"/>
      <c r="G778" s="404"/>
      <c r="H778" s="123" t="s">
        <v>43</v>
      </c>
      <c r="I778" s="405">
        <v>2025</v>
      </c>
      <c r="J778" s="406"/>
      <c r="K778" s="122"/>
      <c r="L778" s="122"/>
      <c r="M778" s="122"/>
      <c r="N778" s="122"/>
      <c r="O778" s="122"/>
      <c r="P778" s="122"/>
      <c r="Q778" s="157"/>
    </row>
    <row r="779" spans="1:36" s="167" customFormat="1" ht="24.95" customHeight="1" outlineLevel="1">
      <c r="B779" s="176" t="s">
        <v>940</v>
      </c>
      <c r="C779" s="402" t="s">
        <v>618</v>
      </c>
      <c r="D779" s="403"/>
      <c r="E779" s="403"/>
      <c r="F779" s="403"/>
      <c r="G779" s="404"/>
      <c r="H779" s="123" t="s">
        <v>636</v>
      </c>
      <c r="I779" s="405">
        <v>2</v>
      </c>
      <c r="J779" s="406"/>
      <c r="K779" s="122"/>
      <c r="L779" s="122"/>
      <c r="M779" s="122"/>
      <c r="N779" s="122"/>
      <c r="O779" s="122"/>
      <c r="P779" s="122"/>
      <c r="Q779" s="157"/>
    </row>
    <row r="780" spans="1:36" s="167" customFormat="1" ht="24.95" customHeight="1" outlineLevel="1">
      <c r="B780" s="176" t="s">
        <v>941</v>
      </c>
      <c r="C780" s="402" t="s">
        <v>619</v>
      </c>
      <c r="D780" s="403"/>
      <c r="E780" s="403"/>
      <c r="F780" s="403"/>
      <c r="G780" s="404"/>
      <c r="H780" s="123" t="s">
        <v>636</v>
      </c>
      <c r="I780" s="405">
        <v>5</v>
      </c>
      <c r="J780" s="406"/>
      <c r="K780" s="122"/>
      <c r="L780" s="122"/>
      <c r="M780" s="122"/>
      <c r="N780" s="122"/>
      <c r="O780" s="122"/>
      <c r="P780" s="122"/>
      <c r="Q780" s="157"/>
    </row>
    <row r="781" spans="1:36" s="167" customFormat="1" ht="24.95" customHeight="1" outlineLevel="1">
      <c r="B781" s="176" t="s">
        <v>948</v>
      </c>
      <c r="C781" s="402" t="s">
        <v>620</v>
      </c>
      <c r="D781" s="403"/>
      <c r="E781" s="403"/>
      <c r="F781" s="403"/>
      <c r="G781" s="404"/>
      <c r="H781" s="123" t="s">
        <v>636</v>
      </c>
      <c r="I781" s="405">
        <v>1</v>
      </c>
      <c r="J781" s="406"/>
      <c r="K781" s="122"/>
      <c r="L781" s="122"/>
      <c r="M781" s="122"/>
      <c r="N781" s="122"/>
      <c r="O781" s="122"/>
      <c r="P781" s="122"/>
      <c r="Q781" s="157"/>
    </row>
    <row r="782" spans="1:36" s="167" customFormat="1" ht="24.95" customHeight="1" outlineLevel="1">
      <c r="B782" s="176" t="s">
        <v>949</v>
      </c>
      <c r="C782" s="402" t="s">
        <v>621</v>
      </c>
      <c r="D782" s="403"/>
      <c r="E782" s="403"/>
      <c r="F782" s="403"/>
      <c r="G782" s="404"/>
      <c r="H782" s="123" t="s">
        <v>636</v>
      </c>
      <c r="I782" s="405">
        <v>1</v>
      </c>
      <c r="J782" s="406"/>
      <c r="K782" s="122"/>
      <c r="L782" s="122"/>
      <c r="M782" s="122"/>
      <c r="N782" s="122"/>
      <c r="O782" s="122"/>
      <c r="P782" s="122"/>
      <c r="Q782" s="157"/>
    </row>
    <row r="783" spans="1:36" s="167" customFormat="1" ht="24.95" customHeight="1" outlineLevel="1">
      <c r="B783" s="176" t="s">
        <v>950</v>
      </c>
      <c r="C783" s="402" t="s">
        <v>622</v>
      </c>
      <c r="D783" s="403"/>
      <c r="E783" s="403"/>
      <c r="F783" s="403"/>
      <c r="G783" s="404"/>
      <c r="H783" s="123" t="s">
        <v>636</v>
      </c>
      <c r="I783" s="405">
        <v>1</v>
      </c>
      <c r="J783" s="406"/>
      <c r="K783" s="122"/>
      <c r="L783" s="122"/>
      <c r="M783" s="122"/>
      <c r="N783" s="122"/>
      <c r="O783" s="122"/>
      <c r="P783" s="122"/>
      <c r="Q783" s="157"/>
    </row>
    <row r="784" spans="1:36" s="167" customFormat="1" ht="39.950000000000003" customHeight="1" outlineLevel="1">
      <c r="B784" s="176" t="s">
        <v>951</v>
      </c>
      <c r="C784" s="402" t="s">
        <v>623</v>
      </c>
      <c r="D784" s="403"/>
      <c r="E784" s="403"/>
      <c r="F784" s="403"/>
      <c r="G784" s="404"/>
      <c r="H784" s="123" t="s">
        <v>636</v>
      </c>
      <c r="I784" s="405">
        <v>1</v>
      </c>
      <c r="J784" s="406"/>
      <c r="K784" s="122"/>
      <c r="L784" s="122"/>
      <c r="M784" s="122"/>
      <c r="N784" s="122"/>
      <c r="O784" s="122"/>
      <c r="P784" s="122"/>
      <c r="Q784" s="157"/>
    </row>
    <row r="785" spans="1:36" s="167" customFormat="1" ht="39.950000000000003" customHeight="1" outlineLevel="1">
      <c r="B785" s="176" t="s">
        <v>952</v>
      </c>
      <c r="C785" s="402" t="s">
        <v>624</v>
      </c>
      <c r="D785" s="403"/>
      <c r="E785" s="403"/>
      <c r="F785" s="403"/>
      <c r="G785" s="404"/>
      <c r="H785" s="123" t="s">
        <v>636</v>
      </c>
      <c r="I785" s="405">
        <v>2</v>
      </c>
      <c r="J785" s="406"/>
      <c r="K785" s="122"/>
      <c r="L785" s="122"/>
      <c r="M785" s="122"/>
      <c r="N785" s="122"/>
      <c r="O785" s="122"/>
      <c r="P785" s="122"/>
      <c r="Q785" s="157"/>
    </row>
    <row r="786" spans="1:36" s="167" customFormat="1" ht="39.950000000000003" customHeight="1" outlineLevel="1">
      <c r="B786" s="176" t="s">
        <v>953</v>
      </c>
      <c r="C786" s="402" t="s">
        <v>625</v>
      </c>
      <c r="D786" s="403"/>
      <c r="E786" s="403"/>
      <c r="F786" s="403"/>
      <c r="G786" s="404"/>
      <c r="H786" s="123" t="s">
        <v>636</v>
      </c>
      <c r="I786" s="405">
        <v>2</v>
      </c>
      <c r="J786" s="406"/>
      <c r="K786" s="122"/>
      <c r="L786" s="122"/>
      <c r="M786" s="122"/>
      <c r="N786" s="122"/>
      <c r="O786" s="122"/>
      <c r="P786" s="122"/>
      <c r="Q786" s="157"/>
    </row>
    <row r="787" spans="1:36" s="167" customFormat="1" ht="68.25" customHeight="1" outlineLevel="1">
      <c r="B787" s="176" t="s">
        <v>954</v>
      </c>
      <c r="C787" s="402" t="s">
        <v>626</v>
      </c>
      <c r="D787" s="403"/>
      <c r="E787" s="403"/>
      <c r="F787" s="403"/>
      <c r="G787" s="404"/>
      <c r="H787" s="123" t="s">
        <v>636</v>
      </c>
      <c r="I787" s="405">
        <v>9</v>
      </c>
      <c r="J787" s="406"/>
      <c r="K787" s="122"/>
      <c r="L787" s="122"/>
      <c r="M787" s="122"/>
      <c r="N787" s="122"/>
      <c r="O787" s="122"/>
      <c r="P787" s="122"/>
      <c r="Q787" s="157"/>
    </row>
    <row r="788" spans="1:36" s="167" customFormat="1" ht="68.25" customHeight="1" outlineLevel="1">
      <c r="B788" s="176" t="s">
        <v>955</v>
      </c>
      <c r="C788" s="402" t="s">
        <v>627</v>
      </c>
      <c r="D788" s="403"/>
      <c r="E788" s="403"/>
      <c r="F788" s="403"/>
      <c r="G788" s="404"/>
      <c r="H788" s="123" t="s">
        <v>636</v>
      </c>
      <c r="I788" s="405">
        <v>14</v>
      </c>
      <c r="J788" s="406"/>
      <c r="K788" s="122"/>
      <c r="L788" s="122"/>
      <c r="M788" s="122"/>
      <c r="N788" s="122"/>
      <c r="O788" s="122"/>
      <c r="P788" s="122"/>
      <c r="Q788" s="157"/>
    </row>
    <row r="789" spans="1:36" s="167" customFormat="1" ht="68.25" customHeight="1" outlineLevel="1">
      <c r="B789" s="176" t="s">
        <v>956</v>
      </c>
      <c r="C789" s="402" t="s">
        <v>628</v>
      </c>
      <c r="D789" s="403"/>
      <c r="E789" s="403"/>
      <c r="F789" s="403"/>
      <c r="G789" s="404"/>
      <c r="H789" s="123" t="s">
        <v>636</v>
      </c>
      <c r="I789" s="405">
        <v>8</v>
      </c>
      <c r="J789" s="406"/>
      <c r="K789" s="122"/>
      <c r="L789" s="122"/>
      <c r="M789" s="122"/>
      <c r="N789" s="122"/>
      <c r="O789" s="122"/>
      <c r="P789" s="122"/>
      <c r="Q789" s="157"/>
    </row>
    <row r="790" spans="1:36" s="167" customFormat="1" ht="68.25" customHeight="1" outlineLevel="1">
      <c r="B790" s="176" t="s">
        <v>957</v>
      </c>
      <c r="C790" s="402" t="s">
        <v>629</v>
      </c>
      <c r="D790" s="403"/>
      <c r="E790" s="403"/>
      <c r="F790" s="403"/>
      <c r="G790" s="404"/>
      <c r="H790" s="123" t="s">
        <v>636</v>
      </c>
      <c r="I790" s="405">
        <v>2</v>
      </c>
      <c r="J790" s="406"/>
      <c r="K790" s="122"/>
      <c r="L790" s="122"/>
      <c r="M790" s="122"/>
      <c r="N790" s="122"/>
      <c r="O790" s="122"/>
      <c r="P790" s="122"/>
      <c r="Q790" s="157"/>
    </row>
    <row r="791" spans="1:36" s="167" customFormat="1" ht="68.25" customHeight="1" outlineLevel="1">
      <c r="B791" s="176" t="s">
        <v>958</v>
      </c>
      <c r="C791" s="402" t="s">
        <v>630</v>
      </c>
      <c r="D791" s="403"/>
      <c r="E791" s="403"/>
      <c r="F791" s="403"/>
      <c r="G791" s="404"/>
      <c r="H791" s="123" t="s">
        <v>636</v>
      </c>
      <c r="I791" s="405">
        <v>2</v>
      </c>
      <c r="J791" s="406"/>
      <c r="K791" s="122"/>
      <c r="L791" s="122"/>
      <c r="M791" s="122"/>
      <c r="N791" s="122"/>
      <c r="O791" s="122"/>
      <c r="P791" s="122"/>
      <c r="Q791" s="157"/>
    </row>
    <row r="792" spans="1:36" s="167" customFormat="1" ht="39.950000000000003" customHeight="1" outlineLevel="1">
      <c r="B792" s="176" t="s">
        <v>959</v>
      </c>
      <c r="C792" s="402" t="s">
        <v>631</v>
      </c>
      <c r="D792" s="403"/>
      <c r="E792" s="403"/>
      <c r="F792" s="403"/>
      <c r="G792" s="404"/>
      <c r="H792" s="123" t="s">
        <v>636</v>
      </c>
      <c r="I792" s="405">
        <v>7</v>
      </c>
      <c r="J792" s="406"/>
      <c r="K792" s="122"/>
      <c r="L792" s="122"/>
      <c r="M792" s="122"/>
      <c r="N792" s="122"/>
      <c r="O792" s="122"/>
      <c r="P792" s="122"/>
      <c r="Q792" s="157"/>
    </row>
    <row r="793" spans="1:36" s="167" customFormat="1" ht="39.950000000000003" customHeight="1" outlineLevel="1">
      <c r="B793" s="176" t="s">
        <v>960</v>
      </c>
      <c r="C793" s="402" t="s">
        <v>632</v>
      </c>
      <c r="D793" s="403"/>
      <c r="E793" s="403"/>
      <c r="F793" s="403"/>
      <c r="G793" s="404"/>
      <c r="H793" s="123" t="s">
        <v>636</v>
      </c>
      <c r="I793" s="405">
        <v>1</v>
      </c>
      <c r="J793" s="406"/>
      <c r="K793" s="122"/>
      <c r="L793" s="122"/>
      <c r="M793" s="122"/>
      <c r="N793" s="122"/>
      <c r="O793" s="122"/>
      <c r="P793" s="122"/>
      <c r="Q793" s="157"/>
    </row>
    <row r="794" spans="1:36" s="167" customFormat="1" ht="39.950000000000003" customHeight="1" outlineLevel="1">
      <c r="B794" s="176" t="s">
        <v>961</v>
      </c>
      <c r="C794" s="402" t="s">
        <v>633</v>
      </c>
      <c r="D794" s="403"/>
      <c r="E794" s="403"/>
      <c r="F794" s="403"/>
      <c r="G794" s="404"/>
      <c r="H794" s="123" t="s">
        <v>636</v>
      </c>
      <c r="I794" s="405">
        <v>1</v>
      </c>
      <c r="J794" s="406"/>
      <c r="K794" s="122"/>
      <c r="L794" s="122"/>
      <c r="M794" s="122"/>
      <c r="N794" s="122"/>
      <c r="O794" s="122"/>
      <c r="P794" s="122"/>
      <c r="Q794" s="157"/>
    </row>
    <row r="795" spans="1:36" s="167" customFormat="1" ht="39.950000000000003" customHeight="1" outlineLevel="1">
      <c r="B795" s="176" t="s">
        <v>962</v>
      </c>
      <c r="C795" s="402" t="s">
        <v>634</v>
      </c>
      <c r="D795" s="403"/>
      <c r="E795" s="403"/>
      <c r="F795" s="403"/>
      <c r="G795" s="404"/>
      <c r="H795" s="123" t="s">
        <v>637</v>
      </c>
      <c r="I795" s="405">
        <v>1</v>
      </c>
      <c r="J795" s="406"/>
      <c r="K795" s="122"/>
      <c r="L795" s="122"/>
      <c r="M795" s="122"/>
      <c r="N795" s="122"/>
      <c r="O795" s="122"/>
      <c r="P795" s="122"/>
      <c r="Q795" s="157"/>
    </row>
    <row r="796" spans="1:36" s="167" customFormat="1" ht="24.6" customHeight="1" outlineLevel="1">
      <c r="B796" s="176" t="s">
        <v>963</v>
      </c>
      <c r="C796" s="402" t="s">
        <v>635</v>
      </c>
      <c r="D796" s="403"/>
      <c r="E796" s="403"/>
      <c r="F796" s="403"/>
      <c r="G796" s="404"/>
      <c r="H796" s="123" t="s">
        <v>636</v>
      </c>
      <c r="I796" s="405">
        <v>1</v>
      </c>
      <c r="J796" s="406"/>
      <c r="K796" s="122"/>
      <c r="L796" s="122"/>
      <c r="M796" s="122"/>
      <c r="N796" s="122"/>
      <c r="O796" s="122"/>
      <c r="P796" s="122"/>
      <c r="Q796" s="157"/>
    </row>
    <row r="797" spans="1:36" s="196" customFormat="1" ht="9.9499999999999993" customHeight="1">
      <c r="A797" s="167"/>
      <c r="B797" s="197"/>
      <c r="C797" s="198" t="s">
        <v>47</v>
      </c>
      <c r="D797" s="198"/>
      <c r="E797" s="198"/>
      <c r="F797" s="198"/>
      <c r="G797" s="199"/>
      <c r="H797" s="199" t="str">
        <f>IFERROR(VLOOKUP(#REF!,#REF!,3,0),"")</f>
        <v/>
      </c>
      <c r="I797" s="200"/>
      <c r="J797" s="200"/>
      <c r="K797" s="201"/>
      <c r="L797" s="201"/>
      <c r="M797" s="201"/>
      <c r="N797" s="201"/>
      <c r="O797" s="201"/>
      <c r="P797" s="201"/>
      <c r="Q797" s="205"/>
      <c r="R797" s="166"/>
      <c r="S797" s="166"/>
      <c r="T797" s="166"/>
      <c r="U797" s="166"/>
      <c r="V797" s="166"/>
      <c r="W797" s="166"/>
      <c r="X797" s="166"/>
      <c r="Y797" s="166"/>
      <c r="Z797" s="166"/>
      <c r="AA797" s="166"/>
      <c r="AB797" s="166"/>
      <c r="AC797" s="166"/>
      <c r="AD797" s="166"/>
      <c r="AE797" s="166"/>
      <c r="AF797" s="166"/>
      <c r="AG797" s="166"/>
      <c r="AH797" s="166"/>
      <c r="AI797" s="166"/>
      <c r="AJ797" s="166"/>
    </row>
    <row r="798" spans="1:36" s="169" customFormat="1" ht="24.95" customHeight="1">
      <c r="B798" s="174" t="s">
        <v>942</v>
      </c>
      <c r="C798" s="407" t="s">
        <v>972</v>
      </c>
      <c r="D798" s="407"/>
      <c r="E798" s="407"/>
      <c r="F798" s="407"/>
      <c r="G798" s="407"/>
      <c r="H798" s="209"/>
      <c r="I798" s="408"/>
      <c r="J798" s="408"/>
      <c r="K798" s="212"/>
      <c r="L798" s="212"/>
      <c r="M798" s="212"/>
      <c r="N798" s="212"/>
      <c r="O798" s="212"/>
      <c r="P798" s="212"/>
      <c r="Q798" s="213"/>
    </row>
    <row r="799" spans="1:36" s="167" customFormat="1" ht="28.15" customHeight="1" outlineLevel="1">
      <c r="B799" s="176" t="s">
        <v>943</v>
      </c>
      <c r="C799" s="402" t="s">
        <v>725</v>
      </c>
      <c r="D799" s="403"/>
      <c r="E799" s="403"/>
      <c r="F799" s="403"/>
      <c r="G799" s="404"/>
      <c r="H799" s="123" t="s">
        <v>637</v>
      </c>
      <c r="I799" s="405">
        <v>1</v>
      </c>
      <c r="J799" s="406"/>
      <c r="K799" s="122"/>
      <c r="L799" s="122"/>
      <c r="M799" s="122"/>
      <c r="N799" s="122"/>
      <c r="O799" s="122"/>
      <c r="P799" s="122"/>
      <c r="Q799" s="157"/>
    </row>
    <row r="800" spans="1:36" s="167" customFormat="1" ht="40.15" customHeight="1" outlineLevel="1">
      <c r="B800" s="176" t="s">
        <v>944</v>
      </c>
      <c r="C800" s="402" t="s">
        <v>969</v>
      </c>
      <c r="D800" s="403"/>
      <c r="E800" s="403"/>
      <c r="F800" s="403"/>
      <c r="G800" s="404"/>
      <c r="H800" s="123" t="s">
        <v>1732</v>
      </c>
      <c r="I800" s="405">
        <v>2</v>
      </c>
      <c r="J800" s="406"/>
      <c r="K800" s="122"/>
      <c r="L800" s="122"/>
      <c r="M800" s="122"/>
      <c r="N800" s="122"/>
      <c r="O800" s="122"/>
      <c r="P800" s="122"/>
      <c r="Q800" s="157"/>
    </row>
    <row r="801" spans="1:36" s="167" customFormat="1" ht="40.15" customHeight="1" outlineLevel="1">
      <c r="B801" s="176" t="s">
        <v>964</v>
      </c>
      <c r="C801" s="402" t="s">
        <v>970</v>
      </c>
      <c r="D801" s="403"/>
      <c r="E801" s="403"/>
      <c r="F801" s="403"/>
      <c r="G801" s="404"/>
      <c r="H801" s="123" t="s">
        <v>1732</v>
      </c>
      <c r="I801" s="405">
        <v>37</v>
      </c>
      <c r="J801" s="406"/>
      <c r="K801" s="122"/>
      <c r="L801" s="122"/>
      <c r="M801" s="122"/>
      <c r="N801" s="122"/>
      <c r="O801" s="122"/>
      <c r="P801" s="122"/>
      <c r="Q801" s="157"/>
    </row>
    <row r="802" spans="1:36" s="167" customFormat="1" ht="40.15" customHeight="1" outlineLevel="1">
      <c r="B802" s="176" t="s">
        <v>968</v>
      </c>
      <c r="C802" s="402" t="s">
        <v>971</v>
      </c>
      <c r="D802" s="403"/>
      <c r="E802" s="403"/>
      <c r="F802" s="403"/>
      <c r="G802" s="404"/>
      <c r="H802" s="123" t="s">
        <v>637</v>
      </c>
      <c r="I802" s="405">
        <v>1</v>
      </c>
      <c r="J802" s="406"/>
      <c r="K802" s="122"/>
      <c r="L802" s="122"/>
      <c r="M802" s="122"/>
      <c r="N802" s="122"/>
      <c r="O802" s="122"/>
      <c r="P802" s="122"/>
      <c r="Q802" s="157"/>
    </row>
    <row r="803" spans="1:36" s="196" customFormat="1" ht="9.9499999999999993" customHeight="1">
      <c r="A803" s="167"/>
      <c r="B803" s="197"/>
      <c r="C803" s="198" t="s">
        <v>47</v>
      </c>
      <c r="D803" s="198"/>
      <c r="E803" s="198"/>
      <c r="F803" s="198"/>
      <c r="G803" s="199"/>
      <c r="H803" s="199" t="str">
        <f>IFERROR(VLOOKUP(#REF!,#REF!,3,0),"")</f>
        <v/>
      </c>
      <c r="I803" s="200"/>
      <c r="J803" s="200"/>
      <c r="K803" s="212"/>
      <c r="L803" s="212"/>
      <c r="M803" s="212"/>
      <c r="N803" s="212"/>
      <c r="O803" s="212"/>
      <c r="P803" s="212"/>
      <c r="Q803" s="205"/>
      <c r="R803" s="166"/>
      <c r="S803" s="166"/>
      <c r="T803" s="166"/>
      <c r="U803" s="166"/>
      <c r="V803" s="166"/>
      <c r="W803" s="166"/>
      <c r="X803" s="166"/>
      <c r="Y803" s="166"/>
      <c r="Z803" s="166"/>
      <c r="AA803" s="166"/>
      <c r="AB803" s="166"/>
      <c r="AC803" s="166"/>
      <c r="AD803" s="166"/>
      <c r="AE803" s="166"/>
      <c r="AF803" s="166"/>
      <c r="AG803" s="166"/>
      <c r="AH803" s="166"/>
      <c r="AI803" s="166"/>
      <c r="AJ803" s="166"/>
    </row>
    <row r="804" spans="1:36" s="169" customFormat="1" ht="24.95" customHeight="1">
      <c r="B804" s="174" t="s">
        <v>942</v>
      </c>
      <c r="C804" s="407" t="s">
        <v>641</v>
      </c>
      <c r="D804" s="407"/>
      <c r="E804" s="407"/>
      <c r="F804" s="407"/>
      <c r="G804" s="407"/>
      <c r="H804" s="209"/>
      <c r="I804" s="408"/>
      <c r="J804" s="408"/>
      <c r="K804" s="201"/>
      <c r="L804" s="201"/>
      <c r="M804" s="201"/>
      <c r="N804" s="201"/>
      <c r="O804" s="201"/>
      <c r="P804" s="201"/>
      <c r="Q804" s="189"/>
    </row>
    <row r="805" spans="1:36" s="167" customFormat="1" ht="39.950000000000003" customHeight="1" outlineLevel="1">
      <c r="B805" s="176" t="s">
        <v>943</v>
      </c>
      <c r="C805" s="402" t="s">
        <v>638</v>
      </c>
      <c r="D805" s="403"/>
      <c r="E805" s="403"/>
      <c r="F805" s="403"/>
      <c r="G805" s="404"/>
      <c r="H805" s="123" t="s">
        <v>636</v>
      </c>
      <c r="I805" s="405">
        <v>80</v>
      </c>
      <c r="J805" s="406"/>
      <c r="K805" s="122"/>
      <c r="L805" s="122"/>
      <c r="M805" s="122"/>
      <c r="N805" s="122"/>
      <c r="O805" s="122"/>
      <c r="P805" s="122"/>
      <c r="Q805" s="157"/>
    </row>
    <row r="806" spans="1:36" s="167" customFormat="1" ht="24.95" customHeight="1" outlineLevel="1">
      <c r="B806" s="176" t="s">
        <v>944</v>
      </c>
      <c r="C806" s="402" t="s">
        <v>639</v>
      </c>
      <c r="D806" s="403"/>
      <c r="E806" s="403"/>
      <c r="F806" s="403"/>
      <c r="G806" s="404"/>
      <c r="H806" s="123" t="s">
        <v>637</v>
      </c>
      <c r="I806" s="405">
        <v>1</v>
      </c>
      <c r="J806" s="406"/>
      <c r="K806" s="122"/>
      <c r="L806" s="122"/>
      <c r="M806" s="122"/>
      <c r="N806" s="122"/>
      <c r="O806" s="122"/>
      <c r="P806" s="122"/>
      <c r="Q806" s="157"/>
    </row>
    <row r="807" spans="1:36" s="167" customFormat="1" ht="24.6" customHeight="1" outlineLevel="1">
      <c r="B807" s="176" t="s">
        <v>964</v>
      </c>
      <c r="C807" s="402" t="s">
        <v>640</v>
      </c>
      <c r="D807" s="403"/>
      <c r="E807" s="403"/>
      <c r="F807" s="403"/>
      <c r="G807" s="404"/>
      <c r="H807" s="123" t="s">
        <v>1732</v>
      </c>
      <c r="I807" s="405">
        <v>62</v>
      </c>
      <c r="J807" s="406"/>
      <c r="K807" s="122"/>
      <c r="L807" s="122"/>
      <c r="M807" s="122"/>
      <c r="N807" s="122"/>
      <c r="O807" s="122"/>
      <c r="P807" s="122"/>
      <c r="Q807" s="157"/>
    </row>
    <row r="808" spans="1:36" s="196" customFormat="1" ht="9.9499999999999993" customHeight="1">
      <c r="A808" s="167"/>
      <c r="B808" s="197"/>
      <c r="C808" s="198" t="s">
        <v>47</v>
      </c>
      <c r="D808" s="198"/>
      <c r="E808" s="198"/>
      <c r="F808" s="198"/>
      <c r="G808" s="199"/>
      <c r="H808" s="199" t="str">
        <f>IFERROR(VLOOKUP(#REF!,#REF!,3,0),"")</f>
        <v/>
      </c>
      <c r="I808" s="200"/>
      <c r="J808" s="200"/>
      <c r="K808" s="201"/>
      <c r="L808" s="201"/>
      <c r="M808" s="201"/>
      <c r="N808" s="201"/>
      <c r="O808" s="201"/>
      <c r="P808" s="201"/>
      <c r="Q808" s="205"/>
      <c r="R808" s="166"/>
      <c r="S808" s="166"/>
      <c r="T808" s="166"/>
      <c r="U808" s="166"/>
      <c r="V808" s="166"/>
      <c r="W808" s="166"/>
      <c r="X808" s="166"/>
      <c r="Y808" s="166"/>
      <c r="Z808" s="166"/>
      <c r="AA808" s="166"/>
      <c r="AB808" s="166"/>
      <c r="AC808" s="166"/>
      <c r="AD808" s="166"/>
      <c r="AE808" s="166"/>
      <c r="AF808" s="166"/>
      <c r="AG808" s="166"/>
      <c r="AH808" s="166"/>
      <c r="AI808" s="166"/>
      <c r="AJ808" s="166"/>
    </row>
    <row r="809" spans="1:36" s="169" customFormat="1" ht="24.95" customHeight="1">
      <c r="B809" s="174" t="s">
        <v>965</v>
      </c>
      <c r="C809" s="407" t="s">
        <v>500</v>
      </c>
      <c r="D809" s="407"/>
      <c r="E809" s="407"/>
      <c r="F809" s="407"/>
      <c r="G809" s="407"/>
      <c r="H809" s="209"/>
      <c r="I809" s="408"/>
      <c r="J809" s="408"/>
      <c r="K809" s="201"/>
      <c r="L809" s="201"/>
      <c r="M809" s="201"/>
      <c r="N809" s="201"/>
      <c r="O809" s="201"/>
      <c r="P809" s="201"/>
      <c r="Q809" s="189"/>
    </row>
    <row r="810" spans="1:36" s="167" customFormat="1" ht="24.95" customHeight="1" outlineLevel="1">
      <c r="B810" s="176" t="s">
        <v>966</v>
      </c>
      <c r="C810" s="402" t="s">
        <v>546</v>
      </c>
      <c r="D810" s="403"/>
      <c r="E810" s="403"/>
      <c r="F810" s="403"/>
      <c r="G810" s="404"/>
      <c r="H810" s="123" t="s">
        <v>42</v>
      </c>
      <c r="I810" s="405">
        <v>1</v>
      </c>
      <c r="J810" s="406"/>
      <c r="K810" s="122"/>
      <c r="L810" s="122"/>
      <c r="M810" s="122"/>
      <c r="N810" s="122"/>
      <c r="O810" s="122"/>
      <c r="P810" s="122"/>
      <c r="Q810" s="157"/>
    </row>
    <row r="811" spans="1:36" s="167" customFormat="1" ht="24.95" customHeight="1" outlineLevel="1">
      <c r="B811" s="176" t="s">
        <v>967</v>
      </c>
      <c r="C811" s="402" t="s">
        <v>547</v>
      </c>
      <c r="D811" s="403"/>
      <c r="E811" s="403"/>
      <c r="F811" s="403"/>
      <c r="G811" s="404"/>
      <c r="H811" s="123" t="s">
        <v>42</v>
      </c>
      <c r="I811" s="405">
        <v>1</v>
      </c>
      <c r="J811" s="406"/>
      <c r="K811" s="122"/>
      <c r="L811" s="122"/>
      <c r="M811" s="122"/>
      <c r="N811" s="122"/>
      <c r="O811" s="122"/>
      <c r="P811" s="122"/>
      <c r="Q811" s="157"/>
    </row>
    <row r="812" spans="1:36" s="196" customFormat="1" ht="9.9499999999999993" customHeight="1">
      <c r="A812" s="167"/>
      <c r="B812" s="197"/>
      <c r="C812" s="198" t="s">
        <v>47</v>
      </c>
      <c r="D812" s="198"/>
      <c r="E812" s="198"/>
      <c r="F812" s="198"/>
      <c r="G812" s="199"/>
      <c r="H812" s="199" t="str">
        <f>IFERROR(VLOOKUP(#REF!,#REF!,3,0),"")</f>
        <v/>
      </c>
      <c r="I812" s="200"/>
      <c r="J812" s="200"/>
      <c r="K812" s="212"/>
      <c r="L812" s="212"/>
      <c r="M812" s="212"/>
      <c r="N812" s="212"/>
      <c r="O812" s="212"/>
      <c r="P812" s="212"/>
      <c r="Q812" s="205"/>
      <c r="R812" s="166"/>
      <c r="S812" s="166"/>
      <c r="T812" s="166"/>
      <c r="U812" s="166"/>
      <c r="V812" s="166"/>
      <c r="W812" s="166"/>
      <c r="X812" s="166"/>
      <c r="Y812" s="166"/>
      <c r="Z812" s="166"/>
      <c r="AA812" s="166"/>
      <c r="AB812" s="166"/>
      <c r="AC812" s="166"/>
      <c r="AD812" s="166"/>
      <c r="AE812" s="166"/>
      <c r="AF812" s="166"/>
      <c r="AG812" s="166"/>
      <c r="AH812" s="166"/>
      <c r="AI812" s="166"/>
      <c r="AJ812" s="166"/>
    </row>
    <row r="813" spans="1:36" s="167" customFormat="1" ht="24.95" customHeight="1">
      <c r="B813" s="178">
        <v>19</v>
      </c>
      <c r="C813" s="409" t="s">
        <v>1051</v>
      </c>
      <c r="D813" s="409"/>
      <c r="E813" s="409"/>
      <c r="F813" s="409"/>
      <c r="G813" s="409"/>
      <c r="H813" s="307" t="s">
        <v>47</v>
      </c>
      <c r="I813" s="297"/>
      <c r="J813" s="297"/>
      <c r="K813" s="38"/>
      <c r="L813" s="38"/>
      <c r="M813" s="38"/>
      <c r="N813" s="207"/>
      <c r="O813" s="207"/>
      <c r="P813" s="207"/>
      <c r="Q813" s="208">
        <f>SUBTOTAL(9,Q814:Q892)</f>
        <v>0</v>
      </c>
    </row>
    <row r="814" spans="1:36" s="169" customFormat="1" ht="24.95" customHeight="1">
      <c r="B814" s="174" t="s">
        <v>1052</v>
      </c>
      <c r="C814" s="407" t="s">
        <v>69</v>
      </c>
      <c r="D814" s="407"/>
      <c r="E814" s="407"/>
      <c r="F814" s="407"/>
      <c r="G814" s="407"/>
      <c r="H814" s="209"/>
      <c r="I814" s="408"/>
      <c r="J814" s="408"/>
      <c r="K814" s="212"/>
      <c r="L814" s="212"/>
      <c r="M814" s="212"/>
      <c r="N814" s="212"/>
      <c r="O814" s="212"/>
      <c r="P814" s="212"/>
      <c r="Q814" s="213"/>
    </row>
    <row r="815" spans="1:36" s="167" customFormat="1" ht="28.15" customHeight="1" outlineLevel="1">
      <c r="B815" s="176" t="s">
        <v>1053</v>
      </c>
      <c r="C815" s="402" t="s">
        <v>973</v>
      </c>
      <c r="D815" s="403"/>
      <c r="E815" s="403"/>
      <c r="F815" s="403"/>
      <c r="G815" s="404"/>
      <c r="H815" s="123" t="s">
        <v>42</v>
      </c>
      <c r="I815" s="405">
        <v>41</v>
      </c>
      <c r="J815" s="406"/>
      <c r="K815" s="122"/>
      <c r="L815" s="122"/>
      <c r="M815" s="122"/>
      <c r="N815" s="122"/>
      <c r="O815" s="122"/>
      <c r="P815" s="122"/>
      <c r="Q815" s="157"/>
    </row>
    <row r="816" spans="1:36" s="167" customFormat="1" ht="28.15" customHeight="1" outlineLevel="1">
      <c r="B816" s="176" t="s">
        <v>1054</v>
      </c>
      <c r="C816" s="402" t="s">
        <v>974</v>
      </c>
      <c r="D816" s="403"/>
      <c r="E816" s="403"/>
      <c r="F816" s="403"/>
      <c r="G816" s="404"/>
      <c r="H816" s="123" t="s">
        <v>42</v>
      </c>
      <c r="I816" s="405">
        <v>41</v>
      </c>
      <c r="J816" s="406"/>
      <c r="K816" s="122"/>
      <c r="L816" s="122"/>
      <c r="M816" s="122"/>
      <c r="N816" s="122"/>
      <c r="O816" s="122"/>
      <c r="P816" s="122"/>
      <c r="Q816" s="157"/>
    </row>
    <row r="817" spans="2:17" s="167" customFormat="1" ht="28.15" customHeight="1" outlineLevel="1">
      <c r="B817" s="176" t="s">
        <v>1055</v>
      </c>
      <c r="C817" s="402" t="s">
        <v>975</v>
      </c>
      <c r="D817" s="403"/>
      <c r="E817" s="403"/>
      <c r="F817" s="403"/>
      <c r="G817" s="404"/>
      <c r="H817" s="123" t="s">
        <v>42</v>
      </c>
      <c r="I817" s="405">
        <v>128</v>
      </c>
      <c r="J817" s="406"/>
      <c r="K817" s="122"/>
      <c r="L817" s="122"/>
      <c r="M817" s="122"/>
      <c r="N817" s="122"/>
      <c r="O817" s="122"/>
      <c r="P817" s="122"/>
      <c r="Q817" s="157"/>
    </row>
    <row r="818" spans="2:17" s="167" customFormat="1" ht="28.15" customHeight="1" outlineLevel="1">
      <c r="B818" s="176" t="s">
        <v>1056</v>
      </c>
      <c r="C818" s="402" t="s">
        <v>976</v>
      </c>
      <c r="D818" s="403"/>
      <c r="E818" s="403"/>
      <c r="F818" s="403"/>
      <c r="G818" s="404"/>
      <c r="H818" s="123" t="s">
        <v>42</v>
      </c>
      <c r="I818" s="405">
        <v>128</v>
      </c>
      <c r="J818" s="406"/>
      <c r="K818" s="122"/>
      <c r="L818" s="122"/>
      <c r="M818" s="122"/>
      <c r="N818" s="122"/>
      <c r="O818" s="122"/>
      <c r="P818" s="122"/>
      <c r="Q818" s="157"/>
    </row>
    <row r="819" spans="2:17" s="167" customFormat="1" ht="28.15" customHeight="1" outlineLevel="1">
      <c r="B819" s="176" t="s">
        <v>1057</v>
      </c>
      <c r="C819" s="402" t="s">
        <v>977</v>
      </c>
      <c r="D819" s="403"/>
      <c r="E819" s="403"/>
      <c r="F819" s="403"/>
      <c r="G819" s="404"/>
      <c r="H819" s="123" t="s">
        <v>42</v>
      </c>
      <c r="I819" s="405">
        <v>25</v>
      </c>
      <c r="J819" s="406"/>
      <c r="K819" s="122"/>
      <c r="L819" s="122"/>
      <c r="M819" s="122"/>
      <c r="N819" s="122"/>
      <c r="O819" s="122"/>
      <c r="P819" s="122"/>
      <c r="Q819" s="157"/>
    </row>
    <row r="820" spans="2:17" s="167" customFormat="1" ht="28.15" customHeight="1" outlineLevel="1">
      <c r="B820" s="176" t="s">
        <v>1058</v>
      </c>
      <c r="C820" s="402" t="s">
        <v>978</v>
      </c>
      <c r="D820" s="403"/>
      <c r="E820" s="403"/>
      <c r="F820" s="403"/>
      <c r="G820" s="404"/>
      <c r="H820" s="123" t="s">
        <v>42</v>
      </c>
      <c r="I820" s="405">
        <v>1</v>
      </c>
      <c r="J820" s="406"/>
      <c r="K820" s="122"/>
      <c r="L820" s="122"/>
      <c r="M820" s="122"/>
      <c r="N820" s="122"/>
      <c r="O820" s="122"/>
      <c r="P820" s="122"/>
      <c r="Q820" s="157"/>
    </row>
    <row r="821" spans="2:17" s="167" customFormat="1" ht="28.15" customHeight="1" outlineLevel="1">
      <c r="B821" s="176" t="s">
        <v>1059</v>
      </c>
      <c r="C821" s="402" t="s">
        <v>979</v>
      </c>
      <c r="D821" s="403"/>
      <c r="E821" s="403"/>
      <c r="F821" s="403"/>
      <c r="G821" s="404"/>
      <c r="H821" s="123" t="s">
        <v>42</v>
      </c>
      <c r="I821" s="405">
        <v>37</v>
      </c>
      <c r="J821" s="406"/>
      <c r="K821" s="122"/>
      <c r="L821" s="122"/>
      <c r="M821" s="122"/>
      <c r="N821" s="122"/>
      <c r="O821" s="122"/>
      <c r="P821" s="122"/>
      <c r="Q821" s="157"/>
    </row>
    <row r="822" spans="2:17" s="167" customFormat="1" ht="28.15" customHeight="1" outlineLevel="1">
      <c r="B822" s="176" t="s">
        <v>1060</v>
      </c>
      <c r="C822" s="402" t="s">
        <v>980</v>
      </c>
      <c r="D822" s="403"/>
      <c r="E822" s="403"/>
      <c r="F822" s="403"/>
      <c r="G822" s="404"/>
      <c r="H822" s="123" t="s">
        <v>42</v>
      </c>
      <c r="I822" s="405">
        <v>37</v>
      </c>
      <c r="J822" s="406"/>
      <c r="K822" s="122"/>
      <c r="L822" s="122"/>
      <c r="M822" s="122"/>
      <c r="N822" s="122"/>
      <c r="O822" s="122"/>
      <c r="P822" s="122"/>
      <c r="Q822" s="157"/>
    </row>
    <row r="823" spans="2:17" s="167" customFormat="1" ht="28.15" customHeight="1" outlineLevel="1">
      <c r="B823" s="176" t="s">
        <v>1061</v>
      </c>
      <c r="C823" s="402" t="s">
        <v>981</v>
      </c>
      <c r="D823" s="403"/>
      <c r="E823" s="403"/>
      <c r="F823" s="403"/>
      <c r="G823" s="404"/>
      <c r="H823" s="123" t="s">
        <v>42</v>
      </c>
      <c r="I823" s="405">
        <v>28</v>
      </c>
      <c r="J823" s="406"/>
      <c r="K823" s="122"/>
      <c r="L823" s="122"/>
      <c r="M823" s="122"/>
      <c r="N823" s="122"/>
      <c r="O823" s="122"/>
      <c r="P823" s="122"/>
      <c r="Q823" s="157"/>
    </row>
    <row r="824" spans="2:17" s="167" customFormat="1" ht="28.15" customHeight="1" outlineLevel="1">
      <c r="B824" s="176" t="s">
        <v>1062</v>
      </c>
      <c r="C824" s="402" t="s">
        <v>982</v>
      </c>
      <c r="D824" s="403"/>
      <c r="E824" s="403"/>
      <c r="F824" s="403"/>
      <c r="G824" s="404"/>
      <c r="H824" s="123" t="s">
        <v>42</v>
      </c>
      <c r="I824" s="405">
        <v>28</v>
      </c>
      <c r="J824" s="406"/>
      <c r="K824" s="122"/>
      <c r="L824" s="122"/>
      <c r="M824" s="122"/>
      <c r="N824" s="122"/>
      <c r="O824" s="122"/>
      <c r="P824" s="122"/>
      <c r="Q824" s="157"/>
    </row>
    <row r="825" spans="2:17" s="167" customFormat="1" ht="28.15" customHeight="1" outlineLevel="1">
      <c r="B825" s="176" t="s">
        <v>1063</v>
      </c>
      <c r="C825" s="402" t="s">
        <v>983</v>
      </c>
      <c r="D825" s="403"/>
      <c r="E825" s="403"/>
      <c r="F825" s="403"/>
      <c r="G825" s="404"/>
      <c r="H825" s="123" t="s">
        <v>42</v>
      </c>
      <c r="I825" s="405">
        <v>31</v>
      </c>
      <c r="J825" s="406"/>
      <c r="K825" s="122"/>
      <c r="L825" s="122"/>
      <c r="M825" s="122"/>
      <c r="N825" s="122"/>
      <c r="O825" s="122"/>
      <c r="P825" s="122"/>
      <c r="Q825" s="157"/>
    </row>
    <row r="826" spans="2:17" s="167" customFormat="1" ht="28.15" customHeight="1" outlineLevel="1">
      <c r="B826" s="176" t="s">
        <v>1064</v>
      </c>
      <c r="C826" s="402" t="s">
        <v>984</v>
      </c>
      <c r="D826" s="403"/>
      <c r="E826" s="403"/>
      <c r="F826" s="403"/>
      <c r="G826" s="404"/>
      <c r="H826" s="123" t="s">
        <v>42</v>
      </c>
      <c r="I826" s="405">
        <v>31</v>
      </c>
      <c r="J826" s="406"/>
      <c r="K826" s="122"/>
      <c r="L826" s="122"/>
      <c r="M826" s="122"/>
      <c r="N826" s="122"/>
      <c r="O826" s="122"/>
      <c r="P826" s="122"/>
      <c r="Q826" s="157"/>
    </row>
    <row r="827" spans="2:17" s="167" customFormat="1" ht="28.15" customHeight="1" outlineLevel="1">
      <c r="B827" s="176" t="s">
        <v>1065</v>
      </c>
      <c r="C827" s="402" t="s">
        <v>985</v>
      </c>
      <c r="D827" s="403"/>
      <c r="E827" s="403"/>
      <c r="F827" s="403"/>
      <c r="G827" s="404"/>
      <c r="H827" s="123" t="s">
        <v>42</v>
      </c>
      <c r="I827" s="405">
        <v>1</v>
      </c>
      <c r="J827" s="406"/>
      <c r="K827" s="122"/>
      <c r="L827" s="122"/>
      <c r="M827" s="122"/>
      <c r="N827" s="122"/>
      <c r="O827" s="122"/>
      <c r="P827" s="122"/>
      <c r="Q827" s="157"/>
    </row>
    <row r="828" spans="2:17" s="167" customFormat="1" ht="28.15" customHeight="1" outlineLevel="1">
      <c r="B828" s="176" t="s">
        <v>1066</v>
      </c>
      <c r="C828" s="402" t="s">
        <v>986</v>
      </c>
      <c r="D828" s="403"/>
      <c r="E828" s="403"/>
      <c r="F828" s="403"/>
      <c r="G828" s="404"/>
      <c r="H828" s="123" t="s">
        <v>42</v>
      </c>
      <c r="I828" s="405">
        <v>1</v>
      </c>
      <c r="J828" s="406"/>
      <c r="K828" s="122"/>
      <c r="L828" s="122"/>
      <c r="M828" s="122"/>
      <c r="N828" s="122"/>
      <c r="O828" s="122"/>
      <c r="P828" s="122"/>
      <c r="Q828" s="157"/>
    </row>
    <row r="829" spans="2:17" s="167" customFormat="1" ht="28.15" customHeight="1" outlineLevel="1">
      <c r="B829" s="176" t="s">
        <v>1067</v>
      </c>
      <c r="C829" s="402" t="s">
        <v>987</v>
      </c>
      <c r="D829" s="403"/>
      <c r="E829" s="403"/>
      <c r="F829" s="403"/>
      <c r="G829" s="404"/>
      <c r="H829" s="123" t="s">
        <v>42</v>
      </c>
      <c r="I829" s="405">
        <v>1</v>
      </c>
      <c r="J829" s="406"/>
      <c r="K829" s="122"/>
      <c r="L829" s="122"/>
      <c r="M829" s="122"/>
      <c r="N829" s="122"/>
      <c r="O829" s="122"/>
      <c r="P829" s="122"/>
      <c r="Q829" s="157"/>
    </row>
    <row r="830" spans="2:17" s="167" customFormat="1" ht="28.15" customHeight="1" outlineLevel="1">
      <c r="B830" s="176" t="s">
        <v>1068</v>
      </c>
      <c r="C830" s="402" t="s">
        <v>988</v>
      </c>
      <c r="D830" s="403"/>
      <c r="E830" s="403"/>
      <c r="F830" s="403"/>
      <c r="G830" s="404"/>
      <c r="H830" s="123" t="s">
        <v>42</v>
      </c>
      <c r="I830" s="405">
        <v>1</v>
      </c>
      <c r="J830" s="406"/>
      <c r="K830" s="122"/>
      <c r="L830" s="122"/>
      <c r="M830" s="122"/>
      <c r="N830" s="122"/>
      <c r="O830" s="122"/>
      <c r="P830" s="122"/>
      <c r="Q830" s="157"/>
    </row>
    <row r="831" spans="2:17" s="167" customFormat="1" ht="28.15" customHeight="1" outlineLevel="1">
      <c r="B831" s="176" t="s">
        <v>1069</v>
      </c>
      <c r="C831" s="402" t="s">
        <v>989</v>
      </c>
      <c r="D831" s="403"/>
      <c r="E831" s="403"/>
      <c r="F831" s="403"/>
      <c r="G831" s="404"/>
      <c r="H831" s="123" t="s">
        <v>42</v>
      </c>
      <c r="I831" s="405">
        <v>3</v>
      </c>
      <c r="J831" s="406"/>
      <c r="K831" s="122"/>
      <c r="L831" s="122"/>
      <c r="M831" s="122"/>
      <c r="N831" s="122"/>
      <c r="O831" s="122"/>
      <c r="P831" s="122"/>
      <c r="Q831" s="157"/>
    </row>
    <row r="832" spans="2:17" s="167" customFormat="1" ht="28.15" customHeight="1" outlineLevel="1">
      <c r="B832" s="176" t="s">
        <v>1070</v>
      </c>
      <c r="C832" s="402" t="s">
        <v>990</v>
      </c>
      <c r="D832" s="403"/>
      <c r="E832" s="403"/>
      <c r="F832" s="403"/>
      <c r="G832" s="404"/>
      <c r="H832" s="123" t="s">
        <v>42</v>
      </c>
      <c r="I832" s="405">
        <v>1</v>
      </c>
      <c r="J832" s="406"/>
      <c r="K832" s="122"/>
      <c r="L832" s="122"/>
      <c r="M832" s="122"/>
      <c r="N832" s="122"/>
      <c r="O832" s="122"/>
      <c r="P832" s="122"/>
      <c r="Q832" s="157"/>
    </row>
    <row r="833" spans="2:17" s="167" customFormat="1" ht="28.15" customHeight="1" outlineLevel="1">
      <c r="B833" s="176" t="s">
        <v>1071</v>
      </c>
      <c r="C833" s="402" t="s">
        <v>991</v>
      </c>
      <c r="D833" s="403"/>
      <c r="E833" s="403"/>
      <c r="F833" s="403"/>
      <c r="G833" s="404"/>
      <c r="H833" s="123" t="s">
        <v>42</v>
      </c>
      <c r="I833" s="405">
        <v>1</v>
      </c>
      <c r="J833" s="406"/>
      <c r="K833" s="122"/>
      <c r="L833" s="122"/>
      <c r="M833" s="122"/>
      <c r="N833" s="122"/>
      <c r="O833" s="122"/>
      <c r="P833" s="122"/>
      <c r="Q833" s="157"/>
    </row>
    <row r="834" spans="2:17" s="167" customFormat="1" ht="28.15" customHeight="1" outlineLevel="1">
      <c r="B834" s="176" t="s">
        <v>1072</v>
      </c>
      <c r="C834" s="402" t="s">
        <v>992</v>
      </c>
      <c r="D834" s="403"/>
      <c r="E834" s="403"/>
      <c r="F834" s="403"/>
      <c r="G834" s="404"/>
      <c r="H834" s="123" t="s">
        <v>42</v>
      </c>
      <c r="I834" s="405">
        <v>2</v>
      </c>
      <c r="J834" s="406"/>
      <c r="K834" s="122"/>
      <c r="L834" s="122"/>
      <c r="M834" s="122"/>
      <c r="N834" s="122"/>
      <c r="O834" s="122"/>
      <c r="P834" s="122"/>
      <c r="Q834" s="157"/>
    </row>
    <row r="835" spans="2:17" s="167" customFormat="1" ht="28.15" customHeight="1" outlineLevel="1">
      <c r="B835" s="176" t="s">
        <v>1073</v>
      </c>
      <c r="C835" s="402" t="s">
        <v>993</v>
      </c>
      <c r="D835" s="403"/>
      <c r="E835" s="403"/>
      <c r="F835" s="403"/>
      <c r="G835" s="404"/>
      <c r="H835" s="123" t="s">
        <v>42</v>
      </c>
      <c r="I835" s="405">
        <v>6</v>
      </c>
      <c r="J835" s="406"/>
      <c r="K835" s="122"/>
      <c r="L835" s="122"/>
      <c r="M835" s="122"/>
      <c r="N835" s="122"/>
      <c r="O835" s="122"/>
      <c r="P835" s="122"/>
      <c r="Q835" s="157"/>
    </row>
    <row r="836" spans="2:17" s="167" customFormat="1" ht="28.15" customHeight="1" outlineLevel="1">
      <c r="B836" s="176" t="s">
        <v>1074</v>
      </c>
      <c r="C836" s="402" t="s">
        <v>994</v>
      </c>
      <c r="D836" s="403"/>
      <c r="E836" s="403"/>
      <c r="F836" s="403"/>
      <c r="G836" s="404"/>
      <c r="H836" s="123" t="s">
        <v>42</v>
      </c>
      <c r="I836" s="405">
        <v>72</v>
      </c>
      <c r="J836" s="406"/>
      <c r="K836" s="122"/>
      <c r="L836" s="122"/>
      <c r="M836" s="122"/>
      <c r="N836" s="122"/>
      <c r="O836" s="122"/>
      <c r="P836" s="122"/>
      <c r="Q836" s="157"/>
    </row>
    <row r="837" spans="2:17" s="167" customFormat="1" ht="28.15" customHeight="1" outlineLevel="1">
      <c r="B837" s="176" t="s">
        <v>1075</v>
      </c>
      <c r="C837" s="402" t="s">
        <v>995</v>
      </c>
      <c r="D837" s="403"/>
      <c r="E837" s="403"/>
      <c r="F837" s="403"/>
      <c r="G837" s="404"/>
      <c r="H837" s="123" t="s">
        <v>42</v>
      </c>
      <c r="I837" s="405">
        <v>72</v>
      </c>
      <c r="J837" s="406"/>
      <c r="K837" s="122"/>
      <c r="L837" s="122"/>
      <c r="M837" s="122"/>
      <c r="N837" s="122"/>
      <c r="O837" s="122"/>
      <c r="P837" s="122"/>
      <c r="Q837" s="157"/>
    </row>
    <row r="838" spans="2:17" s="167" customFormat="1" ht="28.15" customHeight="1" outlineLevel="1">
      <c r="B838" s="176" t="s">
        <v>1076</v>
      </c>
      <c r="C838" s="402" t="s">
        <v>996</v>
      </c>
      <c r="D838" s="403"/>
      <c r="E838" s="403"/>
      <c r="F838" s="403"/>
      <c r="G838" s="404"/>
      <c r="H838" s="123" t="s">
        <v>42</v>
      </c>
      <c r="I838" s="405">
        <v>11</v>
      </c>
      <c r="J838" s="406"/>
      <c r="K838" s="122"/>
      <c r="L838" s="122"/>
      <c r="M838" s="122"/>
      <c r="N838" s="122"/>
      <c r="O838" s="122"/>
      <c r="P838" s="122"/>
      <c r="Q838" s="157"/>
    </row>
    <row r="839" spans="2:17" s="167" customFormat="1" ht="28.15" customHeight="1" outlineLevel="1">
      <c r="B839" s="176" t="s">
        <v>1077</v>
      </c>
      <c r="C839" s="402" t="s">
        <v>997</v>
      </c>
      <c r="D839" s="403"/>
      <c r="E839" s="403"/>
      <c r="F839" s="403"/>
      <c r="G839" s="404"/>
      <c r="H839" s="123" t="s">
        <v>42</v>
      </c>
      <c r="I839" s="405">
        <v>1</v>
      </c>
      <c r="J839" s="406"/>
      <c r="K839" s="122"/>
      <c r="L839" s="122"/>
      <c r="M839" s="122"/>
      <c r="N839" s="122"/>
      <c r="O839" s="122"/>
      <c r="P839" s="122"/>
      <c r="Q839" s="157"/>
    </row>
    <row r="840" spans="2:17" s="167" customFormat="1" ht="28.15" customHeight="1" outlineLevel="1">
      <c r="B840" s="176" t="s">
        <v>1078</v>
      </c>
      <c r="C840" s="402" t="s">
        <v>998</v>
      </c>
      <c r="D840" s="403"/>
      <c r="E840" s="403"/>
      <c r="F840" s="403"/>
      <c r="G840" s="404"/>
      <c r="H840" s="123" t="s">
        <v>42</v>
      </c>
      <c r="I840" s="405">
        <v>3</v>
      </c>
      <c r="J840" s="406"/>
      <c r="K840" s="122"/>
      <c r="L840" s="122"/>
      <c r="M840" s="122"/>
      <c r="N840" s="122"/>
      <c r="O840" s="122"/>
      <c r="P840" s="122"/>
      <c r="Q840" s="157"/>
    </row>
    <row r="841" spans="2:17" s="167" customFormat="1" ht="28.15" customHeight="1" outlineLevel="1">
      <c r="B841" s="176" t="s">
        <v>1079</v>
      </c>
      <c r="C841" s="402" t="s">
        <v>999</v>
      </c>
      <c r="D841" s="403"/>
      <c r="E841" s="403"/>
      <c r="F841" s="403"/>
      <c r="G841" s="404"/>
      <c r="H841" s="123" t="s">
        <v>42</v>
      </c>
      <c r="I841" s="405">
        <v>6</v>
      </c>
      <c r="J841" s="406"/>
      <c r="K841" s="122"/>
      <c r="L841" s="122"/>
      <c r="M841" s="122"/>
      <c r="N841" s="122"/>
      <c r="O841" s="122"/>
      <c r="P841" s="122"/>
      <c r="Q841" s="157"/>
    </row>
    <row r="842" spans="2:17" s="167" customFormat="1" ht="28.15" customHeight="1" outlineLevel="1">
      <c r="B842" s="176" t="s">
        <v>1080</v>
      </c>
      <c r="C842" s="402" t="s">
        <v>1000</v>
      </c>
      <c r="D842" s="403"/>
      <c r="E842" s="403"/>
      <c r="F842" s="403"/>
      <c r="G842" s="404"/>
      <c r="H842" s="123" t="s">
        <v>42</v>
      </c>
      <c r="I842" s="405">
        <v>1</v>
      </c>
      <c r="J842" s="406"/>
      <c r="K842" s="122"/>
      <c r="L842" s="122"/>
      <c r="M842" s="122"/>
      <c r="N842" s="122"/>
      <c r="O842" s="122"/>
      <c r="P842" s="122"/>
      <c r="Q842" s="157"/>
    </row>
    <row r="843" spans="2:17" s="167" customFormat="1" ht="28.15" customHeight="1" outlineLevel="1">
      <c r="B843" s="176" t="s">
        <v>1081</v>
      </c>
      <c r="C843" s="402" t="s">
        <v>1001</v>
      </c>
      <c r="D843" s="403"/>
      <c r="E843" s="403"/>
      <c r="F843" s="403"/>
      <c r="G843" s="404"/>
      <c r="H843" s="123" t="s">
        <v>42</v>
      </c>
      <c r="I843" s="405">
        <v>5</v>
      </c>
      <c r="J843" s="406"/>
      <c r="K843" s="122"/>
      <c r="L843" s="122"/>
      <c r="M843" s="122"/>
      <c r="N843" s="122"/>
      <c r="O843" s="122"/>
      <c r="P843" s="122"/>
      <c r="Q843" s="157"/>
    </row>
    <row r="844" spans="2:17" s="167" customFormat="1" ht="28.15" customHeight="1" outlineLevel="1">
      <c r="B844" s="176" t="s">
        <v>1082</v>
      </c>
      <c r="C844" s="402" t="s">
        <v>1002</v>
      </c>
      <c r="D844" s="403"/>
      <c r="E844" s="403"/>
      <c r="F844" s="403"/>
      <c r="G844" s="404"/>
      <c r="H844" s="123" t="s">
        <v>42</v>
      </c>
      <c r="I844" s="405">
        <v>1</v>
      </c>
      <c r="J844" s="406"/>
      <c r="K844" s="122"/>
      <c r="L844" s="122"/>
      <c r="M844" s="122"/>
      <c r="N844" s="122"/>
      <c r="O844" s="122"/>
      <c r="P844" s="122"/>
      <c r="Q844" s="157"/>
    </row>
    <row r="845" spans="2:17" s="167" customFormat="1" ht="28.15" customHeight="1" outlineLevel="1">
      <c r="B845" s="176" t="s">
        <v>1083</v>
      </c>
      <c r="C845" s="402" t="s">
        <v>1003</v>
      </c>
      <c r="D845" s="403"/>
      <c r="E845" s="403"/>
      <c r="F845" s="403"/>
      <c r="G845" s="404"/>
      <c r="H845" s="123" t="s">
        <v>42</v>
      </c>
      <c r="I845" s="405">
        <v>25</v>
      </c>
      <c r="J845" s="406"/>
      <c r="K845" s="122"/>
      <c r="L845" s="122"/>
      <c r="M845" s="122"/>
      <c r="N845" s="122"/>
      <c r="O845" s="122"/>
      <c r="P845" s="122"/>
      <c r="Q845" s="157"/>
    </row>
    <row r="846" spans="2:17" s="167" customFormat="1" ht="28.15" customHeight="1" outlineLevel="1">
      <c r="B846" s="176" t="s">
        <v>1084</v>
      </c>
      <c r="C846" s="402" t="s">
        <v>1004</v>
      </c>
      <c r="D846" s="403"/>
      <c r="E846" s="403"/>
      <c r="F846" s="403"/>
      <c r="G846" s="404"/>
      <c r="H846" s="123" t="s">
        <v>42</v>
      </c>
      <c r="I846" s="405">
        <v>8</v>
      </c>
      <c r="J846" s="406"/>
      <c r="K846" s="122"/>
      <c r="L846" s="122"/>
      <c r="M846" s="122"/>
      <c r="N846" s="122"/>
      <c r="O846" s="122"/>
      <c r="P846" s="122"/>
      <c r="Q846" s="157"/>
    </row>
    <row r="847" spans="2:17" s="167" customFormat="1" ht="28.15" customHeight="1" outlineLevel="1">
      <c r="B847" s="176" t="s">
        <v>1085</v>
      </c>
      <c r="C847" s="402" t="s">
        <v>1005</v>
      </c>
      <c r="D847" s="403"/>
      <c r="E847" s="403"/>
      <c r="F847" s="403"/>
      <c r="G847" s="404"/>
      <c r="H847" s="123" t="s">
        <v>42</v>
      </c>
      <c r="I847" s="405">
        <v>1</v>
      </c>
      <c r="J847" s="406"/>
      <c r="K847" s="122"/>
      <c r="L847" s="122"/>
      <c r="M847" s="122"/>
      <c r="N847" s="122"/>
      <c r="O847" s="122"/>
      <c r="P847" s="122"/>
      <c r="Q847" s="157"/>
    </row>
    <row r="848" spans="2:17" s="167" customFormat="1" ht="28.15" customHeight="1" outlineLevel="1">
      <c r="B848" s="176" t="s">
        <v>1086</v>
      </c>
      <c r="C848" s="402" t="s">
        <v>1006</v>
      </c>
      <c r="D848" s="403"/>
      <c r="E848" s="403"/>
      <c r="F848" s="403"/>
      <c r="G848" s="404"/>
      <c r="H848" s="123" t="s">
        <v>42</v>
      </c>
      <c r="I848" s="405">
        <v>4</v>
      </c>
      <c r="J848" s="406"/>
      <c r="K848" s="122"/>
      <c r="L848" s="122"/>
      <c r="M848" s="122"/>
      <c r="N848" s="122"/>
      <c r="O848" s="122"/>
      <c r="P848" s="122"/>
      <c r="Q848" s="157"/>
    </row>
    <row r="849" spans="2:17" s="167" customFormat="1" ht="28.15" customHeight="1" outlineLevel="1">
      <c r="B849" s="176" t="s">
        <v>1087</v>
      </c>
      <c r="C849" s="402" t="s">
        <v>1007</v>
      </c>
      <c r="D849" s="403"/>
      <c r="E849" s="403"/>
      <c r="F849" s="403"/>
      <c r="G849" s="404"/>
      <c r="H849" s="123" t="s">
        <v>42</v>
      </c>
      <c r="I849" s="405">
        <v>3</v>
      </c>
      <c r="J849" s="406"/>
      <c r="K849" s="122"/>
      <c r="L849" s="122"/>
      <c r="M849" s="122"/>
      <c r="N849" s="122"/>
      <c r="O849" s="122"/>
      <c r="P849" s="122"/>
      <c r="Q849" s="157"/>
    </row>
    <row r="850" spans="2:17" s="167" customFormat="1" ht="28.15" customHeight="1" outlineLevel="1">
      <c r="B850" s="176" t="s">
        <v>1088</v>
      </c>
      <c r="C850" s="402" t="s">
        <v>1008</v>
      </c>
      <c r="D850" s="403"/>
      <c r="E850" s="403"/>
      <c r="F850" s="403"/>
      <c r="G850" s="404"/>
      <c r="H850" s="123" t="s">
        <v>42</v>
      </c>
      <c r="I850" s="405">
        <v>3</v>
      </c>
      <c r="J850" s="406"/>
      <c r="K850" s="122"/>
      <c r="L850" s="122"/>
      <c r="M850" s="122"/>
      <c r="N850" s="122"/>
      <c r="O850" s="122"/>
      <c r="P850" s="122"/>
      <c r="Q850" s="157"/>
    </row>
    <row r="851" spans="2:17" s="167" customFormat="1" ht="28.15" customHeight="1" outlineLevel="1">
      <c r="B851" s="176" t="s">
        <v>1089</v>
      </c>
      <c r="C851" s="402" t="s">
        <v>1009</v>
      </c>
      <c r="D851" s="403"/>
      <c r="E851" s="403"/>
      <c r="F851" s="403"/>
      <c r="G851" s="404"/>
      <c r="H851" s="123" t="s">
        <v>42</v>
      </c>
      <c r="I851" s="405">
        <v>3</v>
      </c>
      <c r="J851" s="406"/>
      <c r="K851" s="122"/>
      <c r="L851" s="122"/>
      <c r="M851" s="122"/>
      <c r="N851" s="122"/>
      <c r="O851" s="122"/>
      <c r="P851" s="122"/>
      <c r="Q851" s="157"/>
    </row>
    <row r="852" spans="2:17" s="167" customFormat="1" ht="28.15" customHeight="1" outlineLevel="1">
      <c r="B852" s="176" t="s">
        <v>1090</v>
      </c>
      <c r="C852" s="402" t="s">
        <v>1010</v>
      </c>
      <c r="D852" s="403"/>
      <c r="E852" s="403"/>
      <c r="F852" s="403"/>
      <c r="G852" s="404"/>
      <c r="H852" s="123" t="s">
        <v>42</v>
      </c>
      <c r="I852" s="405">
        <v>3</v>
      </c>
      <c r="J852" s="406"/>
      <c r="K852" s="122"/>
      <c r="L852" s="122"/>
      <c r="M852" s="122"/>
      <c r="N852" s="122"/>
      <c r="O852" s="122"/>
      <c r="P852" s="122"/>
      <c r="Q852" s="157"/>
    </row>
    <row r="853" spans="2:17" s="167" customFormat="1" ht="28.15" customHeight="1" outlineLevel="1">
      <c r="B853" s="176" t="s">
        <v>1091</v>
      </c>
      <c r="C853" s="402" t="s">
        <v>1011</v>
      </c>
      <c r="D853" s="403"/>
      <c r="E853" s="403"/>
      <c r="F853" s="403"/>
      <c r="G853" s="404"/>
      <c r="H853" s="123" t="s">
        <v>42</v>
      </c>
      <c r="I853" s="405">
        <v>7</v>
      </c>
      <c r="J853" s="406"/>
      <c r="K853" s="122"/>
      <c r="L853" s="122"/>
      <c r="M853" s="122"/>
      <c r="N853" s="122"/>
      <c r="O853" s="122"/>
      <c r="P853" s="122"/>
      <c r="Q853" s="157"/>
    </row>
    <row r="854" spans="2:17" s="167" customFormat="1" ht="28.15" customHeight="1" outlineLevel="1">
      <c r="B854" s="176" t="s">
        <v>1092</v>
      </c>
      <c r="C854" s="402" t="s">
        <v>1012</v>
      </c>
      <c r="D854" s="403"/>
      <c r="E854" s="403"/>
      <c r="F854" s="403"/>
      <c r="G854" s="404"/>
      <c r="H854" s="123" t="s">
        <v>42</v>
      </c>
      <c r="I854" s="405">
        <v>4</v>
      </c>
      <c r="J854" s="406"/>
      <c r="K854" s="122"/>
      <c r="L854" s="122"/>
      <c r="M854" s="122"/>
      <c r="N854" s="122"/>
      <c r="O854" s="122"/>
      <c r="P854" s="122"/>
      <c r="Q854" s="157"/>
    </row>
    <row r="855" spans="2:17" s="167" customFormat="1" ht="28.15" customHeight="1" outlineLevel="1">
      <c r="B855" s="176" t="s">
        <v>1093</v>
      </c>
      <c r="C855" s="402" t="s">
        <v>1013</v>
      </c>
      <c r="D855" s="403"/>
      <c r="E855" s="403"/>
      <c r="F855" s="403"/>
      <c r="G855" s="404"/>
      <c r="H855" s="123" t="s">
        <v>42</v>
      </c>
      <c r="I855" s="405">
        <v>5</v>
      </c>
      <c r="J855" s="406"/>
      <c r="K855" s="122"/>
      <c r="L855" s="122"/>
      <c r="M855" s="122"/>
      <c r="N855" s="122"/>
      <c r="O855" s="122"/>
      <c r="P855" s="122"/>
      <c r="Q855" s="157"/>
    </row>
    <row r="856" spans="2:17" s="167" customFormat="1" ht="28.15" customHeight="1" outlineLevel="1">
      <c r="B856" s="176" t="s">
        <v>1094</v>
      </c>
      <c r="C856" s="402" t="s">
        <v>1014</v>
      </c>
      <c r="D856" s="403"/>
      <c r="E856" s="403"/>
      <c r="F856" s="403"/>
      <c r="G856" s="404"/>
      <c r="H856" s="123" t="s">
        <v>42</v>
      </c>
      <c r="I856" s="405">
        <v>2</v>
      </c>
      <c r="J856" s="406"/>
      <c r="K856" s="122"/>
      <c r="L856" s="122"/>
      <c r="M856" s="122"/>
      <c r="N856" s="122"/>
      <c r="O856" s="122"/>
      <c r="P856" s="122"/>
      <c r="Q856" s="157"/>
    </row>
    <row r="857" spans="2:17" s="167" customFormat="1" ht="28.15" customHeight="1" outlineLevel="1">
      <c r="B857" s="176" t="s">
        <v>1095</v>
      </c>
      <c r="C857" s="402" t="s">
        <v>1015</v>
      </c>
      <c r="D857" s="403"/>
      <c r="E857" s="403"/>
      <c r="F857" s="403"/>
      <c r="G857" s="404"/>
      <c r="H857" s="123" t="s">
        <v>42</v>
      </c>
      <c r="I857" s="405">
        <v>10</v>
      </c>
      <c r="J857" s="406"/>
      <c r="K857" s="122"/>
      <c r="L857" s="122"/>
      <c r="M857" s="122"/>
      <c r="N857" s="122"/>
      <c r="O857" s="122"/>
      <c r="P857" s="122"/>
      <c r="Q857" s="157"/>
    </row>
    <row r="858" spans="2:17" s="167" customFormat="1" ht="28.15" customHeight="1" outlineLevel="1">
      <c r="B858" s="176" t="s">
        <v>1096</v>
      </c>
      <c r="C858" s="402" t="s">
        <v>1016</v>
      </c>
      <c r="D858" s="403"/>
      <c r="E858" s="403"/>
      <c r="F858" s="403"/>
      <c r="G858" s="404"/>
      <c r="H858" s="123" t="s">
        <v>42</v>
      </c>
      <c r="I858" s="405">
        <v>4</v>
      </c>
      <c r="J858" s="406"/>
      <c r="K858" s="122"/>
      <c r="L858" s="122"/>
      <c r="M858" s="122"/>
      <c r="N858" s="122"/>
      <c r="O858" s="122"/>
      <c r="P858" s="122"/>
      <c r="Q858" s="157"/>
    </row>
    <row r="859" spans="2:17" s="167" customFormat="1" ht="28.15" customHeight="1" outlineLevel="1">
      <c r="B859" s="176" t="s">
        <v>1097</v>
      </c>
      <c r="C859" s="402" t="s">
        <v>1017</v>
      </c>
      <c r="D859" s="403"/>
      <c r="E859" s="403"/>
      <c r="F859" s="403"/>
      <c r="G859" s="404"/>
      <c r="H859" s="123" t="s">
        <v>42</v>
      </c>
      <c r="I859" s="405">
        <v>7</v>
      </c>
      <c r="J859" s="406"/>
      <c r="K859" s="122"/>
      <c r="L859" s="122"/>
      <c r="M859" s="122"/>
      <c r="N859" s="122"/>
      <c r="O859" s="122"/>
      <c r="P859" s="122"/>
      <c r="Q859" s="157"/>
    </row>
    <row r="860" spans="2:17" s="167" customFormat="1" ht="28.15" customHeight="1" outlineLevel="1">
      <c r="B860" s="176" t="s">
        <v>1098</v>
      </c>
      <c r="C860" s="402" t="s">
        <v>1018</v>
      </c>
      <c r="D860" s="403"/>
      <c r="E860" s="403"/>
      <c r="F860" s="403"/>
      <c r="G860" s="404"/>
      <c r="H860" s="123" t="s">
        <v>42</v>
      </c>
      <c r="I860" s="405">
        <v>1</v>
      </c>
      <c r="J860" s="406"/>
      <c r="K860" s="122"/>
      <c r="L860" s="122"/>
      <c r="M860" s="122"/>
      <c r="N860" s="122"/>
      <c r="O860" s="122"/>
      <c r="P860" s="122"/>
      <c r="Q860" s="157"/>
    </row>
    <row r="861" spans="2:17" s="167" customFormat="1" ht="28.15" customHeight="1" outlineLevel="1">
      <c r="B861" s="176" t="s">
        <v>1099</v>
      </c>
      <c r="C861" s="402" t="s">
        <v>1019</v>
      </c>
      <c r="D861" s="403"/>
      <c r="E861" s="403"/>
      <c r="F861" s="403"/>
      <c r="G861" s="404"/>
      <c r="H861" s="123" t="s">
        <v>42</v>
      </c>
      <c r="I861" s="405">
        <v>2</v>
      </c>
      <c r="J861" s="406"/>
      <c r="K861" s="122"/>
      <c r="L861" s="122"/>
      <c r="M861" s="122"/>
      <c r="N861" s="122"/>
      <c r="O861" s="122"/>
      <c r="P861" s="122"/>
      <c r="Q861" s="157"/>
    </row>
    <row r="862" spans="2:17" s="167" customFormat="1" ht="28.15" customHeight="1" outlineLevel="1">
      <c r="B862" s="176" t="s">
        <v>1100</v>
      </c>
      <c r="C862" s="402" t="s">
        <v>1020</v>
      </c>
      <c r="D862" s="403"/>
      <c r="E862" s="403"/>
      <c r="F862" s="403"/>
      <c r="G862" s="404"/>
      <c r="H862" s="123" t="s">
        <v>42</v>
      </c>
      <c r="I862" s="405">
        <v>2</v>
      </c>
      <c r="J862" s="406"/>
      <c r="K862" s="122"/>
      <c r="L862" s="122"/>
      <c r="M862" s="122"/>
      <c r="N862" s="122"/>
      <c r="O862" s="122"/>
      <c r="P862" s="122"/>
      <c r="Q862" s="157"/>
    </row>
    <row r="863" spans="2:17" s="167" customFormat="1" ht="28.15" customHeight="1" outlineLevel="1">
      <c r="B863" s="176" t="s">
        <v>1101</v>
      </c>
      <c r="C863" s="402" t="s">
        <v>1021</v>
      </c>
      <c r="D863" s="403"/>
      <c r="E863" s="403"/>
      <c r="F863" s="403"/>
      <c r="G863" s="404"/>
      <c r="H863" s="123" t="s">
        <v>42</v>
      </c>
      <c r="I863" s="405">
        <v>3</v>
      </c>
      <c r="J863" s="406"/>
      <c r="K863" s="122"/>
      <c r="L863" s="122"/>
      <c r="M863" s="122"/>
      <c r="N863" s="122"/>
      <c r="O863" s="122"/>
      <c r="P863" s="122"/>
      <c r="Q863" s="157"/>
    </row>
    <row r="864" spans="2:17" s="167" customFormat="1" ht="28.15" customHeight="1" outlineLevel="1">
      <c r="B864" s="176" t="s">
        <v>1102</v>
      </c>
      <c r="C864" s="402" t="s">
        <v>1022</v>
      </c>
      <c r="D864" s="403"/>
      <c r="E864" s="403"/>
      <c r="F864" s="403"/>
      <c r="G864" s="404"/>
      <c r="H864" s="123" t="s">
        <v>42</v>
      </c>
      <c r="I864" s="405">
        <v>6</v>
      </c>
      <c r="J864" s="406"/>
      <c r="K864" s="122"/>
      <c r="L864" s="122"/>
      <c r="M864" s="122"/>
      <c r="N864" s="122"/>
      <c r="O864" s="122"/>
      <c r="P864" s="122"/>
      <c r="Q864" s="157"/>
    </row>
    <row r="865" spans="2:17" s="167" customFormat="1" ht="28.15" customHeight="1" outlineLevel="1">
      <c r="B865" s="176" t="s">
        <v>1103</v>
      </c>
      <c r="C865" s="402" t="s">
        <v>1023</v>
      </c>
      <c r="D865" s="403"/>
      <c r="E865" s="403"/>
      <c r="F865" s="403"/>
      <c r="G865" s="404"/>
      <c r="H865" s="123" t="s">
        <v>42</v>
      </c>
      <c r="I865" s="405">
        <v>6</v>
      </c>
      <c r="J865" s="406"/>
      <c r="K865" s="122"/>
      <c r="L865" s="122"/>
      <c r="M865" s="122"/>
      <c r="N865" s="122"/>
      <c r="O865" s="122"/>
      <c r="P865" s="122"/>
      <c r="Q865" s="157"/>
    </row>
    <row r="866" spans="2:17" s="167" customFormat="1" ht="28.15" customHeight="1" outlineLevel="1">
      <c r="B866" s="176" t="s">
        <v>1104</v>
      </c>
      <c r="C866" s="402" t="s">
        <v>1024</v>
      </c>
      <c r="D866" s="403"/>
      <c r="E866" s="403"/>
      <c r="F866" s="403"/>
      <c r="G866" s="404"/>
      <c r="H866" s="123" t="s">
        <v>42</v>
      </c>
      <c r="I866" s="405">
        <v>14</v>
      </c>
      <c r="J866" s="406"/>
      <c r="K866" s="122"/>
      <c r="L866" s="122"/>
      <c r="M866" s="122"/>
      <c r="N866" s="122"/>
      <c r="O866" s="122"/>
      <c r="P866" s="122"/>
      <c r="Q866" s="157"/>
    </row>
    <row r="867" spans="2:17" s="167" customFormat="1" ht="28.15" customHeight="1" outlineLevel="1">
      <c r="B867" s="176" t="s">
        <v>1105</v>
      </c>
      <c r="C867" s="402" t="s">
        <v>1025</v>
      </c>
      <c r="D867" s="403"/>
      <c r="E867" s="403"/>
      <c r="F867" s="403"/>
      <c r="G867" s="404"/>
      <c r="H867" s="123" t="s">
        <v>42</v>
      </c>
      <c r="I867" s="405">
        <v>3</v>
      </c>
      <c r="J867" s="406"/>
      <c r="K867" s="122"/>
      <c r="L867" s="122"/>
      <c r="M867" s="122"/>
      <c r="N867" s="122"/>
      <c r="O867" s="122"/>
      <c r="P867" s="122"/>
      <c r="Q867" s="157"/>
    </row>
    <row r="868" spans="2:17" s="167" customFormat="1" ht="28.15" customHeight="1" outlineLevel="1">
      <c r="B868" s="176" t="s">
        <v>1106</v>
      </c>
      <c r="C868" s="402" t="s">
        <v>1026</v>
      </c>
      <c r="D868" s="403"/>
      <c r="E868" s="403"/>
      <c r="F868" s="403"/>
      <c r="G868" s="404"/>
      <c r="H868" s="123" t="s">
        <v>42</v>
      </c>
      <c r="I868" s="405">
        <v>14</v>
      </c>
      <c r="J868" s="406"/>
      <c r="K868" s="122"/>
      <c r="L868" s="122"/>
      <c r="M868" s="122"/>
      <c r="N868" s="122"/>
      <c r="O868" s="122"/>
      <c r="P868" s="122"/>
      <c r="Q868" s="157"/>
    </row>
    <row r="869" spans="2:17" s="167" customFormat="1" ht="28.15" customHeight="1" outlineLevel="1">
      <c r="B869" s="176" t="s">
        <v>1107</v>
      </c>
      <c r="C869" s="402" t="s">
        <v>1027</v>
      </c>
      <c r="D869" s="403"/>
      <c r="E869" s="403"/>
      <c r="F869" s="403"/>
      <c r="G869" s="404"/>
      <c r="H869" s="123" t="s">
        <v>42</v>
      </c>
      <c r="I869" s="405">
        <v>7</v>
      </c>
      <c r="J869" s="406"/>
      <c r="K869" s="122"/>
      <c r="L869" s="122"/>
      <c r="M869" s="122"/>
      <c r="N869" s="122"/>
      <c r="O869" s="122"/>
      <c r="P869" s="122"/>
      <c r="Q869" s="157"/>
    </row>
    <row r="870" spans="2:17" s="167" customFormat="1" ht="28.15" customHeight="1" outlineLevel="1">
      <c r="B870" s="176" t="s">
        <v>1108</v>
      </c>
      <c r="C870" s="402" t="s">
        <v>1028</v>
      </c>
      <c r="D870" s="403"/>
      <c r="E870" s="403"/>
      <c r="F870" s="403"/>
      <c r="G870" s="404"/>
      <c r="H870" s="123" t="s">
        <v>42</v>
      </c>
      <c r="I870" s="405">
        <v>21</v>
      </c>
      <c r="J870" s="406"/>
      <c r="K870" s="122"/>
      <c r="L870" s="122"/>
      <c r="M870" s="122"/>
      <c r="N870" s="122"/>
      <c r="O870" s="122"/>
      <c r="P870" s="122"/>
      <c r="Q870" s="157"/>
    </row>
    <row r="871" spans="2:17" s="167" customFormat="1" ht="28.15" customHeight="1" outlineLevel="1">
      <c r="B871" s="176" t="s">
        <v>1109</v>
      </c>
      <c r="C871" s="402" t="s">
        <v>1029</v>
      </c>
      <c r="D871" s="403"/>
      <c r="E871" s="403"/>
      <c r="F871" s="403"/>
      <c r="G871" s="404"/>
      <c r="H871" s="123" t="s">
        <v>42</v>
      </c>
      <c r="I871" s="405">
        <v>4</v>
      </c>
      <c r="J871" s="406"/>
      <c r="K871" s="122"/>
      <c r="L871" s="122"/>
      <c r="M871" s="122"/>
      <c r="N871" s="122"/>
      <c r="O871" s="122"/>
      <c r="P871" s="122"/>
      <c r="Q871" s="157"/>
    </row>
    <row r="872" spans="2:17" s="167" customFormat="1" ht="28.15" customHeight="1" outlineLevel="1">
      <c r="B872" s="176" t="s">
        <v>1110</v>
      </c>
      <c r="C872" s="402" t="s">
        <v>1030</v>
      </c>
      <c r="D872" s="403"/>
      <c r="E872" s="403"/>
      <c r="F872" s="403"/>
      <c r="G872" s="404"/>
      <c r="H872" s="123" t="s">
        <v>42</v>
      </c>
      <c r="I872" s="405">
        <v>4</v>
      </c>
      <c r="J872" s="406"/>
      <c r="K872" s="122"/>
      <c r="L872" s="122"/>
      <c r="M872" s="122"/>
      <c r="N872" s="122"/>
      <c r="O872" s="122"/>
      <c r="P872" s="122"/>
      <c r="Q872" s="157"/>
    </row>
    <row r="873" spans="2:17" s="167" customFormat="1" ht="28.15" customHeight="1" outlineLevel="1">
      <c r="B873" s="176" t="s">
        <v>1111</v>
      </c>
      <c r="C873" s="402" t="s">
        <v>1031</v>
      </c>
      <c r="D873" s="403"/>
      <c r="E873" s="403"/>
      <c r="F873" s="403"/>
      <c r="G873" s="404"/>
      <c r="H873" s="123" t="s">
        <v>42</v>
      </c>
      <c r="I873" s="405">
        <v>2</v>
      </c>
      <c r="J873" s="406"/>
      <c r="K873" s="122"/>
      <c r="L873" s="122"/>
      <c r="M873" s="122"/>
      <c r="N873" s="122"/>
      <c r="O873" s="122"/>
      <c r="P873" s="122"/>
      <c r="Q873" s="157"/>
    </row>
    <row r="874" spans="2:17" s="167" customFormat="1" ht="28.15" customHeight="1" outlineLevel="1">
      <c r="B874" s="176" t="s">
        <v>1112</v>
      </c>
      <c r="C874" s="402" t="s">
        <v>1032</v>
      </c>
      <c r="D874" s="403"/>
      <c r="E874" s="403"/>
      <c r="F874" s="403"/>
      <c r="G874" s="404"/>
      <c r="H874" s="123" t="s">
        <v>42</v>
      </c>
      <c r="I874" s="405">
        <v>8</v>
      </c>
      <c r="J874" s="406"/>
      <c r="K874" s="122"/>
      <c r="L874" s="122"/>
      <c r="M874" s="122"/>
      <c r="N874" s="122"/>
      <c r="O874" s="122"/>
      <c r="P874" s="122"/>
      <c r="Q874" s="157"/>
    </row>
    <row r="875" spans="2:17" s="167" customFormat="1" ht="28.15" customHeight="1" outlineLevel="1">
      <c r="B875" s="176" t="s">
        <v>1113</v>
      </c>
      <c r="C875" s="402" t="s">
        <v>1033</v>
      </c>
      <c r="D875" s="403"/>
      <c r="E875" s="403"/>
      <c r="F875" s="403"/>
      <c r="G875" s="404"/>
      <c r="H875" s="123" t="s">
        <v>42</v>
      </c>
      <c r="I875" s="405">
        <v>9</v>
      </c>
      <c r="J875" s="406"/>
      <c r="K875" s="122"/>
      <c r="L875" s="122"/>
      <c r="M875" s="122"/>
      <c r="N875" s="122"/>
      <c r="O875" s="122"/>
      <c r="P875" s="122"/>
      <c r="Q875" s="157"/>
    </row>
    <row r="876" spans="2:17" s="167" customFormat="1" ht="28.15" customHeight="1" outlineLevel="1">
      <c r="B876" s="176" t="s">
        <v>1114</v>
      </c>
      <c r="C876" s="402" t="s">
        <v>1034</v>
      </c>
      <c r="D876" s="403"/>
      <c r="E876" s="403"/>
      <c r="F876" s="403"/>
      <c r="G876" s="404"/>
      <c r="H876" s="123" t="s">
        <v>42</v>
      </c>
      <c r="I876" s="405">
        <v>3</v>
      </c>
      <c r="J876" s="406"/>
      <c r="K876" s="122"/>
      <c r="L876" s="122"/>
      <c r="M876" s="122"/>
      <c r="N876" s="122"/>
      <c r="O876" s="122"/>
      <c r="P876" s="122"/>
      <c r="Q876" s="157"/>
    </row>
    <row r="877" spans="2:17" s="167" customFormat="1" ht="28.15" customHeight="1" outlineLevel="1">
      <c r="B877" s="176" t="s">
        <v>1115</v>
      </c>
      <c r="C877" s="402" t="s">
        <v>1035</v>
      </c>
      <c r="D877" s="403"/>
      <c r="E877" s="403"/>
      <c r="F877" s="403"/>
      <c r="G877" s="404"/>
      <c r="H877" s="123" t="s">
        <v>42</v>
      </c>
      <c r="I877" s="405">
        <v>1</v>
      </c>
      <c r="J877" s="406"/>
      <c r="K877" s="122"/>
      <c r="L877" s="122"/>
      <c r="M877" s="122"/>
      <c r="N877" s="122"/>
      <c r="O877" s="122"/>
      <c r="P877" s="122"/>
      <c r="Q877" s="157"/>
    </row>
    <row r="878" spans="2:17" s="167" customFormat="1" ht="28.15" customHeight="1" outlineLevel="1">
      <c r="B878" s="176" t="s">
        <v>1116</v>
      </c>
      <c r="C878" s="402" t="s">
        <v>1036</v>
      </c>
      <c r="D878" s="403"/>
      <c r="E878" s="403"/>
      <c r="F878" s="403"/>
      <c r="G878" s="404"/>
      <c r="H878" s="123" t="s">
        <v>42</v>
      </c>
      <c r="I878" s="405">
        <v>34</v>
      </c>
      <c r="J878" s="406"/>
      <c r="K878" s="122"/>
      <c r="L878" s="122"/>
      <c r="M878" s="122"/>
      <c r="N878" s="122"/>
      <c r="O878" s="122"/>
      <c r="P878" s="122"/>
      <c r="Q878" s="157"/>
    </row>
    <row r="879" spans="2:17" s="167" customFormat="1" ht="28.15" customHeight="1" outlineLevel="1">
      <c r="B879" s="176" t="s">
        <v>1117</v>
      </c>
      <c r="C879" s="402" t="s">
        <v>1037</v>
      </c>
      <c r="D879" s="403"/>
      <c r="E879" s="403"/>
      <c r="F879" s="403"/>
      <c r="G879" s="404"/>
      <c r="H879" s="123" t="s">
        <v>42</v>
      </c>
      <c r="I879" s="405">
        <v>11</v>
      </c>
      <c r="J879" s="406"/>
      <c r="K879" s="122"/>
      <c r="L879" s="122"/>
      <c r="M879" s="122"/>
      <c r="N879" s="122"/>
      <c r="O879" s="122"/>
      <c r="P879" s="122"/>
      <c r="Q879" s="157"/>
    </row>
    <row r="880" spans="2:17" s="167" customFormat="1" ht="28.15" customHeight="1" outlineLevel="1">
      <c r="B880" s="176" t="s">
        <v>1118</v>
      </c>
      <c r="C880" s="402" t="s">
        <v>1038</v>
      </c>
      <c r="D880" s="403"/>
      <c r="E880" s="403"/>
      <c r="F880" s="403"/>
      <c r="G880" s="404"/>
      <c r="H880" s="123" t="s">
        <v>42</v>
      </c>
      <c r="I880" s="405">
        <v>4</v>
      </c>
      <c r="J880" s="406"/>
      <c r="K880" s="122"/>
      <c r="L880" s="122"/>
      <c r="M880" s="122"/>
      <c r="N880" s="122"/>
      <c r="O880" s="122"/>
      <c r="P880" s="122"/>
      <c r="Q880" s="157"/>
    </row>
    <row r="881" spans="1:36" s="167" customFormat="1" ht="28.15" customHeight="1" outlineLevel="1">
      <c r="B881" s="176" t="s">
        <v>1119</v>
      </c>
      <c r="C881" s="402" t="s">
        <v>1039</v>
      </c>
      <c r="D881" s="403"/>
      <c r="E881" s="403"/>
      <c r="F881" s="403"/>
      <c r="G881" s="404"/>
      <c r="H881" s="123" t="s">
        <v>42</v>
      </c>
      <c r="I881" s="405">
        <v>10</v>
      </c>
      <c r="J881" s="406"/>
      <c r="K881" s="122"/>
      <c r="L881" s="122"/>
      <c r="M881" s="122"/>
      <c r="N881" s="122"/>
      <c r="O881" s="122"/>
      <c r="P881" s="122"/>
      <c r="Q881" s="157"/>
    </row>
    <row r="882" spans="1:36" s="167" customFormat="1" ht="28.15" customHeight="1" outlineLevel="1">
      <c r="B882" s="176" t="s">
        <v>1120</v>
      </c>
      <c r="C882" s="402" t="s">
        <v>1040</v>
      </c>
      <c r="D882" s="403"/>
      <c r="E882" s="403"/>
      <c r="F882" s="403"/>
      <c r="G882" s="404"/>
      <c r="H882" s="123" t="s">
        <v>42</v>
      </c>
      <c r="I882" s="405">
        <v>4</v>
      </c>
      <c r="J882" s="406"/>
      <c r="K882" s="122"/>
      <c r="L882" s="122"/>
      <c r="M882" s="122"/>
      <c r="N882" s="122"/>
      <c r="O882" s="122"/>
      <c r="P882" s="122"/>
      <c r="Q882" s="157"/>
    </row>
    <row r="883" spans="1:36" s="167" customFormat="1" ht="28.15" customHeight="1" outlineLevel="1">
      <c r="B883" s="176" t="s">
        <v>1121</v>
      </c>
      <c r="C883" s="402" t="s">
        <v>1041</v>
      </c>
      <c r="D883" s="403"/>
      <c r="E883" s="403"/>
      <c r="F883" s="403"/>
      <c r="G883" s="404"/>
      <c r="H883" s="123" t="s">
        <v>42</v>
      </c>
      <c r="I883" s="405">
        <v>3</v>
      </c>
      <c r="J883" s="406"/>
      <c r="K883" s="122"/>
      <c r="L883" s="122"/>
      <c r="M883" s="122"/>
      <c r="N883" s="122"/>
      <c r="O883" s="122"/>
      <c r="P883" s="122"/>
      <c r="Q883" s="157"/>
    </row>
    <row r="884" spans="1:36" s="167" customFormat="1" ht="28.15" customHeight="1" outlineLevel="1">
      <c r="B884" s="176" t="s">
        <v>1122</v>
      </c>
      <c r="C884" s="402" t="s">
        <v>1042</v>
      </c>
      <c r="D884" s="403"/>
      <c r="E884" s="403"/>
      <c r="F884" s="403"/>
      <c r="G884" s="404"/>
      <c r="H884" s="123" t="s">
        <v>42</v>
      </c>
      <c r="I884" s="405">
        <v>1</v>
      </c>
      <c r="J884" s="406"/>
      <c r="K884" s="122"/>
      <c r="L884" s="122"/>
      <c r="M884" s="122"/>
      <c r="N884" s="122"/>
      <c r="O884" s="122"/>
      <c r="P884" s="122"/>
      <c r="Q884" s="157"/>
    </row>
    <row r="885" spans="1:36" s="167" customFormat="1" ht="28.15" customHeight="1" outlineLevel="1">
      <c r="B885" s="176" t="s">
        <v>1123</v>
      </c>
      <c r="C885" s="402" t="s">
        <v>1043</v>
      </c>
      <c r="D885" s="403"/>
      <c r="E885" s="403"/>
      <c r="F885" s="403"/>
      <c r="G885" s="404"/>
      <c r="H885" s="123" t="s">
        <v>42</v>
      </c>
      <c r="I885" s="405">
        <v>1</v>
      </c>
      <c r="J885" s="406"/>
      <c r="K885" s="122"/>
      <c r="L885" s="122"/>
      <c r="M885" s="122"/>
      <c r="N885" s="122"/>
      <c r="O885" s="122"/>
      <c r="P885" s="122"/>
      <c r="Q885" s="157"/>
    </row>
    <row r="886" spans="1:36" s="167" customFormat="1" ht="28.15" customHeight="1" outlineLevel="1">
      <c r="B886" s="176" t="s">
        <v>1124</v>
      </c>
      <c r="C886" s="402" t="s">
        <v>1044</v>
      </c>
      <c r="D886" s="403"/>
      <c r="E886" s="403"/>
      <c r="F886" s="403"/>
      <c r="G886" s="404"/>
      <c r="H886" s="123" t="s">
        <v>42</v>
      </c>
      <c r="I886" s="405">
        <v>1</v>
      </c>
      <c r="J886" s="406"/>
      <c r="K886" s="122"/>
      <c r="L886" s="122"/>
      <c r="M886" s="122"/>
      <c r="N886" s="122"/>
      <c r="O886" s="122"/>
      <c r="P886" s="122"/>
      <c r="Q886" s="157"/>
    </row>
    <row r="887" spans="1:36" s="167" customFormat="1" ht="28.15" customHeight="1" outlineLevel="1">
      <c r="B887" s="176" t="s">
        <v>1125</v>
      </c>
      <c r="C887" s="402" t="s">
        <v>1045</v>
      </c>
      <c r="D887" s="403"/>
      <c r="E887" s="403"/>
      <c r="F887" s="403"/>
      <c r="G887" s="404"/>
      <c r="H887" s="123" t="s">
        <v>42</v>
      </c>
      <c r="I887" s="405">
        <v>1</v>
      </c>
      <c r="J887" s="406"/>
      <c r="K887" s="122"/>
      <c r="L887" s="122"/>
      <c r="M887" s="122"/>
      <c r="N887" s="122"/>
      <c r="O887" s="122"/>
      <c r="P887" s="122"/>
      <c r="Q887" s="157"/>
    </row>
    <row r="888" spans="1:36" s="167" customFormat="1" ht="28.15" customHeight="1" outlineLevel="1">
      <c r="B888" s="176" t="s">
        <v>1126</v>
      </c>
      <c r="C888" s="402" t="s">
        <v>1046</v>
      </c>
      <c r="D888" s="403"/>
      <c r="E888" s="403"/>
      <c r="F888" s="403"/>
      <c r="G888" s="404"/>
      <c r="H888" s="123" t="s">
        <v>42</v>
      </c>
      <c r="I888" s="405">
        <v>2</v>
      </c>
      <c r="J888" s="406"/>
      <c r="K888" s="122"/>
      <c r="L888" s="122"/>
      <c r="M888" s="122"/>
      <c r="N888" s="122"/>
      <c r="O888" s="122"/>
      <c r="P888" s="122"/>
      <c r="Q888" s="157"/>
    </row>
    <row r="889" spans="1:36" s="167" customFormat="1" ht="28.15" customHeight="1" outlineLevel="1">
      <c r="B889" s="176" t="s">
        <v>1127</v>
      </c>
      <c r="C889" s="402" t="s">
        <v>1047</v>
      </c>
      <c r="D889" s="403"/>
      <c r="E889" s="403"/>
      <c r="F889" s="403"/>
      <c r="G889" s="404"/>
      <c r="H889" s="123" t="s">
        <v>42</v>
      </c>
      <c r="I889" s="405">
        <v>1</v>
      </c>
      <c r="J889" s="406"/>
      <c r="K889" s="122"/>
      <c r="L889" s="122"/>
      <c r="M889" s="122"/>
      <c r="N889" s="122"/>
      <c r="O889" s="122"/>
      <c r="P889" s="122"/>
      <c r="Q889" s="157"/>
    </row>
    <row r="890" spans="1:36" s="167" customFormat="1" ht="28.15" customHeight="1" outlineLevel="1">
      <c r="B890" s="176" t="s">
        <v>1128</v>
      </c>
      <c r="C890" s="402" t="s">
        <v>1048</v>
      </c>
      <c r="D890" s="403"/>
      <c r="E890" s="403"/>
      <c r="F890" s="403"/>
      <c r="G890" s="404"/>
      <c r="H890" s="123" t="s">
        <v>42</v>
      </c>
      <c r="I890" s="405">
        <v>5</v>
      </c>
      <c r="J890" s="406"/>
      <c r="K890" s="122"/>
      <c r="L890" s="122"/>
      <c r="M890" s="122"/>
      <c r="N890" s="122"/>
      <c r="O890" s="122"/>
      <c r="P890" s="122"/>
      <c r="Q890" s="157"/>
    </row>
    <row r="891" spans="1:36" s="167" customFormat="1" ht="27.75" customHeight="1" outlineLevel="1">
      <c r="B891" s="176" t="s">
        <v>1129</v>
      </c>
      <c r="C891" s="402" t="s">
        <v>1049</v>
      </c>
      <c r="D891" s="403"/>
      <c r="E891" s="403"/>
      <c r="F891" s="403"/>
      <c r="G891" s="404"/>
      <c r="H891" s="123" t="s">
        <v>42</v>
      </c>
      <c r="I891" s="405">
        <v>1</v>
      </c>
      <c r="J891" s="406"/>
      <c r="K891" s="122"/>
      <c r="L891" s="122"/>
      <c r="M891" s="122"/>
      <c r="N891" s="122"/>
      <c r="O891" s="122"/>
      <c r="P891" s="122"/>
      <c r="Q891" s="157"/>
    </row>
    <row r="892" spans="1:36" s="167" customFormat="1" ht="28.15" customHeight="1" outlineLevel="1">
      <c r="B892" s="176" t="s">
        <v>1130</v>
      </c>
      <c r="C892" s="402" t="s">
        <v>1050</v>
      </c>
      <c r="D892" s="403"/>
      <c r="E892" s="403"/>
      <c r="F892" s="403"/>
      <c r="G892" s="404"/>
      <c r="H892" s="123" t="s">
        <v>42</v>
      </c>
      <c r="I892" s="405">
        <v>4</v>
      </c>
      <c r="J892" s="406"/>
      <c r="K892" s="122"/>
      <c r="L892" s="122"/>
      <c r="M892" s="122"/>
      <c r="N892" s="122"/>
      <c r="O892" s="122"/>
      <c r="P892" s="122"/>
      <c r="Q892" s="157"/>
    </row>
    <row r="893" spans="1:36" s="196" customFormat="1" ht="9.9499999999999993" customHeight="1">
      <c r="A893" s="167"/>
      <c r="B893" s="197"/>
      <c r="C893" s="198" t="s">
        <v>47</v>
      </c>
      <c r="D893" s="198"/>
      <c r="E893" s="198"/>
      <c r="F893" s="198"/>
      <c r="G893" s="199"/>
      <c r="H893" s="199" t="s">
        <v>47</v>
      </c>
      <c r="I893" s="200"/>
      <c r="J893" s="200"/>
      <c r="K893" s="201"/>
      <c r="L893" s="201"/>
      <c r="M893" s="201"/>
      <c r="N893" s="201"/>
      <c r="O893" s="201"/>
      <c r="P893" s="201"/>
      <c r="Q893" s="205"/>
      <c r="R893" s="166"/>
      <c r="S893" s="166"/>
      <c r="T893" s="166"/>
      <c r="U893" s="166"/>
      <c r="V893" s="166"/>
      <c r="W893" s="166"/>
      <c r="X893" s="166"/>
      <c r="Y893" s="166"/>
      <c r="Z893" s="166"/>
      <c r="AA893" s="166"/>
      <c r="AB893" s="166"/>
      <c r="AC893" s="166"/>
      <c r="AD893" s="166"/>
      <c r="AE893" s="166"/>
      <c r="AF893" s="166"/>
      <c r="AG893" s="166"/>
      <c r="AH893" s="166"/>
      <c r="AI893" s="166"/>
      <c r="AJ893" s="166"/>
    </row>
    <row r="894" spans="1:36" s="167" customFormat="1" ht="24.95" customHeight="1">
      <c r="B894" s="178">
        <v>20</v>
      </c>
      <c r="C894" s="409" t="s">
        <v>222</v>
      </c>
      <c r="D894" s="409"/>
      <c r="E894" s="409"/>
      <c r="F894" s="409"/>
      <c r="G894" s="409"/>
      <c r="H894" s="307" t="s">
        <v>47</v>
      </c>
      <c r="I894" s="297"/>
      <c r="J894" s="297"/>
      <c r="K894" s="38"/>
      <c r="L894" s="38"/>
      <c r="M894" s="38"/>
      <c r="N894" s="207"/>
      <c r="O894" s="207"/>
      <c r="P894" s="207"/>
      <c r="Q894" s="208"/>
    </row>
    <row r="895" spans="1:36" s="169" customFormat="1" ht="24.95" customHeight="1">
      <c r="B895" s="174" t="s">
        <v>1142</v>
      </c>
      <c r="C895" s="407" t="s">
        <v>1168</v>
      </c>
      <c r="D895" s="407"/>
      <c r="E895" s="407"/>
      <c r="F895" s="407"/>
      <c r="G895" s="407"/>
      <c r="H895" s="209"/>
      <c r="I895" s="408"/>
      <c r="J895" s="408"/>
      <c r="K895" s="214"/>
      <c r="L895" s="214"/>
      <c r="M895" s="214"/>
      <c r="N895" s="214"/>
      <c r="O895" s="214"/>
      <c r="P895" s="214"/>
      <c r="Q895" s="215"/>
    </row>
    <row r="896" spans="1:36" s="167" customFormat="1" ht="39.950000000000003" customHeight="1" outlineLevel="1">
      <c r="B896" s="176" t="s">
        <v>1151</v>
      </c>
      <c r="C896" s="402" t="s">
        <v>1138</v>
      </c>
      <c r="D896" s="403"/>
      <c r="E896" s="403"/>
      <c r="F896" s="403"/>
      <c r="G896" s="404"/>
      <c r="H896" s="123" t="s">
        <v>42</v>
      </c>
      <c r="I896" s="405">
        <f>4+14</f>
        <v>18</v>
      </c>
      <c r="J896" s="406"/>
      <c r="K896" s="122"/>
      <c r="L896" s="122"/>
      <c r="M896" s="122"/>
      <c r="N896" s="122"/>
      <c r="O896" s="122"/>
      <c r="P896" s="122"/>
      <c r="Q896" s="157"/>
    </row>
    <row r="897" spans="2:17" s="167" customFormat="1" ht="39.950000000000003" customHeight="1" outlineLevel="1">
      <c r="B897" s="176" t="s">
        <v>1156</v>
      </c>
      <c r="C897" s="402" t="s">
        <v>524</v>
      </c>
      <c r="D897" s="403"/>
      <c r="E897" s="403"/>
      <c r="F897" s="403"/>
      <c r="G897" s="404"/>
      <c r="H897" s="123" t="s">
        <v>42</v>
      </c>
      <c r="I897" s="405">
        <v>8</v>
      </c>
      <c r="J897" s="406"/>
      <c r="K897" s="122"/>
      <c r="L897" s="122"/>
      <c r="M897" s="122"/>
      <c r="N897" s="122"/>
      <c r="O897" s="122"/>
      <c r="P897" s="122"/>
      <c r="Q897" s="157"/>
    </row>
    <row r="898" spans="2:17" s="169" customFormat="1" ht="24.95" customHeight="1">
      <c r="B898" s="174" t="s">
        <v>1143</v>
      </c>
      <c r="C898" s="407" t="s">
        <v>1144</v>
      </c>
      <c r="D898" s="407"/>
      <c r="E898" s="407"/>
      <c r="F898" s="407"/>
      <c r="G898" s="407"/>
      <c r="H898" s="209"/>
      <c r="I898" s="408"/>
      <c r="J898" s="408"/>
      <c r="K898" s="214"/>
      <c r="L898" s="214"/>
      <c r="M898" s="214"/>
      <c r="N898" s="214"/>
      <c r="O898" s="214"/>
      <c r="P898" s="214"/>
      <c r="Q898" s="215"/>
    </row>
    <row r="899" spans="2:17" s="167" customFormat="1" ht="39.950000000000003" customHeight="1" outlineLevel="1">
      <c r="B899" s="176" t="s">
        <v>1152</v>
      </c>
      <c r="C899" s="402" t="s">
        <v>1166</v>
      </c>
      <c r="D899" s="403"/>
      <c r="E899" s="403"/>
      <c r="F899" s="403"/>
      <c r="G899" s="404"/>
      <c r="H899" s="123" t="s">
        <v>42</v>
      </c>
      <c r="I899" s="405">
        <f>52-3+27+304-225+110</f>
        <v>265</v>
      </c>
      <c r="J899" s="406"/>
      <c r="K899" s="122"/>
      <c r="L899" s="122"/>
      <c r="M899" s="122"/>
      <c r="N899" s="122"/>
      <c r="O899" s="122"/>
      <c r="P899" s="122"/>
      <c r="Q899" s="157"/>
    </row>
    <row r="900" spans="2:17" s="167" customFormat="1" ht="39.950000000000003" customHeight="1" outlineLevel="1">
      <c r="B900" s="176" t="s">
        <v>1157</v>
      </c>
      <c r="C900" s="402" t="s">
        <v>1139</v>
      </c>
      <c r="D900" s="403"/>
      <c r="E900" s="403"/>
      <c r="F900" s="403"/>
      <c r="G900" s="404"/>
      <c r="H900" s="123" t="s">
        <v>42</v>
      </c>
      <c r="I900" s="405">
        <v>3</v>
      </c>
      <c r="J900" s="406"/>
      <c r="K900" s="122"/>
      <c r="L900" s="122"/>
      <c r="M900" s="122"/>
      <c r="N900" s="122"/>
      <c r="O900" s="122"/>
      <c r="P900" s="122"/>
      <c r="Q900" s="157"/>
    </row>
    <row r="901" spans="2:17" s="169" customFormat="1" ht="24.95" customHeight="1">
      <c r="B901" s="174" t="s">
        <v>1145</v>
      </c>
      <c r="C901" s="407" t="s">
        <v>1146</v>
      </c>
      <c r="D901" s="407"/>
      <c r="E901" s="407"/>
      <c r="F901" s="407"/>
      <c r="G901" s="407"/>
      <c r="H901" s="209"/>
      <c r="I901" s="408"/>
      <c r="J901" s="408"/>
      <c r="K901" s="214"/>
      <c r="L901" s="214"/>
      <c r="M901" s="214"/>
      <c r="N901" s="214"/>
      <c r="O901" s="214"/>
      <c r="P901" s="214"/>
      <c r="Q901" s="215"/>
    </row>
    <row r="902" spans="2:17" s="167" customFormat="1" ht="39.950000000000003" customHeight="1" outlineLevel="1">
      <c r="B902" s="176" t="s">
        <v>1153</v>
      </c>
      <c r="C902" s="402" t="s">
        <v>228</v>
      </c>
      <c r="D902" s="403"/>
      <c r="E902" s="403"/>
      <c r="F902" s="403"/>
      <c r="G902" s="404"/>
      <c r="H902" s="123" t="s">
        <v>42</v>
      </c>
      <c r="I902" s="405">
        <v>35</v>
      </c>
      <c r="J902" s="406"/>
      <c r="K902" s="122"/>
      <c r="L902" s="122"/>
      <c r="M902" s="122"/>
      <c r="N902" s="122"/>
      <c r="O902" s="122"/>
      <c r="P902" s="122"/>
      <c r="Q902" s="157"/>
    </row>
    <row r="903" spans="2:17" s="167" customFormat="1" ht="39.950000000000003" customHeight="1" outlineLevel="1">
      <c r="B903" s="176" t="s">
        <v>1158</v>
      </c>
      <c r="C903" s="402" t="s">
        <v>229</v>
      </c>
      <c r="D903" s="403"/>
      <c r="E903" s="403"/>
      <c r="F903" s="403"/>
      <c r="G903" s="404"/>
      <c r="H903" s="123" t="s">
        <v>42</v>
      </c>
      <c r="I903" s="405">
        <f>160+30</f>
        <v>190</v>
      </c>
      <c r="J903" s="406"/>
      <c r="K903" s="122"/>
      <c r="L903" s="122"/>
      <c r="M903" s="122"/>
      <c r="N903" s="122"/>
      <c r="O903" s="122"/>
      <c r="P903" s="122"/>
      <c r="Q903" s="157"/>
    </row>
    <row r="904" spans="2:17" s="169" customFormat="1" ht="24.95" customHeight="1">
      <c r="B904" s="174" t="s">
        <v>1148</v>
      </c>
      <c r="C904" s="407" t="s">
        <v>1147</v>
      </c>
      <c r="D904" s="407"/>
      <c r="E904" s="407"/>
      <c r="F904" s="407"/>
      <c r="G904" s="407"/>
      <c r="H904" s="209"/>
      <c r="I904" s="408"/>
      <c r="J904" s="408"/>
      <c r="K904" s="214"/>
      <c r="L904" s="214"/>
      <c r="M904" s="214"/>
      <c r="N904" s="214"/>
      <c r="O904" s="214"/>
      <c r="P904" s="214"/>
      <c r="Q904" s="215"/>
    </row>
    <row r="905" spans="2:17" s="167" customFormat="1" ht="39.950000000000003" customHeight="1" outlineLevel="1">
      <c r="B905" s="176" t="s">
        <v>1154</v>
      </c>
      <c r="C905" s="402" t="s">
        <v>226</v>
      </c>
      <c r="D905" s="403"/>
      <c r="E905" s="403"/>
      <c r="F905" s="403"/>
      <c r="G905" s="404"/>
      <c r="H905" s="123" t="s">
        <v>60</v>
      </c>
      <c r="I905" s="405">
        <v>5</v>
      </c>
      <c r="J905" s="406"/>
      <c r="K905" s="122"/>
      <c r="L905" s="122"/>
      <c r="M905" s="122"/>
      <c r="N905" s="122"/>
      <c r="O905" s="122"/>
      <c r="P905" s="122"/>
      <c r="Q905" s="157"/>
    </row>
    <row r="906" spans="2:17" s="167" customFormat="1" ht="39.950000000000003" customHeight="1" outlineLevel="1">
      <c r="B906" s="176" t="s">
        <v>1159</v>
      </c>
      <c r="C906" s="402" t="s">
        <v>227</v>
      </c>
      <c r="D906" s="403"/>
      <c r="E906" s="403"/>
      <c r="F906" s="403"/>
      <c r="G906" s="404"/>
      <c r="H906" s="123" t="s">
        <v>60</v>
      </c>
      <c r="I906" s="405">
        <v>3</v>
      </c>
      <c r="J906" s="406"/>
      <c r="K906" s="122"/>
      <c r="L906" s="122"/>
      <c r="M906" s="122"/>
      <c r="N906" s="122"/>
      <c r="O906" s="122"/>
      <c r="P906" s="122"/>
      <c r="Q906" s="157"/>
    </row>
    <row r="907" spans="2:17" s="167" customFormat="1" ht="39.950000000000003" customHeight="1" outlineLevel="1">
      <c r="B907" s="176" t="s">
        <v>1167</v>
      </c>
      <c r="C907" s="402" t="s">
        <v>525</v>
      </c>
      <c r="D907" s="403"/>
      <c r="E907" s="403"/>
      <c r="F907" s="403"/>
      <c r="G907" s="404"/>
      <c r="H907" s="123" t="s">
        <v>60</v>
      </c>
      <c r="I907" s="405">
        <f>10.81+50</f>
        <v>60.81</v>
      </c>
      <c r="J907" s="406"/>
      <c r="K907" s="122"/>
      <c r="L907" s="122"/>
      <c r="M907" s="122"/>
      <c r="N907" s="122"/>
      <c r="O907" s="122"/>
      <c r="P907" s="122"/>
      <c r="Q907" s="157"/>
    </row>
    <row r="908" spans="2:17" s="169" customFormat="1" ht="24.95" customHeight="1">
      <c r="B908" s="174" t="s">
        <v>1149</v>
      </c>
      <c r="C908" s="407" t="s">
        <v>223</v>
      </c>
      <c r="D908" s="407"/>
      <c r="E908" s="407"/>
      <c r="F908" s="407"/>
      <c r="G908" s="407"/>
      <c r="H908" s="209"/>
      <c r="I908" s="408"/>
      <c r="J908" s="408"/>
      <c r="K908" s="214"/>
      <c r="L908" s="214"/>
      <c r="M908" s="214"/>
      <c r="N908" s="214"/>
      <c r="O908" s="214"/>
      <c r="P908" s="214"/>
      <c r="Q908" s="215"/>
    </row>
    <row r="909" spans="2:17" s="167" customFormat="1" ht="39.950000000000003" customHeight="1" outlineLevel="1">
      <c r="B909" s="176" t="s">
        <v>1155</v>
      </c>
      <c r="C909" s="402" t="s">
        <v>1140</v>
      </c>
      <c r="D909" s="403"/>
      <c r="E909" s="403"/>
      <c r="F909" s="403"/>
      <c r="G909" s="404"/>
      <c r="H909" s="123" t="s">
        <v>59</v>
      </c>
      <c r="I909" s="405">
        <v>7.94</v>
      </c>
      <c r="J909" s="406"/>
      <c r="K909" s="122"/>
      <c r="L909" s="122"/>
      <c r="M909" s="122"/>
      <c r="N909" s="122"/>
      <c r="O909" s="122"/>
      <c r="P909" s="122"/>
      <c r="Q909" s="157"/>
    </row>
    <row r="910" spans="2:17" s="167" customFormat="1" ht="39.950000000000003" customHeight="1" outlineLevel="1">
      <c r="B910" s="176" t="s">
        <v>1160</v>
      </c>
      <c r="C910" s="402" t="s">
        <v>1141</v>
      </c>
      <c r="D910" s="403"/>
      <c r="E910" s="403"/>
      <c r="F910" s="403"/>
      <c r="G910" s="404"/>
      <c r="H910" s="123" t="s">
        <v>59</v>
      </c>
      <c r="I910" s="405">
        <v>1.06</v>
      </c>
      <c r="J910" s="406"/>
      <c r="K910" s="122"/>
      <c r="L910" s="122"/>
      <c r="M910" s="122"/>
      <c r="N910" s="122"/>
      <c r="O910" s="122"/>
      <c r="P910" s="122"/>
      <c r="Q910" s="157"/>
    </row>
    <row r="911" spans="2:17" s="167" customFormat="1" ht="39.950000000000003" customHeight="1" outlineLevel="1">
      <c r="B911" s="176" t="s">
        <v>1161</v>
      </c>
      <c r="C911" s="402" t="s">
        <v>156</v>
      </c>
      <c r="D911" s="403"/>
      <c r="E911" s="403"/>
      <c r="F911" s="403"/>
      <c r="G911" s="404"/>
      <c r="H911" s="123" t="s">
        <v>53</v>
      </c>
      <c r="I911" s="405">
        <v>10.06</v>
      </c>
      <c r="J911" s="406"/>
      <c r="K911" s="122"/>
      <c r="L911" s="122"/>
      <c r="M911" s="122"/>
      <c r="N911" s="122"/>
      <c r="O911" s="122"/>
      <c r="P911" s="122"/>
      <c r="Q911" s="157"/>
    </row>
    <row r="912" spans="2:17" s="167" customFormat="1" ht="39.950000000000003" customHeight="1" outlineLevel="1">
      <c r="B912" s="176" t="s">
        <v>1162</v>
      </c>
      <c r="C912" s="402" t="s">
        <v>157</v>
      </c>
      <c r="D912" s="403"/>
      <c r="E912" s="403"/>
      <c r="F912" s="403"/>
      <c r="G912" s="404"/>
      <c r="H912" s="123" t="s">
        <v>53</v>
      </c>
      <c r="I912" s="405">
        <v>22.08</v>
      </c>
      <c r="J912" s="406"/>
      <c r="K912" s="122"/>
      <c r="L912" s="122"/>
      <c r="M912" s="122"/>
      <c r="N912" s="122"/>
      <c r="O912" s="122"/>
      <c r="P912" s="122"/>
      <c r="Q912" s="157"/>
    </row>
    <row r="913" spans="1:16380" s="167" customFormat="1" ht="39.950000000000003" customHeight="1" outlineLevel="1">
      <c r="B913" s="176" t="s">
        <v>1163</v>
      </c>
      <c r="C913" s="402" t="s">
        <v>116</v>
      </c>
      <c r="D913" s="403"/>
      <c r="E913" s="403"/>
      <c r="F913" s="403"/>
      <c r="G913" s="404"/>
      <c r="H913" s="123" t="s">
        <v>59</v>
      </c>
      <c r="I913" s="405">
        <v>0.5</v>
      </c>
      <c r="J913" s="406"/>
      <c r="K913" s="122"/>
      <c r="L913" s="122"/>
      <c r="M913" s="122"/>
      <c r="N913" s="122"/>
      <c r="O913" s="122"/>
      <c r="P913" s="122"/>
      <c r="Q913" s="157"/>
    </row>
    <row r="914" spans="1:16380" s="167" customFormat="1" ht="39.950000000000003" customHeight="1" outlineLevel="1">
      <c r="B914" s="176" t="s">
        <v>1164</v>
      </c>
      <c r="C914" s="402" t="s">
        <v>102</v>
      </c>
      <c r="D914" s="403"/>
      <c r="E914" s="403"/>
      <c r="F914" s="403"/>
      <c r="G914" s="404"/>
      <c r="H914" s="123" t="s">
        <v>60</v>
      </c>
      <c r="I914" s="405">
        <v>4</v>
      </c>
      <c r="J914" s="406"/>
      <c r="K914" s="122"/>
      <c r="L914" s="122"/>
      <c r="M914" s="122"/>
      <c r="N914" s="122"/>
      <c r="O914" s="122"/>
      <c r="P914" s="122"/>
      <c r="Q914" s="157"/>
    </row>
    <row r="915" spans="1:16380" s="167" customFormat="1" ht="39.950000000000003" customHeight="1" outlineLevel="1">
      <c r="B915" s="176" t="s">
        <v>1726</v>
      </c>
      <c r="C915" s="402" t="s">
        <v>155</v>
      </c>
      <c r="D915" s="403"/>
      <c r="E915" s="403"/>
      <c r="F915" s="403"/>
      <c r="G915" s="404"/>
      <c r="H915" s="123" t="s">
        <v>42</v>
      </c>
      <c r="I915" s="405">
        <v>11</v>
      </c>
      <c r="J915" s="406"/>
      <c r="K915" s="122"/>
      <c r="L915" s="122"/>
      <c r="M915" s="122"/>
      <c r="N915" s="122"/>
      <c r="O915" s="122"/>
      <c r="P915" s="122"/>
      <c r="Q915" s="157"/>
    </row>
    <row r="916" spans="1:16380" s="167" customFormat="1" ht="39.950000000000003" customHeight="1" outlineLevel="1">
      <c r="B916" s="176" t="s">
        <v>1165</v>
      </c>
      <c r="C916" s="402" t="s">
        <v>1150</v>
      </c>
      <c r="D916" s="403"/>
      <c r="E916" s="403"/>
      <c r="F916" s="403"/>
      <c r="G916" s="404"/>
      <c r="H916" s="123" t="s">
        <v>42</v>
      </c>
      <c r="I916" s="405">
        <v>14</v>
      </c>
      <c r="J916" s="406"/>
      <c r="K916" s="122"/>
      <c r="L916" s="122"/>
      <c r="M916" s="122"/>
      <c r="N916" s="122"/>
      <c r="O916" s="122"/>
      <c r="P916" s="122"/>
      <c r="Q916" s="157"/>
    </row>
    <row r="917" spans="1:16380" s="167" customFormat="1" ht="15.75" outlineLevel="1">
      <c r="B917" s="176"/>
      <c r="C917" s="222"/>
      <c r="D917" s="222"/>
      <c r="E917" s="222"/>
      <c r="F917" s="222"/>
      <c r="G917" s="222"/>
      <c r="H917" s="260"/>
      <c r="I917" s="261"/>
      <c r="J917" s="261"/>
      <c r="K917" s="262"/>
      <c r="L917" s="262"/>
      <c r="M917" s="262"/>
      <c r="N917" s="262"/>
      <c r="O917" s="262"/>
      <c r="P917" s="262"/>
      <c r="Q917" s="263"/>
    </row>
    <row r="918" spans="1:16380" s="167" customFormat="1" ht="24.95" customHeight="1">
      <c r="B918" s="178">
        <v>21</v>
      </c>
      <c r="C918" s="409" t="s">
        <v>1247</v>
      </c>
      <c r="D918" s="409"/>
      <c r="E918" s="409"/>
      <c r="F918" s="409"/>
      <c r="G918" s="409"/>
      <c r="H918" s="307" t="s">
        <v>47</v>
      </c>
      <c r="I918" s="297"/>
      <c r="J918" s="297"/>
      <c r="K918" s="38"/>
      <c r="L918" s="38"/>
      <c r="M918" s="38"/>
      <c r="N918" s="207"/>
      <c r="O918" s="207"/>
      <c r="P918" s="207"/>
      <c r="Q918" s="208"/>
    </row>
    <row r="919" spans="1:16380" s="169" customFormat="1" ht="24.95" customHeight="1">
      <c r="B919" s="174" t="s">
        <v>1248</v>
      </c>
      <c r="C919" s="407" t="s">
        <v>1247</v>
      </c>
      <c r="D919" s="407"/>
      <c r="E919" s="407"/>
      <c r="F919" s="407"/>
      <c r="G919" s="407"/>
      <c r="H919" s="209"/>
      <c r="I919" s="408"/>
      <c r="J919" s="408"/>
      <c r="K919" s="223"/>
      <c r="L919" s="223"/>
      <c r="M919" s="223"/>
      <c r="N919" s="223"/>
      <c r="O919" s="223"/>
      <c r="P919" s="223"/>
      <c r="Q919" s="224"/>
    </row>
    <row r="920" spans="1:16380" s="170" customFormat="1" ht="24.95" customHeight="1" outlineLevel="1">
      <c r="B920" s="176" t="s">
        <v>1249</v>
      </c>
      <c r="C920" s="402" t="s">
        <v>283</v>
      </c>
      <c r="D920" s="403"/>
      <c r="E920" s="403"/>
      <c r="F920" s="403"/>
      <c r="G920" s="404"/>
      <c r="H920" s="306" t="s">
        <v>57</v>
      </c>
      <c r="I920" s="405">
        <v>1</v>
      </c>
      <c r="J920" s="406"/>
      <c r="K920" s="122"/>
      <c r="L920" s="122"/>
      <c r="M920" s="164"/>
      <c r="N920" s="164"/>
      <c r="O920" s="164"/>
      <c r="P920" s="164"/>
      <c r="Q920" s="165"/>
    </row>
    <row r="921" spans="1:16380" s="170" customFormat="1" ht="12.6" customHeight="1" outlineLevel="1">
      <c r="B921" s="176"/>
      <c r="C921" s="222"/>
      <c r="D921" s="222"/>
      <c r="E921" s="222"/>
      <c r="F921" s="222"/>
      <c r="G921" s="222"/>
      <c r="H921" s="311"/>
      <c r="I921" s="261"/>
      <c r="J921" s="261"/>
      <c r="K921" s="267"/>
      <c r="L921" s="269"/>
      <c r="M921" s="269"/>
      <c r="N921" s="269"/>
      <c r="O921" s="269"/>
      <c r="P921" s="269"/>
      <c r="Q921" s="270"/>
    </row>
    <row r="922" spans="1:16380" s="167" customFormat="1" ht="24.95" customHeight="1">
      <c r="B922" s="178">
        <v>22</v>
      </c>
      <c r="C922" s="409" t="s">
        <v>1253</v>
      </c>
      <c r="D922" s="409"/>
      <c r="E922" s="409"/>
      <c r="F922" s="409"/>
      <c r="G922" s="409"/>
      <c r="H922" s="307" t="s">
        <v>47</v>
      </c>
      <c r="I922" s="297"/>
      <c r="J922" s="297"/>
      <c r="K922" s="38"/>
      <c r="L922" s="38"/>
      <c r="M922" s="38"/>
      <c r="N922" s="207"/>
      <c r="O922" s="207"/>
      <c r="P922" s="207"/>
      <c r="Q922" s="208"/>
    </row>
    <row r="923" spans="1:16380" s="169" customFormat="1" ht="24.95" customHeight="1">
      <c r="B923" s="174" t="s">
        <v>1251</v>
      </c>
      <c r="C923" s="407" t="s">
        <v>1254</v>
      </c>
      <c r="D923" s="407"/>
      <c r="E923" s="407"/>
      <c r="F923" s="407"/>
      <c r="G923" s="407"/>
      <c r="H923" s="209"/>
      <c r="I923" s="408"/>
      <c r="J923" s="408"/>
      <c r="K923" s="223"/>
      <c r="L923" s="223"/>
      <c r="M923" s="223"/>
      <c r="N923" s="223"/>
      <c r="O923" s="223"/>
      <c r="P923" s="223"/>
      <c r="Q923" s="224"/>
    </row>
    <row r="924" spans="1:16380" s="170" customFormat="1" ht="24.95" customHeight="1" outlineLevel="1">
      <c r="B924" s="176" t="s">
        <v>1252</v>
      </c>
      <c r="C924" s="402" t="s">
        <v>1255</v>
      </c>
      <c r="D924" s="403"/>
      <c r="E924" s="403"/>
      <c r="F924" s="403"/>
      <c r="G924" s="404"/>
      <c r="H924" s="306" t="s">
        <v>60</v>
      </c>
      <c r="I924" s="405">
        <v>40</v>
      </c>
      <c r="J924" s="406"/>
      <c r="K924" s="122"/>
      <c r="L924" s="122"/>
      <c r="M924" s="164"/>
      <c r="N924" s="164"/>
      <c r="O924" s="164"/>
      <c r="P924" s="164"/>
      <c r="Q924" s="165"/>
    </row>
    <row r="925" spans="1:16380" s="170" customFormat="1" ht="24.95" customHeight="1" outlineLevel="1">
      <c r="B925" s="176" t="s">
        <v>1290</v>
      </c>
      <c r="C925" s="402" t="s">
        <v>1291</v>
      </c>
      <c r="D925" s="403"/>
      <c r="E925" s="403"/>
      <c r="F925" s="403"/>
      <c r="G925" s="404"/>
      <c r="H925" s="306" t="s">
        <v>60</v>
      </c>
      <c r="I925" s="405">
        <v>80</v>
      </c>
      <c r="J925" s="406"/>
      <c r="K925" s="122"/>
      <c r="L925" s="122"/>
      <c r="M925" s="164"/>
      <c r="N925" s="164"/>
      <c r="O925" s="164"/>
      <c r="P925" s="164"/>
      <c r="Q925" s="165"/>
    </row>
    <row r="926" spans="1:16380" s="196" customFormat="1" ht="9.75" customHeight="1">
      <c r="A926" s="167"/>
      <c r="B926" s="197"/>
      <c r="C926" s="198"/>
      <c r="D926" s="198"/>
      <c r="E926" s="198"/>
      <c r="F926" s="198"/>
      <c r="G926" s="199"/>
      <c r="H926" s="199"/>
      <c r="I926" s="200"/>
      <c r="J926" s="200"/>
      <c r="K926" s="214"/>
      <c r="L926" s="214"/>
      <c r="M926" s="214"/>
      <c r="N926" s="214"/>
      <c r="O926" s="214"/>
      <c r="P926" s="214"/>
      <c r="Q926" s="205"/>
      <c r="R926" s="166"/>
      <c r="S926" s="166"/>
      <c r="T926" s="166"/>
      <c r="U926" s="166"/>
      <c r="V926" s="166"/>
      <c r="W926" s="166"/>
      <c r="X926" s="166"/>
      <c r="Y926" s="166"/>
      <c r="Z926" s="166"/>
      <c r="AA926" s="166"/>
      <c r="AB926" s="166"/>
      <c r="AC926" s="166"/>
      <c r="AD926" s="166"/>
      <c r="AE926" s="166"/>
      <c r="AF926" s="166"/>
      <c r="AG926" s="166"/>
      <c r="AH926" s="166"/>
      <c r="AI926" s="166"/>
      <c r="AJ926" s="166"/>
    </row>
    <row r="927" spans="1:16380" s="190" customFormat="1" ht="24.95" customHeight="1">
      <c r="A927" s="167"/>
      <c r="B927" s="191"/>
      <c r="C927" s="192" t="s">
        <v>697</v>
      </c>
      <c r="D927" s="192"/>
      <c r="E927" s="192"/>
      <c r="F927" s="192"/>
      <c r="G927" s="193"/>
      <c r="H927" s="193" t="s">
        <v>47</v>
      </c>
      <c r="I927" s="194"/>
      <c r="J927" s="194"/>
      <c r="K927" s="195"/>
      <c r="L927" s="195"/>
      <c r="M927" s="195"/>
      <c r="N927" s="195"/>
      <c r="O927" s="195"/>
      <c r="P927" s="195"/>
      <c r="Q927" s="206">
        <f>SUBTOTAL(9,Q14:Q926)</f>
        <v>0</v>
      </c>
      <c r="R927" s="166"/>
      <c r="S927" s="166"/>
      <c r="T927" s="166"/>
      <c r="U927" s="166"/>
      <c r="V927" s="166"/>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c r="BF927" s="167"/>
      <c r="BG927" s="167"/>
      <c r="BH927" s="167"/>
      <c r="BI927" s="167"/>
      <c r="BJ927" s="167"/>
      <c r="BK927" s="167"/>
      <c r="BL927" s="167"/>
      <c r="BM927" s="167"/>
      <c r="BN927" s="167"/>
      <c r="BO927" s="167"/>
      <c r="BP927" s="167"/>
      <c r="BQ927" s="167"/>
      <c r="BR927" s="167"/>
      <c r="BS927" s="167"/>
      <c r="BT927" s="167"/>
      <c r="BU927" s="167"/>
      <c r="BV927" s="167"/>
      <c r="BW927" s="167"/>
      <c r="BX927" s="167"/>
      <c r="BY927" s="167"/>
      <c r="BZ927" s="167"/>
      <c r="CA927" s="167"/>
      <c r="CB927" s="167"/>
      <c r="CC927" s="167"/>
      <c r="CD927" s="167"/>
      <c r="CE927" s="167"/>
      <c r="CF927" s="167"/>
      <c r="CG927" s="167"/>
      <c r="CH927" s="167"/>
      <c r="CI927" s="167"/>
      <c r="CJ927" s="167"/>
      <c r="CK927" s="167"/>
      <c r="CL927" s="167"/>
      <c r="CM927" s="167"/>
      <c r="CN927" s="167"/>
      <c r="CO927" s="167"/>
      <c r="CP927" s="167"/>
      <c r="CQ927" s="167"/>
      <c r="CR927" s="167"/>
      <c r="CS927" s="167"/>
      <c r="CT927" s="167"/>
      <c r="CU927" s="167"/>
      <c r="CV927" s="167"/>
      <c r="CW927" s="167"/>
      <c r="CX927" s="167"/>
      <c r="CY927" s="167"/>
      <c r="CZ927" s="167"/>
      <c r="DA927" s="167"/>
      <c r="DB927" s="167"/>
      <c r="DC927" s="167"/>
      <c r="DD927" s="167"/>
      <c r="DE927" s="167"/>
      <c r="DF927" s="167"/>
      <c r="DG927" s="167"/>
      <c r="DH927" s="167"/>
      <c r="DI927" s="167"/>
      <c r="DJ927" s="167"/>
      <c r="DK927" s="167"/>
      <c r="DL927" s="167"/>
      <c r="DM927" s="167"/>
      <c r="DN927" s="167"/>
      <c r="DO927" s="167"/>
      <c r="DP927" s="167"/>
      <c r="DQ927" s="167"/>
      <c r="DR927" s="167"/>
      <c r="DS927" s="167"/>
      <c r="DT927" s="167"/>
      <c r="DU927" s="167"/>
      <c r="DV927" s="167"/>
      <c r="DW927" s="167"/>
      <c r="DX927" s="167"/>
      <c r="DY927" s="167"/>
      <c r="DZ927" s="167"/>
      <c r="EA927" s="167"/>
      <c r="EB927" s="167"/>
      <c r="EC927" s="167"/>
      <c r="ED927" s="167"/>
      <c r="EE927" s="167"/>
      <c r="EF927" s="167"/>
      <c r="EG927" s="167"/>
      <c r="EH927" s="167"/>
      <c r="EI927" s="167"/>
      <c r="EJ927" s="167"/>
      <c r="EK927" s="167"/>
      <c r="EL927" s="167"/>
      <c r="EM927" s="167"/>
      <c r="EN927" s="167"/>
      <c r="EO927" s="167"/>
      <c r="EP927" s="167"/>
      <c r="EQ927" s="167"/>
      <c r="ER927" s="167"/>
      <c r="ES927" s="167"/>
      <c r="ET927" s="167"/>
      <c r="EU927" s="167"/>
      <c r="EV927" s="167"/>
      <c r="EW927" s="167"/>
      <c r="EX927" s="167"/>
      <c r="EY927" s="167"/>
      <c r="EZ927" s="167"/>
      <c r="FA927" s="167"/>
      <c r="FB927" s="167"/>
      <c r="FC927" s="167"/>
      <c r="FD927" s="167"/>
      <c r="FE927" s="167"/>
      <c r="FF927" s="167"/>
      <c r="FG927" s="167"/>
      <c r="FH927" s="167"/>
      <c r="FI927" s="167"/>
      <c r="FJ927" s="167"/>
      <c r="FK927" s="167"/>
      <c r="FL927" s="167"/>
      <c r="FM927" s="167"/>
      <c r="FN927" s="167"/>
      <c r="FO927" s="167"/>
      <c r="FP927" s="167"/>
      <c r="FQ927" s="167"/>
      <c r="FR927" s="167"/>
      <c r="FS927" s="167"/>
      <c r="FT927" s="167"/>
      <c r="FU927" s="167"/>
      <c r="FV927" s="167"/>
      <c r="FW927" s="167"/>
      <c r="FX927" s="167"/>
      <c r="FY927" s="167"/>
      <c r="FZ927" s="167"/>
      <c r="GA927" s="167"/>
      <c r="GB927" s="167"/>
      <c r="GC927" s="167"/>
      <c r="GD927" s="167"/>
      <c r="GE927" s="167"/>
      <c r="GF927" s="167"/>
      <c r="GG927" s="167"/>
      <c r="GH927" s="167"/>
      <c r="GI927" s="167"/>
      <c r="GJ927" s="167"/>
      <c r="GK927" s="167"/>
      <c r="GL927" s="167"/>
      <c r="GM927" s="167"/>
      <c r="GN927" s="167"/>
      <c r="GO927" s="167"/>
      <c r="GP927" s="167"/>
      <c r="GQ927" s="167"/>
      <c r="GR927" s="167"/>
      <c r="GS927" s="167"/>
      <c r="GT927" s="167"/>
      <c r="GU927" s="167"/>
      <c r="GV927" s="167"/>
      <c r="GW927" s="167"/>
      <c r="GX927" s="167"/>
      <c r="GY927" s="167"/>
      <c r="GZ927" s="167"/>
      <c r="HA927" s="167"/>
      <c r="HB927" s="167"/>
      <c r="HC927" s="167"/>
      <c r="HD927" s="167"/>
      <c r="HE927" s="167"/>
      <c r="HF927" s="167"/>
      <c r="HG927" s="167"/>
      <c r="HH927" s="167"/>
      <c r="HI927" s="167"/>
      <c r="HJ927" s="167"/>
      <c r="HK927" s="167"/>
      <c r="HL927" s="167"/>
      <c r="HM927" s="167"/>
      <c r="HN927" s="167"/>
      <c r="HO927" s="167"/>
      <c r="HP927" s="167"/>
      <c r="HQ927" s="167"/>
      <c r="HR927" s="167"/>
      <c r="HS927" s="167"/>
      <c r="HT927" s="167"/>
      <c r="HU927" s="167"/>
      <c r="HV927" s="167"/>
      <c r="HW927" s="167"/>
      <c r="HX927" s="167"/>
      <c r="HY927" s="167"/>
      <c r="HZ927" s="167"/>
      <c r="IA927" s="167"/>
      <c r="IB927" s="167"/>
      <c r="IC927" s="167"/>
      <c r="ID927" s="167"/>
      <c r="IE927" s="167"/>
      <c r="IF927" s="167"/>
      <c r="IG927" s="167"/>
      <c r="IH927" s="167"/>
      <c r="II927" s="167"/>
      <c r="IJ927" s="167"/>
      <c r="IK927" s="167"/>
      <c r="IL927" s="167"/>
      <c r="IM927" s="167"/>
      <c r="IN927" s="167"/>
      <c r="IO927" s="167"/>
      <c r="IP927" s="167"/>
      <c r="IQ927" s="167"/>
      <c r="IR927" s="167"/>
      <c r="IS927" s="167"/>
      <c r="IT927" s="167"/>
      <c r="IU927" s="167"/>
      <c r="IV927" s="167"/>
      <c r="IW927" s="167"/>
      <c r="IX927" s="167"/>
      <c r="IY927" s="167"/>
      <c r="IZ927" s="167"/>
      <c r="JA927" s="167"/>
      <c r="JB927" s="167"/>
      <c r="JC927" s="167"/>
      <c r="JD927" s="167"/>
      <c r="JE927" s="167"/>
      <c r="JF927" s="167"/>
      <c r="JG927" s="167"/>
      <c r="JH927" s="167"/>
      <c r="JI927" s="167"/>
      <c r="JJ927" s="167"/>
      <c r="JK927" s="167"/>
      <c r="JL927" s="167"/>
      <c r="JM927" s="167"/>
      <c r="JN927" s="167"/>
      <c r="JO927" s="167"/>
      <c r="JP927" s="167"/>
      <c r="JQ927" s="167"/>
      <c r="JR927" s="167"/>
      <c r="JS927" s="167"/>
      <c r="JT927" s="167"/>
      <c r="JU927" s="167"/>
      <c r="JV927" s="167"/>
      <c r="JW927" s="167"/>
      <c r="JX927" s="167"/>
      <c r="JY927" s="167"/>
      <c r="JZ927" s="167"/>
      <c r="KA927" s="167"/>
      <c r="KB927" s="167"/>
      <c r="KC927" s="167"/>
      <c r="KD927" s="167"/>
      <c r="KE927" s="167"/>
      <c r="KF927" s="167"/>
      <c r="KG927" s="167"/>
      <c r="KH927" s="167"/>
      <c r="KI927" s="167"/>
      <c r="KJ927" s="167"/>
      <c r="KK927" s="167"/>
      <c r="KL927" s="167"/>
      <c r="KM927" s="167"/>
      <c r="KN927" s="167"/>
      <c r="KO927" s="167"/>
      <c r="KP927" s="167"/>
      <c r="KQ927" s="167"/>
      <c r="KR927" s="167"/>
      <c r="KS927" s="167"/>
      <c r="KT927" s="167"/>
      <c r="KU927" s="167"/>
      <c r="KV927" s="167"/>
      <c r="KW927" s="167"/>
      <c r="KX927" s="167"/>
      <c r="KY927" s="167"/>
      <c r="KZ927" s="167"/>
      <c r="LA927" s="167"/>
      <c r="LB927" s="167"/>
      <c r="LC927" s="167"/>
      <c r="LD927" s="167"/>
      <c r="LE927" s="167"/>
      <c r="LF927" s="167"/>
      <c r="LG927" s="167"/>
      <c r="LH927" s="167"/>
      <c r="LI927" s="167"/>
      <c r="LJ927" s="167"/>
      <c r="LK927" s="167"/>
      <c r="LL927" s="167"/>
      <c r="LM927" s="167"/>
      <c r="LN927" s="167"/>
      <c r="LO927" s="167"/>
      <c r="LP927" s="167"/>
      <c r="LQ927" s="167"/>
      <c r="LR927" s="167"/>
      <c r="LS927" s="167"/>
      <c r="LT927" s="167"/>
      <c r="LU927" s="167"/>
      <c r="LV927" s="167"/>
      <c r="LW927" s="167"/>
      <c r="LX927" s="167"/>
      <c r="LY927" s="167"/>
      <c r="LZ927" s="167"/>
      <c r="MA927" s="167"/>
      <c r="MB927" s="167"/>
      <c r="MC927" s="167"/>
      <c r="MD927" s="167"/>
      <c r="ME927" s="167"/>
      <c r="MF927" s="167"/>
      <c r="MG927" s="167"/>
      <c r="MH927" s="167"/>
      <c r="MI927" s="167"/>
      <c r="MJ927" s="167"/>
      <c r="MK927" s="167"/>
      <c r="ML927" s="167"/>
      <c r="MM927" s="167"/>
      <c r="MN927" s="167"/>
      <c r="MO927" s="167"/>
      <c r="MP927" s="167"/>
      <c r="MQ927" s="167"/>
      <c r="MR927" s="167"/>
      <c r="MS927" s="167"/>
      <c r="MT927" s="167"/>
      <c r="MU927" s="167"/>
      <c r="MV927" s="167"/>
      <c r="MW927" s="167"/>
      <c r="MX927" s="167"/>
      <c r="MY927" s="167"/>
      <c r="MZ927" s="167"/>
      <c r="NA927" s="167"/>
      <c r="NB927" s="167"/>
      <c r="NC927" s="167"/>
      <c r="ND927" s="167"/>
      <c r="NE927" s="167"/>
      <c r="NF927" s="167"/>
      <c r="NG927" s="167"/>
      <c r="NH927" s="167"/>
      <c r="NI927" s="167"/>
      <c r="NJ927" s="167"/>
      <c r="NK927" s="167"/>
      <c r="NL927" s="167"/>
      <c r="NM927" s="167"/>
      <c r="NN927" s="167"/>
      <c r="NO927" s="167"/>
      <c r="NP927" s="167"/>
      <c r="NQ927" s="167"/>
      <c r="NR927" s="167"/>
      <c r="NS927" s="167"/>
      <c r="NT927" s="167"/>
      <c r="NU927" s="167"/>
      <c r="NV927" s="167"/>
      <c r="NW927" s="167"/>
      <c r="NX927" s="167"/>
      <c r="NY927" s="167"/>
      <c r="NZ927" s="167"/>
      <c r="OA927" s="167"/>
      <c r="OB927" s="167"/>
      <c r="OC927" s="167"/>
      <c r="OD927" s="167"/>
      <c r="OE927" s="167"/>
      <c r="OF927" s="167"/>
      <c r="OG927" s="167"/>
      <c r="OH927" s="167"/>
      <c r="OI927" s="167"/>
      <c r="OJ927" s="167"/>
      <c r="OK927" s="167"/>
      <c r="OL927" s="167"/>
      <c r="OM927" s="167"/>
      <c r="ON927" s="167"/>
      <c r="OO927" s="167"/>
      <c r="OP927" s="167"/>
      <c r="OQ927" s="167"/>
      <c r="OR927" s="167"/>
      <c r="OS927" s="167"/>
      <c r="OT927" s="167"/>
      <c r="OU927" s="167"/>
      <c r="OV927" s="167"/>
      <c r="OW927" s="167"/>
      <c r="OX927" s="167"/>
      <c r="OY927" s="167"/>
      <c r="OZ927" s="167"/>
      <c r="PA927" s="167"/>
      <c r="PB927" s="167"/>
      <c r="PC927" s="167"/>
      <c r="PD927" s="167"/>
      <c r="PE927" s="167"/>
      <c r="PF927" s="167"/>
      <c r="PG927" s="167"/>
      <c r="PH927" s="167"/>
      <c r="PI927" s="167"/>
      <c r="PJ927" s="167"/>
      <c r="PK927" s="167"/>
      <c r="PL927" s="167"/>
      <c r="PM927" s="167"/>
      <c r="PN927" s="167"/>
      <c r="PO927" s="167"/>
      <c r="PP927" s="167"/>
      <c r="PQ927" s="167"/>
      <c r="PR927" s="167"/>
      <c r="PS927" s="167"/>
      <c r="PT927" s="167"/>
      <c r="PU927" s="167"/>
      <c r="PV927" s="167"/>
      <c r="PW927" s="167"/>
      <c r="PX927" s="167"/>
      <c r="PY927" s="167"/>
      <c r="PZ927" s="167"/>
      <c r="QA927" s="167"/>
      <c r="QB927" s="167"/>
      <c r="QC927" s="167"/>
      <c r="QD927" s="167"/>
      <c r="QE927" s="167"/>
      <c r="QF927" s="167"/>
      <c r="QG927" s="167"/>
      <c r="QH927" s="167"/>
      <c r="QI927" s="167"/>
      <c r="QJ927" s="167"/>
      <c r="QK927" s="167"/>
      <c r="QL927" s="167"/>
      <c r="QM927" s="167"/>
      <c r="QN927" s="167"/>
      <c r="QO927" s="167"/>
      <c r="QP927" s="167"/>
      <c r="QQ927" s="167"/>
      <c r="QR927" s="167"/>
      <c r="QS927" s="167"/>
      <c r="QT927" s="167"/>
      <c r="QU927" s="167"/>
      <c r="QV927" s="167"/>
      <c r="QW927" s="167"/>
      <c r="QX927" s="167"/>
      <c r="QY927" s="167"/>
      <c r="QZ927" s="167"/>
      <c r="RA927" s="167"/>
      <c r="RB927" s="167"/>
      <c r="RC927" s="167"/>
      <c r="RD927" s="167"/>
      <c r="RE927" s="167"/>
      <c r="RF927" s="167"/>
      <c r="RG927" s="167"/>
      <c r="RH927" s="167"/>
      <c r="RI927" s="167"/>
      <c r="RJ927" s="167"/>
      <c r="RK927" s="167"/>
      <c r="RL927" s="167"/>
      <c r="RM927" s="167"/>
      <c r="RN927" s="167"/>
      <c r="RO927" s="167"/>
      <c r="RP927" s="167"/>
      <c r="RQ927" s="167"/>
      <c r="RR927" s="167"/>
      <c r="RS927" s="167"/>
      <c r="RT927" s="167"/>
      <c r="RU927" s="167"/>
      <c r="RV927" s="167"/>
      <c r="RW927" s="167"/>
      <c r="RX927" s="167"/>
      <c r="RY927" s="167"/>
      <c r="RZ927" s="167"/>
      <c r="SA927" s="167"/>
      <c r="SB927" s="167"/>
      <c r="SC927" s="167"/>
      <c r="SD927" s="167"/>
      <c r="SE927" s="167"/>
      <c r="SF927" s="167"/>
      <c r="SG927" s="167"/>
      <c r="SH927" s="167"/>
      <c r="SI927" s="167"/>
      <c r="SJ927" s="167"/>
      <c r="SK927" s="167"/>
      <c r="SL927" s="167"/>
      <c r="SM927" s="167"/>
      <c r="SN927" s="167"/>
      <c r="SO927" s="167"/>
      <c r="SP927" s="167"/>
      <c r="SQ927" s="167"/>
      <c r="SR927" s="167"/>
      <c r="SS927" s="167"/>
      <c r="ST927" s="167"/>
      <c r="SU927" s="167"/>
      <c r="SV927" s="167"/>
      <c r="SW927" s="167"/>
      <c r="SX927" s="167"/>
      <c r="SY927" s="167"/>
      <c r="SZ927" s="167"/>
      <c r="TA927" s="167"/>
      <c r="TB927" s="167"/>
      <c r="TC927" s="167"/>
      <c r="TD927" s="167"/>
      <c r="TE927" s="167"/>
      <c r="TF927" s="167"/>
      <c r="TG927" s="167"/>
      <c r="TH927" s="167"/>
      <c r="TI927" s="167"/>
      <c r="TJ927" s="167"/>
      <c r="TK927" s="167"/>
      <c r="TL927" s="167"/>
      <c r="TM927" s="167"/>
      <c r="TN927" s="167"/>
      <c r="TO927" s="167"/>
      <c r="TP927" s="167"/>
      <c r="TQ927" s="167"/>
      <c r="TR927" s="167"/>
      <c r="TS927" s="167"/>
      <c r="TT927" s="167"/>
      <c r="TU927" s="167"/>
      <c r="TV927" s="167"/>
      <c r="TW927" s="167"/>
      <c r="TX927" s="167"/>
      <c r="TY927" s="167"/>
      <c r="TZ927" s="167"/>
      <c r="UA927" s="167"/>
      <c r="UB927" s="167"/>
      <c r="UC927" s="167"/>
      <c r="UD927" s="167"/>
      <c r="UE927" s="167"/>
      <c r="UF927" s="167"/>
      <c r="UG927" s="167"/>
      <c r="UH927" s="167"/>
      <c r="UI927" s="167"/>
      <c r="UJ927" s="167"/>
      <c r="UK927" s="167"/>
      <c r="UL927" s="167"/>
      <c r="UM927" s="167"/>
      <c r="UN927" s="167"/>
      <c r="UO927" s="167"/>
      <c r="UP927" s="167"/>
      <c r="UQ927" s="167"/>
      <c r="UR927" s="167"/>
      <c r="US927" s="167"/>
      <c r="UT927" s="167"/>
      <c r="UU927" s="167"/>
      <c r="UV927" s="167"/>
      <c r="UW927" s="167"/>
      <c r="UX927" s="167"/>
      <c r="UY927" s="167"/>
      <c r="UZ927" s="167"/>
      <c r="VA927" s="167"/>
      <c r="VB927" s="167"/>
      <c r="VC927" s="167"/>
      <c r="VD927" s="167"/>
      <c r="VE927" s="167"/>
      <c r="VF927" s="167"/>
      <c r="VG927" s="167"/>
      <c r="VH927" s="167"/>
      <c r="VI927" s="167"/>
      <c r="VJ927" s="167"/>
      <c r="VK927" s="167"/>
      <c r="VL927" s="167"/>
      <c r="VM927" s="167"/>
      <c r="VN927" s="167"/>
      <c r="VO927" s="167"/>
      <c r="VP927" s="167"/>
      <c r="VQ927" s="167"/>
      <c r="VR927" s="167"/>
      <c r="VS927" s="167"/>
      <c r="VT927" s="167"/>
      <c r="VU927" s="167"/>
      <c r="VV927" s="167"/>
      <c r="VW927" s="167"/>
      <c r="VX927" s="167"/>
      <c r="VY927" s="167"/>
      <c r="VZ927" s="167"/>
      <c r="WA927" s="167"/>
      <c r="WB927" s="167"/>
      <c r="WC927" s="167"/>
      <c r="WD927" s="167"/>
      <c r="WE927" s="167"/>
      <c r="WF927" s="167"/>
      <c r="WG927" s="167"/>
      <c r="WH927" s="167"/>
      <c r="WI927" s="167"/>
      <c r="WJ927" s="167"/>
      <c r="WK927" s="167"/>
      <c r="WL927" s="167"/>
      <c r="WM927" s="167"/>
      <c r="WN927" s="167"/>
      <c r="WO927" s="167"/>
      <c r="WP927" s="167"/>
      <c r="WQ927" s="167"/>
      <c r="WR927" s="167"/>
      <c r="WS927" s="167"/>
      <c r="WT927" s="167"/>
      <c r="WU927" s="167"/>
      <c r="WV927" s="167"/>
      <c r="WW927" s="167"/>
      <c r="WX927" s="167"/>
      <c r="WY927" s="167"/>
      <c r="WZ927" s="167"/>
      <c r="XA927" s="167"/>
      <c r="XB927" s="167"/>
      <c r="XC927" s="167"/>
      <c r="XD927" s="167"/>
      <c r="XE927" s="167"/>
      <c r="XF927" s="167"/>
      <c r="XG927" s="167"/>
      <c r="XH927" s="167"/>
      <c r="XI927" s="167"/>
      <c r="XJ927" s="167"/>
      <c r="XK927" s="167"/>
      <c r="XL927" s="167"/>
      <c r="XM927" s="167"/>
      <c r="XN927" s="167"/>
      <c r="XO927" s="167"/>
      <c r="XP927" s="167"/>
      <c r="XQ927" s="167"/>
      <c r="XR927" s="167"/>
      <c r="XS927" s="167"/>
      <c r="XT927" s="167"/>
      <c r="XU927" s="167"/>
      <c r="XV927" s="167"/>
      <c r="XW927" s="167"/>
      <c r="XX927" s="167"/>
      <c r="XY927" s="167"/>
      <c r="XZ927" s="167"/>
      <c r="YA927" s="167"/>
      <c r="YB927" s="167"/>
      <c r="YC927" s="167"/>
      <c r="YD927" s="167"/>
      <c r="YE927" s="167"/>
      <c r="YF927" s="167"/>
      <c r="YG927" s="167"/>
      <c r="YH927" s="167"/>
      <c r="YI927" s="167"/>
      <c r="YJ927" s="167"/>
      <c r="YK927" s="167"/>
      <c r="YL927" s="167"/>
      <c r="YM927" s="167"/>
      <c r="YN927" s="167"/>
      <c r="YO927" s="167"/>
      <c r="YP927" s="167"/>
      <c r="YQ927" s="167"/>
      <c r="YR927" s="167"/>
      <c r="YS927" s="167"/>
      <c r="YT927" s="167"/>
      <c r="YU927" s="167"/>
      <c r="YV927" s="167"/>
      <c r="YW927" s="167"/>
      <c r="YX927" s="167"/>
      <c r="YY927" s="167"/>
      <c r="YZ927" s="167"/>
      <c r="ZA927" s="167"/>
      <c r="ZB927" s="167"/>
      <c r="ZC927" s="167"/>
      <c r="ZD927" s="167"/>
      <c r="ZE927" s="167"/>
      <c r="ZF927" s="167"/>
      <c r="ZG927" s="167"/>
      <c r="ZH927" s="167"/>
      <c r="ZI927" s="167"/>
      <c r="ZJ927" s="167"/>
      <c r="ZK927" s="167"/>
      <c r="ZL927" s="167"/>
      <c r="ZM927" s="167"/>
      <c r="ZN927" s="167"/>
      <c r="ZO927" s="167"/>
      <c r="ZP927" s="167"/>
      <c r="ZQ927" s="167"/>
      <c r="ZR927" s="167"/>
      <c r="ZS927" s="167"/>
      <c r="ZT927" s="167"/>
      <c r="ZU927" s="167"/>
      <c r="ZV927" s="167"/>
      <c r="ZW927" s="167"/>
      <c r="ZX927" s="167"/>
      <c r="ZY927" s="167"/>
      <c r="ZZ927" s="167"/>
      <c r="AAA927" s="167"/>
      <c r="AAB927" s="167"/>
      <c r="AAC927" s="167"/>
      <c r="AAD927" s="167"/>
      <c r="AAE927" s="167"/>
      <c r="AAF927" s="167"/>
      <c r="AAG927" s="167"/>
      <c r="AAH927" s="167"/>
      <c r="AAI927" s="167"/>
      <c r="AAJ927" s="167"/>
      <c r="AAK927" s="167"/>
      <c r="AAL927" s="167"/>
      <c r="AAM927" s="167"/>
      <c r="AAN927" s="167"/>
      <c r="AAO927" s="167"/>
      <c r="AAP927" s="167"/>
      <c r="AAQ927" s="167"/>
      <c r="AAR927" s="167"/>
      <c r="AAS927" s="167"/>
      <c r="AAT927" s="167"/>
      <c r="AAU927" s="167"/>
      <c r="AAV927" s="167"/>
      <c r="AAW927" s="167"/>
      <c r="AAX927" s="167"/>
      <c r="AAY927" s="167"/>
      <c r="AAZ927" s="167"/>
      <c r="ABA927" s="167"/>
      <c r="ABB927" s="167"/>
      <c r="ABC927" s="167"/>
      <c r="ABD927" s="167"/>
      <c r="ABE927" s="167"/>
      <c r="ABF927" s="167"/>
      <c r="ABG927" s="167"/>
      <c r="ABH927" s="167"/>
      <c r="ABI927" s="167"/>
      <c r="ABJ927" s="167"/>
      <c r="ABK927" s="167"/>
      <c r="ABL927" s="167"/>
      <c r="ABM927" s="167"/>
      <c r="ABN927" s="167"/>
      <c r="ABO927" s="167"/>
      <c r="ABP927" s="167"/>
      <c r="ABQ927" s="167"/>
      <c r="ABR927" s="167"/>
      <c r="ABS927" s="167"/>
      <c r="ABT927" s="167"/>
      <c r="ABU927" s="167"/>
      <c r="ABV927" s="167"/>
      <c r="ABW927" s="167"/>
      <c r="ABX927" s="167"/>
      <c r="ABY927" s="167"/>
      <c r="ABZ927" s="167"/>
      <c r="ACA927" s="167"/>
      <c r="ACB927" s="167"/>
      <c r="ACC927" s="167"/>
      <c r="ACD927" s="167"/>
      <c r="ACE927" s="167"/>
      <c r="ACF927" s="167"/>
      <c r="ACG927" s="167"/>
      <c r="ACH927" s="167"/>
      <c r="ACI927" s="167"/>
      <c r="ACJ927" s="167"/>
      <c r="ACK927" s="167"/>
      <c r="ACL927" s="167"/>
      <c r="ACM927" s="167"/>
      <c r="ACN927" s="167"/>
      <c r="ACO927" s="167"/>
      <c r="ACP927" s="167"/>
      <c r="ACQ927" s="167"/>
      <c r="ACR927" s="167"/>
      <c r="ACS927" s="167"/>
      <c r="ACT927" s="167"/>
      <c r="ACU927" s="167"/>
      <c r="ACV927" s="167"/>
      <c r="ACW927" s="167"/>
      <c r="ACX927" s="167"/>
      <c r="ACY927" s="167"/>
      <c r="ACZ927" s="167"/>
      <c r="ADA927" s="167"/>
      <c r="ADB927" s="167"/>
      <c r="ADC927" s="167"/>
      <c r="ADD927" s="167"/>
      <c r="ADE927" s="167"/>
      <c r="ADF927" s="167"/>
      <c r="ADG927" s="167"/>
      <c r="ADH927" s="167"/>
      <c r="ADI927" s="167"/>
      <c r="ADJ927" s="167"/>
      <c r="ADK927" s="167"/>
      <c r="ADL927" s="167"/>
      <c r="ADM927" s="167"/>
      <c r="ADN927" s="167"/>
      <c r="ADO927" s="167"/>
      <c r="ADP927" s="167"/>
      <c r="ADQ927" s="167"/>
      <c r="ADR927" s="167"/>
      <c r="ADS927" s="167"/>
      <c r="ADT927" s="167"/>
      <c r="ADU927" s="167"/>
      <c r="ADV927" s="167"/>
      <c r="ADW927" s="167"/>
      <c r="ADX927" s="167"/>
      <c r="ADY927" s="167"/>
      <c r="ADZ927" s="167"/>
      <c r="AEA927" s="167"/>
      <c r="AEB927" s="167"/>
      <c r="AEC927" s="167"/>
      <c r="AED927" s="167"/>
      <c r="AEE927" s="167"/>
      <c r="AEF927" s="167"/>
      <c r="AEG927" s="167"/>
      <c r="AEH927" s="167"/>
      <c r="AEI927" s="167"/>
      <c r="AEJ927" s="167"/>
      <c r="AEK927" s="167"/>
      <c r="AEL927" s="167"/>
      <c r="AEM927" s="167"/>
      <c r="AEN927" s="167"/>
      <c r="AEO927" s="167"/>
      <c r="AEP927" s="167"/>
      <c r="AEQ927" s="167"/>
      <c r="AER927" s="167"/>
      <c r="AES927" s="167"/>
      <c r="AET927" s="167"/>
      <c r="AEU927" s="167"/>
      <c r="AEV927" s="167"/>
      <c r="AEW927" s="167"/>
      <c r="AEX927" s="167"/>
      <c r="AEY927" s="167"/>
      <c r="AEZ927" s="167"/>
      <c r="AFA927" s="167"/>
      <c r="AFB927" s="167"/>
      <c r="AFC927" s="167"/>
      <c r="AFD927" s="167"/>
      <c r="AFE927" s="167"/>
      <c r="AFF927" s="167"/>
      <c r="AFG927" s="167"/>
      <c r="AFH927" s="167"/>
      <c r="AFI927" s="167"/>
      <c r="AFJ927" s="167"/>
      <c r="AFK927" s="167"/>
      <c r="AFL927" s="167"/>
      <c r="AFM927" s="167"/>
      <c r="AFN927" s="167"/>
      <c r="AFO927" s="167"/>
      <c r="AFP927" s="167"/>
      <c r="AFQ927" s="167"/>
      <c r="AFR927" s="167"/>
      <c r="AFS927" s="167"/>
      <c r="AFT927" s="167"/>
      <c r="AFU927" s="167"/>
      <c r="AFV927" s="167"/>
      <c r="AFW927" s="167"/>
      <c r="AFX927" s="167"/>
      <c r="AFY927" s="167"/>
      <c r="AFZ927" s="167"/>
      <c r="AGA927" s="167"/>
      <c r="AGB927" s="167"/>
      <c r="AGC927" s="167"/>
      <c r="AGD927" s="167"/>
      <c r="AGE927" s="167"/>
      <c r="AGF927" s="167"/>
      <c r="AGG927" s="167"/>
      <c r="AGH927" s="167"/>
      <c r="AGI927" s="167"/>
      <c r="AGJ927" s="167"/>
      <c r="AGK927" s="167"/>
      <c r="AGL927" s="167"/>
      <c r="AGM927" s="167"/>
      <c r="AGN927" s="167"/>
      <c r="AGO927" s="167"/>
      <c r="AGP927" s="167"/>
      <c r="AGQ927" s="167"/>
      <c r="AGR927" s="167"/>
      <c r="AGS927" s="167"/>
      <c r="AGT927" s="167"/>
      <c r="AGU927" s="167"/>
      <c r="AGV927" s="167"/>
      <c r="AGW927" s="167"/>
      <c r="AGX927" s="167"/>
      <c r="AGY927" s="167"/>
      <c r="AGZ927" s="167"/>
      <c r="AHA927" s="167"/>
      <c r="AHB927" s="167"/>
      <c r="AHC927" s="167"/>
      <c r="AHD927" s="167"/>
      <c r="AHE927" s="167"/>
      <c r="AHF927" s="167"/>
      <c r="AHG927" s="167"/>
      <c r="AHH927" s="167"/>
      <c r="AHI927" s="167"/>
      <c r="AHJ927" s="167"/>
      <c r="AHK927" s="167"/>
      <c r="AHL927" s="167"/>
      <c r="AHM927" s="167"/>
      <c r="AHN927" s="167"/>
      <c r="AHO927" s="167"/>
      <c r="AHP927" s="167"/>
      <c r="AHQ927" s="167"/>
      <c r="AHR927" s="167"/>
      <c r="AHS927" s="167"/>
      <c r="AHT927" s="167"/>
      <c r="AHU927" s="167"/>
      <c r="AHV927" s="167"/>
      <c r="AHW927" s="167"/>
      <c r="AHX927" s="167"/>
      <c r="AHY927" s="167"/>
      <c r="AHZ927" s="167"/>
      <c r="AIA927" s="167"/>
      <c r="AIB927" s="167"/>
      <c r="AIC927" s="167"/>
      <c r="AID927" s="167"/>
      <c r="AIE927" s="167"/>
      <c r="AIF927" s="167"/>
      <c r="AIG927" s="167"/>
      <c r="AIH927" s="167"/>
      <c r="AII927" s="167"/>
      <c r="AIJ927" s="167"/>
      <c r="AIK927" s="167"/>
      <c r="AIL927" s="167"/>
      <c r="AIM927" s="167"/>
      <c r="AIN927" s="167"/>
      <c r="AIO927" s="167"/>
      <c r="AIP927" s="167"/>
      <c r="AIQ927" s="167"/>
      <c r="AIR927" s="167"/>
      <c r="AIS927" s="167"/>
      <c r="AIT927" s="167"/>
      <c r="AIU927" s="167"/>
      <c r="AIV927" s="167"/>
      <c r="AIW927" s="167"/>
      <c r="AIX927" s="167"/>
      <c r="AIY927" s="167"/>
      <c r="AIZ927" s="167"/>
      <c r="AJA927" s="167"/>
      <c r="AJB927" s="167"/>
      <c r="AJC927" s="167"/>
      <c r="AJD927" s="167"/>
      <c r="AJE927" s="167"/>
      <c r="AJF927" s="167"/>
      <c r="AJG927" s="167"/>
      <c r="AJH927" s="167"/>
      <c r="AJI927" s="167"/>
      <c r="AJJ927" s="167"/>
      <c r="AJK927" s="167"/>
      <c r="AJL927" s="167"/>
      <c r="AJM927" s="167"/>
      <c r="AJN927" s="167"/>
      <c r="AJO927" s="167"/>
      <c r="AJP927" s="167"/>
      <c r="AJQ927" s="167"/>
      <c r="AJR927" s="167"/>
      <c r="AJS927" s="167"/>
      <c r="AJT927" s="167"/>
      <c r="AJU927" s="167"/>
      <c r="AJV927" s="167"/>
      <c r="AJW927" s="167"/>
      <c r="AJX927" s="167"/>
      <c r="AJY927" s="167"/>
      <c r="AJZ927" s="167"/>
      <c r="AKA927" s="167"/>
      <c r="AKB927" s="167"/>
      <c r="AKC927" s="167"/>
      <c r="AKD927" s="167"/>
      <c r="AKE927" s="167"/>
      <c r="AKF927" s="167"/>
      <c r="AKG927" s="167"/>
      <c r="AKH927" s="167"/>
      <c r="AKI927" s="167"/>
      <c r="AKJ927" s="167"/>
      <c r="AKK927" s="167"/>
      <c r="AKL927" s="167"/>
      <c r="AKM927" s="167"/>
      <c r="AKN927" s="167"/>
      <c r="AKO927" s="167"/>
      <c r="AKP927" s="167"/>
      <c r="AKQ927" s="167"/>
      <c r="AKR927" s="167"/>
      <c r="AKS927" s="167"/>
      <c r="AKT927" s="167"/>
      <c r="AKU927" s="167"/>
      <c r="AKV927" s="167"/>
      <c r="AKW927" s="167"/>
      <c r="AKX927" s="167"/>
      <c r="AKY927" s="167"/>
      <c r="AKZ927" s="167"/>
      <c r="ALA927" s="167"/>
      <c r="ALB927" s="167"/>
      <c r="ALC927" s="167"/>
      <c r="ALD927" s="167"/>
      <c r="ALE927" s="167"/>
      <c r="ALF927" s="167"/>
      <c r="ALG927" s="167"/>
      <c r="ALH927" s="167"/>
      <c r="ALI927" s="167"/>
      <c r="ALJ927" s="167"/>
      <c r="ALK927" s="167"/>
      <c r="ALL927" s="167"/>
      <c r="ALM927" s="167"/>
      <c r="ALN927" s="167"/>
      <c r="ALO927" s="167"/>
      <c r="ALP927" s="167"/>
      <c r="ALQ927" s="167"/>
      <c r="ALR927" s="167"/>
      <c r="ALS927" s="167"/>
      <c r="ALT927" s="167"/>
      <c r="ALU927" s="167"/>
      <c r="ALV927" s="167"/>
      <c r="ALW927" s="167"/>
      <c r="ALX927" s="167"/>
      <c r="ALY927" s="167"/>
      <c r="ALZ927" s="167"/>
      <c r="AMA927" s="167"/>
      <c r="AMB927" s="167"/>
      <c r="AMC927" s="167"/>
      <c r="AMD927" s="167"/>
      <c r="AME927" s="167"/>
      <c r="AMF927" s="167"/>
      <c r="AMG927" s="167"/>
      <c r="AMH927" s="167"/>
      <c r="AMI927" s="167"/>
      <c r="AMJ927" s="167"/>
      <c r="AMK927" s="167"/>
      <c r="AML927" s="167"/>
      <c r="AMM927" s="167"/>
      <c r="AMN927" s="167"/>
      <c r="AMO927" s="167"/>
      <c r="AMP927" s="167"/>
      <c r="AMQ927" s="167"/>
      <c r="AMR927" s="167"/>
      <c r="AMS927" s="167"/>
      <c r="AMT927" s="167"/>
      <c r="AMU927" s="167"/>
      <c r="AMV927" s="167"/>
      <c r="AMW927" s="167"/>
      <c r="AMX927" s="167"/>
      <c r="AMY927" s="167"/>
      <c r="AMZ927" s="167"/>
      <c r="ANA927" s="167"/>
      <c r="ANB927" s="167"/>
      <c r="ANC927" s="167"/>
      <c r="AND927" s="167"/>
      <c r="ANE927" s="167"/>
      <c r="ANF927" s="167"/>
      <c r="ANG927" s="167"/>
      <c r="ANH927" s="167"/>
      <c r="ANI927" s="167"/>
      <c r="ANJ927" s="167"/>
      <c r="ANK927" s="167"/>
      <c r="ANL927" s="167"/>
      <c r="ANM927" s="167"/>
      <c r="ANN927" s="167"/>
      <c r="ANO927" s="167"/>
      <c r="ANP927" s="167"/>
      <c r="ANQ927" s="167"/>
      <c r="ANR927" s="167"/>
      <c r="ANS927" s="167"/>
      <c r="ANT927" s="167"/>
      <c r="ANU927" s="167"/>
      <c r="ANV927" s="167"/>
      <c r="ANW927" s="167"/>
      <c r="ANX927" s="167"/>
      <c r="ANY927" s="167"/>
      <c r="ANZ927" s="167"/>
      <c r="AOA927" s="167"/>
      <c r="AOB927" s="167"/>
      <c r="AOC927" s="167"/>
      <c r="AOD927" s="167"/>
      <c r="AOE927" s="167"/>
      <c r="AOF927" s="167"/>
      <c r="AOG927" s="167"/>
      <c r="AOH927" s="167"/>
      <c r="AOI927" s="167"/>
      <c r="AOJ927" s="167"/>
      <c r="AOK927" s="167"/>
      <c r="AOL927" s="167"/>
      <c r="AOM927" s="167"/>
      <c r="AON927" s="167"/>
      <c r="AOO927" s="167"/>
      <c r="AOP927" s="167"/>
      <c r="AOQ927" s="167"/>
      <c r="AOR927" s="167"/>
      <c r="AOS927" s="167"/>
      <c r="AOT927" s="167"/>
      <c r="AOU927" s="167"/>
      <c r="AOV927" s="167"/>
      <c r="AOW927" s="167"/>
      <c r="AOX927" s="167"/>
      <c r="AOY927" s="167"/>
      <c r="AOZ927" s="167"/>
      <c r="APA927" s="167"/>
      <c r="APB927" s="167"/>
      <c r="APC927" s="167"/>
      <c r="APD927" s="167"/>
      <c r="APE927" s="167"/>
      <c r="APF927" s="167"/>
      <c r="APG927" s="167"/>
      <c r="APH927" s="167"/>
      <c r="API927" s="167"/>
      <c r="APJ927" s="167"/>
      <c r="APK927" s="167"/>
      <c r="APL927" s="167"/>
      <c r="APM927" s="167"/>
      <c r="APN927" s="167"/>
      <c r="APO927" s="167"/>
      <c r="APP927" s="167"/>
      <c r="APQ927" s="167"/>
      <c r="APR927" s="167"/>
      <c r="APS927" s="167"/>
      <c r="APT927" s="167"/>
      <c r="APU927" s="167"/>
      <c r="APV927" s="167"/>
      <c r="APW927" s="167"/>
      <c r="APX927" s="167"/>
      <c r="APY927" s="167"/>
      <c r="APZ927" s="167"/>
      <c r="AQA927" s="167"/>
      <c r="AQB927" s="167"/>
      <c r="AQC927" s="167"/>
      <c r="AQD927" s="167"/>
      <c r="AQE927" s="167"/>
      <c r="AQF927" s="167"/>
      <c r="AQG927" s="167"/>
      <c r="AQH927" s="167"/>
      <c r="AQI927" s="167"/>
      <c r="AQJ927" s="167"/>
      <c r="AQK927" s="167"/>
      <c r="AQL927" s="167"/>
      <c r="AQM927" s="167"/>
      <c r="AQN927" s="167"/>
      <c r="AQO927" s="167"/>
      <c r="AQP927" s="167"/>
      <c r="AQQ927" s="167"/>
      <c r="AQR927" s="167"/>
      <c r="AQS927" s="167"/>
      <c r="AQT927" s="167"/>
      <c r="AQU927" s="167"/>
      <c r="AQV927" s="167"/>
      <c r="AQW927" s="167"/>
      <c r="AQX927" s="167"/>
      <c r="AQY927" s="167"/>
      <c r="AQZ927" s="167"/>
      <c r="ARA927" s="167"/>
      <c r="ARB927" s="167"/>
      <c r="ARC927" s="167"/>
      <c r="ARD927" s="167"/>
      <c r="ARE927" s="167"/>
      <c r="ARF927" s="167"/>
      <c r="ARG927" s="167"/>
      <c r="ARH927" s="167"/>
      <c r="ARI927" s="167"/>
      <c r="ARJ927" s="167"/>
      <c r="ARK927" s="167"/>
      <c r="ARL927" s="167"/>
      <c r="ARM927" s="167"/>
      <c r="ARN927" s="167"/>
      <c r="ARO927" s="167"/>
      <c r="ARP927" s="167"/>
      <c r="ARQ927" s="167"/>
      <c r="ARR927" s="167"/>
      <c r="ARS927" s="167"/>
      <c r="ART927" s="167"/>
      <c r="ARU927" s="167"/>
      <c r="ARV927" s="167"/>
      <c r="ARW927" s="167"/>
      <c r="ARX927" s="167"/>
      <c r="ARY927" s="167"/>
      <c r="ARZ927" s="167"/>
      <c r="ASA927" s="167"/>
      <c r="ASB927" s="167"/>
      <c r="ASC927" s="167"/>
      <c r="ASD927" s="167"/>
      <c r="ASE927" s="167"/>
      <c r="ASF927" s="167"/>
      <c r="ASG927" s="167"/>
      <c r="ASH927" s="167"/>
      <c r="ASI927" s="167"/>
      <c r="ASJ927" s="167"/>
      <c r="ASK927" s="167"/>
      <c r="ASL927" s="167"/>
      <c r="ASM927" s="167"/>
      <c r="ASN927" s="167"/>
      <c r="ASO927" s="167"/>
      <c r="ASP927" s="167"/>
      <c r="ASQ927" s="167"/>
      <c r="ASR927" s="167"/>
      <c r="ASS927" s="167"/>
      <c r="AST927" s="167"/>
      <c r="ASU927" s="167"/>
      <c r="ASV927" s="167"/>
      <c r="ASW927" s="167"/>
      <c r="ASX927" s="167"/>
      <c r="ASY927" s="167"/>
      <c r="ASZ927" s="167"/>
      <c r="ATA927" s="167"/>
      <c r="ATB927" s="167"/>
      <c r="ATC927" s="167"/>
      <c r="ATD927" s="167"/>
      <c r="ATE927" s="167"/>
      <c r="ATF927" s="167"/>
      <c r="ATG927" s="167"/>
      <c r="ATH927" s="167"/>
      <c r="ATI927" s="167"/>
      <c r="ATJ927" s="167"/>
      <c r="ATK927" s="167"/>
      <c r="ATL927" s="167"/>
      <c r="ATM927" s="167"/>
      <c r="ATN927" s="167"/>
      <c r="ATO927" s="167"/>
      <c r="ATP927" s="167"/>
      <c r="ATQ927" s="167"/>
      <c r="ATR927" s="167"/>
      <c r="ATS927" s="167"/>
      <c r="ATT927" s="167"/>
      <c r="ATU927" s="167"/>
      <c r="ATV927" s="167"/>
      <c r="ATW927" s="167"/>
      <c r="ATX927" s="167"/>
      <c r="ATY927" s="167"/>
      <c r="ATZ927" s="167"/>
      <c r="AUA927" s="167"/>
      <c r="AUB927" s="167"/>
      <c r="AUC927" s="167"/>
      <c r="AUD927" s="167"/>
      <c r="AUE927" s="167"/>
      <c r="AUF927" s="167"/>
      <c r="AUG927" s="167"/>
      <c r="AUH927" s="167"/>
      <c r="AUI927" s="167"/>
      <c r="AUJ927" s="167"/>
      <c r="AUK927" s="167"/>
      <c r="AUL927" s="167"/>
      <c r="AUM927" s="167"/>
      <c r="AUN927" s="167"/>
      <c r="AUO927" s="167"/>
      <c r="AUP927" s="167"/>
      <c r="AUQ927" s="167"/>
      <c r="AUR927" s="167"/>
      <c r="AUS927" s="167"/>
      <c r="AUT927" s="167"/>
      <c r="AUU927" s="167"/>
      <c r="AUV927" s="167"/>
      <c r="AUW927" s="167"/>
      <c r="AUX927" s="167"/>
      <c r="AUY927" s="167"/>
      <c r="AUZ927" s="167"/>
      <c r="AVA927" s="167"/>
      <c r="AVB927" s="167"/>
      <c r="AVC927" s="167"/>
      <c r="AVD927" s="167"/>
      <c r="AVE927" s="167"/>
      <c r="AVF927" s="167"/>
      <c r="AVG927" s="167"/>
      <c r="AVH927" s="167"/>
      <c r="AVI927" s="167"/>
      <c r="AVJ927" s="167"/>
      <c r="AVK927" s="167"/>
      <c r="AVL927" s="167"/>
      <c r="AVM927" s="167"/>
      <c r="AVN927" s="167"/>
      <c r="AVO927" s="167"/>
      <c r="AVP927" s="167"/>
      <c r="AVQ927" s="167"/>
      <c r="AVR927" s="167"/>
      <c r="AVS927" s="167"/>
      <c r="AVT927" s="167"/>
      <c r="AVU927" s="167"/>
      <c r="AVV927" s="167"/>
      <c r="AVW927" s="167"/>
      <c r="AVX927" s="167"/>
      <c r="AVY927" s="167"/>
      <c r="AVZ927" s="167"/>
      <c r="AWA927" s="167"/>
      <c r="AWB927" s="167"/>
      <c r="AWC927" s="167"/>
      <c r="AWD927" s="167"/>
      <c r="AWE927" s="167"/>
      <c r="AWF927" s="167"/>
      <c r="AWG927" s="167"/>
      <c r="AWH927" s="167"/>
      <c r="AWI927" s="167"/>
      <c r="AWJ927" s="167"/>
      <c r="AWK927" s="167"/>
      <c r="AWL927" s="167"/>
      <c r="AWM927" s="167"/>
      <c r="AWN927" s="167"/>
      <c r="AWO927" s="167"/>
      <c r="AWP927" s="167"/>
      <c r="AWQ927" s="167"/>
      <c r="AWR927" s="167"/>
      <c r="AWS927" s="167"/>
      <c r="AWT927" s="167"/>
      <c r="AWU927" s="167"/>
      <c r="AWV927" s="167"/>
      <c r="AWW927" s="167"/>
      <c r="AWX927" s="167"/>
      <c r="AWY927" s="167"/>
      <c r="AWZ927" s="167"/>
      <c r="AXA927" s="167"/>
      <c r="AXB927" s="167"/>
      <c r="AXC927" s="167"/>
      <c r="AXD927" s="167"/>
      <c r="AXE927" s="167"/>
      <c r="AXF927" s="167"/>
      <c r="AXG927" s="167"/>
      <c r="AXH927" s="167"/>
      <c r="AXI927" s="167"/>
      <c r="AXJ927" s="167"/>
      <c r="AXK927" s="167"/>
      <c r="AXL927" s="167"/>
      <c r="AXM927" s="167"/>
      <c r="AXN927" s="167"/>
      <c r="AXO927" s="167"/>
      <c r="AXP927" s="167"/>
      <c r="AXQ927" s="167"/>
      <c r="AXR927" s="167"/>
      <c r="AXS927" s="167"/>
      <c r="AXT927" s="167"/>
      <c r="AXU927" s="167"/>
      <c r="AXV927" s="167"/>
      <c r="AXW927" s="167"/>
      <c r="AXX927" s="167"/>
      <c r="AXY927" s="167"/>
      <c r="AXZ927" s="167"/>
      <c r="AYA927" s="167"/>
      <c r="AYB927" s="167"/>
      <c r="AYC927" s="167"/>
      <c r="AYD927" s="167"/>
      <c r="AYE927" s="167"/>
      <c r="AYF927" s="167"/>
      <c r="AYG927" s="167"/>
      <c r="AYH927" s="167"/>
      <c r="AYI927" s="167"/>
      <c r="AYJ927" s="167"/>
      <c r="AYK927" s="167"/>
      <c r="AYL927" s="167"/>
      <c r="AYM927" s="167"/>
      <c r="AYN927" s="167"/>
      <c r="AYO927" s="167"/>
      <c r="AYP927" s="167"/>
      <c r="AYQ927" s="167"/>
      <c r="AYR927" s="167"/>
      <c r="AYS927" s="167"/>
      <c r="AYT927" s="167"/>
      <c r="AYU927" s="167"/>
      <c r="AYV927" s="167"/>
      <c r="AYW927" s="167"/>
      <c r="AYX927" s="167"/>
      <c r="AYY927" s="167"/>
      <c r="AYZ927" s="167"/>
      <c r="AZA927" s="167"/>
      <c r="AZB927" s="167"/>
      <c r="AZC927" s="167"/>
      <c r="AZD927" s="167"/>
      <c r="AZE927" s="167"/>
      <c r="AZF927" s="167"/>
      <c r="AZG927" s="167"/>
      <c r="AZH927" s="167"/>
      <c r="AZI927" s="167"/>
      <c r="AZJ927" s="167"/>
      <c r="AZK927" s="167"/>
      <c r="AZL927" s="167"/>
      <c r="AZM927" s="167"/>
      <c r="AZN927" s="167"/>
      <c r="AZO927" s="167"/>
      <c r="AZP927" s="167"/>
      <c r="AZQ927" s="167"/>
      <c r="AZR927" s="167"/>
      <c r="AZS927" s="167"/>
      <c r="AZT927" s="167"/>
      <c r="AZU927" s="167"/>
      <c r="AZV927" s="167"/>
      <c r="AZW927" s="167"/>
      <c r="AZX927" s="167"/>
      <c r="AZY927" s="167"/>
      <c r="AZZ927" s="167"/>
      <c r="BAA927" s="167"/>
      <c r="BAB927" s="167"/>
      <c r="BAC927" s="167"/>
      <c r="BAD927" s="167"/>
      <c r="BAE927" s="167"/>
      <c r="BAF927" s="167"/>
      <c r="BAG927" s="167"/>
      <c r="BAH927" s="167"/>
      <c r="BAI927" s="167"/>
      <c r="BAJ927" s="167"/>
      <c r="BAK927" s="167"/>
      <c r="BAL927" s="167"/>
      <c r="BAM927" s="167"/>
      <c r="BAN927" s="167"/>
      <c r="BAO927" s="167"/>
      <c r="BAP927" s="167"/>
      <c r="BAQ927" s="167"/>
      <c r="BAR927" s="167"/>
      <c r="BAS927" s="167"/>
      <c r="BAT927" s="167"/>
      <c r="BAU927" s="167"/>
      <c r="BAV927" s="167"/>
      <c r="BAW927" s="167"/>
      <c r="BAX927" s="167"/>
      <c r="BAY927" s="167"/>
      <c r="BAZ927" s="167"/>
      <c r="BBA927" s="167"/>
      <c r="BBB927" s="167"/>
      <c r="BBC927" s="167"/>
      <c r="BBD927" s="167"/>
      <c r="BBE927" s="167"/>
      <c r="BBF927" s="167"/>
      <c r="BBG927" s="167"/>
      <c r="BBH927" s="167"/>
      <c r="BBI927" s="167"/>
      <c r="BBJ927" s="167"/>
      <c r="BBK927" s="167"/>
      <c r="BBL927" s="167"/>
      <c r="BBM927" s="167"/>
      <c r="BBN927" s="167"/>
      <c r="BBO927" s="167"/>
      <c r="BBP927" s="167"/>
      <c r="BBQ927" s="167"/>
      <c r="BBR927" s="167"/>
      <c r="BBS927" s="167"/>
      <c r="BBT927" s="167"/>
      <c r="BBU927" s="167"/>
      <c r="BBV927" s="167"/>
      <c r="BBW927" s="167"/>
      <c r="BBX927" s="167"/>
      <c r="BBY927" s="167"/>
      <c r="BBZ927" s="167"/>
      <c r="BCA927" s="167"/>
      <c r="BCB927" s="167"/>
      <c r="BCC927" s="167"/>
      <c r="BCD927" s="167"/>
      <c r="BCE927" s="167"/>
      <c r="BCF927" s="167"/>
      <c r="BCG927" s="167"/>
      <c r="BCH927" s="167"/>
      <c r="BCI927" s="167"/>
      <c r="BCJ927" s="167"/>
      <c r="BCK927" s="167"/>
      <c r="BCL927" s="167"/>
      <c r="BCM927" s="167"/>
      <c r="BCN927" s="167"/>
      <c r="BCO927" s="167"/>
      <c r="BCP927" s="167"/>
      <c r="BCQ927" s="167"/>
      <c r="BCR927" s="167"/>
      <c r="BCS927" s="167"/>
      <c r="BCT927" s="167"/>
      <c r="BCU927" s="167"/>
      <c r="BCV927" s="167"/>
      <c r="BCW927" s="167"/>
      <c r="BCX927" s="167"/>
      <c r="BCY927" s="167"/>
      <c r="BCZ927" s="167"/>
      <c r="BDA927" s="167"/>
      <c r="BDB927" s="167"/>
      <c r="BDC927" s="167"/>
      <c r="BDD927" s="167"/>
      <c r="BDE927" s="167"/>
      <c r="BDF927" s="167"/>
      <c r="BDG927" s="167"/>
      <c r="BDH927" s="167"/>
      <c r="BDI927" s="167"/>
      <c r="BDJ927" s="167"/>
      <c r="BDK927" s="167"/>
      <c r="BDL927" s="167"/>
      <c r="BDM927" s="167"/>
      <c r="BDN927" s="167"/>
      <c r="BDO927" s="167"/>
      <c r="BDP927" s="167"/>
      <c r="BDQ927" s="167"/>
      <c r="BDR927" s="167"/>
      <c r="BDS927" s="167"/>
      <c r="BDT927" s="167"/>
      <c r="BDU927" s="167"/>
      <c r="BDV927" s="167"/>
      <c r="BDW927" s="167"/>
      <c r="BDX927" s="167"/>
      <c r="BDY927" s="167"/>
      <c r="BDZ927" s="167"/>
      <c r="BEA927" s="167"/>
      <c r="BEB927" s="167"/>
      <c r="BEC927" s="167"/>
      <c r="BED927" s="167"/>
      <c r="BEE927" s="167"/>
      <c r="BEF927" s="167"/>
      <c r="BEG927" s="167"/>
      <c r="BEH927" s="167"/>
      <c r="BEI927" s="167"/>
      <c r="BEJ927" s="167"/>
      <c r="BEK927" s="167"/>
      <c r="BEL927" s="167"/>
      <c r="BEM927" s="167"/>
      <c r="BEN927" s="167"/>
      <c r="BEO927" s="167"/>
      <c r="BEP927" s="167"/>
      <c r="BEQ927" s="167"/>
      <c r="BER927" s="167"/>
      <c r="BES927" s="167"/>
      <c r="BET927" s="167"/>
      <c r="BEU927" s="167"/>
      <c r="BEV927" s="167"/>
      <c r="BEW927" s="167"/>
      <c r="BEX927" s="167"/>
      <c r="BEY927" s="167"/>
      <c r="BEZ927" s="167"/>
      <c r="BFA927" s="167"/>
      <c r="BFB927" s="167"/>
      <c r="BFC927" s="167"/>
      <c r="BFD927" s="167"/>
      <c r="BFE927" s="167"/>
      <c r="BFF927" s="167"/>
      <c r="BFG927" s="167"/>
      <c r="BFH927" s="167"/>
      <c r="BFI927" s="167"/>
      <c r="BFJ927" s="167"/>
      <c r="BFK927" s="167"/>
      <c r="BFL927" s="167"/>
      <c r="BFM927" s="167"/>
      <c r="BFN927" s="167"/>
      <c r="BFO927" s="167"/>
      <c r="BFP927" s="167"/>
      <c r="BFQ927" s="167"/>
      <c r="BFR927" s="167"/>
      <c r="BFS927" s="167"/>
      <c r="BFT927" s="167"/>
      <c r="BFU927" s="167"/>
      <c r="BFV927" s="167"/>
      <c r="BFW927" s="167"/>
      <c r="BFX927" s="167"/>
      <c r="BFY927" s="167"/>
      <c r="BFZ927" s="167"/>
      <c r="BGA927" s="167"/>
      <c r="BGB927" s="167"/>
      <c r="BGC927" s="167"/>
      <c r="BGD927" s="167"/>
      <c r="BGE927" s="167"/>
      <c r="BGF927" s="167"/>
      <c r="BGG927" s="167"/>
      <c r="BGH927" s="167"/>
      <c r="BGI927" s="167"/>
      <c r="BGJ927" s="167"/>
      <c r="BGK927" s="167"/>
      <c r="BGL927" s="167"/>
      <c r="BGM927" s="167"/>
      <c r="BGN927" s="167"/>
      <c r="BGO927" s="167"/>
      <c r="BGP927" s="167"/>
      <c r="BGQ927" s="167"/>
      <c r="BGR927" s="167"/>
      <c r="BGS927" s="167"/>
      <c r="BGT927" s="167"/>
      <c r="BGU927" s="167"/>
      <c r="BGV927" s="167"/>
      <c r="BGW927" s="167"/>
      <c r="BGX927" s="167"/>
      <c r="BGY927" s="167"/>
      <c r="BGZ927" s="167"/>
      <c r="BHA927" s="167"/>
      <c r="BHB927" s="167"/>
      <c r="BHC927" s="167"/>
      <c r="BHD927" s="167"/>
      <c r="BHE927" s="167"/>
      <c r="BHF927" s="167"/>
      <c r="BHG927" s="167"/>
      <c r="BHH927" s="167"/>
      <c r="BHI927" s="167"/>
      <c r="BHJ927" s="167"/>
      <c r="BHK927" s="167"/>
      <c r="BHL927" s="167"/>
      <c r="BHM927" s="167"/>
      <c r="BHN927" s="167"/>
      <c r="BHO927" s="167"/>
      <c r="BHP927" s="167"/>
      <c r="BHQ927" s="167"/>
      <c r="BHR927" s="167"/>
      <c r="BHS927" s="167"/>
      <c r="BHT927" s="167"/>
      <c r="BHU927" s="167"/>
      <c r="BHV927" s="167"/>
      <c r="BHW927" s="167"/>
      <c r="BHX927" s="167"/>
      <c r="BHY927" s="167"/>
      <c r="BHZ927" s="167"/>
      <c r="BIA927" s="167"/>
      <c r="BIB927" s="167"/>
      <c r="BIC927" s="167"/>
      <c r="BID927" s="167"/>
      <c r="BIE927" s="167"/>
      <c r="BIF927" s="167"/>
      <c r="BIG927" s="167"/>
      <c r="BIH927" s="167"/>
      <c r="BII927" s="167"/>
      <c r="BIJ927" s="167"/>
      <c r="BIK927" s="167"/>
      <c r="BIL927" s="167"/>
      <c r="BIM927" s="167"/>
      <c r="BIN927" s="167"/>
      <c r="BIO927" s="167"/>
      <c r="BIP927" s="167"/>
      <c r="BIQ927" s="167"/>
      <c r="BIR927" s="167"/>
      <c r="BIS927" s="167"/>
      <c r="BIT927" s="167"/>
      <c r="BIU927" s="167"/>
      <c r="BIV927" s="167"/>
      <c r="BIW927" s="167"/>
      <c r="BIX927" s="167"/>
      <c r="BIY927" s="167"/>
      <c r="BIZ927" s="167"/>
      <c r="BJA927" s="167"/>
      <c r="BJB927" s="167"/>
      <c r="BJC927" s="167"/>
      <c r="BJD927" s="167"/>
      <c r="BJE927" s="167"/>
      <c r="BJF927" s="167"/>
      <c r="BJG927" s="167"/>
      <c r="BJH927" s="167"/>
      <c r="BJI927" s="167"/>
      <c r="BJJ927" s="167"/>
      <c r="BJK927" s="167"/>
      <c r="BJL927" s="167"/>
      <c r="BJM927" s="167"/>
      <c r="BJN927" s="167"/>
      <c r="BJO927" s="167"/>
      <c r="BJP927" s="167"/>
      <c r="BJQ927" s="167"/>
      <c r="BJR927" s="167"/>
      <c r="BJS927" s="167"/>
      <c r="BJT927" s="167"/>
      <c r="BJU927" s="167"/>
      <c r="BJV927" s="167"/>
      <c r="BJW927" s="167"/>
      <c r="BJX927" s="167"/>
      <c r="BJY927" s="167"/>
      <c r="BJZ927" s="167"/>
      <c r="BKA927" s="167"/>
      <c r="BKB927" s="167"/>
      <c r="BKC927" s="167"/>
      <c r="BKD927" s="167"/>
      <c r="BKE927" s="167"/>
      <c r="BKF927" s="167"/>
      <c r="BKG927" s="167"/>
      <c r="BKH927" s="167"/>
      <c r="BKI927" s="167"/>
      <c r="BKJ927" s="167"/>
      <c r="BKK927" s="167"/>
      <c r="BKL927" s="167"/>
      <c r="BKM927" s="167"/>
      <c r="BKN927" s="167"/>
      <c r="BKO927" s="167"/>
      <c r="BKP927" s="167"/>
      <c r="BKQ927" s="167"/>
      <c r="BKR927" s="167"/>
      <c r="BKS927" s="167"/>
      <c r="BKT927" s="167"/>
      <c r="BKU927" s="167"/>
      <c r="BKV927" s="167"/>
      <c r="BKW927" s="167"/>
      <c r="BKX927" s="167"/>
      <c r="BKY927" s="167"/>
      <c r="BKZ927" s="167"/>
      <c r="BLA927" s="167"/>
      <c r="BLB927" s="167"/>
      <c r="BLC927" s="167"/>
      <c r="BLD927" s="167"/>
      <c r="BLE927" s="167"/>
      <c r="BLF927" s="167"/>
      <c r="BLG927" s="167"/>
      <c r="BLH927" s="167"/>
      <c r="BLI927" s="167"/>
      <c r="BLJ927" s="167"/>
      <c r="BLK927" s="167"/>
      <c r="BLL927" s="167"/>
      <c r="BLM927" s="167"/>
      <c r="BLN927" s="167"/>
      <c r="BLO927" s="167"/>
      <c r="BLP927" s="167"/>
      <c r="BLQ927" s="167"/>
      <c r="BLR927" s="167"/>
      <c r="BLS927" s="167"/>
      <c r="BLT927" s="167"/>
      <c r="BLU927" s="167"/>
      <c r="BLV927" s="167"/>
      <c r="BLW927" s="167"/>
      <c r="BLX927" s="167"/>
      <c r="BLY927" s="167"/>
      <c r="BLZ927" s="167"/>
      <c r="BMA927" s="167"/>
      <c r="BMB927" s="167"/>
      <c r="BMC927" s="167"/>
      <c r="BMD927" s="167"/>
      <c r="BME927" s="167"/>
      <c r="BMF927" s="167"/>
      <c r="BMG927" s="167"/>
      <c r="BMH927" s="167"/>
      <c r="BMI927" s="167"/>
      <c r="BMJ927" s="167"/>
      <c r="BMK927" s="167"/>
      <c r="BML927" s="167"/>
      <c r="BMM927" s="167"/>
      <c r="BMN927" s="167"/>
      <c r="BMO927" s="167"/>
      <c r="BMP927" s="167"/>
      <c r="BMQ927" s="167"/>
      <c r="BMR927" s="167"/>
      <c r="BMS927" s="167"/>
      <c r="BMT927" s="167"/>
      <c r="BMU927" s="167"/>
      <c r="BMV927" s="167"/>
      <c r="BMW927" s="167"/>
      <c r="BMX927" s="167"/>
      <c r="BMY927" s="167"/>
      <c r="BMZ927" s="167"/>
      <c r="BNA927" s="167"/>
      <c r="BNB927" s="167"/>
      <c r="BNC927" s="167"/>
      <c r="BND927" s="167"/>
      <c r="BNE927" s="167"/>
      <c r="BNF927" s="167"/>
      <c r="BNG927" s="167"/>
      <c r="BNH927" s="167"/>
      <c r="BNI927" s="167"/>
      <c r="BNJ927" s="167"/>
      <c r="BNK927" s="167"/>
      <c r="BNL927" s="167"/>
      <c r="BNM927" s="167"/>
      <c r="BNN927" s="167"/>
      <c r="BNO927" s="167"/>
      <c r="BNP927" s="167"/>
      <c r="BNQ927" s="167"/>
      <c r="BNR927" s="167"/>
      <c r="BNS927" s="167"/>
      <c r="BNT927" s="167"/>
      <c r="BNU927" s="167"/>
      <c r="BNV927" s="167"/>
      <c r="BNW927" s="167"/>
      <c r="BNX927" s="167"/>
      <c r="BNY927" s="167"/>
      <c r="BNZ927" s="167"/>
      <c r="BOA927" s="167"/>
      <c r="BOB927" s="167"/>
      <c r="BOC927" s="167"/>
      <c r="BOD927" s="167"/>
      <c r="BOE927" s="167"/>
      <c r="BOF927" s="167"/>
      <c r="BOG927" s="167"/>
      <c r="BOH927" s="167"/>
      <c r="BOI927" s="167"/>
      <c r="BOJ927" s="167"/>
      <c r="BOK927" s="167"/>
      <c r="BOL927" s="167"/>
      <c r="BOM927" s="167"/>
      <c r="BON927" s="167"/>
      <c r="BOO927" s="167"/>
      <c r="BOP927" s="167"/>
      <c r="BOQ927" s="167"/>
      <c r="BOR927" s="167"/>
      <c r="BOS927" s="167"/>
      <c r="BOT927" s="167"/>
      <c r="BOU927" s="167"/>
      <c r="BOV927" s="167"/>
      <c r="BOW927" s="167"/>
      <c r="BOX927" s="167"/>
      <c r="BOY927" s="167"/>
      <c r="BOZ927" s="167"/>
      <c r="BPA927" s="167"/>
      <c r="BPB927" s="167"/>
      <c r="BPC927" s="167"/>
      <c r="BPD927" s="167"/>
      <c r="BPE927" s="167"/>
      <c r="BPF927" s="167"/>
      <c r="BPG927" s="167"/>
      <c r="BPH927" s="167"/>
      <c r="BPI927" s="167"/>
      <c r="BPJ927" s="167"/>
      <c r="BPK927" s="167"/>
      <c r="BPL927" s="167"/>
      <c r="BPM927" s="167"/>
      <c r="BPN927" s="167"/>
      <c r="BPO927" s="167"/>
      <c r="BPP927" s="167"/>
      <c r="BPQ927" s="167"/>
      <c r="BPR927" s="167"/>
      <c r="BPS927" s="167"/>
      <c r="BPT927" s="167"/>
      <c r="BPU927" s="167"/>
      <c r="BPV927" s="167"/>
      <c r="BPW927" s="167"/>
      <c r="BPX927" s="167"/>
      <c r="BPY927" s="167"/>
      <c r="BPZ927" s="167"/>
      <c r="BQA927" s="167"/>
      <c r="BQB927" s="167"/>
      <c r="BQC927" s="167"/>
      <c r="BQD927" s="167"/>
      <c r="BQE927" s="167"/>
      <c r="BQF927" s="167"/>
      <c r="BQG927" s="167"/>
      <c r="BQH927" s="167"/>
      <c r="BQI927" s="167"/>
      <c r="BQJ927" s="167"/>
      <c r="BQK927" s="167"/>
      <c r="BQL927" s="167"/>
      <c r="BQM927" s="167"/>
      <c r="BQN927" s="167"/>
      <c r="BQO927" s="167"/>
      <c r="BQP927" s="167"/>
      <c r="BQQ927" s="167"/>
      <c r="BQR927" s="167"/>
      <c r="BQS927" s="167"/>
      <c r="BQT927" s="167"/>
      <c r="BQU927" s="167"/>
      <c r="BQV927" s="167"/>
      <c r="BQW927" s="167"/>
      <c r="BQX927" s="167"/>
      <c r="BQY927" s="167"/>
      <c r="BQZ927" s="167"/>
      <c r="BRA927" s="167"/>
      <c r="BRB927" s="167"/>
      <c r="BRC927" s="167"/>
      <c r="BRD927" s="167"/>
      <c r="BRE927" s="167"/>
      <c r="BRF927" s="167"/>
      <c r="BRG927" s="167"/>
      <c r="BRH927" s="167"/>
      <c r="BRI927" s="167"/>
      <c r="BRJ927" s="167"/>
      <c r="BRK927" s="167"/>
      <c r="BRL927" s="167"/>
      <c r="BRM927" s="167"/>
      <c r="BRN927" s="167"/>
      <c r="BRO927" s="167"/>
      <c r="BRP927" s="167"/>
      <c r="BRQ927" s="167"/>
      <c r="BRR927" s="167"/>
      <c r="BRS927" s="167"/>
      <c r="BRT927" s="167"/>
      <c r="BRU927" s="167"/>
      <c r="BRV927" s="167"/>
      <c r="BRW927" s="167"/>
      <c r="BRX927" s="167"/>
      <c r="BRY927" s="167"/>
      <c r="BRZ927" s="167"/>
      <c r="BSA927" s="167"/>
      <c r="BSB927" s="167"/>
      <c r="BSC927" s="167"/>
      <c r="BSD927" s="167"/>
      <c r="BSE927" s="167"/>
      <c r="BSF927" s="167"/>
      <c r="BSG927" s="167"/>
      <c r="BSH927" s="167"/>
      <c r="BSI927" s="167"/>
      <c r="BSJ927" s="167"/>
      <c r="BSK927" s="167"/>
      <c r="BSL927" s="167"/>
      <c r="BSM927" s="167"/>
      <c r="BSN927" s="167"/>
      <c r="BSO927" s="167"/>
      <c r="BSP927" s="167"/>
      <c r="BSQ927" s="167"/>
      <c r="BSR927" s="167"/>
      <c r="BSS927" s="167"/>
      <c r="BST927" s="167"/>
      <c r="BSU927" s="167"/>
      <c r="BSV927" s="167"/>
      <c r="BSW927" s="167"/>
      <c r="BSX927" s="167"/>
      <c r="BSY927" s="167"/>
      <c r="BSZ927" s="167"/>
      <c r="BTA927" s="167"/>
      <c r="BTB927" s="167"/>
      <c r="BTC927" s="167"/>
      <c r="BTD927" s="167"/>
      <c r="BTE927" s="167"/>
      <c r="BTF927" s="167"/>
      <c r="BTG927" s="167"/>
      <c r="BTH927" s="167"/>
      <c r="BTI927" s="167"/>
      <c r="BTJ927" s="167"/>
      <c r="BTK927" s="167"/>
      <c r="BTL927" s="167"/>
      <c r="BTM927" s="167"/>
      <c r="BTN927" s="167"/>
      <c r="BTO927" s="167"/>
      <c r="BTP927" s="167"/>
      <c r="BTQ927" s="167"/>
      <c r="BTR927" s="167"/>
      <c r="BTS927" s="167"/>
      <c r="BTT927" s="167"/>
      <c r="BTU927" s="167"/>
      <c r="BTV927" s="167"/>
      <c r="BTW927" s="167"/>
      <c r="BTX927" s="167"/>
      <c r="BTY927" s="167"/>
      <c r="BTZ927" s="167"/>
      <c r="BUA927" s="167"/>
      <c r="BUB927" s="167"/>
      <c r="BUC927" s="167"/>
      <c r="BUD927" s="167"/>
      <c r="BUE927" s="167"/>
      <c r="BUF927" s="167"/>
      <c r="BUG927" s="167"/>
      <c r="BUH927" s="167"/>
      <c r="BUI927" s="167"/>
      <c r="BUJ927" s="167"/>
      <c r="BUK927" s="167"/>
      <c r="BUL927" s="167"/>
      <c r="BUM927" s="167"/>
      <c r="BUN927" s="167"/>
      <c r="BUO927" s="167"/>
      <c r="BUP927" s="167"/>
      <c r="BUQ927" s="167"/>
      <c r="BUR927" s="167"/>
      <c r="BUS927" s="167"/>
      <c r="BUT927" s="167"/>
      <c r="BUU927" s="167"/>
      <c r="BUV927" s="167"/>
      <c r="BUW927" s="167"/>
      <c r="BUX927" s="167"/>
      <c r="BUY927" s="167"/>
      <c r="BUZ927" s="167"/>
      <c r="BVA927" s="167"/>
      <c r="BVB927" s="167"/>
      <c r="BVC927" s="167"/>
      <c r="BVD927" s="167"/>
      <c r="BVE927" s="167"/>
      <c r="BVF927" s="167"/>
      <c r="BVG927" s="167"/>
      <c r="BVH927" s="167"/>
      <c r="BVI927" s="167"/>
      <c r="BVJ927" s="167"/>
      <c r="BVK927" s="167"/>
      <c r="BVL927" s="167"/>
      <c r="BVM927" s="167"/>
      <c r="BVN927" s="167"/>
      <c r="BVO927" s="167"/>
      <c r="BVP927" s="167"/>
      <c r="BVQ927" s="167"/>
      <c r="BVR927" s="167"/>
      <c r="BVS927" s="167"/>
      <c r="BVT927" s="167"/>
      <c r="BVU927" s="167"/>
      <c r="BVV927" s="167"/>
      <c r="BVW927" s="167"/>
      <c r="BVX927" s="167"/>
      <c r="BVY927" s="167"/>
      <c r="BVZ927" s="167"/>
      <c r="BWA927" s="167"/>
      <c r="BWB927" s="167"/>
      <c r="BWC927" s="167"/>
      <c r="BWD927" s="167"/>
      <c r="BWE927" s="167"/>
      <c r="BWF927" s="167"/>
      <c r="BWG927" s="167"/>
      <c r="BWH927" s="167"/>
      <c r="BWI927" s="167"/>
      <c r="BWJ927" s="167"/>
      <c r="BWK927" s="167"/>
      <c r="BWL927" s="167"/>
      <c r="BWM927" s="167"/>
      <c r="BWN927" s="167"/>
      <c r="BWO927" s="167"/>
      <c r="BWP927" s="167"/>
      <c r="BWQ927" s="167"/>
      <c r="BWR927" s="167"/>
      <c r="BWS927" s="167"/>
      <c r="BWT927" s="167"/>
      <c r="BWU927" s="167"/>
      <c r="BWV927" s="167"/>
      <c r="BWW927" s="167"/>
      <c r="BWX927" s="167"/>
      <c r="BWY927" s="167"/>
      <c r="BWZ927" s="167"/>
      <c r="BXA927" s="167"/>
      <c r="BXB927" s="167"/>
      <c r="BXC927" s="167"/>
      <c r="BXD927" s="167"/>
      <c r="BXE927" s="167"/>
      <c r="BXF927" s="167"/>
      <c r="BXG927" s="167"/>
      <c r="BXH927" s="167"/>
      <c r="BXI927" s="167"/>
      <c r="BXJ927" s="167"/>
      <c r="BXK927" s="167"/>
      <c r="BXL927" s="167"/>
      <c r="BXM927" s="167"/>
      <c r="BXN927" s="167"/>
      <c r="BXO927" s="167"/>
      <c r="BXP927" s="167"/>
      <c r="BXQ927" s="167"/>
      <c r="BXR927" s="167"/>
      <c r="BXS927" s="167"/>
      <c r="BXT927" s="167"/>
      <c r="BXU927" s="167"/>
      <c r="BXV927" s="167"/>
      <c r="BXW927" s="167"/>
      <c r="BXX927" s="167"/>
      <c r="BXY927" s="167"/>
      <c r="BXZ927" s="167"/>
      <c r="BYA927" s="167"/>
      <c r="BYB927" s="167"/>
      <c r="BYC927" s="167"/>
      <c r="BYD927" s="167"/>
      <c r="BYE927" s="167"/>
      <c r="BYF927" s="167"/>
      <c r="BYG927" s="167"/>
      <c r="BYH927" s="167"/>
      <c r="BYI927" s="167"/>
      <c r="BYJ927" s="167"/>
      <c r="BYK927" s="167"/>
      <c r="BYL927" s="167"/>
      <c r="BYM927" s="167"/>
      <c r="BYN927" s="167"/>
      <c r="BYO927" s="167"/>
      <c r="BYP927" s="167"/>
      <c r="BYQ927" s="167"/>
      <c r="BYR927" s="167"/>
      <c r="BYS927" s="167"/>
      <c r="BYT927" s="167"/>
      <c r="BYU927" s="167"/>
      <c r="BYV927" s="167"/>
      <c r="BYW927" s="167"/>
      <c r="BYX927" s="167"/>
      <c r="BYY927" s="167"/>
      <c r="BYZ927" s="167"/>
      <c r="BZA927" s="167"/>
      <c r="BZB927" s="167"/>
      <c r="BZC927" s="167"/>
      <c r="BZD927" s="167"/>
      <c r="BZE927" s="167"/>
      <c r="BZF927" s="167"/>
      <c r="BZG927" s="167"/>
      <c r="BZH927" s="167"/>
      <c r="BZI927" s="167"/>
      <c r="BZJ927" s="167"/>
      <c r="BZK927" s="167"/>
      <c r="BZL927" s="167"/>
      <c r="BZM927" s="167"/>
      <c r="BZN927" s="167"/>
      <c r="BZO927" s="167"/>
      <c r="BZP927" s="167"/>
      <c r="BZQ927" s="167"/>
      <c r="BZR927" s="167"/>
      <c r="BZS927" s="167"/>
      <c r="BZT927" s="167"/>
      <c r="BZU927" s="167"/>
      <c r="BZV927" s="167"/>
      <c r="BZW927" s="167"/>
      <c r="BZX927" s="167"/>
      <c r="BZY927" s="167"/>
      <c r="BZZ927" s="167"/>
      <c r="CAA927" s="167"/>
      <c r="CAB927" s="167"/>
      <c r="CAC927" s="167"/>
      <c r="CAD927" s="167"/>
      <c r="CAE927" s="167"/>
      <c r="CAF927" s="167"/>
      <c r="CAG927" s="167"/>
      <c r="CAH927" s="167"/>
      <c r="CAI927" s="167"/>
      <c r="CAJ927" s="167"/>
      <c r="CAK927" s="167"/>
      <c r="CAL927" s="167"/>
      <c r="CAM927" s="167"/>
      <c r="CAN927" s="167"/>
      <c r="CAO927" s="167"/>
      <c r="CAP927" s="167"/>
      <c r="CAQ927" s="167"/>
      <c r="CAR927" s="167"/>
      <c r="CAS927" s="167"/>
      <c r="CAT927" s="167"/>
      <c r="CAU927" s="167"/>
      <c r="CAV927" s="167"/>
      <c r="CAW927" s="167"/>
      <c r="CAX927" s="167"/>
      <c r="CAY927" s="167"/>
      <c r="CAZ927" s="167"/>
      <c r="CBA927" s="167"/>
      <c r="CBB927" s="167"/>
      <c r="CBC927" s="167"/>
      <c r="CBD927" s="167"/>
      <c r="CBE927" s="167"/>
      <c r="CBF927" s="167"/>
      <c r="CBG927" s="167"/>
      <c r="CBH927" s="167"/>
      <c r="CBI927" s="167"/>
      <c r="CBJ927" s="167"/>
      <c r="CBK927" s="167"/>
      <c r="CBL927" s="167"/>
      <c r="CBM927" s="167"/>
      <c r="CBN927" s="167"/>
      <c r="CBO927" s="167"/>
      <c r="CBP927" s="167"/>
      <c r="CBQ927" s="167"/>
      <c r="CBR927" s="167"/>
      <c r="CBS927" s="167"/>
      <c r="CBT927" s="167"/>
      <c r="CBU927" s="167"/>
      <c r="CBV927" s="167"/>
      <c r="CBW927" s="167"/>
      <c r="CBX927" s="167"/>
      <c r="CBY927" s="167"/>
      <c r="CBZ927" s="167"/>
      <c r="CCA927" s="167"/>
      <c r="CCB927" s="167"/>
      <c r="CCC927" s="167"/>
      <c r="CCD927" s="167"/>
      <c r="CCE927" s="167"/>
      <c r="CCF927" s="167"/>
      <c r="CCG927" s="167"/>
      <c r="CCH927" s="167"/>
      <c r="CCI927" s="167"/>
      <c r="CCJ927" s="167"/>
      <c r="CCK927" s="167"/>
      <c r="CCL927" s="167"/>
      <c r="CCM927" s="167"/>
      <c r="CCN927" s="167"/>
      <c r="CCO927" s="167"/>
      <c r="CCP927" s="167"/>
      <c r="CCQ927" s="167"/>
      <c r="CCR927" s="167"/>
      <c r="CCS927" s="167"/>
      <c r="CCT927" s="167"/>
      <c r="CCU927" s="167"/>
      <c r="CCV927" s="167"/>
      <c r="CCW927" s="167"/>
      <c r="CCX927" s="167"/>
      <c r="CCY927" s="167"/>
      <c r="CCZ927" s="167"/>
      <c r="CDA927" s="167"/>
      <c r="CDB927" s="167"/>
      <c r="CDC927" s="167"/>
      <c r="CDD927" s="167"/>
      <c r="CDE927" s="167"/>
      <c r="CDF927" s="167"/>
      <c r="CDG927" s="167"/>
      <c r="CDH927" s="167"/>
      <c r="CDI927" s="167"/>
      <c r="CDJ927" s="167"/>
      <c r="CDK927" s="167"/>
      <c r="CDL927" s="167"/>
      <c r="CDM927" s="167"/>
      <c r="CDN927" s="167"/>
      <c r="CDO927" s="167"/>
      <c r="CDP927" s="167"/>
      <c r="CDQ927" s="167"/>
      <c r="CDR927" s="167"/>
      <c r="CDS927" s="167"/>
      <c r="CDT927" s="167"/>
      <c r="CDU927" s="167"/>
      <c r="CDV927" s="167"/>
      <c r="CDW927" s="167"/>
      <c r="CDX927" s="167"/>
      <c r="CDY927" s="167"/>
      <c r="CDZ927" s="167"/>
      <c r="CEA927" s="167"/>
      <c r="CEB927" s="167"/>
      <c r="CEC927" s="167"/>
      <c r="CED927" s="167"/>
      <c r="CEE927" s="167"/>
      <c r="CEF927" s="167"/>
      <c r="CEG927" s="167"/>
      <c r="CEH927" s="167"/>
      <c r="CEI927" s="167"/>
      <c r="CEJ927" s="167"/>
      <c r="CEK927" s="167"/>
      <c r="CEL927" s="167"/>
      <c r="CEM927" s="167"/>
      <c r="CEN927" s="167"/>
      <c r="CEO927" s="167"/>
      <c r="CEP927" s="167"/>
      <c r="CEQ927" s="167"/>
      <c r="CER927" s="167"/>
      <c r="CES927" s="167"/>
      <c r="CET927" s="167"/>
      <c r="CEU927" s="167"/>
      <c r="CEV927" s="167"/>
      <c r="CEW927" s="167"/>
      <c r="CEX927" s="167"/>
      <c r="CEY927" s="167"/>
      <c r="CEZ927" s="167"/>
      <c r="CFA927" s="167"/>
      <c r="CFB927" s="167"/>
      <c r="CFC927" s="167"/>
      <c r="CFD927" s="167"/>
      <c r="CFE927" s="167"/>
      <c r="CFF927" s="167"/>
      <c r="CFG927" s="167"/>
      <c r="CFH927" s="167"/>
      <c r="CFI927" s="167"/>
      <c r="CFJ927" s="167"/>
      <c r="CFK927" s="167"/>
      <c r="CFL927" s="167"/>
      <c r="CFM927" s="167"/>
      <c r="CFN927" s="167"/>
      <c r="CFO927" s="167"/>
      <c r="CFP927" s="167"/>
      <c r="CFQ927" s="167"/>
      <c r="CFR927" s="167"/>
      <c r="CFS927" s="167"/>
      <c r="CFT927" s="167"/>
      <c r="CFU927" s="167"/>
      <c r="CFV927" s="167"/>
      <c r="CFW927" s="167"/>
      <c r="CFX927" s="167"/>
      <c r="CFY927" s="167"/>
      <c r="CFZ927" s="167"/>
      <c r="CGA927" s="167"/>
      <c r="CGB927" s="167"/>
      <c r="CGC927" s="167"/>
      <c r="CGD927" s="167"/>
      <c r="CGE927" s="167"/>
      <c r="CGF927" s="167"/>
      <c r="CGG927" s="167"/>
      <c r="CGH927" s="167"/>
      <c r="CGI927" s="167"/>
      <c r="CGJ927" s="167"/>
      <c r="CGK927" s="167"/>
      <c r="CGL927" s="167"/>
      <c r="CGM927" s="167"/>
      <c r="CGN927" s="167"/>
      <c r="CGO927" s="167"/>
      <c r="CGP927" s="167"/>
      <c r="CGQ927" s="167"/>
      <c r="CGR927" s="167"/>
      <c r="CGS927" s="167"/>
      <c r="CGT927" s="167"/>
      <c r="CGU927" s="167"/>
      <c r="CGV927" s="167"/>
      <c r="CGW927" s="167"/>
      <c r="CGX927" s="167"/>
      <c r="CGY927" s="167"/>
      <c r="CGZ927" s="167"/>
      <c r="CHA927" s="167"/>
      <c r="CHB927" s="167"/>
      <c r="CHC927" s="167"/>
      <c r="CHD927" s="167"/>
      <c r="CHE927" s="167"/>
      <c r="CHF927" s="167"/>
      <c r="CHG927" s="167"/>
      <c r="CHH927" s="167"/>
      <c r="CHI927" s="167"/>
      <c r="CHJ927" s="167"/>
      <c r="CHK927" s="167"/>
      <c r="CHL927" s="167"/>
      <c r="CHM927" s="167"/>
      <c r="CHN927" s="167"/>
      <c r="CHO927" s="167"/>
      <c r="CHP927" s="167"/>
      <c r="CHQ927" s="167"/>
      <c r="CHR927" s="167"/>
      <c r="CHS927" s="167"/>
      <c r="CHT927" s="167"/>
      <c r="CHU927" s="167"/>
      <c r="CHV927" s="167"/>
      <c r="CHW927" s="167"/>
      <c r="CHX927" s="167"/>
      <c r="CHY927" s="167"/>
      <c r="CHZ927" s="167"/>
      <c r="CIA927" s="167"/>
      <c r="CIB927" s="167"/>
      <c r="CIC927" s="167"/>
      <c r="CID927" s="167"/>
      <c r="CIE927" s="167"/>
      <c r="CIF927" s="167"/>
      <c r="CIG927" s="167"/>
      <c r="CIH927" s="167"/>
      <c r="CII927" s="167"/>
      <c r="CIJ927" s="167"/>
      <c r="CIK927" s="167"/>
      <c r="CIL927" s="167"/>
      <c r="CIM927" s="167"/>
      <c r="CIN927" s="167"/>
      <c r="CIO927" s="167"/>
      <c r="CIP927" s="167"/>
      <c r="CIQ927" s="167"/>
      <c r="CIR927" s="167"/>
      <c r="CIS927" s="167"/>
      <c r="CIT927" s="167"/>
      <c r="CIU927" s="167"/>
      <c r="CIV927" s="167"/>
      <c r="CIW927" s="167"/>
      <c r="CIX927" s="167"/>
      <c r="CIY927" s="167"/>
      <c r="CIZ927" s="167"/>
      <c r="CJA927" s="167"/>
      <c r="CJB927" s="167"/>
      <c r="CJC927" s="167"/>
      <c r="CJD927" s="167"/>
      <c r="CJE927" s="167"/>
      <c r="CJF927" s="167"/>
      <c r="CJG927" s="167"/>
      <c r="CJH927" s="167"/>
      <c r="CJI927" s="167"/>
      <c r="CJJ927" s="167"/>
      <c r="CJK927" s="167"/>
      <c r="CJL927" s="167"/>
      <c r="CJM927" s="167"/>
      <c r="CJN927" s="167"/>
      <c r="CJO927" s="167"/>
      <c r="CJP927" s="167"/>
      <c r="CJQ927" s="167"/>
      <c r="CJR927" s="167"/>
      <c r="CJS927" s="167"/>
      <c r="CJT927" s="167"/>
      <c r="CJU927" s="167"/>
      <c r="CJV927" s="167"/>
      <c r="CJW927" s="167"/>
      <c r="CJX927" s="167"/>
      <c r="CJY927" s="167"/>
      <c r="CJZ927" s="167"/>
      <c r="CKA927" s="167"/>
      <c r="CKB927" s="167"/>
      <c r="CKC927" s="167"/>
      <c r="CKD927" s="167"/>
      <c r="CKE927" s="167"/>
      <c r="CKF927" s="167"/>
      <c r="CKG927" s="167"/>
      <c r="CKH927" s="167"/>
      <c r="CKI927" s="167"/>
      <c r="CKJ927" s="167"/>
      <c r="CKK927" s="167"/>
      <c r="CKL927" s="167"/>
      <c r="CKM927" s="167"/>
      <c r="CKN927" s="167"/>
      <c r="CKO927" s="167"/>
      <c r="CKP927" s="167"/>
      <c r="CKQ927" s="167"/>
      <c r="CKR927" s="167"/>
      <c r="CKS927" s="167"/>
      <c r="CKT927" s="167"/>
      <c r="CKU927" s="167"/>
      <c r="CKV927" s="167"/>
      <c r="CKW927" s="167"/>
      <c r="CKX927" s="167"/>
      <c r="CKY927" s="167"/>
      <c r="CKZ927" s="167"/>
      <c r="CLA927" s="167"/>
      <c r="CLB927" s="167"/>
      <c r="CLC927" s="167"/>
      <c r="CLD927" s="167"/>
      <c r="CLE927" s="167"/>
      <c r="CLF927" s="167"/>
      <c r="CLG927" s="167"/>
      <c r="CLH927" s="167"/>
      <c r="CLI927" s="167"/>
      <c r="CLJ927" s="167"/>
      <c r="CLK927" s="167"/>
      <c r="CLL927" s="167"/>
      <c r="CLM927" s="167"/>
      <c r="CLN927" s="167"/>
      <c r="CLO927" s="167"/>
      <c r="CLP927" s="167"/>
      <c r="CLQ927" s="167"/>
      <c r="CLR927" s="167"/>
      <c r="CLS927" s="167"/>
      <c r="CLT927" s="167"/>
      <c r="CLU927" s="167"/>
      <c r="CLV927" s="167"/>
      <c r="CLW927" s="167"/>
      <c r="CLX927" s="167"/>
      <c r="CLY927" s="167"/>
      <c r="CLZ927" s="167"/>
      <c r="CMA927" s="167"/>
      <c r="CMB927" s="167"/>
      <c r="CMC927" s="167"/>
      <c r="CMD927" s="167"/>
      <c r="CME927" s="167"/>
      <c r="CMF927" s="167"/>
      <c r="CMG927" s="167"/>
      <c r="CMH927" s="167"/>
      <c r="CMI927" s="167"/>
      <c r="CMJ927" s="167"/>
      <c r="CMK927" s="167"/>
      <c r="CML927" s="167"/>
      <c r="CMM927" s="167"/>
      <c r="CMN927" s="167"/>
      <c r="CMO927" s="167"/>
      <c r="CMP927" s="167"/>
      <c r="CMQ927" s="167"/>
      <c r="CMR927" s="167"/>
      <c r="CMS927" s="167"/>
      <c r="CMT927" s="167"/>
      <c r="CMU927" s="167"/>
      <c r="CMV927" s="167"/>
      <c r="CMW927" s="167"/>
      <c r="CMX927" s="167"/>
      <c r="CMY927" s="167"/>
      <c r="CMZ927" s="167"/>
      <c r="CNA927" s="167"/>
      <c r="CNB927" s="167"/>
      <c r="CNC927" s="167"/>
      <c r="CND927" s="167"/>
      <c r="CNE927" s="167"/>
      <c r="CNF927" s="167"/>
      <c r="CNG927" s="167"/>
      <c r="CNH927" s="167"/>
      <c r="CNI927" s="167"/>
      <c r="CNJ927" s="167"/>
      <c r="CNK927" s="167"/>
      <c r="CNL927" s="167"/>
      <c r="CNM927" s="167"/>
      <c r="CNN927" s="167"/>
      <c r="CNO927" s="167"/>
      <c r="CNP927" s="167"/>
      <c r="CNQ927" s="167"/>
      <c r="CNR927" s="167"/>
      <c r="CNS927" s="167"/>
      <c r="CNT927" s="167"/>
      <c r="CNU927" s="167"/>
      <c r="CNV927" s="167"/>
      <c r="CNW927" s="167"/>
      <c r="CNX927" s="167"/>
      <c r="CNY927" s="167"/>
      <c r="CNZ927" s="167"/>
      <c r="COA927" s="167"/>
      <c r="COB927" s="167"/>
      <c r="COC927" s="167"/>
      <c r="COD927" s="167"/>
      <c r="COE927" s="167"/>
      <c r="COF927" s="167"/>
      <c r="COG927" s="167"/>
      <c r="COH927" s="167"/>
      <c r="COI927" s="167"/>
      <c r="COJ927" s="167"/>
      <c r="COK927" s="167"/>
      <c r="COL927" s="167"/>
      <c r="COM927" s="167"/>
      <c r="CON927" s="167"/>
      <c r="COO927" s="167"/>
      <c r="COP927" s="167"/>
      <c r="COQ927" s="167"/>
      <c r="COR927" s="167"/>
      <c r="COS927" s="167"/>
      <c r="COT927" s="167"/>
      <c r="COU927" s="167"/>
      <c r="COV927" s="167"/>
      <c r="COW927" s="167"/>
      <c r="COX927" s="167"/>
      <c r="COY927" s="167"/>
      <c r="COZ927" s="167"/>
      <c r="CPA927" s="167"/>
      <c r="CPB927" s="167"/>
      <c r="CPC927" s="167"/>
      <c r="CPD927" s="167"/>
      <c r="CPE927" s="167"/>
      <c r="CPF927" s="167"/>
      <c r="CPG927" s="167"/>
      <c r="CPH927" s="167"/>
      <c r="CPI927" s="167"/>
      <c r="CPJ927" s="167"/>
      <c r="CPK927" s="167"/>
      <c r="CPL927" s="167"/>
      <c r="CPM927" s="167"/>
      <c r="CPN927" s="167"/>
      <c r="CPO927" s="167"/>
      <c r="CPP927" s="167"/>
      <c r="CPQ927" s="167"/>
      <c r="CPR927" s="167"/>
      <c r="CPS927" s="167"/>
      <c r="CPT927" s="167"/>
      <c r="CPU927" s="167"/>
      <c r="CPV927" s="167"/>
      <c r="CPW927" s="167"/>
      <c r="CPX927" s="167"/>
      <c r="CPY927" s="167"/>
      <c r="CPZ927" s="167"/>
      <c r="CQA927" s="167"/>
      <c r="CQB927" s="167"/>
      <c r="CQC927" s="167"/>
      <c r="CQD927" s="167"/>
      <c r="CQE927" s="167"/>
      <c r="CQF927" s="167"/>
      <c r="CQG927" s="167"/>
      <c r="CQH927" s="167"/>
      <c r="CQI927" s="167"/>
      <c r="CQJ927" s="167"/>
      <c r="CQK927" s="167"/>
      <c r="CQL927" s="167"/>
      <c r="CQM927" s="167"/>
      <c r="CQN927" s="167"/>
      <c r="CQO927" s="167"/>
      <c r="CQP927" s="167"/>
      <c r="CQQ927" s="167"/>
      <c r="CQR927" s="167"/>
      <c r="CQS927" s="167"/>
      <c r="CQT927" s="167"/>
      <c r="CQU927" s="167"/>
      <c r="CQV927" s="167"/>
      <c r="CQW927" s="167"/>
      <c r="CQX927" s="167"/>
      <c r="CQY927" s="167"/>
      <c r="CQZ927" s="167"/>
      <c r="CRA927" s="167"/>
      <c r="CRB927" s="167"/>
      <c r="CRC927" s="167"/>
      <c r="CRD927" s="167"/>
      <c r="CRE927" s="167"/>
      <c r="CRF927" s="167"/>
      <c r="CRG927" s="167"/>
      <c r="CRH927" s="167"/>
      <c r="CRI927" s="167"/>
      <c r="CRJ927" s="167"/>
      <c r="CRK927" s="167"/>
      <c r="CRL927" s="167"/>
      <c r="CRM927" s="167"/>
      <c r="CRN927" s="167"/>
      <c r="CRO927" s="167"/>
      <c r="CRP927" s="167"/>
      <c r="CRQ927" s="167"/>
      <c r="CRR927" s="167"/>
      <c r="CRS927" s="167"/>
      <c r="CRT927" s="167"/>
      <c r="CRU927" s="167"/>
      <c r="CRV927" s="167"/>
      <c r="CRW927" s="167"/>
      <c r="CRX927" s="167"/>
      <c r="CRY927" s="167"/>
      <c r="CRZ927" s="167"/>
      <c r="CSA927" s="167"/>
      <c r="CSB927" s="167"/>
      <c r="CSC927" s="167"/>
      <c r="CSD927" s="167"/>
      <c r="CSE927" s="167"/>
      <c r="CSF927" s="167"/>
      <c r="CSG927" s="167"/>
      <c r="CSH927" s="167"/>
      <c r="CSI927" s="167"/>
      <c r="CSJ927" s="167"/>
      <c r="CSK927" s="167"/>
      <c r="CSL927" s="167"/>
      <c r="CSM927" s="167"/>
      <c r="CSN927" s="167"/>
      <c r="CSO927" s="167"/>
      <c r="CSP927" s="167"/>
      <c r="CSQ927" s="167"/>
      <c r="CSR927" s="167"/>
      <c r="CSS927" s="167"/>
      <c r="CST927" s="167"/>
      <c r="CSU927" s="167"/>
      <c r="CSV927" s="167"/>
      <c r="CSW927" s="167"/>
      <c r="CSX927" s="167"/>
      <c r="CSY927" s="167"/>
      <c r="CSZ927" s="167"/>
      <c r="CTA927" s="167"/>
      <c r="CTB927" s="167"/>
      <c r="CTC927" s="167"/>
      <c r="CTD927" s="167"/>
      <c r="CTE927" s="167"/>
      <c r="CTF927" s="167"/>
      <c r="CTG927" s="167"/>
      <c r="CTH927" s="167"/>
      <c r="CTI927" s="167"/>
      <c r="CTJ927" s="167"/>
      <c r="CTK927" s="167"/>
      <c r="CTL927" s="167"/>
      <c r="CTM927" s="167"/>
      <c r="CTN927" s="167"/>
      <c r="CTO927" s="167"/>
      <c r="CTP927" s="167"/>
      <c r="CTQ927" s="167"/>
      <c r="CTR927" s="167"/>
      <c r="CTS927" s="167"/>
      <c r="CTT927" s="167"/>
      <c r="CTU927" s="167"/>
      <c r="CTV927" s="167"/>
      <c r="CTW927" s="167"/>
      <c r="CTX927" s="167"/>
      <c r="CTY927" s="167"/>
      <c r="CTZ927" s="167"/>
      <c r="CUA927" s="167"/>
      <c r="CUB927" s="167"/>
      <c r="CUC927" s="167"/>
      <c r="CUD927" s="167"/>
      <c r="CUE927" s="167"/>
      <c r="CUF927" s="167"/>
      <c r="CUG927" s="167"/>
      <c r="CUH927" s="167"/>
      <c r="CUI927" s="167"/>
      <c r="CUJ927" s="167"/>
      <c r="CUK927" s="167"/>
      <c r="CUL927" s="167"/>
      <c r="CUM927" s="167"/>
      <c r="CUN927" s="167"/>
      <c r="CUO927" s="167"/>
      <c r="CUP927" s="167"/>
      <c r="CUQ927" s="167"/>
      <c r="CUR927" s="167"/>
      <c r="CUS927" s="167"/>
      <c r="CUT927" s="167"/>
      <c r="CUU927" s="167"/>
      <c r="CUV927" s="167"/>
      <c r="CUW927" s="167"/>
      <c r="CUX927" s="167"/>
      <c r="CUY927" s="167"/>
      <c r="CUZ927" s="167"/>
      <c r="CVA927" s="167"/>
      <c r="CVB927" s="167"/>
      <c r="CVC927" s="167"/>
      <c r="CVD927" s="167"/>
      <c r="CVE927" s="167"/>
      <c r="CVF927" s="167"/>
      <c r="CVG927" s="167"/>
      <c r="CVH927" s="167"/>
      <c r="CVI927" s="167"/>
      <c r="CVJ927" s="167"/>
      <c r="CVK927" s="167"/>
      <c r="CVL927" s="167"/>
      <c r="CVM927" s="167"/>
      <c r="CVN927" s="167"/>
      <c r="CVO927" s="167"/>
      <c r="CVP927" s="167"/>
      <c r="CVQ927" s="167"/>
      <c r="CVR927" s="167"/>
      <c r="CVS927" s="167"/>
      <c r="CVT927" s="167"/>
      <c r="CVU927" s="167"/>
      <c r="CVV927" s="167"/>
      <c r="CVW927" s="167"/>
      <c r="CVX927" s="167"/>
      <c r="CVY927" s="167"/>
      <c r="CVZ927" s="167"/>
      <c r="CWA927" s="167"/>
      <c r="CWB927" s="167"/>
      <c r="CWC927" s="167"/>
      <c r="CWD927" s="167"/>
      <c r="CWE927" s="167"/>
      <c r="CWF927" s="167"/>
      <c r="CWG927" s="167"/>
      <c r="CWH927" s="167"/>
      <c r="CWI927" s="167"/>
      <c r="CWJ927" s="167"/>
      <c r="CWK927" s="167"/>
      <c r="CWL927" s="167"/>
      <c r="CWM927" s="167"/>
      <c r="CWN927" s="167"/>
      <c r="CWO927" s="167"/>
      <c r="CWP927" s="167"/>
      <c r="CWQ927" s="167"/>
      <c r="CWR927" s="167"/>
      <c r="CWS927" s="167"/>
      <c r="CWT927" s="167"/>
      <c r="CWU927" s="167"/>
      <c r="CWV927" s="167"/>
      <c r="CWW927" s="167"/>
      <c r="CWX927" s="167"/>
      <c r="CWY927" s="167"/>
      <c r="CWZ927" s="167"/>
      <c r="CXA927" s="167"/>
      <c r="CXB927" s="167"/>
      <c r="CXC927" s="167"/>
      <c r="CXD927" s="167"/>
      <c r="CXE927" s="167"/>
      <c r="CXF927" s="167"/>
      <c r="CXG927" s="167"/>
      <c r="CXH927" s="167"/>
      <c r="CXI927" s="167"/>
      <c r="CXJ927" s="167"/>
      <c r="CXK927" s="167"/>
      <c r="CXL927" s="167"/>
      <c r="CXM927" s="167"/>
      <c r="CXN927" s="167"/>
      <c r="CXO927" s="167"/>
      <c r="CXP927" s="167"/>
      <c r="CXQ927" s="167"/>
      <c r="CXR927" s="167"/>
      <c r="CXS927" s="167"/>
      <c r="CXT927" s="167"/>
      <c r="CXU927" s="167"/>
      <c r="CXV927" s="167"/>
      <c r="CXW927" s="167"/>
      <c r="CXX927" s="167"/>
      <c r="CXY927" s="167"/>
      <c r="CXZ927" s="167"/>
      <c r="CYA927" s="167"/>
      <c r="CYB927" s="167"/>
      <c r="CYC927" s="167"/>
      <c r="CYD927" s="167"/>
      <c r="CYE927" s="167"/>
      <c r="CYF927" s="167"/>
      <c r="CYG927" s="167"/>
      <c r="CYH927" s="167"/>
      <c r="CYI927" s="167"/>
      <c r="CYJ927" s="167"/>
      <c r="CYK927" s="167"/>
      <c r="CYL927" s="167"/>
      <c r="CYM927" s="167"/>
      <c r="CYN927" s="167"/>
      <c r="CYO927" s="167"/>
      <c r="CYP927" s="167"/>
      <c r="CYQ927" s="167"/>
      <c r="CYR927" s="167"/>
      <c r="CYS927" s="167"/>
      <c r="CYT927" s="167"/>
      <c r="CYU927" s="167"/>
      <c r="CYV927" s="167"/>
      <c r="CYW927" s="167"/>
      <c r="CYX927" s="167"/>
      <c r="CYY927" s="167"/>
      <c r="CYZ927" s="167"/>
      <c r="CZA927" s="167"/>
      <c r="CZB927" s="167"/>
      <c r="CZC927" s="167"/>
      <c r="CZD927" s="167"/>
      <c r="CZE927" s="167"/>
      <c r="CZF927" s="167"/>
      <c r="CZG927" s="167"/>
      <c r="CZH927" s="167"/>
      <c r="CZI927" s="167"/>
      <c r="CZJ927" s="167"/>
      <c r="CZK927" s="167"/>
      <c r="CZL927" s="167"/>
      <c r="CZM927" s="167"/>
      <c r="CZN927" s="167"/>
      <c r="CZO927" s="167"/>
      <c r="CZP927" s="167"/>
      <c r="CZQ927" s="167"/>
      <c r="CZR927" s="167"/>
      <c r="CZS927" s="167"/>
      <c r="CZT927" s="167"/>
      <c r="CZU927" s="167"/>
      <c r="CZV927" s="167"/>
      <c r="CZW927" s="167"/>
      <c r="CZX927" s="167"/>
      <c r="CZY927" s="167"/>
      <c r="CZZ927" s="167"/>
      <c r="DAA927" s="167"/>
      <c r="DAB927" s="167"/>
      <c r="DAC927" s="167"/>
      <c r="DAD927" s="167"/>
      <c r="DAE927" s="167"/>
      <c r="DAF927" s="167"/>
      <c r="DAG927" s="167"/>
      <c r="DAH927" s="167"/>
      <c r="DAI927" s="167"/>
      <c r="DAJ927" s="167"/>
      <c r="DAK927" s="167"/>
      <c r="DAL927" s="167"/>
      <c r="DAM927" s="167"/>
      <c r="DAN927" s="167"/>
      <c r="DAO927" s="167"/>
      <c r="DAP927" s="167"/>
      <c r="DAQ927" s="167"/>
      <c r="DAR927" s="167"/>
      <c r="DAS927" s="167"/>
      <c r="DAT927" s="167"/>
      <c r="DAU927" s="167"/>
      <c r="DAV927" s="167"/>
      <c r="DAW927" s="167"/>
      <c r="DAX927" s="167"/>
      <c r="DAY927" s="167"/>
      <c r="DAZ927" s="167"/>
      <c r="DBA927" s="167"/>
      <c r="DBB927" s="167"/>
      <c r="DBC927" s="167"/>
      <c r="DBD927" s="167"/>
      <c r="DBE927" s="167"/>
      <c r="DBF927" s="167"/>
      <c r="DBG927" s="167"/>
      <c r="DBH927" s="167"/>
      <c r="DBI927" s="167"/>
      <c r="DBJ927" s="167"/>
      <c r="DBK927" s="167"/>
      <c r="DBL927" s="167"/>
      <c r="DBM927" s="167"/>
      <c r="DBN927" s="167"/>
      <c r="DBO927" s="167"/>
      <c r="DBP927" s="167"/>
      <c r="DBQ927" s="167"/>
      <c r="DBR927" s="167"/>
      <c r="DBS927" s="167"/>
      <c r="DBT927" s="167"/>
      <c r="DBU927" s="167"/>
      <c r="DBV927" s="167"/>
      <c r="DBW927" s="167"/>
      <c r="DBX927" s="167"/>
      <c r="DBY927" s="167"/>
      <c r="DBZ927" s="167"/>
      <c r="DCA927" s="167"/>
      <c r="DCB927" s="167"/>
      <c r="DCC927" s="167"/>
      <c r="DCD927" s="167"/>
      <c r="DCE927" s="167"/>
      <c r="DCF927" s="167"/>
      <c r="DCG927" s="167"/>
      <c r="DCH927" s="167"/>
      <c r="DCI927" s="167"/>
      <c r="DCJ927" s="167"/>
      <c r="DCK927" s="167"/>
      <c r="DCL927" s="167"/>
      <c r="DCM927" s="167"/>
      <c r="DCN927" s="167"/>
      <c r="DCO927" s="167"/>
      <c r="DCP927" s="167"/>
      <c r="DCQ927" s="167"/>
      <c r="DCR927" s="167"/>
      <c r="DCS927" s="167"/>
      <c r="DCT927" s="167"/>
      <c r="DCU927" s="167"/>
      <c r="DCV927" s="167"/>
      <c r="DCW927" s="167"/>
      <c r="DCX927" s="167"/>
      <c r="DCY927" s="167"/>
      <c r="DCZ927" s="167"/>
      <c r="DDA927" s="167"/>
      <c r="DDB927" s="167"/>
      <c r="DDC927" s="167"/>
      <c r="DDD927" s="167"/>
      <c r="DDE927" s="167"/>
      <c r="DDF927" s="167"/>
      <c r="DDG927" s="167"/>
      <c r="DDH927" s="167"/>
      <c r="DDI927" s="167"/>
      <c r="DDJ927" s="167"/>
      <c r="DDK927" s="167"/>
      <c r="DDL927" s="167"/>
      <c r="DDM927" s="167"/>
      <c r="DDN927" s="167"/>
      <c r="DDO927" s="167"/>
      <c r="DDP927" s="167"/>
      <c r="DDQ927" s="167"/>
      <c r="DDR927" s="167"/>
      <c r="DDS927" s="167"/>
      <c r="DDT927" s="167"/>
      <c r="DDU927" s="167"/>
      <c r="DDV927" s="167"/>
      <c r="DDW927" s="167"/>
      <c r="DDX927" s="167"/>
      <c r="DDY927" s="167"/>
      <c r="DDZ927" s="167"/>
      <c r="DEA927" s="167"/>
      <c r="DEB927" s="167"/>
      <c r="DEC927" s="167"/>
      <c r="DED927" s="167"/>
      <c r="DEE927" s="167"/>
      <c r="DEF927" s="167"/>
      <c r="DEG927" s="167"/>
      <c r="DEH927" s="167"/>
      <c r="DEI927" s="167"/>
      <c r="DEJ927" s="167"/>
      <c r="DEK927" s="167"/>
      <c r="DEL927" s="167"/>
      <c r="DEM927" s="167"/>
      <c r="DEN927" s="167"/>
      <c r="DEO927" s="167"/>
      <c r="DEP927" s="167"/>
      <c r="DEQ927" s="167"/>
      <c r="DER927" s="167"/>
      <c r="DES927" s="167"/>
      <c r="DET927" s="167"/>
      <c r="DEU927" s="167"/>
      <c r="DEV927" s="167"/>
      <c r="DEW927" s="167"/>
      <c r="DEX927" s="167"/>
      <c r="DEY927" s="167"/>
      <c r="DEZ927" s="167"/>
      <c r="DFA927" s="167"/>
      <c r="DFB927" s="167"/>
      <c r="DFC927" s="167"/>
      <c r="DFD927" s="167"/>
      <c r="DFE927" s="167"/>
      <c r="DFF927" s="167"/>
      <c r="DFG927" s="167"/>
      <c r="DFH927" s="167"/>
      <c r="DFI927" s="167"/>
      <c r="DFJ927" s="167"/>
      <c r="DFK927" s="167"/>
      <c r="DFL927" s="167"/>
      <c r="DFM927" s="167"/>
      <c r="DFN927" s="167"/>
      <c r="DFO927" s="167"/>
      <c r="DFP927" s="167"/>
      <c r="DFQ927" s="167"/>
      <c r="DFR927" s="167"/>
      <c r="DFS927" s="167"/>
      <c r="DFT927" s="167"/>
      <c r="DFU927" s="167"/>
      <c r="DFV927" s="167"/>
      <c r="DFW927" s="167"/>
      <c r="DFX927" s="167"/>
      <c r="DFY927" s="167"/>
      <c r="DFZ927" s="167"/>
      <c r="DGA927" s="167"/>
      <c r="DGB927" s="167"/>
      <c r="DGC927" s="167"/>
      <c r="DGD927" s="167"/>
      <c r="DGE927" s="167"/>
      <c r="DGF927" s="167"/>
      <c r="DGG927" s="167"/>
      <c r="DGH927" s="167"/>
      <c r="DGI927" s="167"/>
      <c r="DGJ927" s="167"/>
      <c r="DGK927" s="167"/>
      <c r="DGL927" s="167"/>
      <c r="DGM927" s="167"/>
      <c r="DGN927" s="167"/>
      <c r="DGO927" s="167"/>
      <c r="DGP927" s="167"/>
      <c r="DGQ927" s="167"/>
      <c r="DGR927" s="167"/>
      <c r="DGS927" s="167"/>
      <c r="DGT927" s="167"/>
      <c r="DGU927" s="167"/>
      <c r="DGV927" s="167"/>
      <c r="DGW927" s="167"/>
      <c r="DGX927" s="167"/>
      <c r="DGY927" s="167"/>
      <c r="DGZ927" s="167"/>
      <c r="DHA927" s="167"/>
      <c r="DHB927" s="167"/>
      <c r="DHC927" s="167"/>
      <c r="DHD927" s="167"/>
      <c r="DHE927" s="167"/>
      <c r="DHF927" s="167"/>
      <c r="DHG927" s="167"/>
      <c r="DHH927" s="167"/>
      <c r="DHI927" s="167"/>
      <c r="DHJ927" s="167"/>
      <c r="DHK927" s="167"/>
      <c r="DHL927" s="167"/>
      <c r="DHM927" s="167"/>
      <c r="DHN927" s="167"/>
      <c r="DHO927" s="167"/>
      <c r="DHP927" s="167"/>
      <c r="DHQ927" s="167"/>
      <c r="DHR927" s="167"/>
      <c r="DHS927" s="167"/>
      <c r="DHT927" s="167"/>
      <c r="DHU927" s="167"/>
      <c r="DHV927" s="167"/>
      <c r="DHW927" s="167"/>
      <c r="DHX927" s="167"/>
      <c r="DHY927" s="167"/>
      <c r="DHZ927" s="167"/>
      <c r="DIA927" s="167"/>
      <c r="DIB927" s="167"/>
      <c r="DIC927" s="167"/>
      <c r="DID927" s="167"/>
      <c r="DIE927" s="167"/>
      <c r="DIF927" s="167"/>
      <c r="DIG927" s="167"/>
      <c r="DIH927" s="167"/>
      <c r="DII927" s="167"/>
      <c r="DIJ927" s="167"/>
      <c r="DIK927" s="167"/>
      <c r="DIL927" s="167"/>
      <c r="DIM927" s="167"/>
      <c r="DIN927" s="167"/>
      <c r="DIO927" s="167"/>
      <c r="DIP927" s="167"/>
      <c r="DIQ927" s="167"/>
      <c r="DIR927" s="167"/>
      <c r="DIS927" s="167"/>
      <c r="DIT927" s="167"/>
      <c r="DIU927" s="167"/>
      <c r="DIV927" s="167"/>
      <c r="DIW927" s="167"/>
      <c r="DIX927" s="167"/>
      <c r="DIY927" s="167"/>
      <c r="DIZ927" s="167"/>
      <c r="DJA927" s="167"/>
      <c r="DJB927" s="167"/>
      <c r="DJC927" s="167"/>
      <c r="DJD927" s="167"/>
      <c r="DJE927" s="167"/>
      <c r="DJF927" s="167"/>
      <c r="DJG927" s="167"/>
      <c r="DJH927" s="167"/>
      <c r="DJI927" s="167"/>
      <c r="DJJ927" s="167"/>
      <c r="DJK927" s="167"/>
      <c r="DJL927" s="167"/>
      <c r="DJM927" s="167"/>
      <c r="DJN927" s="167"/>
      <c r="DJO927" s="167"/>
      <c r="DJP927" s="167"/>
      <c r="DJQ927" s="167"/>
      <c r="DJR927" s="167"/>
      <c r="DJS927" s="167"/>
      <c r="DJT927" s="167"/>
      <c r="DJU927" s="167"/>
      <c r="DJV927" s="167"/>
      <c r="DJW927" s="167"/>
      <c r="DJX927" s="167"/>
      <c r="DJY927" s="167"/>
      <c r="DJZ927" s="167"/>
      <c r="DKA927" s="167"/>
      <c r="DKB927" s="167"/>
      <c r="DKC927" s="167"/>
      <c r="DKD927" s="167"/>
      <c r="DKE927" s="167"/>
      <c r="DKF927" s="167"/>
      <c r="DKG927" s="167"/>
      <c r="DKH927" s="167"/>
      <c r="DKI927" s="167"/>
      <c r="DKJ927" s="167"/>
      <c r="DKK927" s="167"/>
      <c r="DKL927" s="167"/>
      <c r="DKM927" s="167"/>
      <c r="DKN927" s="167"/>
      <c r="DKO927" s="167"/>
      <c r="DKP927" s="167"/>
      <c r="DKQ927" s="167"/>
      <c r="DKR927" s="167"/>
      <c r="DKS927" s="167"/>
      <c r="DKT927" s="167"/>
      <c r="DKU927" s="167"/>
      <c r="DKV927" s="167"/>
      <c r="DKW927" s="167"/>
      <c r="DKX927" s="167"/>
      <c r="DKY927" s="167"/>
      <c r="DKZ927" s="167"/>
      <c r="DLA927" s="167"/>
      <c r="DLB927" s="167"/>
      <c r="DLC927" s="167"/>
      <c r="DLD927" s="167"/>
      <c r="DLE927" s="167"/>
      <c r="DLF927" s="167"/>
      <c r="DLG927" s="167"/>
      <c r="DLH927" s="167"/>
      <c r="DLI927" s="167"/>
      <c r="DLJ927" s="167"/>
      <c r="DLK927" s="167"/>
      <c r="DLL927" s="167"/>
      <c r="DLM927" s="167"/>
      <c r="DLN927" s="167"/>
      <c r="DLO927" s="167"/>
      <c r="DLP927" s="167"/>
      <c r="DLQ927" s="167"/>
      <c r="DLR927" s="167"/>
      <c r="DLS927" s="167"/>
      <c r="DLT927" s="167"/>
      <c r="DLU927" s="167"/>
      <c r="DLV927" s="167"/>
      <c r="DLW927" s="167"/>
      <c r="DLX927" s="167"/>
      <c r="DLY927" s="167"/>
      <c r="DLZ927" s="167"/>
      <c r="DMA927" s="167"/>
      <c r="DMB927" s="167"/>
      <c r="DMC927" s="167"/>
      <c r="DMD927" s="167"/>
      <c r="DME927" s="167"/>
      <c r="DMF927" s="167"/>
      <c r="DMG927" s="167"/>
      <c r="DMH927" s="167"/>
      <c r="DMI927" s="167"/>
      <c r="DMJ927" s="167"/>
      <c r="DMK927" s="167"/>
      <c r="DML927" s="167"/>
      <c r="DMM927" s="167"/>
      <c r="DMN927" s="167"/>
      <c r="DMO927" s="167"/>
      <c r="DMP927" s="167"/>
      <c r="DMQ927" s="167"/>
      <c r="DMR927" s="167"/>
      <c r="DMS927" s="167"/>
      <c r="DMT927" s="167"/>
      <c r="DMU927" s="167"/>
      <c r="DMV927" s="167"/>
      <c r="DMW927" s="167"/>
      <c r="DMX927" s="167"/>
      <c r="DMY927" s="167"/>
      <c r="DMZ927" s="167"/>
      <c r="DNA927" s="167"/>
      <c r="DNB927" s="167"/>
      <c r="DNC927" s="167"/>
      <c r="DND927" s="167"/>
      <c r="DNE927" s="167"/>
      <c r="DNF927" s="167"/>
      <c r="DNG927" s="167"/>
      <c r="DNH927" s="167"/>
      <c r="DNI927" s="167"/>
      <c r="DNJ927" s="167"/>
      <c r="DNK927" s="167"/>
      <c r="DNL927" s="167"/>
      <c r="DNM927" s="167"/>
      <c r="DNN927" s="167"/>
      <c r="DNO927" s="167"/>
      <c r="DNP927" s="167"/>
      <c r="DNQ927" s="167"/>
      <c r="DNR927" s="167"/>
      <c r="DNS927" s="167"/>
      <c r="DNT927" s="167"/>
      <c r="DNU927" s="167"/>
      <c r="DNV927" s="167"/>
      <c r="DNW927" s="167"/>
      <c r="DNX927" s="167"/>
      <c r="DNY927" s="167"/>
      <c r="DNZ927" s="167"/>
      <c r="DOA927" s="167"/>
      <c r="DOB927" s="167"/>
      <c r="DOC927" s="167"/>
      <c r="DOD927" s="167"/>
      <c r="DOE927" s="167"/>
      <c r="DOF927" s="167"/>
      <c r="DOG927" s="167"/>
      <c r="DOH927" s="167"/>
      <c r="DOI927" s="167"/>
      <c r="DOJ927" s="167"/>
      <c r="DOK927" s="167"/>
      <c r="DOL927" s="167"/>
      <c r="DOM927" s="167"/>
      <c r="DON927" s="167"/>
      <c r="DOO927" s="167"/>
      <c r="DOP927" s="167"/>
      <c r="DOQ927" s="167"/>
      <c r="DOR927" s="167"/>
      <c r="DOS927" s="167"/>
      <c r="DOT927" s="167"/>
      <c r="DOU927" s="167"/>
      <c r="DOV927" s="167"/>
      <c r="DOW927" s="167"/>
      <c r="DOX927" s="167"/>
      <c r="DOY927" s="167"/>
      <c r="DOZ927" s="167"/>
      <c r="DPA927" s="167"/>
      <c r="DPB927" s="167"/>
      <c r="DPC927" s="167"/>
      <c r="DPD927" s="167"/>
      <c r="DPE927" s="167"/>
      <c r="DPF927" s="167"/>
      <c r="DPG927" s="167"/>
      <c r="DPH927" s="167"/>
      <c r="DPI927" s="167"/>
      <c r="DPJ927" s="167"/>
      <c r="DPK927" s="167"/>
      <c r="DPL927" s="167"/>
      <c r="DPM927" s="167"/>
      <c r="DPN927" s="167"/>
      <c r="DPO927" s="167"/>
      <c r="DPP927" s="167"/>
      <c r="DPQ927" s="167"/>
      <c r="DPR927" s="167"/>
      <c r="DPS927" s="167"/>
      <c r="DPT927" s="167"/>
      <c r="DPU927" s="167"/>
      <c r="DPV927" s="167"/>
      <c r="DPW927" s="167"/>
      <c r="DPX927" s="167"/>
      <c r="DPY927" s="167"/>
      <c r="DPZ927" s="167"/>
      <c r="DQA927" s="167"/>
      <c r="DQB927" s="167"/>
      <c r="DQC927" s="167"/>
      <c r="DQD927" s="167"/>
      <c r="DQE927" s="167"/>
      <c r="DQF927" s="167"/>
      <c r="DQG927" s="167"/>
      <c r="DQH927" s="167"/>
      <c r="DQI927" s="167"/>
      <c r="DQJ927" s="167"/>
      <c r="DQK927" s="167"/>
      <c r="DQL927" s="167"/>
      <c r="DQM927" s="167"/>
      <c r="DQN927" s="167"/>
      <c r="DQO927" s="167"/>
      <c r="DQP927" s="167"/>
      <c r="DQQ927" s="167"/>
      <c r="DQR927" s="167"/>
      <c r="DQS927" s="167"/>
      <c r="DQT927" s="167"/>
      <c r="DQU927" s="167"/>
      <c r="DQV927" s="167"/>
      <c r="DQW927" s="167"/>
      <c r="DQX927" s="167"/>
      <c r="DQY927" s="167"/>
      <c r="DQZ927" s="167"/>
      <c r="DRA927" s="167"/>
      <c r="DRB927" s="167"/>
      <c r="DRC927" s="167"/>
      <c r="DRD927" s="167"/>
      <c r="DRE927" s="167"/>
      <c r="DRF927" s="167"/>
      <c r="DRG927" s="167"/>
      <c r="DRH927" s="167"/>
      <c r="DRI927" s="167"/>
      <c r="DRJ927" s="167"/>
      <c r="DRK927" s="167"/>
      <c r="DRL927" s="167"/>
      <c r="DRM927" s="167"/>
      <c r="DRN927" s="167"/>
      <c r="DRO927" s="167"/>
      <c r="DRP927" s="167"/>
      <c r="DRQ927" s="167"/>
      <c r="DRR927" s="167"/>
      <c r="DRS927" s="167"/>
      <c r="DRT927" s="167"/>
      <c r="DRU927" s="167"/>
      <c r="DRV927" s="167"/>
      <c r="DRW927" s="167"/>
      <c r="DRX927" s="167"/>
      <c r="DRY927" s="167"/>
      <c r="DRZ927" s="167"/>
      <c r="DSA927" s="167"/>
      <c r="DSB927" s="167"/>
      <c r="DSC927" s="167"/>
      <c r="DSD927" s="167"/>
      <c r="DSE927" s="167"/>
      <c r="DSF927" s="167"/>
      <c r="DSG927" s="167"/>
      <c r="DSH927" s="167"/>
      <c r="DSI927" s="167"/>
      <c r="DSJ927" s="167"/>
      <c r="DSK927" s="167"/>
      <c r="DSL927" s="167"/>
      <c r="DSM927" s="167"/>
      <c r="DSN927" s="167"/>
      <c r="DSO927" s="167"/>
      <c r="DSP927" s="167"/>
      <c r="DSQ927" s="167"/>
      <c r="DSR927" s="167"/>
      <c r="DSS927" s="167"/>
      <c r="DST927" s="167"/>
      <c r="DSU927" s="167"/>
      <c r="DSV927" s="167"/>
      <c r="DSW927" s="167"/>
      <c r="DSX927" s="167"/>
      <c r="DSY927" s="167"/>
      <c r="DSZ927" s="167"/>
      <c r="DTA927" s="167"/>
      <c r="DTB927" s="167"/>
      <c r="DTC927" s="167"/>
      <c r="DTD927" s="167"/>
      <c r="DTE927" s="167"/>
      <c r="DTF927" s="167"/>
      <c r="DTG927" s="167"/>
      <c r="DTH927" s="167"/>
      <c r="DTI927" s="167"/>
      <c r="DTJ927" s="167"/>
      <c r="DTK927" s="167"/>
      <c r="DTL927" s="167"/>
      <c r="DTM927" s="167"/>
      <c r="DTN927" s="167"/>
      <c r="DTO927" s="167"/>
      <c r="DTP927" s="167"/>
      <c r="DTQ927" s="167"/>
      <c r="DTR927" s="167"/>
      <c r="DTS927" s="167"/>
      <c r="DTT927" s="167"/>
      <c r="DTU927" s="167"/>
      <c r="DTV927" s="167"/>
      <c r="DTW927" s="167"/>
      <c r="DTX927" s="167"/>
      <c r="DTY927" s="167"/>
      <c r="DTZ927" s="167"/>
      <c r="DUA927" s="167"/>
      <c r="DUB927" s="167"/>
      <c r="DUC927" s="167"/>
      <c r="DUD927" s="167"/>
      <c r="DUE927" s="167"/>
      <c r="DUF927" s="167"/>
      <c r="DUG927" s="167"/>
      <c r="DUH927" s="167"/>
      <c r="DUI927" s="167"/>
      <c r="DUJ927" s="167"/>
      <c r="DUK927" s="167"/>
      <c r="DUL927" s="167"/>
      <c r="DUM927" s="167"/>
      <c r="DUN927" s="167"/>
      <c r="DUO927" s="167"/>
      <c r="DUP927" s="167"/>
      <c r="DUQ927" s="167"/>
      <c r="DUR927" s="167"/>
      <c r="DUS927" s="167"/>
      <c r="DUT927" s="167"/>
      <c r="DUU927" s="167"/>
      <c r="DUV927" s="167"/>
      <c r="DUW927" s="167"/>
      <c r="DUX927" s="167"/>
      <c r="DUY927" s="167"/>
      <c r="DUZ927" s="167"/>
      <c r="DVA927" s="167"/>
      <c r="DVB927" s="167"/>
      <c r="DVC927" s="167"/>
      <c r="DVD927" s="167"/>
      <c r="DVE927" s="167"/>
      <c r="DVF927" s="167"/>
      <c r="DVG927" s="167"/>
      <c r="DVH927" s="167"/>
      <c r="DVI927" s="167"/>
      <c r="DVJ927" s="167"/>
      <c r="DVK927" s="167"/>
      <c r="DVL927" s="167"/>
      <c r="DVM927" s="167"/>
      <c r="DVN927" s="167"/>
      <c r="DVO927" s="167"/>
      <c r="DVP927" s="167"/>
      <c r="DVQ927" s="167"/>
      <c r="DVR927" s="167"/>
      <c r="DVS927" s="167"/>
      <c r="DVT927" s="167"/>
      <c r="DVU927" s="167"/>
      <c r="DVV927" s="167"/>
      <c r="DVW927" s="167"/>
      <c r="DVX927" s="167"/>
      <c r="DVY927" s="167"/>
      <c r="DVZ927" s="167"/>
      <c r="DWA927" s="167"/>
      <c r="DWB927" s="167"/>
      <c r="DWC927" s="167"/>
      <c r="DWD927" s="167"/>
      <c r="DWE927" s="167"/>
      <c r="DWF927" s="167"/>
      <c r="DWG927" s="167"/>
      <c r="DWH927" s="167"/>
      <c r="DWI927" s="167"/>
      <c r="DWJ927" s="167"/>
      <c r="DWK927" s="167"/>
      <c r="DWL927" s="167"/>
      <c r="DWM927" s="167"/>
      <c r="DWN927" s="167"/>
      <c r="DWO927" s="167"/>
      <c r="DWP927" s="167"/>
      <c r="DWQ927" s="167"/>
      <c r="DWR927" s="167"/>
      <c r="DWS927" s="167"/>
      <c r="DWT927" s="167"/>
      <c r="DWU927" s="167"/>
      <c r="DWV927" s="167"/>
      <c r="DWW927" s="167"/>
      <c r="DWX927" s="167"/>
      <c r="DWY927" s="167"/>
      <c r="DWZ927" s="167"/>
      <c r="DXA927" s="167"/>
      <c r="DXB927" s="167"/>
      <c r="DXC927" s="167"/>
      <c r="DXD927" s="167"/>
      <c r="DXE927" s="167"/>
      <c r="DXF927" s="167"/>
      <c r="DXG927" s="167"/>
      <c r="DXH927" s="167"/>
      <c r="DXI927" s="167"/>
      <c r="DXJ927" s="167"/>
      <c r="DXK927" s="167"/>
      <c r="DXL927" s="167"/>
      <c r="DXM927" s="167"/>
      <c r="DXN927" s="167"/>
      <c r="DXO927" s="167"/>
      <c r="DXP927" s="167"/>
      <c r="DXQ927" s="167"/>
      <c r="DXR927" s="167"/>
      <c r="DXS927" s="167"/>
      <c r="DXT927" s="167"/>
      <c r="DXU927" s="167"/>
      <c r="DXV927" s="167"/>
      <c r="DXW927" s="167"/>
      <c r="DXX927" s="167"/>
      <c r="DXY927" s="167"/>
      <c r="DXZ927" s="167"/>
      <c r="DYA927" s="167"/>
      <c r="DYB927" s="167"/>
      <c r="DYC927" s="167"/>
      <c r="DYD927" s="167"/>
      <c r="DYE927" s="167"/>
      <c r="DYF927" s="167"/>
      <c r="DYG927" s="167"/>
      <c r="DYH927" s="167"/>
      <c r="DYI927" s="167"/>
      <c r="DYJ927" s="167"/>
      <c r="DYK927" s="167"/>
      <c r="DYL927" s="167"/>
      <c r="DYM927" s="167"/>
      <c r="DYN927" s="167"/>
      <c r="DYO927" s="167"/>
      <c r="DYP927" s="167"/>
      <c r="DYQ927" s="167"/>
      <c r="DYR927" s="167"/>
      <c r="DYS927" s="167"/>
      <c r="DYT927" s="167"/>
      <c r="DYU927" s="167"/>
      <c r="DYV927" s="167"/>
      <c r="DYW927" s="167"/>
      <c r="DYX927" s="167"/>
      <c r="DYY927" s="167"/>
      <c r="DYZ927" s="167"/>
      <c r="DZA927" s="167"/>
      <c r="DZB927" s="167"/>
      <c r="DZC927" s="167"/>
      <c r="DZD927" s="167"/>
      <c r="DZE927" s="167"/>
      <c r="DZF927" s="167"/>
      <c r="DZG927" s="167"/>
      <c r="DZH927" s="167"/>
      <c r="DZI927" s="167"/>
      <c r="DZJ927" s="167"/>
      <c r="DZK927" s="167"/>
      <c r="DZL927" s="167"/>
      <c r="DZM927" s="167"/>
      <c r="DZN927" s="167"/>
      <c r="DZO927" s="167"/>
      <c r="DZP927" s="167"/>
      <c r="DZQ927" s="167"/>
      <c r="DZR927" s="167"/>
      <c r="DZS927" s="167"/>
      <c r="DZT927" s="167"/>
      <c r="DZU927" s="167"/>
      <c r="DZV927" s="167"/>
      <c r="DZW927" s="167"/>
      <c r="DZX927" s="167"/>
      <c r="DZY927" s="167"/>
      <c r="DZZ927" s="167"/>
      <c r="EAA927" s="167"/>
      <c r="EAB927" s="167"/>
      <c r="EAC927" s="167"/>
      <c r="EAD927" s="167"/>
      <c r="EAE927" s="167"/>
      <c r="EAF927" s="167"/>
      <c r="EAG927" s="167"/>
      <c r="EAH927" s="167"/>
      <c r="EAI927" s="167"/>
      <c r="EAJ927" s="167"/>
      <c r="EAK927" s="167"/>
      <c r="EAL927" s="167"/>
      <c r="EAM927" s="167"/>
      <c r="EAN927" s="167"/>
      <c r="EAO927" s="167"/>
      <c r="EAP927" s="167"/>
      <c r="EAQ927" s="167"/>
      <c r="EAR927" s="167"/>
      <c r="EAS927" s="167"/>
      <c r="EAT927" s="167"/>
      <c r="EAU927" s="167"/>
      <c r="EAV927" s="167"/>
      <c r="EAW927" s="167"/>
      <c r="EAX927" s="167"/>
      <c r="EAY927" s="167"/>
      <c r="EAZ927" s="167"/>
      <c r="EBA927" s="167"/>
      <c r="EBB927" s="167"/>
      <c r="EBC927" s="167"/>
      <c r="EBD927" s="167"/>
      <c r="EBE927" s="167"/>
      <c r="EBF927" s="167"/>
      <c r="EBG927" s="167"/>
      <c r="EBH927" s="167"/>
      <c r="EBI927" s="167"/>
      <c r="EBJ927" s="167"/>
      <c r="EBK927" s="167"/>
      <c r="EBL927" s="167"/>
      <c r="EBM927" s="167"/>
      <c r="EBN927" s="167"/>
      <c r="EBO927" s="167"/>
      <c r="EBP927" s="167"/>
      <c r="EBQ927" s="167"/>
      <c r="EBR927" s="167"/>
      <c r="EBS927" s="167"/>
      <c r="EBT927" s="167"/>
      <c r="EBU927" s="167"/>
      <c r="EBV927" s="167"/>
      <c r="EBW927" s="167"/>
      <c r="EBX927" s="167"/>
      <c r="EBY927" s="167"/>
      <c r="EBZ927" s="167"/>
      <c r="ECA927" s="167"/>
      <c r="ECB927" s="167"/>
      <c r="ECC927" s="167"/>
      <c r="ECD927" s="167"/>
      <c r="ECE927" s="167"/>
      <c r="ECF927" s="167"/>
      <c r="ECG927" s="167"/>
      <c r="ECH927" s="167"/>
      <c r="ECI927" s="167"/>
      <c r="ECJ927" s="167"/>
      <c r="ECK927" s="167"/>
      <c r="ECL927" s="167"/>
      <c r="ECM927" s="167"/>
      <c r="ECN927" s="167"/>
      <c r="ECO927" s="167"/>
      <c r="ECP927" s="167"/>
      <c r="ECQ927" s="167"/>
      <c r="ECR927" s="167"/>
      <c r="ECS927" s="167"/>
      <c r="ECT927" s="167"/>
      <c r="ECU927" s="167"/>
      <c r="ECV927" s="167"/>
      <c r="ECW927" s="167"/>
      <c r="ECX927" s="167"/>
      <c r="ECY927" s="167"/>
      <c r="ECZ927" s="167"/>
      <c r="EDA927" s="167"/>
      <c r="EDB927" s="167"/>
      <c r="EDC927" s="167"/>
      <c r="EDD927" s="167"/>
      <c r="EDE927" s="167"/>
      <c r="EDF927" s="167"/>
      <c r="EDG927" s="167"/>
      <c r="EDH927" s="167"/>
      <c r="EDI927" s="167"/>
      <c r="EDJ927" s="167"/>
      <c r="EDK927" s="167"/>
      <c r="EDL927" s="167"/>
      <c r="EDM927" s="167"/>
      <c r="EDN927" s="167"/>
      <c r="EDO927" s="167"/>
      <c r="EDP927" s="167"/>
      <c r="EDQ927" s="167"/>
      <c r="EDR927" s="167"/>
      <c r="EDS927" s="167"/>
      <c r="EDT927" s="167"/>
      <c r="EDU927" s="167"/>
      <c r="EDV927" s="167"/>
      <c r="EDW927" s="167"/>
      <c r="EDX927" s="167"/>
      <c r="EDY927" s="167"/>
      <c r="EDZ927" s="167"/>
      <c r="EEA927" s="167"/>
      <c r="EEB927" s="167"/>
      <c r="EEC927" s="167"/>
      <c r="EED927" s="167"/>
      <c r="EEE927" s="167"/>
      <c r="EEF927" s="167"/>
      <c r="EEG927" s="167"/>
      <c r="EEH927" s="167"/>
      <c r="EEI927" s="167"/>
      <c r="EEJ927" s="167"/>
      <c r="EEK927" s="167"/>
      <c r="EEL927" s="167"/>
      <c r="EEM927" s="167"/>
      <c r="EEN927" s="167"/>
      <c r="EEO927" s="167"/>
      <c r="EEP927" s="167"/>
      <c r="EEQ927" s="167"/>
      <c r="EER927" s="167"/>
      <c r="EES927" s="167"/>
      <c r="EET927" s="167"/>
      <c r="EEU927" s="167"/>
      <c r="EEV927" s="167"/>
      <c r="EEW927" s="167"/>
      <c r="EEX927" s="167"/>
      <c r="EEY927" s="167"/>
      <c r="EEZ927" s="167"/>
      <c r="EFA927" s="167"/>
      <c r="EFB927" s="167"/>
      <c r="EFC927" s="167"/>
      <c r="EFD927" s="167"/>
      <c r="EFE927" s="167"/>
      <c r="EFF927" s="167"/>
      <c r="EFG927" s="167"/>
      <c r="EFH927" s="167"/>
      <c r="EFI927" s="167"/>
      <c r="EFJ927" s="167"/>
      <c r="EFK927" s="167"/>
      <c r="EFL927" s="167"/>
      <c r="EFM927" s="167"/>
      <c r="EFN927" s="167"/>
      <c r="EFO927" s="167"/>
      <c r="EFP927" s="167"/>
      <c r="EFQ927" s="167"/>
      <c r="EFR927" s="167"/>
      <c r="EFS927" s="167"/>
      <c r="EFT927" s="167"/>
      <c r="EFU927" s="167"/>
      <c r="EFV927" s="167"/>
      <c r="EFW927" s="167"/>
      <c r="EFX927" s="167"/>
      <c r="EFY927" s="167"/>
      <c r="EFZ927" s="167"/>
      <c r="EGA927" s="167"/>
      <c r="EGB927" s="167"/>
      <c r="EGC927" s="167"/>
      <c r="EGD927" s="167"/>
      <c r="EGE927" s="167"/>
      <c r="EGF927" s="167"/>
      <c r="EGG927" s="167"/>
      <c r="EGH927" s="167"/>
      <c r="EGI927" s="167"/>
      <c r="EGJ927" s="167"/>
      <c r="EGK927" s="167"/>
      <c r="EGL927" s="167"/>
      <c r="EGM927" s="167"/>
      <c r="EGN927" s="167"/>
      <c r="EGO927" s="167"/>
      <c r="EGP927" s="167"/>
      <c r="EGQ927" s="167"/>
      <c r="EGR927" s="167"/>
      <c r="EGS927" s="167"/>
      <c r="EGT927" s="167"/>
      <c r="EGU927" s="167"/>
      <c r="EGV927" s="167"/>
      <c r="EGW927" s="167"/>
      <c r="EGX927" s="167"/>
      <c r="EGY927" s="167"/>
      <c r="EGZ927" s="167"/>
      <c r="EHA927" s="167"/>
      <c r="EHB927" s="167"/>
      <c r="EHC927" s="167"/>
      <c r="EHD927" s="167"/>
      <c r="EHE927" s="167"/>
      <c r="EHF927" s="167"/>
      <c r="EHG927" s="167"/>
      <c r="EHH927" s="167"/>
      <c r="EHI927" s="167"/>
      <c r="EHJ927" s="167"/>
      <c r="EHK927" s="167"/>
      <c r="EHL927" s="167"/>
      <c r="EHM927" s="167"/>
      <c r="EHN927" s="167"/>
      <c r="EHO927" s="167"/>
      <c r="EHP927" s="167"/>
      <c r="EHQ927" s="167"/>
      <c r="EHR927" s="167"/>
      <c r="EHS927" s="167"/>
      <c r="EHT927" s="167"/>
      <c r="EHU927" s="167"/>
      <c r="EHV927" s="167"/>
      <c r="EHW927" s="167"/>
      <c r="EHX927" s="167"/>
      <c r="EHY927" s="167"/>
      <c r="EHZ927" s="167"/>
      <c r="EIA927" s="167"/>
      <c r="EIB927" s="167"/>
      <c r="EIC927" s="167"/>
      <c r="EID927" s="167"/>
      <c r="EIE927" s="167"/>
      <c r="EIF927" s="167"/>
      <c r="EIG927" s="167"/>
      <c r="EIH927" s="167"/>
      <c r="EII927" s="167"/>
      <c r="EIJ927" s="167"/>
      <c r="EIK927" s="167"/>
      <c r="EIL927" s="167"/>
      <c r="EIM927" s="167"/>
      <c r="EIN927" s="167"/>
      <c r="EIO927" s="167"/>
      <c r="EIP927" s="167"/>
      <c r="EIQ927" s="167"/>
      <c r="EIR927" s="167"/>
      <c r="EIS927" s="167"/>
      <c r="EIT927" s="167"/>
      <c r="EIU927" s="167"/>
      <c r="EIV927" s="167"/>
      <c r="EIW927" s="167"/>
      <c r="EIX927" s="167"/>
      <c r="EIY927" s="167"/>
      <c r="EIZ927" s="167"/>
      <c r="EJA927" s="167"/>
      <c r="EJB927" s="167"/>
      <c r="EJC927" s="167"/>
      <c r="EJD927" s="167"/>
      <c r="EJE927" s="167"/>
      <c r="EJF927" s="167"/>
      <c r="EJG927" s="167"/>
      <c r="EJH927" s="167"/>
      <c r="EJI927" s="167"/>
      <c r="EJJ927" s="167"/>
      <c r="EJK927" s="167"/>
      <c r="EJL927" s="167"/>
      <c r="EJM927" s="167"/>
      <c r="EJN927" s="167"/>
      <c r="EJO927" s="167"/>
      <c r="EJP927" s="167"/>
      <c r="EJQ927" s="167"/>
      <c r="EJR927" s="167"/>
      <c r="EJS927" s="167"/>
      <c r="EJT927" s="167"/>
      <c r="EJU927" s="167"/>
      <c r="EJV927" s="167"/>
      <c r="EJW927" s="167"/>
      <c r="EJX927" s="167"/>
      <c r="EJY927" s="167"/>
      <c r="EJZ927" s="167"/>
      <c r="EKA927" s="167"/>
      <c r="EKB927" s="167"/>
      <c r="EKC927" s="167"/>
      <c r="EKD927" s="167"/>
      <c r="EKE927" s="167"/>
      <c r="EKF927" s="167"/>
      <c r="EKG927" s="167"/>
      <c r="EKH927" s="167"/>
      <c r="EKI927" s="167"/>
      <c r="EKJ927" s="167"/>
      <c r="EKK927" s="167"/>
      <c r="EKL927" s="167"/>
      <c r="EKM927" s="167"/>
      <c r="EKN927" s="167"/>
      <c r="EKO927" s="167"/>
      <c r="EKP927" s="167"/>
      <c r="EKQ927" s="167"/>
      <c r="EKR927" s="167"/>
      <c r="EKS927" s="167"/>
      <c r="EKT927" s="167"/>
      <c r="EKU927" s="167"/>
      <c r="EKV927" s="167"/>
      <c r="EKW927" s="167"/>
      <c r="EKX927" s="167"/>
      <c r="EKY927" s="167"/>
      <c r="EKZ927" s="167"/>
      <c r="ELA927" s="167"/>
      <c r="ELB927" s="167"/>
      <c r="ELC927" s="167"/>
      <c r="ELD927" s="167"/>
      <c r="ELE927" s="167"/>
      <c r="ELF927" s="167"/>
      <c r="ELG927" s="167"/>
      <c r="ELH927" s="167"/>
      <c r="ELI927" s="167"/>
      <c r="ELJ927" s="167"/>
      <c r="ELK927" s="167"/>
      <c r="ELL927" s="167"/>
      <c r="ELM927" s="167"/>
      <c r="ELN927" s="167"/>
      <c r="ELO927" s="167"/>
      <c r="ELP927" s="167"/>
      <c r="ELQ927" s="167"/>
      <c r="ELR927" s="167"/>
      <c r="ELS927" s="167"/>
      <c r="ELT927" s="167"/>
      <c r="ELU927" s="167"/>
      <c r="ELV927" s="167"/>
      <c r="ELW927" s="167"/>
      <c r="ELX927" s="167"/>
      <c r="ELY927" s="167"/>
      <c r="ELZ927" s="167"/>
      <c r="EMA927" s="167"/>
      <c r="EMB927" s="167"/>
      <c r="EMC927" s="167"/>
      <c r="EMD927" s="167"/>
      <c r="EME927" s="167"/>
      <c r="EMF927" s="167"/>
      <c r="EMG927" s="167"/>
      <c r="EMH927" s="167"/>
      <c r="EMI927" s="167"/>
      <c r="EMJ927" s="167"/>
      <c r="EMK927" s="167"/>
      <c r="EML927" s="167"/>
      <c r="EMM927" s="167"/>
      <c r="EMN927" s="167"/>
      <c r="EMO927" s="167"/>
      <c r="EMP927" s="167"/>
      <c r="EMQ927" s="167"/>
      <c r="EMR927" s="167"/>
      <c r="EMS927" s="167"/>
      <c r="EMT927" s="167"/>
      <c r="EMU927" s="167"/>
      <c r="EMV927" s="167"/>
      <c r="EMW927" s="167"/>
      <c r="EMX927" s="167"/>
      <c r="EMY927" s="167"/>
      <c r="EMZ927" s="167"/>
      <c r="ENA927" s="167"/>
      <c r="ENB927" s="167"/>
      <c r="ENC927" s="167"/>
      <c r="END927" s="167"/>
      <c r="ENE927" s="167"/>
      <c r="ENF927" s="167"/>
      <c r="ENG927" s="167"/>
      <c r="ENH927" s="167"/>
      <c r="ENI927" s="167"/>
      <c r="ENJ927" s="167"/>
      <c r="ENK927" s="167"/>
      <c r="ENL927" s="167"/>
      <c r="ENM927" s="167"/>
      <c r="ENN927" s="167"/>
      <c r="ENO927" s="167"/>
      <c r="ENP927" s="167"/>
      <c r="ENQ927" s="167"/>
      <c r="ENR927" s="167"/>
      <c r="ENS927" s="167"/>
      <c r="ENT927" s="167"/>
      <c r="ENU927" s="167"/>
      <c r="ENV927" s="167"/>
      <c r="ENW927" s="167"/>
      <c r="ENX927" s="167"/>
      <c r="ENY927" s="167"/>
      <c r="ENZ927" s="167"/>
      <c r="EOA927" s="167"/>
      <c r="EOB927" s="167"/>
      <c r="EOC927" s="167"/>
      <c r="EOD927" s="167"/>
      <c r="EOE927" s="167"/>
      <c r="EOF927" s="167"/>
      <c r="EOG927" s="167"/>
      <c r="EOH927" s="167"/>
      <c r="EOI927" s="167"/>
      <c r="EOJ927" s="167"/>
      <c r="EOK927" s="167"/>
      <c r="EOL927" s="167"/>
      <c r="EOM927" s="167"/>
      <c r="EON927" s="167"/>
      <c r="EOO927" s="167"/>
      <c r="EOP927" s="167"/>
      <c r="EOQ927" s="167"/>
      <c r="EOR927" s="167"/>
      <c r="EOS927" s="167"/>
      <c r="EOT927" s="167"/>
      <c r="EOU927" s="167"/>
      <c r="EOV927" s="167"/>
      <c r="EOW927" s="167"/>
      <c r="EOX927" s="167"/>
      <c r="EOY927" s="167"/>
      <c r="EOZ927" s="167"/>
      <c r="EPA927" s="167"/>
      <c r="EPB927" s="167"/>
      <c r="EPC927" s="167"/>
      <c r="EPD927" s="167"/>
      <c r="EPE927" s="167"/>
      <c r="EPF927" s="167"/>
      <c r="EPG927" s="167"/>
      <c r="EPH927" s="167"/>
      <c r="EPI927" s="167"/>
      <c r="EPJ927" s="167"/>
      <c r="EPK927" s="167"/>
      <c r="EPL927" s="167"/>
      <c r="EPM927" s="167"/>
      <c r="EPN927" s="167"/>
      <c r="EPO927" s="167"/>
      <c r="EPP927" s="167"/>
      <c r="EPQ927" s="167"/>
      <c r="EPR927" s="167"/>
      <c r="EPS927" s="167"/>
      <c r="EPT927" s="167"/>
      <c r="EPU927" s="167"/>
      <c r="EPV927" s="167"/>
      <c r="EPW927" s="167"/>
      <c r="EPX927" s="167"/>
      <c r="EPY927" s="167"/>
      <c r="EPZ927" s="167"/>
      <c r="EQA927" s="167"/>
      <c r="EQB927" s="167"/>
      <c r="EQC927" s="167"/>
      <c r="EQD927" s="167"/>
      <c r="EQE927" s="167"/>
      <c r="EQF927" s="167"/>
      <c r="EQG927" s="167"/>
      <c r="EQH927" s="167"/>
      <c r="EQI927" s="167"/>
      <c r="EQJ927" s="167"/>
      <c r="EQK927" s="167"/>
      <c r="EQL927" s="167"/>
      <c r="EQM927" s="167"/>
      <c r="EQN927" s="167"/>
      <c r="EQO927" s="167"/>
      <c r="EQP927" s="167"/>
      <c r="EQQ927" s="167"/>
      <c r="EQR927" s="167"/>
      <c r="EQS927" s="167"/>
      <c r="EQT927" s="167"/>
      <c r="EQU927" s="167"/>
      <c r="EQV927" s="167"/>
      <c r="EQW927" s="167"/>
      <c r="EQX927" s="167"/>
      <c r="EQY927" s="167"/>
      <c r="EQZ927" s="167"/>
      <c r="ERA927" s="167"/>
      <c r="ERB927" s="167"/>
      <c r="ERC927" s="167"/>
      <c r="ERD927" s="167"/>
      <c r="ERE927" s="167"/>
      <c r="ERF927" s="167"/>
      <c r="ERG927" s="167"/>
      <c r="ERH927" s="167"/>
      <c r="ERI927" s="167"/>
      <c r="ERJ927" s="167"/>
      <c r="ERK927" s="167"/>
      <c r="ERL927" s="167"/>
      <c r="ERM927" s="167"/>
      <c r="ERN927" s="167"/>
      <c r="ERO927" s="167"/>
      <c r="ERP927" s="167"/>
      <c r="ERQ927" s="167"/>
      <c r="ERR927" s="167"/>
      <c r="ERS927" s="167"/>
      <c r="ERT927" s="167"/>
      <c r="ERU927" s="167"/>
      <c r="ERV927" s="167"/>
      <c r="ERW927" s="167"/>
      <c r="ERX927" s="167"/>
      <c r="ERY927" s="167"/>
      <c r="ERZ927" s="167"/>
      <c r="ESA927" s="167"/>
      <c r="ESB927" s="167"/>
      <c r="ESC927" s="167"/>
      <c r="ESD927" s="167"/>
      <c r="ESE927" s="167"/>
      <c r="ESF927" s="167"/>
      <c r="ESG927" s="167"/>
      <c r="ESH927" s="167"/>
      <c r="ESI927" s="167"/>
      <c r="ESJ927" s="167"/>
      <c r="ESK927" s="167"/>
      <c r="ESL927" s="167"/>
      <c r="ESM927" s="167"/>
      <c r="ESN927" s="167"/>
      <c r="ESO927" s="167"/>
      <c r="ESP927" s="167"/>
      <c r="ESQ927" s="167"/>
      <c r="ESR927" s="167"/>
      <c r="ESS927" s="167"/>
      <c r="EST927" s="167"/>
      <c r="ESU927" s="167"/>
      <c r="ESV927" s="167"/>
      <c r="ESW927" s="167"/>
      <c r="ESX927" s="167"/>
      <c r="ESY927" s="167"/>
      <c r="ESZ927" s="167"/>
      <c r="ETA927" s="167"/>
      <c r="ETB927" s="167"/>
      <c r="ETC927" s="167"/>
      <c r="ETD927" s="167"/>
      <c r="ETE927" s="167"/>
      <c r="ETF927" s="167"/>
      <c r="ETG927" s="167"/>
      <c r="ETH927" s="167"/>
      <c r="ETI927" s="167"/>
      <c r="ETJ927" s="167"/>
      <c r="ETK927" s="167"/>
      <c r="ETL927" s="167"/>
      <c r="ETM927" s="167"/>
      <c r="ETN927" s="167"/>
      <c r="ETO927" s="167"/>
      <c r="ETP927" s="167"/>
      <c r="ETQ927" s="167"/>
      <c r="ETR927" s="167"/>
      <c r="ETS927" s="167"/>
      <c r="ETT927" s="167"/>
      <c r="ETU927" s="167"/>
      <c r="ETV927" s="167"/>
      <c r="ETW927" s="167"/>
      <c r="ETX927" s="167"/>
      <c r="ETY927" s="167"/>
      <c r="ETZ927" s="167"/>
      <c r="EUA927" s="167"/>
      <c r="EUB927" s="167"/>
      <c r="EUC927" s="167"/>
      <c r="EUD927" s="167"/>
      <c r="EUE927" s="167"/>
      <c r="EUF927" s="167"/>
      <c r="EUG927" s="167"/>
      <c r="EUH927" s="167"/>
      <c r="EUI927" s="167"/>
      <c r="EUJ927" s="167"/>
      <c r="EUK927" s="167"/>
      <c r="EUL927" s="167"/>
      <c r="EUM927" s="167"/>
      <c r="EUN927" s="167"/>
      <c r="EUO927" s="167"/>
      <c r="EUP927" s="167"/>
      <c r="EUQ927" s="167"/>
      <c r="EUR927" s="167"/>
      <c r="EUS927" s="167"/>
      <c r="EUT927" s="167"/>
      <c r="EUU927" s="167"/>
      <c r="EUV927" s="167"/>
      <c r="EUW927" s="167"/>
      <c r="EUX927" s="167"/>
      <c r="EUY927" s="167"/>
      <c r="EUZ927" s="167"/>
      <c r="EVA927" s="167"/>
      <c r="EVB927" s="167"/>
      <c r="EVC927" s="167"/>
      <c r="EVD927" s="167"/>
      <c r="EVE927" s="167"/>
      <c r="EVF927" s="167"/>
      <c r="EVG927" s="167"/>
      <c r="EVH927" s="167"/>
      <c r="EVI927" s="167"/>
      <c r="EVJ927" s="167"/>
      <c r="EVK927" s="167"/>
      <c r="EVL927" s="167"/>
      <c r="EVM927" s="167"/>
      <c r="EVN927" s="167"/>
      <c r="EVO927" s="167"/>
      <c r="EVP927" s="167"/>
      <c r="EVQ927" s="167"/>
      <c r="EVR927" s="167"/>
      <c r="EVS927" s="167"/>
      <c r="EVT927" s="167"/>
      <c r="EVU927" s="167"/>
      <c r="EVV927" s="167"/>
      <c r="EVW927" s="167"/>
      <c r="EVX927" s="167"/>
      <c r="EVY927" s="167"/>
      <c r="EVZ927" s="167"/>
      <c r="EWA927" s="167"/>
      <c r="EWB927" s="167"/>
      <c r="EWC927" s="167"/>
      <c r="EWD927" s="167"/>
      <c r="EWE927" s="167"/>
      <c r="EWF927" s="167"/>
      <c r="EWG927" s="167"/>
      <c r="EWH927" s="167"/>
      <c r="EWI927" s="167"/>
      <c r="EWJ927" s="167"/>
      <c r="EWK927" s="167"/>
      <c r="EWL927" s="167"/>
      <c r="EWM927" s="167"/>
      <c r="EWN927" s="167"/>
      <c r="EWO927" s="167"/>
      <c r="EWP927" s="167"/>
      <c r="EWQ927" s="167"/>
      <c r="EWR927" s="167"/>
      <c r="EWS927" s="167"/>
      <c r="EWT927" s="167"/>
      <c r="EWU927" s="167"/>
      <c r="EWV927" s="167"/>
      <c r="EWW927" s="167"/>
      <c r="EWX927" s="167"/>
      <c r="EWY927" s="167"/>
      <c r="EWZ927" s="167"/>
      <c r="EXA927" s="167"/>
      <c r="EXB927" s="167"/>
      <c r="EXC927" s="167"/>
      <c r="EXD927" s="167"/>
      <c r="EXE927" s="167"/>
      <c r="EXF927" s="167"/>
      <c r="EXG927" s="167"/>
      <c r="EXH927" s="167"/>
      <c r="EXI927" s="167"/>
      <c r="EXJ927" s="167"/>
      <c r="EXK927" s="167"/>
      <c r="EXL927" s="167"/>
      <c r="EXM927" s="167"/>
      <c r="EXN927" s="167"/>
      <c r="EXO927" s="167"/>
      <c r="EXP927" s="167"/>
      <c r="EXQ927" s="167"/>
      <c r="EXR927" s="167"/>
      <c r="EXS927" s="167"/>
      <c r="EXT927" s="167"/>
      <c r="EXU927" s="167"/>
      <c r="EXV927" s="167"/>
      <c r="EXW927" s="167"/>
      <c r="EXX927" s="167"/>
      <c r="EXY927" s="167"/>
      <c r="EXZ927" s="167"/>
      <c r="EYA927" s="167"/>
      <c r="EYB927" s="167"/>
      <c r="EYC927" s="167"/>
      <c r="EYD927" s="167"/>
      <c r="EYE927" s="167"/>
      <c r="EYF927" s="167"/>
      <c r="EYG927" s="167"/>
      <c r="EYH927" s="167"/>
      <c r="EYI927" s="167"/>
      <c r="EYJ927" s="167"/>
      <c r="EYK927" s="167"/>
      <c r="EYL927" s="167"/>
      <c r="EYM927" s="167"/>
      <c r="EYN927" s="167"/>
      <c r="EYO927" s="167"/>
      <c r="EYP927" s="167"/>
      <c r="EYQ927" s="167"/>
      <c r="EYR927" s="167"/>
      <c r="EYS927" s="167"/>
      <c r="EYT927" s="167"/>
      <c r="EYU927" s="167"/>
      <c r="EYV927" s="167"/>
      <c r="EYW927" s="167"/>
      <c r="EYX927" s="167"/>
      <c r="EYY927" s="167"/>
      <c r="EYZ927" s="167"/>
      <c r="EZA927" s="167"/>
      <c r="EZB927" s="167"/>
      <c r="EZC927" s="167"/>
      <c r="EZD927" s="167"/>
      <c r="EZE927" s="167"/>
      <c r="EZF927" s="167"/>
      <c r="EZG927" s="167"/>
      <c r="EZH927" s="167"/>
      <c r="EZI927" s="167"/>
      <c r="EZJ927" s="167"/>
      <c r="EZK927" s="167"/>
      <c r="EZL927" s="167"/>
      <c r="EZM927" s="167"/>
      <c r="EZN927" s="167"/>
      <c r="EZO927" s="167"/>
      <c r="EZP927" s="167"/>
      <c r="EZQ927" s="167"/>
      <c r="EZR927" s="167"/>
      <c r="EZS927" s="167"/>
      <c r="EZT927" s="167"/>
      <c r="EZU927" s="167"/>
      <c r="EZV927" s="167"/>
      <c r="EZW927" s="167"/>
      <c r="EZX927" s="167"/>
      <c r="EZY927" s="167"/>
      <c r="EZZ927" s="167"/>
      <c r="FAA927" s="167"/>
      <c r="FAB927" s="167"/>
      <c r="FAC927" s="167"/>
      <c r="FAD927" s="167"/>
      <c r="FAE927" s="167"/>
      <c r="FAF927" s="167"/>
      <c r="FAG927" s="167"/>
      <c r="FAH927" s="167"/>
      <c r="FAI927" s="167"/>
      <c r="FAJ927" s="167"/>
      <c r="FAK927" s="167"/>
      <c r="FAL927" s="167"/>
      <c r="FAM927" s="167"/>
      <c r="FAN927" s="167"/>
      <c r="FAO927" s="167"/>
      <c r="FAP927" s="167"/>
      <c r="FAQ927" s="167"/>
      <c r="FAR927" s="167"/>
      <c r="FAS927" s="167"/>
      <c r="FAT927" s="167"/>
      <c r="FAU927" s="167"/>
      <c r="FAV927" s="167"/>
      <c r="FAW927" s="167"/>
      <c r="FAX927" s="167"/>
      <c r="FAY927" s="167"/>
      <c r="FAZ927" s="167"/>
      <c r="FBA927" s="167"/>
      <c r="FBB927" s="167"/>
      <c r="FBC927" s="167"/>
      <c r="FBD927" s="167"/>
      <c r="FBE927" s="167"/>
      <c r="FBF927" s="167"/>
      <c r="FBG927" s="167"/>
      <c r="FBH927" s="167"/>
      <c r="FBI927" s="167"/>
      <c r="FBJ927" s="167"/>
      <c r="FBK927" s="167"/>
      <c r="FBL927" s="167"/>
      <c r="FBM927" s="167"/>
      <c r="FBN927" s="167"/>
      <c r="FBO927" s="167"/>
      <c r="FBP927" s="167"/>
      <c r="FBQ927" s="167"/>
      <c r="FBR927" s="167"/>
      <c r="FBS927" s="167"/>
      <c r="FBT927" s="167"/>
      <c r="FBU927" s="167"/>
      <c r="FBV927" s="167"/>
      <c r="FBW927" s="167"/>
      <c r="FBX927" s="167"/>
      <c r="FBY927" s="167"/>
      <c r="FBZ927" s="167"/>
      <c r="FCA927" s="167"/>
      <c r="FCB927" s="167"/>
      <c r="FCC927" s="167"/>
      <c r="FCD927" s="167"/>
      <c r="FCE927" s="167"/>
      <c r="FCF927" s="167"/>
      <c r="FCG927" s="167"/>
      <c r="FCH927" s="167"/>
      <c r="FCI927" s="167"/>
      <c r="FCJ927" s="167"/>
      <c r="FCK927" s="167"/>
      <c r="FCL927" s="167"/>
      <c r="FCM927" s="167"/>
      <c r="FCN927" s="167"/>
      <c r="FCO927" s="167"/>
      <c r="FCP927" s="167"/>
      <c r="FCQ927" s="167"/>
      <c r="FCR927" s="167"/>
      <c r="FCS927" s="167"/>
      <c r="FCT927" s="167"/>
      <c r="FCU927" s="167"/>
      <c r="FCV927" s="167"/>
      <c r="FCW927" s="167"/>
      <c r="FCX927" s="167"/>
      <c r="FCY927" s="167"/>
      <c r="FCZ927" s="167"/>
      <c r="FDA927" s="167"/>
      <c r="FDB927" s="167"/>
      <c r="FDC927" s="167"/>
      <c r="FDD927" s="167"/>
      <c r="FDE927" s="167"/>
      <c r="FDF927" s="167"/>
      <c r="FDG927" s="167"/>
      <c r="FDH927" s="167"/>
      <c r="FDI927" s="167"/>
      <c r="FDJ927" s="167"/>
      <c r="FDK927" s="167"/>
      <c r="FDL927" s="167"/>
      <c r="FDM927" s="167"/>
      <c r="FDN927" s="167"/>
      <c r="FDO927" s="167"/>
      <c r="FDP927" s="167"/>
      <c r="FDQ927" s="167"/>
      <c r="FDR927" s="167"/>
      <c r="FDS927" s="167"/>
      <c r="FDT927" s="167"/>
      <c r="FDU927" s="167"/>
      <c r="FDV927" s="167"/>
      <c r="FDW927" s="167"/>
      <c r="FDX927" s="167"/>
      <c r="FDY927" s="167"/>
      <c r="FDZ927" s="167"/>
      <c r="FEA927" s="167"/>
      <c r="FEB927" s="167"/>
      <c r="FEC927" s="167"/>
      <c r="FED927" s="167"/>
      <c r="FEE927" s="167"/>
      <c r="FEF927" s="167"/>
      <c r="FEG927" s="167"/>
      <c r="FEH927" s="167"/>
      <c r="FEI927" s="167"/>
      <c r="FEJ927" s="167"/>
      <c r="FEK927" s="167"/>
      <c r="FEL927" s="167"/>
      <c r="FEM927" s="167"/>
      <c r="FEN927" s="167"/>
      <c r="FEO927" s="167"/>
      <c r="FEP927" s="167"/>
      <c r="FEQ927" s="167"/>
      <c r="FER927" s="167"/>
      <c r="FES927" s="167"/>
      <c r="FET927" s="167"/>
      <c r="FEU927" s="167"/>
      <c r="FEV927" s="167"/>
      <c r="FEW927" s="167"/>
      <c r="FEX927" s="167"/>
      <c r="FEY927" s="167"/>
      <c r="FEZ927" s="167"/>
      <c r="FFA927" s="167"/>
      <c r="FFB927" s="167"/>
      <c r="FFC927" s="167"/>
      <c r="FFD927" s="167"/>
      <c r="FFE927" s="167"/>
      <c r="FFF927" s="167"/>
      <c r="FFG927" s="167"/>
      <c r="FFH927" s="167"/>
      <c r="FFI927" s="167"/>
      <c r="FFJ927" s="167"/>
      <c r="FFK927" s="167"/>
      <c r="FFL927" s="167"/>
      <c r="FFM927" s="167"/>
      <c r="FFN927" s="167"/>
      <c r="FFO927" s="167"/>
      <c r="FFP927" s="167"/>
      <c r="FFQ927" s="167"/>
      <c r="FFR927" s="167"/>
      <c r="FFS927" s="167"/>
      <c r="FFT927" s="167"/>
      <c r="FFU927" s="167"/>
      <c r="FFV927" s="167"/>
      <c r="FFW927" s="167"/>
      <c r="FFX927" s="167"/>
      <c r="FFY927" s="167"/>
      <c r="FFZ927" s="167"/>
      <c r="FGA927" s="167"/>
      <c r="FGB927" s="167"/>
      <c r="FGC927" s="167"/>
      <c r="FGD927" s="167"/>
      <c r="FGE927" s="167"/>
      <c r="FGF927" s="167"/>
      <c r="FGG927" s="167"/>
      <c r="FGH927" s="167"/>
      <c r="FGI927" s="167"/>
      <c r="FGJ927" s="167"/>
      <c r="FGK927" s="167"/>
      <c r="FGL927" s="167"/>
      <c r="FGM927" s="167"/>
      <c r="FGN927" s="167"/>
      <c r="FGO927" s="167"/>
      <c r="FGP927" s="167"/>
      <c r="FGQ927" s="167"/>
      <c r="FGR927" s="167"/>
      <c r="FGS927" s="167"/>
      <c r="FGT927" s="167"/>
      <c r="FGU927" s="167"/>
      <c r="FGV927" s="167"/>
      <c r="FGW927" s="167"/>
      <c r="FGX927" s="167"/>
      <c r="FGY927" s="167"/>
      <c r="FGZ927" s="167"/>
      <c r="FHA927" s="167"/>
      <c r="FHB927" s="167"/>
      <c r="FHC927" s="167"/>
      <c r="FHD927" s="167"/>
      <c r="FHE927" s="167"/>
      <c r="FHF927" s="167"/>
      <c r="FHG927" s="167"/>
      <c r="FHH927" s="167"/>
      <c r="FHI927" s="167"/>
      <c r="FHJ927" s="167"/>
      <c r="FHK927" s="167"/>
      <c r="FHL927" s="167"/>
      <c r="FHM927" s="167"/>
      <c r="FHN927" s="167"/>
      <c r="FHO927" s="167"/>
      <c r="FHP927" s="167"/>
      <c r="FHQ927" s="167"/>
      <c r="FHR927" s="167"/>
      <c r="FHS927" s="167"/>
      <c r="FHT927" s="167"/>
      <c r="FHU927" s="167"/>
      <c r="FHV927" s="167"/>
      <c r="FHW927" s="167"/>
      <c r="FHX927" s="167"/>
      <c r="FHY927" s="167"/>
      <c r="FHZ927" s="167"/>
      <c r="FIA927" s="167"/>
      <c r="FIB927" s="167"/>
      <c r="FIC927" s="167"/>
      <c r="FID927" s="167"/>
      <c r="FIE927" s="167"/>
      <c r="FIF927" s="167"/>
      <c r="FIG927" s="167"/>
      <c r="FIH927" s="167"/>
      <c r="FII927" s="167"/>
      <c r="FIJ927" s="167"/>
      <c r="FIK927" s="167"/>
      <c r="FIL927" s="167"/>
      <c r="FIM927" s="167"/>
      <c r="FIN927" s="167"/>
      <c r="FIO927" s="167"/>
      <c r="FIP927" s="167"/>
      <c r="FIQ927" s="167"/>
      <c r="FIR927" s="167"/>
      <c r="FIS927" s="167"/>
      <c r="FIT927" s="167"/>
      <c r="FIU927" s="167"/>
      <c r="FIV927" s="167"/>
      <c r="FIW927" s="167"/>
      <c r="FIX927" s="167"/>
      <c r="FIY927" s="167"/>
      <c r="FIZ927" s="167"/>
      <c r="FJA927" s="167"/>
      <c r="FJB927" s="167"/>
      <c r="FJC927" s="167"/>
      <c r="FJD927" s="167"/>
      <c r="FJE927" s="167"/>
      <c r="FJF927" s="167"/>
      <c r="FJG927" s="167"/>
      <c r="FJH927" s="167"/>
      <c r="FJI927" s="167"/>
      <c r="FJJ927" s="167"/>
      <c r="FJK927" s="167"/>
      <c r="FJL927" s="167"/>
      <c r="FJM927" s="167"/>
      <c r="FJN927" s="167"/>
      <c r="FJO927" s="167"/>
      <c r="FJP927" s="167"/>
      <c r="FJQ927" s="167"/>
      <c r="FJR927" s="167"/>
      <c r="FJS927" s="167"/>
      <c r="FJT927" s="167"/>
      <c r="FJU927" s="167"/>
      <c r="FJV927" s="167"/>
      <c r="FJW927" s="167"/>
      <c r="FJX927" s="167"/>
      <c r="FJY927" s="167"/>
      <c r="FJZ927" s="167"/>
      <c r="FKA927" s="167"/>
      <c r="FKB927" s="167"/>
      <c r="FKC927" s="167"/>
      <c r="FKD927" s="167"/>
      <c r="FKE927" s="167"/>
      <c r="FKF927" s="167"/>
      <c r="FKG927" s="167"/>
      <c r="FKH927" s="167"/>
      <c r="FKI927" s="167"/>
      <c r="FKJ927" s="167"/>
      <c r="FKK927" s="167"/>
      <c r="FKL927" s="167"/>
      <c r="FKM927" s="167"/>
      <c r="FKN927" s="167"/>
      <c r="FKO927" s="167"/>
      <c r="FKP927" s="167"/>
      <c r="FKQ927" s="167"/>
      <c r="FKR927" s="167"/>
      <c r="FKS927" s="167"/>
      <c r="FKT927" s="167"/>
      <c r="FKU927" s="167"/>
      <c r="FKV927" s="167"/>
      <c r="FKW927" s="167"/>
      <c r="FKX927" s="167"/>
      <c r="FKY927" s="167"/>
      <c r="FKZ927" s="167"/>
      <c r="FLA927" s="167"/>
      <c r="FLB927" s="167"/>
      <c r="FLC927" s="167"/>
      <c r="FLD927" s="167"/>
      <c r="FLE927" s="167"/>
      <c r="FLF927" s="167"/>
      <c r="FLG927" s="167"/>
      <c r="FLH927" s="167"/>
      <c r="FLI927" s="167"/>
      <c r="FLJ927" s="167"/>
      <c r="FLK927" s="167"/>
      <c r="FLL927" s="167"/>
      <c r="FLM927" s="167"/>
      <c r="FLN927" s="167"/>
      <c r="FLO927" s="167"/>
      <c r="FLP927" s="167"/>
      <c r="FLQ927" s="167"/>
      <c r="FLR927" s="167"/>
      <c r="FLS927" s="167"/>
      <c r="FLT927" s="167"/>
      <c r="FLU927" s="167"/>
      <c r="FLV927" s="167"/>
      <c r="FLW927" s="167"/>
      <c r="FLX927" s="167"/>
      <c r="FLY927" s="167"/>
      <c r="FLZ927" s="167"/>
      <c r="FMA927" s="167"/>
      <c r="FMB927" s="167"/>
      <c r="FMC927" s="167"/>
      <c r="FMD927" s="167"/>
      <c r="FME927" s="167"/>
      <c r="FMF927" s="167"/>
      <c r="FMG927" s="167"/>
      <c r="FMH927" s="167"/>
      <c r="FMI927" s="167"/>
      <c r="FMJ927" s="167"/>
      <c r="FMK927" s="167"/>
      <c r="FML927" s="167"/>
      <c r="FMM927" s="167"/>
      <c r="FMN927" s="167"/>
      <c r="FMO927" s="167"/>
      <c r="FMP927" s="167"/>
      <c r="FMQ927" s="167"/>
      <c r="FMR927" s="167"/>
      <c r="FMS927" s="167"/>
      <c r="FMT927" s="167"/>
      <c r="FMU927" s="167"/>
      <c r="FMV927" s="167"/>
      <c r="FMW927" s="167"/>
      <c r="FMX927" s="167"/>
      <c r="FMY927" s="167"/>
      <c r="FMZ927" s="167"/>
      <c r="FNA927" s="167"/>
      <c r="FNB927" s="167"/>
      <c r="FNC927" s="167"/>
      <c r="FND927" s="167"/>
      <c r="FNE927" s="167"/>
      <c r="FNF927" s="167"/>
      <c r="FNG927" s="167"/>
      <c r="FNH927" s="167"/>
      <c r="FNI927" s="167"/>
      <c r="FNJ927" s="167"/>
      <c r="FNK927" s="167"/>
      <c r="FNL927" s="167"/>
      <c r="FNM927" s="167"/>
      <c r="FNN927" s="167"/>
      <c r="FNO927" s="167"/>
      <c r="FNP927" s="167"/>
      <c r="FNQ927" s="167"/>
      <c r="FNR927" s="167"/>
      <c r="FNS927" s="167"/>
      <c r="FNT927" s="167"/>
      <c r="FNU927" s="167"/>
      <c r="FNV927" s="167"/>
      <c r="FNW927" s="167"/>
      <c r="FNX927" s="167"/>
      <c r="FNY927" s="167"/>
      <c r="FNZ927" s="167"/>
      <c r="FOA927" s="167"/>
      <c r="FOB927" s="167"/>
      <c r="FOC927" s="167"/>
      <c r="FOD927" s="167"/>
      <c r="FOE927" s="167"/>
      <c r="FOF927" s="167"/>
      <c r="FOG927" s="167"/>
      <c r="FOH927" s="167"/>
      <c r="FOI927" s="167"/>
      <c r="FOJ927" s="167"/>
      <c r="FOK927" s="167"/>
      <c r="FOL927" s="167"/>
      <c r="FOM927" s="167"/>
      <c r="FON927" s="167"/>
      <c r="FOO927" s="167"/>
      <c r="FOP927" s="167"/>
      <c r="FOQ927" s="167"/>
      <c r="FOR927" s="167"/>
      <c r="FOS927" s="167"/>
      <c r="FOT927" s="167"/>
      <c r="FOU927" s="167"/>
      <c r="FOV927" s="167"/>
      <c r="FOW927" s="167"/>
      <c r="FOX927" s="167"/>
      <c r="FOY927" s="167"/>
      <c r="FOZ927" s="167"/>
      <c r="FPA927" s="167"/>
      <c r="FPB927" s="167"/>
      <c r="FPC927" s="167"/>
      <c r="FPD927" s="167"/>
      <c r="FPE927" s="167"/>
      <c r="FPF927" s="167"/>
      <c r="FPG927" s="167"/>
      <c r="FPH927" s="167"/>
      <c r="FPI927" s="167"/>
      <c r="FPJ927" s="167"/>
      <c r="FPK927" s="167"/>
      <c r="FPL927" s="167"/>
      <c r="FPM927" s="167"/>
      <c r="FPN927" s="167"/>
      <c r="FPO927" s="167"/>
      <c r="FPP927" s="167"/>
      <c r="FPQ927" s="167"/>
      <c r="FPR927" s="167"/>
      <c r="FPS927" s="167"/>
      <c r="FPT927" s="167"/>
      <c r="FPU927" s="167"/>
      <c r="FPV927" s="167"/>
      <c r="FPW927" s="167"/>
      <c r="FPX927" s="167"/>
      <c r="FPY927" s="167"/>
      <c r="FPZ927" s="167"/>
      <c r="FQA927" s="167"/>
      <c r="FQB927" s="167"/>
      <c r="FQC927" s="167"/>
      <c r="FQD927" s="167"/>
      <c r="FQE927" s="167"/>
      <c r="FQF927" s="167"/>
      <c r="FQG927" s="167"/>
      <c r="FQH927" s="167"/>
      <c r="FQI927" s="167"/>
      <c r="FQJ927" s="167"/>
      <c r="FQK927" s="167"/>
      <c r="FQL927" s="167"/>
      <c r="FQM927" s="167"/>
      <c r="FQN927" s="167"/>
      <c r="FQO927" s="167"/>
      <c r="FQP927" s="167"/>
      <c r="FQQ927" s="167"/>
      <c r="FQR927" s="167"/>
      <c r="FQS927" s="167"/>
      <c r="FQT927" s="167"/>
      <c r="FQU927" s="167"/>
      <c r="FQV927" s="167"/>
      <c r="FQW927" s="167"/>
      <c r="FQX927" s="167"/>
      <c r="FQY927" s="167"/>
      <c r="FQZ927" s="167"/>
      <c r="FRA927" s="167"/>
      <c r="FRB927" s="167"/>
      <c r="FRC927" s="167"/>
      <c r="FRD927" s="167"/>
      <c r="FRE927" s="167"/>
      <c r="FRF927" s="167"/>
      <c r="FRG927" s="167"/>
      <c r="FRH927" s="167"/>
      <c r="FRI927" s="167"/>
      <c r="FRJ927" s="167"/>
      <c r="FRK927" s="167"/>
      <c r="FRL927" s="167"/>
      <c r="FRM927" s="167"/>
      <c r="FRN927" s="167"/>
      <c r="FRO927" s="167"/>
      <c r="FRP927" s="167"/>
      <c r="FRQ927" s="167"/>
      <c r="FRR927" s="167"/>
      <c r="FRS927" s="167"/>
      <c r="FRT927" s="167"/>
      <c r="FRU927" s="167"/>
      <c r="FRV927" s="167"/>
      <c r="FRW927" s="167"/>
      <c r="FRX927" s="167"/>
      <c r="FRY927" s="167"/>
      <c r="FRZ927" s="167"/>
      <c r="FSA927" s="167"/>
      <c r="FSB927" s="167"/>
      <c r="FSC927" s="167"/>
      <c r="FSD927" s="167"/>
      <c r="FSE927" s="167"/>
      <c r="FSF927" s="167"/>
      <c r="FSG927" s="167"/>
      <c r="FSH927" s="167"/>
      <c r="FSI927" s="167"/>
      <c r="FSJ927" s="167"/>
      <c r="FSK927" s="167"/>
      <c r="FSL927" s="167"/>
      <c r="FSM927" s="167"/>
      <c r="FSN927" s="167"/>
      <c r="FSO927" s="167"/>
      <c r="FSP927" s="167"/>
      <c r="FSQ927" s="167"/>
      <c r="FSR927" s="167"/>
      <c r="FSS927" s="167"/>
      <c r="FST927" s="167"/>
      <c r="FSU927" s="167"/>
      <c r="FSV927" s="167"/>
      <c r="FSW927" s="167"/>
      <c r="FSX927" s="167"/>
      <c r="FSY927" s="167"/>
      <c r="FSZ927" s="167"/>
      <c r="FTA927" s="167"/>
      <c r="FTB927" s="167"/>
      <c r="FTC927" s="167"/>
      <c r="FTD927" s="167"/>
      <c r="FTE927" s="167"/>
      <c r="FTF927" s="167"/>
      <c r="FTG927" s="167"/>
      <c r="FTH927" s="167"/>
      <c r="FTI927" s="167"/>
      <c r="FTJ927" s="167"/>
      <c r="FTK927" s="167"/>
      <c r="FTL927" s="167"/>
      <c r="FTM927" s="167"/>
      <c r="FTN927" s="167"/>
      <c r="FTO927" s="167"/>
      <c r="FTP927" s="167"/>
      <c r="FTQ927" s="167"/>
      <c r="FTR927" s="167"/>
      <c r="FTS927" s="167"/>
      <c r="FTT927" s="167"/>
      <c r="FTU927" s="167"/>
      <c r="FTV927" s="167"/>
      <c r="FTW927" s="167"/>
      <c r="FTX927" s="167"/>
      <c r="FTY927" s="167"/>
      <c r="FTZ927" s="167"/>
      <c r="FUA927" s="167"/>
      <c r="FUB927" s="167"/>
      <c r="FUC927" s="167"/>
      <c r="FUD927" s="167"/>
      <c r="FUE927" s="167"/>
      <c r="FUF927" s="167"/>
      <c r="FUG927" s="167"/>
      <c r="FUH927" s="167"/>
      <c r="FUI927" s="167"/>
      <c r="FUJ927" s="167"/>
      <c r="FUK927" s="167"/>
      <c r="FUL927" s="167"/>
      <c r="FUM927" s="167"/>
      <c r="FUN927" s="167"/>
      <c r="FUO927" s="167"/>
      <c r="FUP927" s="167"/>
      <c r="FUQ927" s="167"/>
      <c r="FUR927" s="167"/>
      <c r="FUS927" s="167"/>
      <c r="FUT927" s="167"/>
      <c r="FUU927" s="167"/>
      <c r="FUV927" s="167"/>
      <c r="FUW927" s="167"/>
      <c r="FUX927" s="167"/>
      <c r="FUY927" s="167"/>
      <c r="FUZ927" s="167"/>
      <c r="FVA927" s="167"/>
      <c r="FVB927" s="167"/>
      <c r="FVC927" s="167"/>
      <c r="FVD927" s="167"/>
      <c r="FVE927" s="167"/>
      <c r="FVF927" s="167"/>
      <c r="FVG927" s="167"/>
      <c r="FVH927" s="167"/>
      <c r="FVI927" s="167"/>
      <c r="FVJ927" s="167"/>
      <c r="FVK927" s="167"/>
      <c r="FVL927" s="167"/>
      <c r="FVM927" s="167"/>
      <c r="FVN927" s="167"/>
      <c r="FVO927" s="167"/>
      <c r="FVP927" s="167"/>
      <c r="FVQ927" s="167"/>
      <c r="FVR927" s="167"/>
      <c r="FVS927" s="167"/>
      <c r="FVT927" s="167"/>
      <c r="FVU927" s="167"/>
      <c r="FVV927" s="167"/>
      <c r="FVW927" s="167"/>
      <c r="FVX927" s="167"/>
      <c r="FVY927" s="167"/>
      <c r="FVZ927" s="167"/>
      <c r="FWA927" s="167"/>
      <c r="FWB927" s="167"/>
      <c r="FWC927" s="167"/>
      <c r="FWD927" s="167"/>
      <c r="FWE927" s="167"/>
      <c r="FWF927" s="167"/>
      <c r="FWG927" s="167"/>
      <c r="FWH927" s="167"/>
      <c r="FWI927" s="167"/>
      <c r="FWJ927" s="167"/>
      <c r="FWK927" s="167"/>
      <c r="FWL927" s="167"/>
      <c r="FWM927" s="167"/>
      <c r="FWN927" s="167"/>
      <c r="FWO927" s="167"/>
      <c r="FWP927" s="167"/>
      <c r="FWQ927" s="167"/>
      <c r="FWR927" s="167"/>
      <c r="FWS927" s="167"/>
      <c r="FWT927" s="167"/>
      <c r="FWU927" s="167"/>
      <c r="FWV927" s="167"/>
      <c r="FWW927" s="167"/>
      <c r="FWX927" s="167"/>
      <c r="FWY927" s="167"/>
      <c r="FWZ927" s="167"/>
      <c r="FXA927" s="167"/>
      <c r="FXB927" s="167"/>
      <c r="FXC927" s="167"/>
      <c r="FXD927" s="167"/>
      <c r="FXE927" s="167"/>
      <c r="FXF927" s="167"/>
      <c r="FXG927" s="167"/>
      <c r="FXH927" s="167"/>
      <c r="FXI927" s="167"/>
      <c r="FXJ927" s="167"/>
      <c r="FXK927" s="167"/>
      <c r="FXL927" s="167"/>
      <c r="FXM927" s="167"/>
      <c r="FXN927" s="167"/>
      <c r="FXO927" s="167"/>
      <c r="FXP927" s="167"/>
      <c r="FXQ927" s="167"/>
      <c r="FXR927" s="167"/>
      <c r="FXS927" s="167"/>
      <c r="FXT927" s="167"/>
      <c r="FXU927" s="167"/>
      <c r="FXV927" s="167"/>
      <c r="FXW927" s="167"/>
      <c r="FXX927" s="167"/>
      <c r="FXY927" s="167"/>
      <c r="FXZ927" s="167"/>
      <c r="FYA927" s="167"/>
      <c r="FYB927" s="167"/>
      <c r="FYC927" s="167"/>
      <c r="FYD927" s="167"/>
      <c r="FYE927" s="167"/>
      <c r="FYF927" s="167"/>
      <c r="FYG927" s="167"/>
      <c r="FYH927" s="167"/>
      <c r="FYI927" s="167"/>
      <c r="FYJ927" s="167"/>
      <c r="FYK927" s="167"/>
      <c r="FYL927" s="167"/>
      <c r="FYM927" s="167"/>
      <c r="FYN927" s="167"/>
      <c r="FYO927" s="167"/>
      <c r="FYP927" s="167"/>
      <c r="FYQ927" s="167"/>
      <c r="FYR927" s="167"/>
      <c r="FYS927" s="167"/>
      <c r="FYT927" s="167"/>
      <c r="FYU927" s="167"/>
      <c r="FYV927" s="167"/>
      <c r="FYW927" s="167"/>
      <c r="FYX927" s="167"/>
      <c r="FYY927" s="167"/>
      <c r="FYZ927" s="167"/>
      <c r="FZA927" s="167"/>
      <c r="FZB927" s="167"/>
      <c r="FZC927" s="167"/>
      <c r="FZD927" s="167"/>
      <c r="FZE927" s="167"/>
      <c r="FZF927" s="167"/>
      <c r="FZG927" s="167"/>
      <c r="FZH927" s="167"/>
      <c r="FZI927" s="167"/>
      <c r="FZJ927" s="167"/>
      <c r="FZK927" s="167"/>
      <c r="FZL927" s="167"/>
      <c r="FZM927" s="167"/>
      <c r="FZN927" s="167"/>
      <c r="FZO927" s="167"/>
      <c r="FZP927" s="167"/>
      <c r="FZQ927" s="167"/>
      <c r="FZR927" s="167"/>
      <c r="FZS927" s="167"/>
      <c r="FZT927" s="167"/>
      <c r="FZU927" s="167"/>
      <c r="FZV927" s="167"/>
      <c r="FZW927" s="167"/>
      <c r="FZX927" s="167"/>
      <c r="FZY927" s="167"/>
      <c r="FZZ927" s="167"/>
      <c r="GAA927" s="167"/>
      <c r="GAB927" s="167"/>
      <c r="GAC927" s="167"/>
      <c r="GAD927" s="167"/>
      <c r="GAE927" s="167"/>
      <c r="GAF927" s="167"/>
      <c r="GAG927" s="167"/>
      <c r="GAH927" s="167"/>
      <c r="GAI927" s="167"/>
      <c r="GAJ927" s="167"/>
      <c r="GAK927" s="167"/>
      <c r="GAL927" s="167"/>
      <c r="GAM927" s="167"/>
      <c r="GAN927" s="167"/>
      <c r="GAO927" s="167"/>
      <c r="GAP927" s="167"/>
      <c r="GAQ927" s="167"/>
      <c r="GAR927" s="167"/>
      <c r="GAS927" s="167"/>
      <c r="GAT927" s="167"/>
      <c r="GAU927" s="167"/>
      <c r="GAV927" s="167"/>
      <c r="GAW927" s="167"/>
      <c r="GAX927" s="167"/>
      <c r="GAY927" s="167"/>
      <c r="GAZ927" s="167"/>
      <c r="GBA927" s="167"/>
      <c r="GBB927" s="167"/>
      <c r="GBC927" s="167"/>
      <c r="GBD927" s="167"/>
      <c r="GBE927" s="167"/>
      <c r="GBF927" s="167"/>
      <c r="GBG927" s="167"/>
      <c r="GBH927" s="167"/>
      <c r="GBI927" s="167"/>
      <c r="GBJ927" s="167"/>
      <c r="GBK927" s="167"/>
      <c r="GBL927" s="167"/>
      <c r="GBM927" s="167"/>
      <c r="GBN927" s="167"/>
      <c r="GBO927" s="167"/>
      <c r="GBP927" s="167"/>
      <c r="GBQ927" s="167"/>
      <c r="GBR927" s="167"/>
      <c r="GBS927" s="167"/>
      <c r="GBT927" s="167"/>
      <c r="GBU927" s="167"/>
      <c r="GBV927" s="167"/>
      <c r="GBW927" s="167"/>
      <c r="GBX927" s="167"/>
      <c r="GBY927" s="167"/>
      <c r="GBZ927" s="167"/>
      <c r="GCA927" s="167"/>
      <c r="GCB927" s="167"/>
      <c r="GCC927" s="167"/>
      <c r="GCD927" s="167"/>
      <c r="GCE927" s="167"/>
      <c r="GCF927" s="167"/>
      <c r="GCG927" s="167"/>
      <c r="GCH927" s="167"/>
      <c r="GCI927" s="167"/>
      <c r="GCJ927" s="167"/>
      <c r="GCK927" s="167"/>
      <c r="GCL927" s="167"/>
      <c r="GCM927" s="167"/>
      <c r="GCN927" s="167"/>
      <c r="GCO927" s="167"/>
      <c r="GCP927" s="167"/>
      <c r="GCQ927" s="167"/>
      <c r="GCR927" s="167"/>
      <c r="GCS927" s="167"/>
      <c r="GCT927" s="167"/>
      <c r="GCU927" s="167"/>
      <c r="GCV927" s="167"/>
      <c r="GCW927" s="167"/>
      <c r="GCX927" s="167"/>
      <c r="GCY927" s="167"/>
      <c r="GCZ927" s="167"/>
      <c r="GDA927" s="167"/>
      <c r="GDB927" s="167"/>
      <c r="GDC927" s="167"/>
      <c r="GDD927" s="167"/>
      <c r="GDE927" s="167"/>
      <c r="GDF927" s="167"/>
      <c r="GDG927" s="167"/>
      <c r="GDH927" s="167"/>
      <c r="GDI927" s="167"/>
      <c r="GDJ927" s="167"/>
      <c r="GDK927" s="167"/>
      <c r="GDL927" s="167"/>
      <c r="GDM927" s="167"/>
      <c r="GDN927" s="167"/>
      <c r="GDO927" s="167"/>
      <c r="GDP927" s="167"/>
      <c r="GDQ927" s="167"/>
      <c r="GDR927" s="167"/>
      <c r="GDS927" s="167"/>
      <c r="GDT927" s="167"/>
      <c r="GDU927" s="167"/>
      <c r="GDV927" s="167"/>
      <c r="GDW927" s="167"/>
      <c r="GDX927" s="167"/>
      <c r="GDY927" s="167"/>
      <c r="GDZ927" s="167"/>
      <c r="GEA927" s="167"/>
      <c r="GEB927" s="167"/>
      <c r="GEC927" s="167"/>
      <c r="GED927" s="167"/>
      <c r="GEE927" s="167"/>
      <c r="GEF927" s="167"/>
      <c r="GEG927" s="167"/>
      <c r="GEH927" s="167"/>
      <c r="GEI927" s="167"/>
      <c r="GEJ927" s="167"/>
      <c r="GEK927" s="167"/>
      <c r="GEL927" s="167"/>
      <c r="GEM927" s="167"/>
      <c r="GEN927" s="167"/>
      <c r="GEO927" s="167"/>
      <c r="GEP927" s="167"/>
      <c r="GEQ927" s="167"/>
      <c r="GER927" s="167"/>
      <c r="GES927" s="167"/>
      <c r="GET927" s="167"/>
      <c r="GEU927" s="167"/>
      <c r="GEV927" s="167"/>
      <c r="GEW927" s="167"/>
      <c r="GEX927" s="167"/>
      <c r="GEY927" s="167"/>
      <c r="GEZ927" s="167"/>
      <c r="GFA927" s="167"/>
      <c r="GFB927" s="167"/>
      <c r="GFC927" s="167"/>
      <c r="GFD927" s="167"/>
      <c r="GFE927" s="167"/>
      <c r="GFF927" s="167"/>
      <c r="GFG927" s="167"/>
      <c r="GFH927" s="167"/>
      <c r="GFI927" s="167"/>
      <c r="GFJ927" s="167"/>
      <c r="GFK927" s="167"/>
      <c r="GFL927" s="167"/>
      <c r="GFM927" s="167"/>
      <c r="GFN927" s="167"/>
      <c r="GFO927" s="167"/>
      <c r="GFP927" s="167"/>
      <c r="GFQ927" s="167"/>
      <c r="GFR927" s="167"/>
      <c r="GFS927" s="167"/>
      <c r="GFT927" s="167"/>
      <c r="GFU927" s="167"/>
      <c r="GFV927" s="167"/>
      <c r="GFW927" s="167"/>
      <c r="GFX927" s="167"/>
      <c r="GFY927" s="167"/>
      <c r="GFZ927" s="167"/>
      <c r="GGA927" s="167"/>
      <c r="GGB927" s="167"/>
      <c r="GGC927" s="167"/>
      <c r="GGD927" s="167"/>
      <c r="GGE927" s="167"/>
      <c r="GGF927" s="167"/>
      <c r="GGG927" s="167"/>
      <c r="GGH927" s="167"/>
      <c r="GGI927" s="167"/>
      <c r="GGJ927" s="167"/>
      <c r="GGK927" s="167"/>
      <c r="GGL927" s="167"/>
      <c r="GGM927" s="167"/>
      <c r="GGN927" s="167"/>
      <c r="GGO927" s="167"/>
      <c r="GGP927" s="167"/>
      <c r="GGQ927" s="167"/>
      <c r="GGR927" s="167"/>
      <c r="GGS927" s="167"/>
      <c r="GGT927" s="167"/>
      <c r="GGU927" s="167"/>
      <c r="GGV927" s="167"/>
      <c r="GGW927" s="167"/>
      <c r="GGX927" s="167"/>
      <c r="GGY927" s="167"/>
      <c r="GGZ927" s="167"/>
      <c r="GHA927" s="167"/>
      <c r="GHB927" s="167"/>
      <c r="GHC927" s="167"/>
      <c r="GHD927" s="167"/>
      <c r="GHE927" s="167"/>
      <c r="GHF927" s="167"/>
      <c r="GHG927" s="167"/>
      <c r="GHH927" s="167"/>
      <c r="GHI927" s="167"/>
      <c r="GHJ927" s="167"/>
      <c r="GHK927" s="167"/>
      <c r="GHL927" s="167"/>
      <c r="GHM927" s="167"/>
      <c r="GHN927" s="167"/>
      <c r="GHO927" s="167"/>
      <c r="GHP927" s="167"/>
      <c r="GHQ927" s="167"/>
      <c r="GHR927" s="167"/>
      <c r="GHS927" s="167"/>
      <c r="GHT927" s="167"/>
      <c r="GHU927" s="167"/>
      <c r="GHV927" s="167"/>
      <c r="GHW927" s="167"/>
      <c r="GHX927" s="167"/>
      <c r="GHY927" s="167"/>
      <c r="GHZ927" s="167"/>
      <c r="GIA927" s="167"/>
      <c r="GIB927" s="167"/>
      <c r="GIC927" s="167"/>
      <c r="GID927" s="167"/>
      <c r="GIE927" s="167"/>
      <c r="GIF927" s="167"/>
      <c r="GIG927" s="167"/>
      <c r="GIH927" s="167"/>
      <c r="GII927" s="167"/>
      <c r="GIJ927" s="167"/>
      <c r="GIK927" s="167"/>
      <c r="GIL927" s="167"/>
      <c r="GIM927" s="167"/>
      <c r="GIN927" s="167"/>
      <c r="GIO927" s="167"/>
      <c r="GIP927" s="167"/>
      <c r="GIQ927" s="167"/>
      <c r="GIR927" s="167"/>
      <c r="GIS927" s="167"/>
      <c r="GIT927" s="167"/>
      <c r="GIU927" s="167"/>
      <c r="GIV927" s="167"/>
      <c r="GIW927" s="167"/>
      <c r="GIX927" s="167"/>
      <c r="GIY927" s="167"/>
      <c r="GIZ927" s="167"/>
      <c r="GJA927" s="167"/>
      <c r="GJB927" s="167"/>
      <c r="GJC927" s="167"/>
      <c r="GJD927" s="167"/>
      <c r="GJE927" s="167"/>
      <c r="GJF927" s="167"/>
      <c r="GJG927" s="167"/>
      <c r="GJH927" s="167"/>
      <c r="GJI927" s="167"/>
      <c r="GJJ927" s="167"/>
      <c r="GJK927" s="167"/>
      <c r="GJL927" s="167"/>
      <c r="GJM927" s="167"/>
      <c r="GJN927" s="167"/>
      <c r="GJO927" s="167"/>
      <c r="GJP927" s="167"/>
      <c r="GJQ927" s="167"/>
      <c r="GJR927" s="167"/>
      <c r="GJS927" s="167"/>
      <c r="GJT927" s="167"/>
      <c r="GJU927" s="167"/>
      <c r="GJV927" s="167"/>
      <c r="GJW927" s="167"/>
      <c r="GJX927" s="167"/>
      <c r="GJY927" s="167"/>
      <c r="GJZ927" s="167"/>
      <c r="GKA927" s="167"/>
      <c r="GKB927" s="167"/>
      <c r="GKC927" s="167"/>
      <c r="GKD927" s="167"/>
      <c r="GKE927" s="167"/>
      <c r="GKF927" s="167"/>
      <c r="GKG927" s="167"/>
      <c r="GKH927" s="167"/>
      <c r="GKI927" s="167"/>
      <c r="GKJ927" s="167"/>
      <c r="GKK927" s="167"/>
      <c r="GKL927" s="167"/>
      <c r="GKM927" s="167"/>
      <c r="GKN927" s="167"/>
      <c r="GKO927" s="167"/>
      <c r="GKP927" s="167"/>
      <c r="GKQ927" s="167"/>
      <c r="GKR927" s="167"/>
      <c r="GKS927" s="167"/>
      <c r="GKT927" s="167"/>
      <c r="GKU927" s="167"/>
      <c r="GKV927" s="167"/>
      <c r="GKW927" s="167"/>
      <c r="GKX927" s="167"/>
      <c r="GKY927" s="167"/>
      <c r="GKZ927" s="167"/>
      <c r="GLA927" s="167"/>
      <c r="GLB927" s="167"/>
      <c r="GLC927" s="167"/>
      <c r="GLD927" s="167"/>
      <c r="GLE927" s="167"/>
      <c r="GLF927" s="167"/>
      <c r="GLG927" s="167"/>
      <c r="GLH927" s="167"/>
      <c r="GLI927" s="167"/>
      <c r="GLJ927" s="167"/>
      <c r="GLK927" s="167"/>
      <c r="GLL927" s="167"/>
      <c r="GLM927" s="167"/>
      <c r="GLN927" s="167"/>
      <c r="GLO927" s="167"/>
      <c r="GLP927" s="167"/>
      <c r="GLQ927" s="167"/>
      <c r="GLR927" s="167"/>
      <c r="GLS927" s="167"/>
      <c r="GLT927" s="167"/>
      <c r="GLU927" s="167"/>
      <c r="GLV927" s="167"/>
      <c r="GLW927" s="167"/>
      <c r="GLX927" s="167"/>
      <c r="GLY927" s="167"/>
      <c r="GLZ927" s="167"/>
      <c r="GMA927" s="167"/>
      <c r="GMB927" s="167"/>
      <c r="GMC927" s="167"/>
      <c r="GMD927" s="167"/>
      <c r="GME927" s="167"/>
      <c r="GMF927" s="167"/>
      <c r="GMG927" s="167"/>
      <c r="GMH927" s="167"/>
      <c r="GMI927" s="167"/>
      <c r="GMJ927" s="167"/>
      <c r="GMK927" s="167"/>
      <c r="GML927" s="167"/>
      <c r="GMM927" s="167"/>
      <c r="GMN927" s="167"/>
      <c r="GMO927" s="167"/>
      <c r="GMP927" s="167"/>
      <c r="GMQ927" s="167"/>
      <c r="GMR927" s="167"/>
      <c r="GMS927" s="167"/>
      <c r="GMT927" s="167"/>
      <c r="GMU927" s="167"/>
      <c r="GMV927" s="167"/>
      <c r="GMW927" s="167"/>
      <c r="GMX927" s="167"/>
      <c r="GMY927" s="167"/>
      <c r="GMZ927" s="167"/>
      <c r="GNA927" s="167"/>
      <c r="GNB927" s="167"/>
      <c r="GNC927" s="167"/>
      <c r="GND927" s="167"/>
      <c r="GNE927" s="167"/>
      <c r="GNF927" s="167"/>
      <c r="GNG927" s="167"/>
      <c r="GNH927" s="167"/>
      <c r="GNI927" s="167"/>
      <c r="GNJ927" s="167"/>
      <c r="GNK927" s="167"/>
      <c r="GNL927" s="167"/>
      <c r="GNM927" s="167"/>
      <c r="GNN927" s="167"/>
      <c r="GNO927" s="167"/>
      <c r="GNP927" s="167"/>
      <c r="GNQ927" s="167"/>
      <c r="GNR927" s="167"/>
      <c r="GNS927" s="167"/>
      <c r="GNT927" s="167"/>
      <c r="GNU927" s="167"/>
      <c r="GNV927" s="167"/>
      <c r="GNW927" s="167"/>
      <c r="GNX927" s="167"/>
      <c r="GNY927" s="167"/>
      <c r="GNZ927" s="167"/>
      <c r="GOA927" s="167"/>
      <c r="GOB927" s="167"/>
      <c r="GOC927" s="167"/>
      <c r="GOD927" s="167"/>
      <c r="GOE927" s="167"/>
      <c r="GOF927" s="167"/>
      <c r="GOG927" s="167"/>
      <c r="GOH927" s="167"/>
      <c r="GOI927" s="167"/>
      <c r="GOJ927" s="167"/>
      <c r="GOK927" s="167"/>
      <c r="GOL927" s="167"/>
      <c r="GOM927" s="167"/>
      <c r="GON927" s="167"/>
      <c r="GOO927" s="167"/>
      <c r="GOP927" s="167"/>
      <c r="GOQ927" s="167"/>
      <c r="GOR927" s="167"/>
      <c r="GOS927" s="167"/>
      <c r="GOT927" s="167"/>
      <c r="GOU927" s="167"/>
      <c r="GOV927" s="167"/>
      <c r="GOW927" s="167"/>
      <c r="GOX927" s="167"/>
      <c r="GOY927" s="167"/>
      <c r="GOZ927" s="167"/>
      <c r="GPA927" s="167"/>
      <c r="GPB927" s="167"/>
      <c r="GPC927" s="167"/>
      <c r="GPD927" s="167"/>
      <c r="GPE927" s="167"/>
      <c r="GPF927" s="167"/>
      <c r="GPG927" s="167"/>
      <c r="GPH927" s="167"/>
      <c r="GPI927" s="167"/>
      <c r="GPJ927" s="167"/>
      <c r="GPK927" s="167"/>
      <c r="GPL927" s="167"/>
      <c r="GPM927" s="167"/>
      <c r="GPN927" s="167"/>
      <c r="GPO927" s="167"/>
      <c r="GPP927" s="167"/>
      <c r="GPQ927" s="167"/>
      <c r="GPR927" s="167"/>
      <c r="GPS927" s="167"/>
      <c r="GPT927" s="167"/>
      <c r="GPU927" s="167"/>
      <c r="GPV927" s="167"/>
      <c r="GPW927" s="167"/>
      <c r="GPX927" s="167"/>
      <c r="GPY927" s="167"/>
      <c r="GPZ927" s="167"/>
      <c r="GQA927" s="167"/>
      <c r="GQB927" s="167"/>
      <c r="GQC927" s="167"/>
      <c r="GQD927" s="167"/>
      <c r="GQE927" s="167"/>
      <c r="GQF927" s="167"/>
      <c r="GQG927" s="167"/>
      <c r="GQH927" s="167"/>
      <c r="GQI927" s="167"/>
      <c r="GQJ927" s="167"/>
      <c r="GQK927" s="167"/>
      <c r="GQL927" s="167"/>
      <c r="GQM927" s="167"/>
      <c r="GQN927" s="167"/>
      <c r="GQO927" s="167"/>
      <c r="GQP927" s="167"/>
      <c r="GQQ927" s="167"/>
      <c r="GQR927" s="167"/>
      <c r="GQS927" s="167"/>
      <c r="GQT927" s="167"/>
      <c r="GQU927" s="167"/>
      <c r="GQV927" s="167"/>
      <c r="GQW927" s="167"/>
      <c r="GQX927" s="167"/>
      <c r="GQY927" s="167"/>
      <c r="GQZ927" s="167"/>
      <c r="GRA927" s="167"/>
      <c r="GRB927" s="167"/>
      <c r="GRC927" s="167"/>
      <c r="GRD927" s="167"/>
      <c r="GRE927" s="167"/>
      <c r="GRF927" s="167"/>
      <c r="GRG927" s="167"/>
      <c r="GRH927" s="167"/>
      <c r="GRI927" s="167"/>
      <c r="GRJ927" s="167"/>
      <c r="GRK927" s="167"/>
      <c r="GRL927" s="167"/>
      <c r="GRM927" s="167"/>
      <c r="GRN927" s="167"/>
      <c r="GRO927" s="167"/>
      <c r="GRP927" s="167"/>
      <c r="GRQ927" s="167"/>
      <c r="GRR927" s="167"/>
      <c r="GRS927" s="167"/>
      <c r="GRT927" s="167"/>
      <c r="GRU927" s="167"/>
      <c r="GRV927" s="167"/>
      <c r="GRW927" s="167"/>
      <c r="GRX927" s="167"/>
      <c r="GRY927" s="167"/>
      <c r="GRZ927" s="167"/>
      <c r="GSA927" s="167"/>
      <c r="GSB927" s="167"/>
      <c r="GSC927" s="167"/>
      <c r="GSD927" s="167"/>
      <c r="GSE927" s="167"/>
      <c r="GSF927" s="167"/>
      <c r="GSG927" s="167"/>
      <c r="GSH927" s="167"/>
      <c r="GSI927" s="167"/>
      <c r="GSJ927" s="167"/>
      <c r="GSK927" s="167"/>
      <c r="GSL927" s="167"/>
      <c r="GSM927" s="167"/>
      <c r="GSN927" s="167"/>
      <c r="GSO927" s="167"/>
      <c r="GSP927" s="167"/>
      <c r="GSQ927" s="167"/>
      <c r="GSR927" s="167"/>
      <c r="GSS927" s="167"/>
      <c r="GST927" s="167"/>
      <c r="GSU927" s="167"/>
      <c r="GSV927" s="167"/>
      <c r="GSW927" s="167"/>
      <c r="GSX927" s="167"/>
      <c r="GSY927" s="167"/>
      <c r="GSZ927" s="167"/>
      <c r="GTA927" s="167"/>
      <c r="GTB927" s="167"/>
      <c r="GTC927" s="167"/>
      <c r="GTD927" s="167"/>
      <c r="GTE927" s="167"/>
      <c r="GTF927" s="167"/>
      <c r="GTG927" s="167"/>
      <c r="GTH927" s="167"/>
      <c r="GTI927" s="167"/>
      <c r="GTJ927" s="167"/>
      <c r="GTK927" s="167"/>
      <c r="GTL927" s="167"/>
      <c r="GTM927" s="167"/>
      <c r="GTN927" s="167"/>
      <c r="GTO927" s="167"/>
      <c r="GTP927" s="167"/>
      <c r="GTQ927" s="167"/>
      <c r="GTR927" s="167"/>
      <c r="GTS927" s="167"/>
      <c r="GTT927" s="167"/>
      <c r="GTU927" s="167"/>
      <c r="GTV927" s="167"/>
      <c r="GTW927" s="167"/>
      <c r="GTX927" s="167"/>
      <c r="GTY927" s="167"/>
      <c r="GTZ927" s="167"/>
      <c r="GUA927" s="167"/>
      <c r="GUB927" s="167"/>
      <c r="GUC927" s="167"/>
      <c r="GUD927" s="167"/>
      <c r="GUE927" s="167"/>
      <c r="GUF927" s="167"/>
      <c r="GUG927" s="167"/>
      <c r="GUH927" s="167"/>
      <c r="GUI927" s="167"/>
      <c r="GUJ927" s="167"/>
      <c r="GUK927" s="167"/>
      <c r="GUL927" s="167"/>
      <c r="GUM927" s="167"/>
      <c r="GUN927" s="167"/>
      <c r="GUO927" s="167"/>
      <c r="GUP927" s="167"/>
      <c r="GUQ927" s="167"/>
      <c r="GUR927" s="167"/>
      <c r="GUS927" s="167"/>
      <c r="GUT927" s="167"/>
      <c r="GUU927" s="167"/>
      <c r="GUV927" s="167"/>
      <c r="GUW927" s="167"/>
      <c r="GUX927" s="167"/>
      <c r="GUY927" s="167"/>
      <c r="GUZ927" s="167"/>
      <c r="GVA927" s="167"/>
      <c r="GVB927" s="167"/>
      <c r="GVC927" s="167"/>
      <c r="GVD927" s="167"/>
      <c r="GVE927" s="167"/>
      <c r="GVF927" s="167"/>
      <c r="GVG927" s="167"/>
      <c r="GVH927" s="167"/>
      <c r="GVI927" s="167"/>
      <c r="GVJ927" s="167"/>
      <c r="GVK927" s="167"/>
      <c r="GVL927" s="167"/>
      <c r="GVM927" s="167"/>
      <c r="GVN927" s="167"/>
      <c r="GVO927" s="167"/>
      <c r="GVP927" s="167"/>
      <c r="GVQ927" s="167"/>
      <c r="GVR927" s="167"/>
      <c r="GVS927" s="167"/>
      <c r="GVT927" s="167"/>
      <c r="GVU927" s="167"/>
      <c r="GVV927" s="167"/>
      <c r="GVW927" s="167"/>
      <c r="GVX927" s="167"/>
      <c r="GVY927" s="167"/>
      <c r="GVZ927" s="167"/>
      <c r="GWA927" s="167"/>
      <c r="GWB927" s="167"/>
      <c r="GWC927" s="167"/>
      <c r="GWD927" s="167"/>
      <c r="GWE927" s="167"/>
      <c r="GWF927" s="167"/>
      <c r="GWG927" s="167"/>
      <c r="GWH927" s="167"/>
      <c r="GWI927" s="167"/>
      <c r="GWJ927" s="167"/>
      <c r="GWK927" s="167"/>
      <c r="GWL927" s="167"/>
      <c r="GWM927" s="167"/>
      <c r="GWN927" s="167"/>
      <c r="GWO927" s="167"/>
      <c r="GWP927" s="167"/>
      <c r="GWQ927" s="167"/>
      <c r="GWR927" s="167"/>
      <c r="GWS927" s="167"/>
      <c r="GWT927" s="167"/>
      <c r="GWU927" s="167"/>
      <c r="GWV927" s="167"/>
      <c r="GWW927" s="167"/>
      <c r="GWX927" s="167"/>
      <c r="GWY927" s="167"/>
      <c r="GWZ927" s="167"/>
      <c r="GXA927" s="167"/>
      <c r="GXB927" s="167"/>
      <c r="GXC927" s="167"/>
      <c r="GXD927" s="167"/>
      <c r="GXE927" s="167"/>
      <c r="GXF927" s="167"/>
      <c r="GXG927" s="167"/>
      <c r="GXH927" s="167"/>
      <c r="GXI927" s="167"/>
      <c r="GXJ927" s="167"/>
      <c r="GXK927" s="167"/>
      <c r="GXL927" s="167"/>
      <c r="GXM927" s="167"/>
      <c r="GXN927" s="167"/>
      <c r="GXO927" s="167"/>
      <c r="GXP927" s="167"/>
      <c r="GXQ927" s="167"/>
      <c r="GXR927" s="167"/>
      <c r="GXS927" s="167"/>
      <c r="GXT927" s="167"/>
      <c r="GXU927" s="167"/>
      <c r="GXV927" s="167"/>
      <c r="GXW927" s="167"/>
      <c r="GXX927" s="167"/>
      <c r="GXY927" s="167"/>
      <c r="GXZ927" s="167"/>
      <c r="GYA927" s="167"/>
      <c r="GYB927" s="167"/>
      <c r="GYC927" s="167"/>
      <c r="GYD927" s="167"/>
      <c r="GYE927" s="167"/>
      <c r="GYF927" s="167"/>
      <c r="GYG927" s="167"/>
      <c r="GYH927" s="167"/>
      <c r="GYI927" s="167"/>
      <c r="GYJ927" s="167"/>
      <c r="GYK927" s="167"/>
      <c r="GYL927" s="167"/>
      <c r="GYM927" s="167"/>
      <c r="GYN927" s="167"/>
      <c r="GYO927" s="167"/>
      <c r="GYP927" s="167"/>
      <c r="GYQ927" s="167"/>
      <c r="GYR927" s="167"/>
      <c r="GYS927" s="167"/>
      <c r="GYT927" s="167"/>
      <c r="GYU927" s="167"/>
      <c r="GYV927" s="167"/>
      <c r="GYW927" s="167"/>
      <c r="GYX927" s="167"/>
      <c r="GYY927" s="167"/>
      <c r="GYZ927" s="167"/>
      <c r="GZA927" s="167"/>
      <c r="GZB927" s="167"/>
      <c r="GZC927" s="167"/>
      <c r="GZD927" s="167"/>
      <c r="GZE927" s="167"/>
      <c r="GZF927" s="167"/>
      <c r="GZG927" s="167"/>
      <c r="GZH927" s="167"/>
      <c r="GZI927" s="167"/>
      <c r="GZJ927" s="167"/>
      <c r="GZK927" s="167"/>
      <c r="GZL927" s="167"/>
      <c r="GZM927" s="167"/>
      <c r="GZN927" s="167"/>
      <c r="GZO927" s="167"/>
      <c r="GZP927" s="167"/>
      <c r="GZQ927" s="167"/>
      <c r="GZR927" s="167"/>
      <c r="GZS927" s="167"/>
      <c r="GZT927" s="167"/>
      <c r="GZU927" s="167"/>
      <c r="GZV927" s="167"/>
      <c r="GZW927" s="167"/>
      <c r="GZX927" s="167"/>
      <c r="GZY927" s="167"/>
      <c r="GZZ927" s="167"/>
      <c r="HAA927" s="167"/>
      <c r="HAB927" s="167"/>
      <c r="HAC927" s="167"/>
      <c r="HAD927" s="167"/>
      <c r="HAE927" s="167"/>
      <c r="HAF927" s="167"/>
      <c r="HAG927" s="167"/>
      <c r="HAH927" s="167"/>
      <c r="HAI927" s="167"/>
      <c r="HAJ927" s="167"/>
      <c r="HAK927" s="167"/>
      <c r="HAL927" s="167"/>
      <c r="HAM927" s="167"/>
      <c r="HAN927" s="167"/>
      <c r="HAO927" s="167"/>
      <c r="HAP927" s="167"/>
      <c r="HAQ927" s="167"/>
      <c r="HAR927" s="167"/>
      <c r="HAS927" s="167"/>
      <c r="HAT927" s="167"/>
      <c r="HAU927" s="167"/>
      <c r="HAV927" s="167"/>
      <c r="HAW927" s="167"/>
      <c r="HAX927" s="167"/>
      <c r="HAY927" s="167"/>
      <c r="HAZ927" s="167"/>
      <c r="HBA927" s="167"/>
      <c r="HBB927" s="167"/>
      <c r="HBC927" s="167"/>
      <c r="HBD927" s="167"/>
      <c r="HBE927" s="167"/>
      <c r="HBF927" s="167"/>
      <c r="HBG927" s="167"/>
      <c r="HBH927" s="167"/>
      <c r="HBI927" s="167"/>
      <c r="HBJ927" s="167"/>
      <c r="HBK927" s="167"/>
      <c r="HBL927" s="167"/>
      <c r="HBM927" s="167"/>
      <c r="HBN927" s="167"/>
      <c r="HBO927" s="167"/>
      <c r="HBP927" s="167"/>
      <c r="HBQ927" s="167"/>
      <c r="HBR927" s="167"/>
      <c r="HBS927" s="167"/>
      <c r="HBT927" s="167"/>
      <c r="HBU927" s="167"/>
      <c r="HBV927" s="167"/>
      <c r="HBW927" s="167"/>
      <c r="HBX927" s="167"/>
      <c r="HBY927" s="167"/>
      <c r="HBZ927" s="167"/>
      <c r="HCA927" s="167"/>
      <c r="HCB927" s="167"/>
      <c r="HCC927" s="167"/>
      <c r="HCD927" s="167"/>
      <c r="HCE927" s="167"/>
      <c r="HCF927" s="167"/>
      <c r="HCG927" s="167"/>
      <c r="HCH927" s="167"/>
      <c r="HCI927" s="167"/>
      <c r="HCJ927" s="167"/>
      <c r="HCK927" s="167"/>
      <c r="HCL927" s="167"/>
      <c r="HCM927" s="167"/>
      <c r="HCN927" s="167"/>
      <c r="HCO927" s="167"/>
      <c r="HCP927" s="167"/>
      <c r="HCQ927" s="167"/>
      <c r="HCR927" s="167"/>
      <c r="HCS927" s="167"/>
      <c r="HCT927" s="167"/>
      <c r="HCU927" s="167"/>
      <c r="HCV927" s="167"/>
      <c r="HCW927" s="167"/>
      <c r="HCX927" s="167"/>
      <c r="HCY927" s="167"/>
      <c r="HCZ927" s="167"/>
      <c r="HDA927" s="167"/>
      <c r="HDB927" s="167"/>
      <c r="HDC927" s="167"/>
      <c r="HDD927" s="167"/>
      <c r="HDE927" s="167"/>
      <c r="HDF927" s="167"/>
      <c r="HDG927" s="167"/>
      <c r="HDH927" s="167"/>
      <c r="HDI927" s="167"/>
      <c r="HDJ927" s="167"/>
      <c r="HDK927" s="167"/>
      <c r="HDL927" s="167"/>
      <c r="HDM927" s="167"/>
      <c r="HDN927" s="167"/>
      <c r="HDO927" s="167"/>
      <c r="HDP927" s="167"/>
      <c r="HDQ927" s="167"/>
      <c r="HDR927" s="167"/>
      <c r="HDS927" s="167"/>
      <c r="HDT927" s="167"/>
      <c r="HDU927" s="167"/>
      <c r="HDV927" s="167"/>
      <c r="HDW927" s="167"/>
      <c r="HDX927" s="167"/>
      <c r="HDY927" s="167"/>
      <c r="HDZ927" s="167"/>
      <c r="HEA927" s="167"/>
      <c r="HEB927" s="167"/>
      <c r="HEC927" s="167"/>
      <c r="HED927" s="167"/>
      <c r="HEE927" s="167"/>
      <c r="HEF927" s="167"/>
      <c r="HEG927" s="167"/>
      <c r="HEH927" s="167"/>
      <c r="HEI927" s="167"/>
      <c r="HEJ927" s="167"/>
      <c r="HEK927" s="167"/>
      <c r="HEL927" s="167"/>
      <c r="HEM927" s="167"/>
      <c r="HEN927" s="167"/>
      <c r="HEO927" s="167"/>
      <c r="HEP927" s="167"/>
      <c r="HEQ927" s="167"/>
      <c r="HER927" s="167"/>
      <c r="HES927" s="167"/>
      <c r="HET927" s="167"/>
      <c r="HEU927" s="167"/>
      <c r="HEV927" s="167"/>
      <c r="HEW927" s="167"/>
      <c r="HEX927" s="167"/>
      <c r="HEY927" s="167"/>
      <c r="HEZ927" s="167"/>
      <c r="HFA927" s="167"/>
      <c r="HFB927" s="167"/>
      <c r="HFC927" s="167"/>
      <c r="HFD927" s="167"/>
      <c r="HFE927" s="167"/>
      <c r="HFF927" s="167"/>
      <c r="HFG927" s="167"/>
      <c r="HFH927" s="167"/>
      <c r="HFI927" s="167"/>
      <c r="HFJ927" s="167"/>
      <c r="HFK927" s="167"/>
      <c r="HFL927" s="167"/>
      <c r="HFM927" s="167"/>
      <c r="HFN927" s="167"/>
      <c r="HFO927" s="167"/>
      <c r="HFP927" s="167"/>
      <c r="HFQ927" s="167"/>
      <c r="HFR927" s="167"/>
      <c r="HFS927" s="167"/>
      <c r="HFT927" s="167"/>
      <c r="HFU927" s="167"/>
      <c r="HFV927" s="167"/>
      <c r="HFW927" s="167"/>
      <c r="HFX927" s="167"/>
      <c r="HFY927" s="167"/>
      <c r="HFZ927" s="167"/>
      <c r="HGA927" s="167"/>
      <c r="HGB927" s="167"/>
      <c r="HGC927" s="167"/>
      <c r="HGD927" s="167"/>
      <c r="HGE927" s="167"/>
      <c r="HGF927" s="167"/>
      <c r="HGG927" s="167"/>
      <c r="HGH927" s="167"/>
      <c r="HGI927" s="167"/>
      <c r="HGJ927" s="167"/>
      <c r="HGK927" s="167"/>
      <c r="HGL927" s="167"/>
      <c r="HGM927" s="167"/>
      <c r="HGN927" s="167"/>
      <c r="HGO927" s="167"/>
      <c r="HGP927" s="167"/>
      <c r="HGQ927" s="167"/>
      <c r="HGR927" s="167"/>
      <c r="HGS927" s="167"/>
      <c r="HGT927" s="167"/>
      <c r="HGU927" s="167"/>
      <c r="HGV927" s="167"/>
      <c r="HGW927" s="167"/>
      <c r="HGX927" s="167"/>
      <c r="HGY927" s="167"/>
      <c r="HGZ927" s="167"/>
      <c r="HHA927" s="167"/>
      <c r="HHB927" s="167"/>
      <c r="HHC927" s="167"/>
      <c r="HHD927" s="167"/>
      <c r="HHE927" s="167"/>
      <c r="HHF927" s="167"/>
      <c r="HHG927" s="167"/>
      <c r="HHH927" s="167"/>
      <c r="HHI927" s="167"/>
      <c r="HHJ927" s="167"/>
      <c r="HHK927" s="167"/>
      <c r="HHL927" s="167"/>
      <c r="HHM927" s="167"/>
      <c r="HHN927" s="167"/>
      <c r="HHO927" s="167"/>
      <c r="HHP927" s="167"/>
      <c r="HHQ927" s="167"/>
      <c r="HHR927" s="167"/>
      <c r="HHS927" s="167"/>
      <c r="HHT927" s="167"/>
      <c r="HHU927" s="167"/>
      <c r="HHV927" s="167"/>
      <c r="HHW927" s="167"/>
      <c r="HHX927" s="167"/>
      <c r="HHY927" s="167"/>
      <c r="HHZ927" s="167"/>
      <c r="HIA927" s="167"/>
      <c r="HIB927" s="167"/>
      <c r="HIC927" s="167"/>
      <c r="HID927" s="167"/>
      <c r="HIE927" s="167"/>
      <c r="HIF927" s="167"/>
      <c r="HIG927" s="167"/>
      <c r="HIH927" s="167"/>
      <c r="HII927" s="167"/>
      <c r="HIJ927" s="167"/>
      <c r="HIK927" s="167"/>
      <c r="HIL927" s="167"/>
      <c r="HIM927" s="167"/>
      <c r="HIN927" s="167"/>
      <c r="HIO927" s="167"/>
      <c r="HIP927" s="167"/>
      <c r="HIQ927" s="167"/>
      <c r="HIR927" s="167"/>
      <c r="HIS927" s="167"/>
      <c r="HIT927" s="167"/>
      <c r="HIU927" s="167"/>
      <c r="HIV927" s="167"/>
      <c r="HIW927" s="167"/>
      <c r="HIX927" s="167"/>
      <c r="HIY927" s="167"/>
      <c r="HIZ927" s="167"/>
      <c r="HJA927" s="167"/>
      <c r="HJB927" s="167"/>
      <c r="HJC927" s="167"/>
      <c r="HJD927" s="167"/>
      <c r="HJE927" s="167"/>
      <c r="HJF927" s="167"/>
      <c r="HJG927" s="167"/>
      <c r="HJH927" s="167"/>
      <c r="HJI927" s="167"/>
      <c r="HJJ927" s="167"/>
      <c r="HJK927" s="167"/>
      <c r="HJL927" s="167"/>
      <c r="HJM927" s="167"/>
      <c r="HJN927" s="167"/>
      <c r="HJO927" s="167"/>
      <c r="HJP927" s="167"/>
      <c r="HJQ927" s="167"/>
      <c r="HJR927" s="167"/>
      <c r="HJS927" s="167"/>
      <c r="HJT927" s="167"/>
      <c r="HJU927" s="167"/>
      <c r="HJV927" s="167"/>
      <c r="HJW927" s="167"/>
      <c r="HJX927" s="167"/>
      <c r="HJY927" s="167"/>
      <c r="HJZ927" s="167"/>
      <c r="HKA927" s="167"/>
      <c r="HKB927" s="167"/>
      <c r="HKC927" s="167"/>
      <c r="HKD927" s="167"/>
      <c r="HKE927" s="167"/>
      <c r="HKF927" s="167"/>
      <c r="HKG927" s="167"/>
      <c r="HKH927" s="167"/>
      <c r="HKI927" s="167"/>
      <c r="HKJ927" s="167"/>
      <c r="HKK927" s="167"/>
      <c r="HKL927" s="167"/>
      <c r="HKM927" s="167"/>
      <c r="HKN927" s="167"/>
      <c r="HKO927" s="167"/>
      <c r="HKP927" s="167"/>
      <c r="HKQ927" s="167"/>
      <c r="HKR927" s="167"/>
      <c r="HKS927" s="167"/>
      <c r="HKT927" s="167"/>
      <c r="HKU927" s="167"/>
      <c r="HKV927" s="167"/>
      <c r="HKW927" s="167"/>
      <c r="HKX927" s="167"/>
      <c r="HKY927" s="167"/>
      <c r="HKZ927" s="167"/>
      <c r="HLA927" s="167"/>
      <c r="HLB927" s="167"/>
      <c r="HLC927" s="167"/>
      <c r="HLD927" s="167"/>
      <c r="HLE927" s="167"/>
      <c r="HLF927" s="167"/>
      <c r="HLG927" s="167"/>
      <c r="HLH927" s="167"/>
      <c r="HLI927" s="167"/>
      <c r="HLJ927" s="167"/>
      <c r="HLK927" s="167"/>
      <c r="HLL927" s="167"/>
      <c r="HLM927" s="167"/>
      <c r="HLN927" s="167"/>
      <c r="HLO927" s="167"/>
      <c r="HLP927" s="167"/>
      <c r="HLQ927" s="167"/>
      <c r="HLR927" s="167"/>
      <c r="HLS927" s="167"/>
      <c r="HLT927" s="167"/>
      <c r="HLU927" s="167"/>
      <c r="HLV927" s="167"/>
      <c r="HLW927" s="167"/>
      <c r="HLX927" s="167"/>
      <c r="HLY927" s="167"/>
      <c r="HLZ927" s="167"/>
      <c r="HMA927" s="167"/>
      <c r="HMB927" s="167"/>
      <c r="HMC927" s="167"/>
      <c r="HMD927" s="167"/>
      <c r="HME927" s="167"/>
      <c r="HMF927" s="167"/>
      <c r="HMG927" s="167"/>
      <c r="HMH927" s="167"/>
      <c r="HMI927" s="167"/>
      <c r="HMJ927" s="167"/>
      <c r="HMK927" s="167"/>
      <c r="HML927" s="167"/>
      <c r="HMM927" s="167"/>
      <c r="HMN927" s="167"/>
      <c r="HMO927" s="167"/>
      <c r="HMP927" s="167"/>
      <c r="HMQ927" s="167"/>
      <c r="HMR927" s="167"/>
      <c r="HMS927" s="167"/>
      <c r="HMT927" s="167"/>
      <c r="HMU927" s="167"/>
      <c r="HMV927" s="167"/>
      <c r="HMW927" s="167"/>
      <c r="HMX927" s="167"/>
      <c r="HMY927" s="167"/>
      <c r="HMZ927" s="167"/>
      <c r="HNA927" s="167"/>
      <c r="HNB927" s="167"/>
      <c r="HNC927" s="167"/>
      <c r="HND927" s="167"/>
      <c r="HNE927" s="167"/>
      <c r="HNF927" s="167"/>
      <c r="HNG927" s="167"/>
      <c r="HNH927" s="167"/>
      <c r="HNI927" s="167"/>
      <c r="HNJ927" s="167"/>
      <c r="HNK927" s="167"/>
      <c r="HNL927" s="167"/>
      <c r="HNM927" s="167"/>
      <c r="HNN927" s="167"/>
      <c r="HNO927" s="167"/>
      <c r="HNP927" s="167"/>
      <c r="HNQ927" s="167"/>
      <c r="HNR927" s="167"/>
      <c r="HNS927" s="167"/>
      <c r="HNT927" s="167"/>
      <c r="HNU927" s="167"/>
      <c r="HNV927" s="167"/>
      <c r="HNW927" s="167"/>
      <c r="HNX927" s="167"/>
      <c r="HNY927" s="167"/>
      <c r="HNZ927" s="167"/>
      <c r="HOA927" s="167"/>
      <c r="HOB927" s="167"/>
      <c r="HOC927" s="167"/>
      <c r="HOD927" s="167"/>
      <c r="HOE927" s="167"/>
      <c r="HOF927" s="167"/>
      <c r="HOG927" s="167"/>
      <c r="HOH927" s="167"/>
      <c r="HOI927" s="167"/>
      <c r="HOJ927" s="167"/>
      <c r="HOK927" s="167"/>
      <c r="HOL927" s="167"/>
      <c r="HOM927" s="167"/>
      <c r="HON927" s="167"/>
      <c r="HOO927" s="167"/>
      <c r="HOP927" s="167"/>
      <c r="HOQ927" s="167"/>
      <c r="HOR927" s="167"/>
      <c r="HOS927" s="167"/>
      <c r="HOT927" s="167"/>
      <c r="HOU927" s="167"/>
      <c r="HOV927" s="167"/>
      <c r="HOW927" s="167"/>
      <c r="HOX927" s="167"/>
      <c r="HOY927" s="167"/>
      <c r="HOZ927" s="167"/>
      <c r="HPA927" s="167"/>
      <c r="HPB927" s="167"/>
      <c r="HPC927" s="167"/>
      <c r="HPD927" s="167"/>
      <c r="HPE927" s="167"/>
      <c r="HPF927" s="167"/>
      <c r="HPG927" s="167"/>
      <c r="HPH927" s="167"/>
      <c r="HPI927" s="167"/>
      <c r="HPJ927" s="167"/>
      <c r="HPK927" s="167"/>
      <c r="HPL927" s="167"/>
      <c r="HPM927" s="167"/>
      <c r="HPN927" s="167"/>
      <c r="HPO927" s="167"/>
      <c r="HPP927" s="167"/>
      <c r="HPQ927" s="167"/>
      <c r="HPR927" s="167"/>
      <c r="HPS927" s="167"/>
      <c r="HPT927" s="167"/>
      <c r="HPU927" s="167"/>
      <c r="HPV927" s="167"/>
      <c r="HPW927" s="167"/>
      <c r="HPX927" s="167"/>
      <c r="HPY927" s="167"/>
      <c r="HPZ927" s="167"/>
      <c r="HQA927" s="167"/>
      <c r="HQB927" s="167"/>
      <c r="HQC927" s="167"/>
      <c r="HQD927" s="167"/>
      <c r="HQE927" s="167"/>
      <c r="HQF927" s="167"/>
      <c r="HQG927" s="167"/>
      <c r="HQH927" s="167"/>
      <c r="HQI927" s="167"/>
      <c r="HQJ927" s="167"/>
      <c r="HQK927" s="167"/>
      <c r="HQL927" s="167"/>
      <c r="HQM927" s="167"/>
      <c r="HQN927" s="167"/>
      <c r="HQO927" s="167"/>
      <c r="HQP927" s="167"/>
      <c r="HQQ927" s="167"/>
      <c r="HQR927" s="167"/>
      <c r="HQS927" s="167"/>
      <c r="HQT927" s="167"/>
      <c r="HQU927" s="167"/>
      <c r="HQV927" s="167"/>
      <c r="HQW927" s="167"/>
      <c r="HQX927" s="167"/>
      <c r="HQY927" s="167"/>
      <c r="HQZ927" s="167"/>
      <c r="HRA927" s="167"/>
      <c r="HRB927" s="167"/>
      <c r="HRC927" s="167"/>
      <c r="HRD927" s="167"/>
      <c r="HRE927" s="167"/>
      <c r="HRF927" s="167"/>
      <c r="HRG927" s="167"/>
      <c r="HRH927" s="167"/>
      <c r="HRI927" s="167"/>
      <c r="HRJ927" s="167"/>
      <c r="HRK927" s="167"/>
      <c r="HRL927" s="167"/>
      <c r="HRM927" s="167"/>
      <c r="HRN927" s="167"/>
      <c r="HRO927" s="167"/>
      <c r="HRP927" s="167"/>
      <c r="HRQ927" s="167"/>
      <c r="HRR927" s="167"/>
      <c r="HRS927" s="167"/>
      <c r="HRT927" s="167"/>
      <c r="HRU927" s="167"/>
      <c r="HRV927" s="167"/>
      <c r="HRW927" s="167"/>
      <c r="HRX927" s="167"/>
      <c r="HRY927" s="167"/>
      <c r="HRZ927" s="167"/>
      <c r="HSA927" s="167"/>
      <c r="HSB927" s="167"/>
      <c r="HSC927" s="167"/>
      <c r="HSD927" s="167"/>
      <c r="HSE927" s="167"/>
      <c r="HSF927" s="167"/>
      <c r="HSG927" s="167"/>
      <c r="HSH927" s="167"/>
      <c r="HSI927" s="167"/>
      <c r="HSJ927" s="167"/>
      <c r="HSK927" s="167"/>
      <c r="HSL927" s="167"/>
      <c r="HSM927" s="167"/>
      <c r="HSN927" s="167"/>
      <c r="HSO927" s="167"/>
      <c r="HSP927" s="167"/>
      <c r="HSQ927" s="167"/>
      <c r="HSR927" s="167"/>
      <c r="HSS927" s="167"/>
      <c r="HST927" s="167"/>
      <c r="HSU927" s="167"/>
      <c r="HSV927" s="167"/>
      <c r="HSW927" s="167"/>
      <c r="HSX927" s="167"/>
      <c r="HSY927" s="167"/>
      <c r="HSZ927" s="167"/>
      <c r="HTA927" s="167"/>
      <c r="HTB927" s="167"/>
      <c r="HTC927" s="167"/>
      <c r="HTD927" s="167"/>
      <c r="HTE927" s="167"/>
      <c r="HTF927" s="167"/>
      <c r="HTG927" s="167"/>
      <c r="HTH927" s="167"/>
      <c r="HTI927" s="167"/>
      <c r="HTJ927" s="167"/>
      <c r="HTK927" s="167"/>
      <c r="HTL927" s="167"/>
      <c r="HTM927" s="167"/>
      <c r="HTN927" s="167"/>
      <c r="HTO927" s="167"/>
      <c r="HTP927" s="167"/>
      <c r="HTQ927" s="167"/>
      <c r="HTR927" s="167"/>
      <c r="HTS927" s="167"/>
      <c r="HTT927" s="167"/>
      <c r="HTU927" s="167"/>
      <c r="HTV927" s="167"/>
      <c r="HTW927" s="167"/>
      <c r="HTX927" s="167"/>
      <c r="HTY927" s="167"/>
      <c r="HTZ927" s="167"/>
      <c r="HUA927" s="167"/>
      <c r="HUB927" s="167"/>
      <c r="HUC927" s="167"/>
      <c r="HUD927" s="167"/>
      <c r="HUE927" s="167"/>
      <c r="HUF927" s="167"/>
      <c r="HUG927" s="167"/>
      <c r="HUH927" s="167"/>
      <c r="HUI927" s="167"/>
      <c r="HUJ927" s="167"/>
      <c r="HUK927" s="167"/>
      <c r="HUL927" s="167"/>
      <c r="HUM927" s="167"/>
      <c r="HUN927" s="167"/>
      <c r="HUO927" s="167"/>
      <c r="HUP927" s="167"/>
      <c r="HUQ927" s="167"/>
      <c r="HUR927" s="167"/>
      <c r="HUS927" s="167"/>
      <c r="HUT927" s="167"/>
      <c r="HUU927" s="167"/>
      <c r="HUV927" s="167"/>
      <c r="HUW927" s="167"/>
      <c r="HUX927" s="167"/>
      <c r="HUY927" s="167"/>
      <c r="HUZ927" s="167"/>
      <c r="HVA927" s="167"/>
      <c r="HVB927" s="167"/>
      <c r="HVC927" s="167"/>
      <c r="HVD927" s="167"/>
      <c r="HVE927" s="167"/>
      <c r="HVF927" s="167"/>
      <c r="HVG927" s="167"/>
      <c r="HVH927" s="167"/>
      <c r="HVI927" s="167"/>
      <c r="HVJ927" s="167"/>
      <c r="HVK927" s="167"/>
      <c r="HVL927" s="167"/>
      <c r="HVM927" s="167"/>
      <c r="HVN927" s="167"/>
      <c r="HVO927" s="167"/>
      <c r="HVP927" s="167"/>
      <c r="HVQ927" s="167"/>
      <c r="HVR927" s="167"/>
      <c r="HVS927" s="167"/>
      <c r="HVT927" s="167"/>
      <c r="HVU927" s="167"/>
      <c r="HVV927" s="167"/>
      <c r="HVW927" s="167"/>
      <c r="HVX927" s="167"/>
      <c r="HVY927" s="167"/>
      <c r="HVZ927" s="167"/>
      <c r="HWA927" s="167"/>
      <c r="HWB927" s="167"/>
      <c r="HWC927" s="167"/>
      <c r="HWD927" s="167"/>
      <c r="HWE927" s="167"/>
      <c r="HWF927" s="167"/>
      <c r="HWG927" s="167"/>
      <c r="HWH927" s="167"/>
      <c r="HWI927" s="167"/>
      <c r="HWJ927" s="167"/>
      <c r="HWK927" s="167"/>
      <c r="HWL927" s="167"/>
      <c r="HWM927" s="167"/>
      <c r="HWN927" s="167"/>
      <c r="HWO927" s="167"/>
      <c r="HWP927" s="167"/>
      <c r="HWQ927" s="167"/>
      <c r="HWR927" s="167"/>
      <c r="HWS927" s="167"/>
      <c r="HWT927" s="167"/>
      <c r="HWU927" s="167"/>
      <c r="HWV927" s="167"/>
      <c r="HWW927" s="167"/>
      <c r="HWX927" s="167"/>
      <c r="HWY927" s="167"/>
      <c r="HWZ927" s="167"/>
      <c r="HXA927" s="167"/>
      <c r="HXB927" s="167"/>
      <c r="HXC927" s="167"/>
      <c r="HXD927" s="167"/>
      <c r="HXE927" s="167"/>
      <c r="HXF927" s="167"/>
      <c r="HXG927" s="167"/>
      <c r="HXH927" s="167"/>
      <c r="HXI927" s="167"/>
      <c r="HXJ927" s="167"/>
      <c r="HXK927" s="167"/>
      <c r="HXL927" s="167"/>
      <c r="HXM927" s="167"/>
      <c r="HXN927" s="167"/>
      <c r="HXO927" s="167"/>
      <c r="HXP927" s="167"/>
      <c r="HXQ927" s="167"/>
      <c r="HXR927" s="167"/>
      <c r="HXS927" s="167"/>
      <c r="HXT927" s="167"/>
      <c r="HXU927" s="167"/>
      <c r="HXV927" s="167"/>
      <c r="HXW927" s="167"/>
      <c r="HXX927" s="167"/>
      <c r="HXY927" s="167"/>
      <c r="HXZ927" s="167"/>
      <c r="HYA927" s="167"/>
      <c r="HYB927" s="167"/>
      <c r="HYC927" s="167"/>
      <c r="HYD927" s="167"/>
      <c r="HYE927" s="167"/>
      <c r="HYF927" s="167"/>
      <c r="HYG927" s="167"/>
      <c r="HYH927" s="167"/>
      <c r="HYI927" s="167"/>
      <c r="HYJ927" s="167"/>
      <c r="HYK927" s="167"/>
      <c r="HYL927" s="167"/>
      <c r="HYM927" s="167"/>
      <c r="HYN927" s="167"/>
      <c r="HYO927" s="167"/>
      <c r="HYP927" s="167"/>
      <c r="HYQ927" s="167"/>
      <c r="HYR927" s="167"/>
      <c r="HYS927" s="167"/>
      <c r="HYT927" s="167"/>
      <c r="HYU927" s="167"/>
      <c r="HYV927" s="167"/>
      <c r="HYW927" s="167"/>
      <c r="HYX927" s="167"/>
      <c r="HYY927" s="167"/>
      <c r="HYZ927" s="167"/>
      <c r="HZA927" s="167"/>
      <c r="HZB927" s="167"/>
      <c r="HZC927" s="167"/>
      <c r="HZD927" s="167"/>
      <c r="HZE927" s="167"/>
      <c r="HZF927" s="167"/>
      <c r="HZG927" s="167"/>
      <c r="HZH927" s="167"/>
      <c r="HZI927" s="167"/>
      <c r="HZJ927" s="167"/>
      <c r="HZK927" s="167"/>
      <c r="HZL927" s="167"/>
      <c r="HZM927" s="167"/>
      <c r="HZN927" s="167"/>
      <c r="HZO927" s="167"/>
      <c r="HZP927" s="167"/>
      <c r="HZQ927" s="167"/>
      <c r="HZR927" s="167"/>
      <c r="HZS927" s="167"/>
      <c r="HZT927" s="167"/>
      <c r="HZU927" s="167"/>
      <c r="HZV927" s="167"/>
      <c r="HZW927" s="167"/>
      <c r="HZX927" s="167"/>
      <c r="HZY927" s="167"/>
      <c r="HZZ927" s="167"/>
      <c r="IAA927" s="167"/>
      <c r="IAB927" s="167"/>
      <c r="IAC927" s="167"/>
      <c r="IAD927" s="167"/>
      <c r="IAE927" s="167"/>
      <c r="IAF927" s="167"/>
      <c r="IAG927" s="167"/>
      <c r="IAH927" s="167"/>
      <c r="IAI927" s="167"/>
      <c r="IAJ927" s="167"/>
      <c r="IAK927" s="167"/>
      <c r="IAL927" s="167"/>
      <c r="IAM927" s="167"/>
      <c r="IAN927" s="167"/>
      <c r="IAO927" s="167"/>
      <c r="IAP927" s="167"/>
      <c r="IAQ927" s="167"/>
      <c r="IAR927" s="167"/>
      <c r="IAS927" s="167"/>
      <c r="IAT927" s="167"/>
      <c r="IAU927" s="167"/>
      <c r="IAV927" s="167"/>
      <c r="IAW927" s="167"/>
      <c r="IAX927" s="167"/>
      <c r="IAY927" s="167"/>
      <c r="IAZ927" s="167"/>
      <c r="IBA927" s="167"/>
      <c r="IBB927" s="167"/>
      <c r="IBC927" s="167"/>
      <c r="IBD927" s="167"/>
      <c r="IBE927" s="167"/>
      <c r="IBF927" s="167"/>
      <c r="IBG927" s="167"/>
      <c r="IBH927" s="167"/>
      <c r="IBI927" s="167"/>
      <c r="IBJ927" s="167"/>
      <c r="IBK927" s="167"/>
      <c r="IBL927" s="167"/>
      <c r="IBM927" s="167"/>
      <c r="IBN927" s="167"/>
      <c r="IBO927" s="167"/>
      <c r="IBP927" s="167"/>
      <c r="IBQ927" s="167"/>
      <c r="IBR927" s="167"/>
      <c r="IBS927" s="167"/>
      <c r="IBT927" s="167"/>
      <c r="IBU927" s="167"/>
      <c r="IBV927" s="167"/>
      <c r="IBW927" s="167"/>
      <c r="IBX927" s="167"/>
      <c r="IBY927" s="167"/>
      <c r="IBZ927" s="167"/>
      <c r="ICA927" s="167"/>
      <c r="ICB927" s="167"/>
      <c r="ICC927" s="167"/>
      <c r="ICD927" s="167"/>
      <c r="ICE927" s="167"/>
      <c r="ICF927" s="167"/>
      <c r="ICG927" s="167"/>
      <c r="ICH927" s="167"/>
      <c r="ICI927" s="167"/>
      <c r="ICJ927" s="167"/>
      <c r="ICK927" s="167"/>
      <c r="ICL927" s="167"/>
      <c r="ICM927" s="167"/>
      <c r="ICN927" s="167"/>
      <c r="ICO927" s="167"/>
      <c r="ICP927" s="167"/>
      <c r="ICQ927" s="167"/>
      <c r="ICR927" s="167"/>
      <c r="ICS927" s="167"/>
      <c r="ICT927" s="167"/>
      <c r="ICU927" s="167"/>
      <c r="ICV927" s="167"/>
      <c r="ICW927" s="167"/>
      <c r="ICX927" s="167"/>
      <c r="ICY927" s="167"/>
      <c r="ICZ927" s="167"/>
      <c r="IDA927" s="167"/>
      <c r="IDB927" s="167"/>
      <c r="IDC927" s="167"/>
      <c r="IDD927" s="167"/>
      <c r="IDE927" s="167"/>
      <c r="IDF927" s="167"/>
      <c r="IDG927" s="167"/>
      <c r="IDH927" s="167"/>
      <c r="IDI927" s="167"/>
      <c r="IDJ927" s="167"/>
      <c r="IDK927" s="167"/>
      <c r="IDL927" s="167"/>
      <c r="IDM927" s="167"/>
      <c r="IDN927" s="167"/>
      <c r="IDO927" s="167"/>
      <c r="IDP927" s="167"/>
      <c r="IDQ927" s="167"/>
      <c r="IDR927" s="167"/>
      <c r="IDS927" s="167"/>
      <c r="IDT927" s="167"/>
      <c r="IDU927" s="167"/>
      <c r="IDV927" s="167"/>
      <c r="IDW927" s="167"/>
      <c r="IDX927" s="167"/>
      <c r="IDY927" s="167"/>
      <c r="IDZ927" s="167"/>
      <c r="IEA927" s="167"/>
      <c r="IEB927" s="167"/>
      <c r="IEC927" s="167"/>
      <c r="IED927" s="167"/>
      <c r="IEE927" s="167"/>
      <c r="IEF927" s="167"/>
      <c r="IEG927" s="167"/>
      <c r="IEH927" s="167"/>
      <c r="IEI927" s="167"/>
      <c r="IEJ927" s="167"/>
      <c r="IEK927" s="167"/>
      <c r="IEL927" s="167"/>
      <c r="IEM927" s="167"/>
      <c r="IEN927" s="167"/>
      <c r="IEO927" s="167"/>
      <c r="IEP927" s="167"/>
      <c r="IEQ927" s="167"/>
      <c r="IER927" s="167"/>
      <c r="IES927" s="167"/>
      <c r="IET927" s="167"/>
      <c r="IEU927" s="167"/>
      <c r="IEV927" s="167"/>
      <c r="IEW927" s="167"/>
      <c r="IEX927" s="167"/>
      <c r="IEY927" s="167"/>
      <c r="IEZ927" s="167"/>
      <c r="IFA927" s="167"/>
      <c r="IFB927" s="167"/>
      <c r="IFC927" s="167"/>
      <c r="IFD927" s="167"/>
      <c r="IFE927" s="167"/>
      <c r="IFF927" s="167"/>
      <c r="IFG927" s="167"/>
      <c r="IFH927" s="167"/>
      <c r="IFI927" s="167"/>
      <c r="IFJ927" s="167"/>
      <c r="IFK927" s="167"/>
      <c r="IFL927" s="167"/>
      <c r="IFM927" s="167"/>
      <c r="IFN927" s="167"/>
      <c r="IFO927" s="167"/>
      <c r="IFP927" s="167"/>
      <c r="IFQ927" s="167"/>
      <c r="IFR927" s="167"/>
      <c r="IFS927" s="167"/>
      <c r="IFT927" s="167"/>
      <c r="IFU927" s="167"/>
      <c r="IFV927" s="167"/>
      <c r="IFW927" s="167"/>
      <c r="IFX927" s="167"/>
      <c r="IFY927" s="167"/>
      <c r="IFZ927" s="167"/>
      <c r="IGA927" s="167"/>
      <c r="IGB927" s="167"/>
      <c r="IGC927" s="167"/>
      <c r="IGD927" s="167"/>
      <c r="IGE927" s="167"/>
      <c r="IGF927" s="167"/>
      <c r="IGG927" s="167"/>
      <c r="IGH927" s="167"/>
      <c r="IGI927" s="167"/>
      <c r="IGJ927" s="167"/>
      <c r="IGK927" s="167"/>
      <c r="IGL927" s="167"/>
      <c r="IGM927" s="167"/>
      <c r="IGN927" s="167"/>
      <c r="IGO927" s="167"/>
      <c r="IGP927" s="167"/>
      <c r="IGQ927" s="167"/>
      <c r="IGR927" s="167"/>
      <c r="IGS927" s="167"/>
      <c r="IGT927" s="167"/>
      <c r="IGU927" s="167"/>
      <c r="IGV927" s="167"/>
      <c r="IGW927" s="167"/>
      <c r="IGX927" s="167"/>
      <c r="IGY927" s="167"/>
      <c r="IGZ927" s="167"/>
      <c r="IHA927" s="167"/>
      <c r="IHB927" s="167"/>
      <c r="IHC927" s="167"/>
      <c r="IHD927" s="167"/>
      <c r="IHE927" s="167"/>
      <c r="IHF927" s="167"/>
      <c r="IHG927" s="167"/>
      <c r="IHH927" s="167"/>
      <c r="IHI927" s="167"/>
      <c r="IHJ927" s="167"/>
      <c r="IHK927" s="167"/>
      <c r="IHL927" s="167"/>
      <c r="IHM927" s="167"/>
      <c r="IHN927" s="167"/>
      <c r="IHO927" s="167"/>
      <c r="IHP927" s="167"/>
      <c r="IHQ927" s="167"/>
      <c r="IHR927" s="167"/>
      <c r="IHS927" s="167"/>
      <c r="IHT927" s="167"/>
      <c r="IHU927" s="167"/>
      <c r="IHV927" s="167"/>
      <c r="IHW927" s="167"/>
      <c r="IHX927" s="167"/>
      <c r="IHY927" s="167"/>
      <c r="IHZ927" s="167"/>
      <c r="IIA927" s="167"/>
      <c r="IIB927" s="167"/>
      <c r="IIC927" s="167"/>
      <c r="IID927" s="167"/>
      <c r="IIE927" s="167"/>
      <c r="IIF927" s="167"/>
      <c r="IIG927" s="167"/>
      <c r="IIH927" s="167"/>
      <c r="III927" s="167"/>
      <c r="IIJ927" s="167"/>
      <c r="IIK927" s="167"/>
      <c r="IIL927" s="167"/>
      <c r="IIM927" s="167"/>
      <c r="IIN927" s="167"/>
      <c r="IIO927" s="167"/>
      <c r="IIP927" s="167"/>
      <c r="IIQ927" s="167"/>
      <c r="IIR927" s="167"/>
      <c r="IIS927" s="167"/>
      <c r="IIT927" s="167"/>
      <c r="IIU927" s="167"/>
      <c r="IIV927" s="167"/>
      <c r="IIW927" s="167"/>
      <c r="IIX927" s="167"/>
      <c r="IIY927" s="167"/>
      <c r="IIZ927" s="167"/>
      <c r="IJA927" s="167"/>
      <c r="IJB927" s="167"/>
      <c r="IJC927" s="167"/>
      <c r="IJD927" s="167"/>
      <c r="IJE927" s="167"/>
      <c r="IJF927" s="167"/>
      <c r="IJG927" s="167"/>
      <c r="IJH927" s="167"/>
      <c r="IJI927" s="167"/>
      <c r="IJJ927" s="167"/>
      <c r="IJK927" s="167"/>
      <c r="IJL927" s="167"/>
      <c r="IJM927" s="167"/>
      <c r="IJN927" s="167"/>
      <c r="IJO927" s="167"/>
      <c r="IJP927" s="167"/>
      <c r="IJQ927" s="167"/>
      <c r="IJR927" s="167"/>
      <c r="IJS927" s="167"/>
      <c r="IJT927" s="167"/>
      <c r="IJU927" s="167"/>
      <c r="IJV927" s="167"/>
      <c r="IJW927" s="167"/>
      <c r="IJX927" s="167"/>
      <c r="IJY927" s="167"/>
      <c r="IJZ927" s="167"/>
      <c r="IKA927" s="167"/>
      <c r="IKB927" s="167"/>
      <c r="IKC927" s="167"/>
      <c r="IKD927" s="167"/>
      <c r="IKE927" s="167"/>
      <c r="IKF927" s="167"/>
      <c r="IKG927" s="167"/>
      <c r="IKH927" s="167"/>
      <c r="IKI927" s="167"/>
      <c r="IKJ927" s="167"/>
      <c r="IKK927" s="167"/>
      <c r="IKL927" s="167"/>
      <c r="IKM927" s="167"/>
      <c r="IKN927" s="167"/>
      <c r="IKO927" s="167"/>
      <c r="IKP927" s="167"/>
      <c r="IKQ927" s="167"/>
      <c r="IKR927" s="167"/>
      <c r="IKS927" s="167"/>
      <c r="IKT927" s="167"/>
      <c r="IKU927" s="167"/>
      <c r="IKV927" s="167"/>
      <c r="IKW927" s="167"/>
      <c r="IKX927" s="167"/>
      <c r="IKY927" s="167"/>
      <c r="IKZ927" s="167"/>
      <c r="ILA927" s="167"/>
      <c r="ILB927" s="167"/>
      <c r="ILC927" s="167"/>
      <c r="ILD927" s="167"/>
      <c r="ILE927" s="167"/>
      <c r="ILF927" s="167"/>
      <c r="ILG927" s="167"/>
      <c r="ILH927" s="167"/>
      <c r="ILI927" s="167"/>
      <c r="ILJ927" s="167"/>
      <c r="ILK927" s="167"/>
      <c r="ILL927" s="167"/>
      <c r="ILM927" s="167"/>
      <c r="ILN927" s="167"/>
      <c r="ILO927" s="167"/>
      <c r="ILP927" s="167"/>
      <c r="ILQ927" s="167"/>
      <c r="ILR927" s="167"/>
      <c r="ILS927" s="167"/>
      <c r="ILT927" s="167"/>
      <c r="ILU927" s="167"/>
      <c r="ILV927" s="167"/>
      <c r="ILW927" s="167"/>
      <c r="ILX927" s="167"/>
      <c r="ILY927" s="167"/>
      <c r="ILZ927" s="167"/>
      <c r="IMA927" s="167"/>
      <c r="IMB927" s="167"/>
      <c r="IMC927" s="167"/>
      <c r="IMD927" s="167"/>
      <c r="IME927" s="167"/>
      <c r="IMF927" s="167"/>
      <c r="IMG927" s="167"/>
      <c r="IMH927" s="167"/>
      <c r="IMI927" s="167"/>
      <c r="IMJ927" s="167"/>
      <c r="IMK927" s="167"/>
      <c r="IML927" s="167"/>
      <c r="IMM927" s="167"/>
      <c r="IMN927" s="167"/>
      <c r="IMO927" s="167"/>
      <c r="IMP927" s="167"/>
      <c r="IMQ927" s="167"/>
      <c r="IMR927" s="167"/>
      <c r="IMS927" s="167"/>
      <c r="IMT927" s="167"/>
      <c r="IMU927" s="167"/>
      <c r="IMV927" s="167"/>
      <c r="IMW927" s="167"/>
      <c r="IMX927" s="167"/>
      <c r="IMY927" s="167"/>
      <c r="IMZ927" s="167"/>
      <c r="INA927" s="167"/>
      <c r="INB927" s="167"/>
      <c r="INC927" s="167"/>
      <c r="IND927" s="167"/>
      <c r="INE927" s="167"/>
      <c r="INF927" s="167"/>
      <c r="ING927" s="167"/>
      <c r="INH927" s="167"/>
      <c r="INI927" s="167"/>
      <c r="INJ927" s="167"/>
      <c r="INK927" s="167"/>
      <c r="INL927" s="167"/>
      <c r="INM927" s="167"/>
      <c r="INN927" s="167"/>
      <c r="INO927" s="167"/>
      <c r="INP927" s="167"/>
      <c r="INQ927" s="167"/>
      <c r="INR927" s="167"/>
      <c r="INS927" s="167"/>
      <c r="INT927" s="167"/>
      <c r="INU927" s="167"/>
      <c r="INV927" s="167"/>
      <c r="INW927" s="167"/>
      <c r="INX927" s="167"/>
      <c r="INY927" s="167"/>
      <c r="INZ927" s="167"/>
      <c r="IOA927" s="167"/>
      <c r="IOB927" s="167"/>
      <c r="IOC927" s="167"/>
      <c r="IOD927" s="167"/>
      <c r="IOE927" s="167"/>
      <c r="IOF927" s="167"/>
      <c r="IOG927" s="167"/>
      <c r="IOH927" s="167"/>
      <c r="IOI927" s="167"/>
      <c r="IOJ927" s="167"/>
      <c r="IOK927" s="167"/>
      <c r="IOL927" s="167"/>
      <c r="IOM927" s="167"/>
      <c r="ION927" s="167"/>
      <c r="IOO927" s="167"/>
      <c r="IOP927" s="167"/>
      <c r="IOQ927" s="167"/>
      <c r="IOR927" s="167"/>
      <c r="IOS927" s="167"/>
      <c r="IOT927" s="167"/>
      <c r="IOU927" s="167"/>
      <c r="IOV927" s="167"/>
      <c r="IOW927" s="167"/>
      <c r="IOX927" s="167"/>
      <c r="IOY927" s="167"/>
      <c r="IOZ927" s="167"/>
      <c r="IPA927" s="167"/>
      <c r="IPB927" s="167"/>
      <c r="IPC927" s="167"/>
      <c r="IPD927" s="167"/>
      <c r="IPE927" s="167"/>
      <c r="IPF927" s="167"/>
      <c r="IPG927" s="167"/>
      <c r="IPH927" s="167"/>
      <c r="IPI927" s="167"/>
      <c r="IPJ927" s="167"/>
      <c r="IPK927" s="167"/>
      <c r="IPL927" s="167"/>
      <c r="IPM927" s="167"/>
      <c r="IPN927" s="167"/>
      <c r="IPO927" s="167"/>
      <c r="IPP927" s="167"/>
      <c r="IPQ927" s="167"/>
      <c r="IPR927" s="167"/>
      <c r="IPS927" s="167"/>
      <c r="IPT927" s="167"/>
      <c r="IPU927" s="167"/>
      <c r="IPV927" s="167"/>
      <c r="IPW927" s="167"/>
      <c r="IPX927" s="167"/>
      <c r="IPY927" s="167"/>
      <c r="IPZ927" s="167"/>
      <c r="IQA927" s="167"/>
      <c r="IQB927" s="167"/>
      <c r="IQC927" s="167"/>
      <c r="IQD927" s="167"/>
      <c r="IQE927" s="167"/>
      <c r="IQF927" s="167"/>
      <c r="IQG927" s="167"/>
      <c r="IQH927" s="167"/>
      <c r="IQI927" s="167"/>
      <c r="IQJ927" s="167"/>
      <c r="IQK927" s="167"/>
      <c r="IQL927" s="167"/>
      <c r="IQM927" s="167"/>
      <c r="IQN927" s="167"/>
      <c r="IQO927" s="167"/>
      <c r="IQP927" s="167"/>
      <c r="IQQ927" s="167"/>
      <c r="IQR927" s="167"/>
      <c r="IQS927" s="167"/>
      <c r="IQT927" s="167"/>
      <c r="IQU927" s="167"/>
      <c r="IQV927" s="167"/>
      <c r="IQW927" s="167"/>
      <c r="IQX927" s="167"/>
      <c r="IQY927" s="167"/>
      <c r="IQZ927" s="167"/>
      <c r="IRA927" s="167"/>
      <c r="IRB927" s="167"/>
      <c r="IRC927" s="167"/>
      <c r="IRD927" s="167"/>
      <c r="IRE927" s="167"/>
      <c r="IRF927" s="167"/>
      <c r="IRG927" s="167"/>
      <c r="IRH927" s="167"/>
      <c r="IRI927" s="167"/>
      <c r="IRJ927" s="167"/>
      <c r="IRK927" s="167"/>
      <c r="IRL927" s="167"/>
      <c r="IRM927" s="167"/>
      <c r="IRN927" s="167"/>
      <c r="IRO927" s="167"/>
      <c r="IRP927" s="167"/>
      <c r="IRQ927" s="167"/>
      <c r="IRR927" s="167"/>
      <c r="IRS927" s="167"/>
      <c r="IRT927" s="167"/>
      <c r="IRU927" s="167"/>
      <c r="IRV927" s="167"/>
      <c r="IRW927" s="167"/>
      <c r="IRX927" s="167"/>
      <c r="IRY927" s="167"/>
      <c r="IRZ927" s="167"/>
      <c r="ISA927" s="167"/>
      <c r="ISB927" s="167"/>
      <c r="ISC927" s="167"/>
      <c r="ISD927" s="167"/>
      <c r="ISE927" s="167"/>
      <c r="ISF927" s="167"/>
      <c r="ISG927" s="167"/>
      <c r="ISH927" s="167"/>
      <c r="ISI927" s="167"/>
      <c r="ISJ927" s="167"/>
      <c r="ISK927" s="167"/>
      <c r="ISL927" s="167"/>
      <c r="ISM927" s="167"/>
      <c r="ISN927" s="167"/>
      <c r="ISO927" s="167"/>
      <c r="ISP927" s="167"/>
      <c r="ISQ927" s="167"/>
      <c r="ISR927" s="167"/>
      <c r="ISS927" s="167"/>
      <c r="IST927" s="167"/>
      <c r="ISU927" s="167"/>
      <c r="ISV927" s="167"/>
      <c r="ISW927" s="167"/>
      <c r="ISX927" s="167"/>
      <c r="ISY927" s="167"/>
      <c r="ISZ927" s="167"/>
      <c r="ITA927" s="167"/>
      <c r="ITB927" s="167"/>
      <c r="ITC927" s="167"/>
      <c r="ITD927" s="167"/>
      <c r="ITE927" s="167"/>
      <c r="ITF927" s="167"/>
      <c r="ITG927" s="167"/>
      <c r="ITH927" s="167"/>
      <c r="ITI927" s="167"/>
      <c r="ITJ927" s="167"/>
      <c r="ITK927" s="167"/>
      <c r="ITL927" s="167"/>
      <c r="ITM927" s="167"/>
      <c r="ITN927" s="167"/>
      <c r="ITO927" s="167"/>
      <c r="ITP927" s="167"/>
      <c r="ITQ927" s="167"/>
      <c r="ITR927" s="167"/>
      <c r="ITS927" s="167"/>
      <c r="ITT927" s="167"/>
      <c r="ITU927" s="167"/>
      <c r="ITV927" s="167"/>
      <c r="ITW927" s="167"/>
      <c r="ITX927" s="167"/>
      <c r="ITY927" s="167"/>
      <c r="ITZ927" s="167"/>
      <c r="IUA927" s="167"/>
      <c r="IUB927" s="167"/>
      <c r="IUC927" s="167"/>
      <c r="IUD927" s="167"/>
      <c r="IUE927" s="167"/>
      <c r="IUF927" s="167"/>
      <c r="IUG927" s="167"/>
      <c r="IUH927" s="167"/>
      <c r="IUI927" s="167"/>
      <c r="IUJ927" s="167"/>
      <c r="IUK927" s="167"/>
      <c r="IUL927" s="167"/>
      <c r="IUM927" s="167"/>
      <c r="IUN927" s="167"/>
      <c r="IUO927" s="167"/>
      <c r="IUP927" s="167"/>
      <c r="IUQ927" s="167"/>
      <c r="IUR927" s="167"/>
      <c r="IUS927" s="167"/>
      <c r="IUT927" s="167"/>
      <c r="IUU927" s="167"/>
      <c r="IUV927" s="167"/>
      <c r="IUW927" s="167"/>
      <c r="IUX927" s="167"/>
      <c r="IUY927" s="167"/>
      <c r="IUZ927" s="167"/>
      <c r="IVA927" s="167"/>
      <c r="IVB927" s="167"/>
      <c r="IVC927" s="167"/>
      <c r="IVD927" s="167"/>
      <c r="IVE927" s="167"/>
      <c r="IVF927" s="167"/>
      <c r="IVG927" s="167"/>
      <c r="IVH927" s="167"/>
      <c r="IVI927" s="167"/>
      <c r="IVJ927" s="167"/>
      <c r="IVK927" s="167"/>
      <c r="IVL927" s="167"/>
      <c r="IVM927" s="167"/>
      <c r="IVN927" s="167"/>
      <c r="IVO927" s="167"/>
      <c r="IVP927" s="167"/>
      <c r="IVQ927" s="167"/>
      <c r="IVR927" s="167"/>
      <c r="IVS927" s="167"/>
      <c r="IVT927" s="167"/>
      <c r="IVU927" s="167"/>
      <c r="IVV927" s="167"/>
      <c r="IVW927" s="167"/>
      <c r="IVX927" s="167"/>
      <c r="IVY927" s="167"/>
      <c r="IVZ927" s="167"/>
      <c r="IWA927" s="167"/>
      <c r="IWB927" s="167"/>
      <c r="IWC927" s="167"/>
      <c r="IWD927" s="167"/>
      <c r="IWE927" s="167"/>
      <c r="IWF927" s="167"/>
      <c r="IWG927" s="167"/>
      <c r="IWH927" s="167"/>
      <c r="IWI927" s="167"/>
      <c r="IWJ927" s="167"/>
      <c r="IWK927" s="167"/>
      <c r="IWL927" s="167"/>
      <c r="IWM927" s="167"/>
      <c r="IWN927" s="167"/>
      <c r="IWO927" s="167"/>
      <c r="IWP927" s="167"/>
      <c r="IWQ927" s="167"/>
      <c r="IWR927" s="167"/>
      <c r="IWS927" s="167"/>
      <c r="IWT927" s="167"/>
      <c r="IWU927" s="167"/>
      <c r="IWV927" s="167"/>
      <c r="IWW927" s="167"/>
      <c r="IWX927" s="167"/>
      <c r="IWY927" s="167"/>
      <c r="IWZ927" s="167"/>
      <c r="IXA927" s="167"/>
      <c r="IXB927" s="167"/>
      <c r="IXC927" s="167"/>
      <c r="IXD927" s="167"/>
      <c r="IXE927" s="167"/>
      <c r="IXF927" s="167"/>
      <c r="IXG927" s="167"/>
      <c r="IXH927" s="167"/>
      <c r="IXI927" s="167"/>
      <c r="IXJ927" s="167"/>
      <c r="IXK927" s="167"/>
      <c r="IXL927" s="167"/>
      <c r="IXM927" s="167"/>
      <c r="IXN927" s="167"/>
      <c r="IXO927" s="167"/>
      <c r="IXP927" s="167"/>
      <c r="IXQ927" s="167"/>
      <c r="IXR927" s="167"/>
      <c r="IXS927" s="167"/>
      <c r="IXT927" s="167"/>
      <c r="IXU927" s="167"/>
      <c r="IXV927" s="167"/>
      <c r="IXW927" s="167"/>
      <c r="IXX927" s="167"/>
      <c r="IXY927" s="167"/>
      <c r="IXZ927" s="167"/>
      <c r="IYA927" s="167"/>
      <c r="IYB927" s="167"/>
      <c r="IYC927" s="167"/>
      <c r="IYD927" s="167"/>
      <c r="IYE927" s="167"/>
      <c r="IYF927" s="167"/>
      <c r="IYG927" s="167"/>
      <c r="IYH927" s="167"/>
      <c r="IYI927" s="167"/>
      <c r="IYJ927" s="167"/>
      <c r="IYK927" s="167"/>
      <c r="IYL927" s="167"/>
      <c r="IYM927" s="167"/>
      <c r="IYN927" s="167"/>
      <c r="IYO927" s="167"/>
      <c r="IYP927" s="167"/>
      <c r="IYQ927" s="167"/>
      <c r="IYR927" s="167"/>
      <c r="IYS927" s="167"/>
      <c r="IYT927" s="167"/>
      <c r="IYU927" s="167"/>
      <c r="IYV927" s="167"/>
      <c r="IYW927" s="167"/>
      <c r="IYX927" s="167"/>
      <c r="IYY927" s="167"/>
      <c r="IYZ927" s="167"/>
      <c r="IZA927" s="167"/>
      <c r="IZB927" s="167"/>
      <c r="IZC927" s="167"/>
      <c r="IZD927" s="167"/>
      <c r="IZE927" s="167"/>
      <c r="IZF927" s="167"/>
      <c r="IZG927" s="167"/>
      <c r="IZH927" s="167"/>
      <c r="IZI927" s="167"/>
      <c r="IZJ927" s="167"/>
      <c r="IZK927" s="167"/>
      <c r="IZL927" s="167"/>
      <c r="IZM927" s="167"/>
      <c r="IZN927" s="167"/>
      <c r="IZO927" s="167"/>
      <c r="IZP927" s="167"/>
      <c r="IZQ927" s="167"/>
      <c r="IZR927" s="167"/>
      <c r="IZS927" s="167"/>
      <c r="IZT927" s="167"/>
      <c r="IZU927" s="167"/>
      <c r="IZV927" s="167"/>
      <c r="IZW927" s="167"/>
      <c r="IZX927" s="167"/>
      <c r="IZY927" s="167"/>
      <c r="IZZ927" s="167"/>
      <c r="JAA927" s="167"/>
      <c r="JAB927" s="167"/>
      <c r="JAC927" s="167"/>
      <c r="JAD927" s="167"/>
      <c r="JAE927" s="167"/>
      <c r="JAF927" s="167"/>
      <c r="JAG927" s="167"/>
      <c r="JAH927" s="167"/>
      <c r="JAI927" s="167"/>
      <c r="JAJ927" s="167"/>
      <c r="JAK927" s="167"/>
      <c r="JAL927" s="167"/>
      <c r="JAM927" s="167"/>
      <c r="JAN927" s="167"/>
      <c r="JAO927" s="167"/>
      <c r="JAP927" s="167"/>
      <c r="JAQ927" s="167"/>
      <c r="JAR927" s="167"/>
      <c r="JAS927" s="167"/>
      <c r="JAT927" s="167"/>
      <c r="JAU927" s="167"/>
      <c r="JAV927" s="167"/>
      <c r="JAW927" s="167"/>
      <c r="JAX927" s="167"/>
      <c r="JAY927" s="167"/>
      <c r="JAZ927" s="167"/>
      <c r="JBA927" s="167"/>
      <c r="JBB927" s="167"/>
      <c r="JBC927" s="167"/>
      <c r="JBD927" s="167"/>
      <c r="JBE927" s="167"/>
      <c r="JBF927" s="167"/>
      <c r="JBG927" s="167"/>
      <c r="JBH927" s="167"/>
      <c r="JBI927" s="167"/>
      <c r="JBJ927" s="167"/>
      <c r="JBK927" s="167"/>
      <c r="JBL927" s="167"/>
      <c r="JBM927" s="167"/>
      <c r="JBN927" s="167"/>
      <c r="JBO927" s="167"/>
      <c r="JBP927" s="167"/>
      <c r="JBQ927" s="167"/>
      <c r="JBR927" s="167"/>
      <c r="JBS927" s="167"/>
      <c r="JBT927" s="167"/>
      <c r="JBU927" s="167"/>
      <c r="JBV927" s="167"/>
      <c r="JBW927" s="167"/>
      <c r="JBX927" s="167"/>
      <c r="JBY927" s="167"/>
      <c r="JBZ927" s="167"/>
      <c r="JCA927" s="167"/>
      <c r="JCB927" s="167"/>
      <c r="JCC927" s="167"/>
      <c r="JCD927" s="167"/>
      <c r="JCE927" s="167"/>
      <c r="JCF927" s="167"/>
      <c r="JCG927" s="167"/>
      <c r="JCH927" s="167"/>
      <c r="JCI927" s="167"/>
      <c r="JCJ927" s="167"/>
      <c r="JCK927" s="167"/>
      <c r="JCL927" s="167"/>
      <c r="JCM927" s="167"/>
      <c r="JCN927" s="167"/>
      <c r="JCO927" s="167"/>
      <c r="JCP927" s="167"/>
      <c r="JCQ927" s="167"/>
      <c r="JCR927" s="167"/>
      <c r="JCS927" s="167"/>
      <c r="JCT927" s="167"/>
      <c r="JCU927" s="167"/>
      <c r="JCV927" s="167"/>
      <c r="JCW927" s="167"/>
      <c r="JCX927" s="167"/>
      <c r="JCY927" s="167"/>
      <c r="JCZ927" s="167"/>
      <c r="JDA927" s="167"/>
      <c r="JDB927" s="167"/>
      <c r="JDC927" s="167"/>
      <c r="JDD927" s="167"/>
      <c r="JDE927" s="167"/>
      <c r="JDF927" s="167"/>
      <c r="JDG927" s="167"/>
      <c r="JDH927" s="167"/>
      <c r="JDI927" s="167"/>
      <c r="JDJ927" s="167"/>
      <c r="JDK927" s="167"/>
      <c r="JDL927" s="167"/>
      <c r="JDM927" s="167"/>
      <c r="JDN927" s="167"/>
      <c r="JDO927" s="167"/>
      <c r="JDP927" s="167"/>
      <c r="JDQ927" s="167"/>
      <c r="JDR927" s="167"/>
      <c r="JDS927" s="167"/>
      <c r="JDT927" s="167"/>
      <c r="JDU927" s="167"/>
      <c r="JDV927" s="167"/>
      <c r="JDW927" s="167"/>
      <c r="JDX927" s="167"/>
      <c r="JDY927" s="167"/>
      <c r="JDZ927" s="167"/>
      <c r="JEA927" s="167"/>
      <c r="JEB927" s="167"/>
      <c r="JEC927" s="167"/>
      <c r="JED927" s="167"/>
      <c r="JEE927" s="167"/>
      <c r="JEF927" s="167"/>
      <c r="JEG927" s="167"/>
      <c r="JEH927" s="167"/>
      <c r="JEI927" s="167"/>
      <c r="JEJ927" s="167"/>
      <c r="JEK927" s="167"/>
      <c r="JEL927" s="167"/>
      <c r="JEM927" s="167"/>
      <c r="JEN927" s="167"/>
      <c r="JEO927" s="167"/>
      <c r="JEP927" s="167"/>
      <c r="JEQ927" s="167"/>
      <c r="JER927" s="167"/>
      <c r="JES927" s="167"/>
      <c r="JET927" s="167"/>
      <c r="JEU927" s="167"/>
      <c r="JEV927" s="167"/>
      <c r="JEW927" s="167"/>
      <c r="JEX927" s="167"/>
      <c r="JEY927" s="167"/>
      <c r="JEZ927" s="167"/>
      <c r="JFA927" s="167"/>
      <c r="JFB927" s="167"/>
      <c r="JFC927" s="167"/>
      <c r="JFD927" s="167"/>
      <c r="JFE927" s="167"/>
      <c r="JFF927" s="167"/>
      <c r="JFG927" s="167"/>
      <c r="JFH927" s="167"/>
      <c r="JFI927" s="167"/>
      <c r="JFJ927" s="167"/>
      <c r="JFK927" s="167"/>
      <c r="JFL927" s="167"/>
      <c r="JFM927" s="167"/>
      <c r="JFN927" s="167"/>
      <c r="JFO927" s="167"/>
      <c r="JFP927" s="167"/>
      <c r="JFQ927" s="167"/>
      <c r="JFR927" s="167"/>
      <c r="JFS927" s="167"/>
      <c r="JFT927" s="167"/>
      <c r="JFU927" s="167"/>
      <c r="JFV927" s="167"/>
      <c r="JFW927" s="167"/>
      <c r="JFX927" s="167"/>
      <c r="JFY927" s="167"/>
      <c r="JFZ927" s="167"/>
      <c r="JGA927" s="167"/>
      <c r="JGB927" s="167"/>
      <c r="JGC927" s="167"/>
      <c r="JGD927" s="167"/>
      <c r="JGE927" s="167"/>
      <c r="JGF927" s="167"/>
      <c r="JGG927" s="167"/>
      <c r="JGH927" s="167"/>
      <c r="JGI927" s="167"/>
      <c r="JGJ927" s="167"/>
      <c r="JGK927" s="167"/>
      <c r="JGL927" s="167"/>
      <c r="JGM927" s="167"/>
      <c r="JGN927" s="167"/>
      <c r="JGO927" s="167"/>
      <c r="JGP927" s="167"/>
      <c r="JGQ927" s="167"/>
      <c r="JGR927" s="167"/>
      <c r="JGS927" s="167"/>
      <c r="JGT927" s="167"/>
      <c r="JGU927" s="167"/>
      <c r="JGV927" s="167"/>
      <c r="JGW927" s="167"/>
      <c r="JGX927" s="167"/>
      <c r="JGY927" s="167"/>
      <c r="JGZ927" s="167"/>
      <c r="JHA927" s="167"/>
      <c r="JHB927" s="167"/>
      <c r="JHC927" s="167"/>
      <c r="JHD927" s="167"/>
      <c r="JHE927" s="167"/>
      <c r="JHF927" s="167"/>
      <c r="JHG927" s="167"/>
      <c r="JHH927" s="167"/>
      <c r="JHI927" s="167"/>
      <c r="JHJ927" s="167"/>
      <c r="JHK927" s="167"/>
      <c r="JHL927" s="167"/>
      <c r="JHM927" s="167"/>
      <c r="JHN927" s="167"/>
      <c r="JHO927" s="167"/>
      <c r="JHP927" s="167"/>
      <c r="JHQ927" s="167"/>
      <c r="JHR927" s="167"/>
      <c r="JHS927" s="167"/>
      <c r="JHT927" s="167"/>
      <c r="JHU927" s="167"/>
      <c r="JHV927" s="167"/>
      <c r="JHW927" s="167"/>
      <c r="JHX927" s="167"/>
      <c r="JHY927" s="167"/>
      <c r="JHZ927" s="167"/>
      <c r="JIA927" s="167"/>
      <c r="JIB927" s="167"/>
      <c r="JIC927" s="167"/>
      <c r="JID927" s="167"/>
      <c r="JIE927" s="167"/>
      <c r="JIF927" s="167"/>
      <c r="JIG927" s="167"/>
      <c r="JIH927" s="167"/>
      <c r="JII927" s="167"/>
      <c r="JIJ927" s="167"/>
      <c r="JIK927" s="167"/>
      <c r="JIL927" s="167"/>
      <c r="JIM927" s="167"/>
      <c r="JIN927" s="167"/>
      <c r="JIO927" s="167"/>
      <c r="JIP927" s="167"/>
      <c r="JIQ927" s="167"/>
      <c r="JIR927" s="167"/>
      <c r="JIS927" s="167"/>
      <c r="JIT927" s="167"/>
      <c r="JIU927" s="167"/>
      <c r="JIV927" s="167"/>
      <c r="JIW927" s="167"/>
      <c r="JIX927" s="167"/>
      <c r="JIY927" s="167"/>
      <c r="JIZ927" s="167"/>
      <c r="JJA927" s="167"/>
      <c r="JJB927" s="167"/>
      <c r="JJC927" s="167"/>
      <c r="JJD927" s="167"/>
      <c r="JJE927" s="167"/>
      <c r="JJF927" s="167"/>
      <c r="JJG927" s="167"/>
      <c r="JJH927" s="167"/>
      <c r="JJI927" s="167"/>
      <c r="JJJ927" s="167"/>
      <c r="JJK927" s="167"/>
      <c r="JJL927" s="167"/>
      <c r="JJM927" s="167"/>
      <c r="JJN927" s="167"/>
      <c r="JJO927" s="167"/>
      <c r="JJP927" s="167"/>
      <c r="JJQ927" s="167"/>
      <c r="JJR927" s="167"/>
      <c r="JJS927" s="167"/>
      <c r="JJT927" s="167"/>
      <c r="JJU927" s="167"/>
      <c r="JJV927" s="167"/>
      <c r="JJW927" s="167"/>
      <c r="JJX927" s="167"/>
      <c r="JJY927" s="167"/>
      <c r="JJZ927" s="167"/>
      <c r="JKA927" s="167"/>
      <c r="JKB927" s="167"/>
      <c r="JKC927" s="167"/>
      <c r="JKD927" s="167"/>
      <c r="JKE927" s="167"/>
      <c r="JKF927" s="167"/>
      <c r="JKG927" s="167"/>
      <c r="JKH927" s="167"/>
      <c r="JKI927" s="167"/>
      <c r="JKJ927" s="167"/>
      <c r="JKK927" s="167"/>
      <c r="JKL927" s="167"/>
      <c r="JKM927" s="167"/>
      <c r="JKN927" s="167"/>
      <c r="JKO927" s="167"/>
      <c r="JKP927" s="167"/>
      <c r="JKQ927" s="167"/>
      <c r="JKR927" s="167"/>
      <c r="JKS927" s="167"/>
      <c r="JKT927" s="167"/>
      <c r="JKU927" s="167"/>
      <c r="JKV927" s="167"/>
      <c r="JKW927" s="167"/>
      <c r="JKX927" s="167"/>
      <c r="JKY927" s="167"/>
      <c r="JKZ927" s="167"/>
      <c r="JLA927" s="167"/>
      <c r="JLB927" s="167"/>
      <c r="JLC927" s="167"/>
      <c r="JLD927" s="167"/>
      <c r="JLE927" s="167"/>
      <c r="JLF927" s="167"/>
      <c r="JLG927" s="167"/>
      <c r="JLH927" s="167"/>
      <c r="JLI927" s="167"/>
      <c r="JLJ927" s="167"/>
      <c r="JLK927" s="167"/>
      <c r="JLL927" s="167"/>
      <c r="JLM927" s="167"/>
      <c r="JLN927" s="167"/>
      <c r="JLO927" s="167"/>
      <c r="JLP927" s="167"/>
      <c r="JLQ927" s="167"/>
      <c r="JLR927" s="167"/>
      <c r="JLS927" s="167"/>
      <c r="JLT927" s="167"/>
      <c r="JLU927" s="167"/>
      <c r="JLV927" s="167"/>
      <c r="JLW927" s="167"/>
      <c r="JLX927" s="167"/>
      <c r="JLY927" s="167"/>
      <c r="JLZ927" s="167"/>
      <c r="JMA927" s="167"/>
      <c r="JMB927" s="167"/>
      <c r="JMC927" s="167"/>
      <c r="JMD927" s="167"/>
      <c r="JME927" s="167"/>
      <c r="JMF927" s="167"/>
      <c r="JMG927" s="167"/>
      <c r="JMH927" s="167"/>
      <c r="JMI927" s="167"/>
      <c r="JMJ927" s="167"/>
      <c r="JMK927" s="167"/>
      <c r="JML927" s="167"/>
      <c r="JMM927" s="167"/>
      <c r="JMN927" s="167"/>
      <c r="JMO927" s="167"/>
      <c r="JMP927" s="167"/>
      <c r="JMQ927" s="167"/>
      <c r="JMR927" s="167"/>
      <c r="JMS927" s="167"/>
      <c r="JMT927" s="167"/>
      <c r="JMU927" s="167"/>
      <c r="JMV927" s="167"/>
      <c r="JMW927" s="167"/>
      <c r="JMX927" s="167"/>
      <c r="JMY927" s="167"/>
      <c r="JMZ927" s="167"/>
      <c r="JNA927" s="167"/>
      <c r="JNB927" s="167"/>
      <c r="JNC927" s="167"/>
      <c r="JND927" s="167"/>
      <c r="JNE927" s="167"/>
      <c r="JNF927" s="167"/>
      <c r="JNG927" s="167"/>
      <c r="JNH927" s="167"/>
      <c r="JNI927" s="167"/>
      <c r="JNJ927" s="167"/>
      <c r="JNK927" s="167"/>
      <c r="JNL927" s="167"/>
      <c r="JNM927" s="167"/>
      <c r="JNN927" s="167"/>
      <c r="JNO927" s="167"/>
      <c r="JNP927" s="167"/>
      <c r="JNQ927" s="167"/>
      <c r="JNR927" s="167"/>
      <c r="JNS927" s="167"/>
      <c r="JNT927" s="167"/>
      <c r="JNU927" s="167"/>
      <c r="JNV927" s="167"/>
      <c r="JNW927" s="167"/>
      <c r="JNX927" s="167"/>
      <c r="JNY927" s="167"/>
      <c r="JNZ927" s="167"/>
      <c r="JOA927" s="167"/>
      <c r="JOB927" s="167"/>
      <c r="JOC927" s="167"/>
      <c r="JOD927" s="167"/>
      <c r="JOE927" s="167"/>
      <c r="JOF927" s="167"/>
      <c r="JOG927" s="167"/>
      <c r="JOH927" s="167"/>
      <c r="JOI927" s="167"/>
      <c r="JOJ927" s="167"/>
      <c r="JOK927" s="167"/>
      <c r="JOL927" s="167"/>
      <c r="JOM927" s="167"/>
      <c r="JON927" s="167"/>
      <c r="JOO927" s="167"/>
      <c r="JOP927" s="167"/>
      <c r="JOQ927" s="167"/>
      <c r="JOR927" s="167"/>
      <c r="JOS927" s="167"/>
      <c r="JOT927" s="167"/>
      <c r="JOU927" s="167"/>
      <c r="JOV927" s="167"/>
      <c r="JOW927" s="167"/>
      <c r="JOX927" s="167"/>
      <c r="JOY927" s="167"/>
      <c r="JOZ927" s="167"/>
      <c r="JPA927" s="167"/>
      <c r="JPB927" s="167"/>
      <c r="JPC927" s="167"/>
      <c r="JPD927" s="167"/>
      <c r="JPE927" s="167"/>
      <c r="JPF927" s="167"/>
      <c r="JPG927" s="167"/>
      <c r="JPH927" s="167"/>
      <c r="JPI927" s="167"/>
      <c r="JPJ927" s="167"/>
      <c r="JPK927" s="167"/>
      <c r="JPL927" s="167"/>
      <c r="JPM927" s="167"/>
      <c r="JPN927" s="167"/>
      <c r="JPO927" s="167"/>
      <c r="JPP927" s="167"/>
      <c r="JPQ927" s="167"/>
      <c r="JPR927" s="167"/>
      <c r="JPS927" s="167"/>
      <c r="JPT927" s="167"/>
      <c r="JPU927" s="167"/>
      <c r="JPV927" s="167"/>
      <c r="JPW927" s="167"/>
      <c r="JPX927" s="167"/>
      <c r="JPY927" s="167"/>
      <c r="JPZ927" s="167"/>
      <c r="JQA927" s="167"/>
      <c r="JQB927" s="167"/>
      <c r="JQC927" s="167"/>
      <c r="JQD927" s="167"/>
      <c r="JQE927" s="167"/>
      <c r="JQF927" s="167"/>
      <c r="JQG927" s="167"/>
      <c r="JQH927" s="167"/>
      <c r="JQI927" s="167"/>
      <c r="JQJ927" s="167"/>
      <c r="JQK927" s="167"/>
      <c r="JQL927" s="167"/>
      <c r="JQM927" s="167"/>
      <c r="JQN927" s="167"/>
      <c r="JQO927" s="167"/>
      <c r="JQP927" s="167"/>
      <c r="JQQ927" s="167"/>
      <c r="JQR927" s="167"/>
      <c r="JQS927" s="167"/>
      <c r="JQT927" s="167"/>
      <c r="JQU927" s="167"/>
      <c r="JQV927" s="167"/>
      <c r="JQW927" s="167"/>
      <c r="JQX927" s="167"/>
      <c r="JQY927" s="167"/>
      <c r="JQZ927" s="167"/>
      <c r="JRA927" s="167"/>
      <c r="JRB927" s="167"/>
      <c r="JRC927" s="167"/>
      <c r="JRD927" s="167"/>
      <c r="JRE927" s="167"/>
      <c r="JRF927" s="167"/>
      <c r="JRG927" s="167"/>
      <c r="JRH927" s="167"/>
      <c r="JRI927" s="167"/>
      <c r="JRJ927" s="167"/>
      <c r="JRK927" s="167"/>
      <c r="JRL927" s="167"/>
      <c r="JRM927" s="167"/>
      <c r="JRN927" s="167"/>
      <c r="JRO927" s="167"/>
      <c r="JRP927" s="167"/>
      <c r="JRQ927" s="167"/>
      <c r="JRR927" s="167"/>
      <c r="JRS927" s="167"/>
      <c r="JRT927" s="167"/>
      <c r="JRU927" s="167"/>
      <c r="JRV927" s="167"/>
      <c r="JRW927" s="167"/>
      <c r="JRX927" s="167"/>
      <c r="JRY927" s="167"/>
      <c r="JRZ927" s="167"/>
      <c r="JSA927" s="167"/>
      <c r="JSB927" s="167"/>
      <c r="JSC927" s="167"/>
      <c r="JSD927" s="167"/>
      <c r="JSE927" s="167"/>
      <c r="JSF927" s="167"/>
      <c r="JSG927" s="167"/>
      <c r="JSH927" s="167"/>
      <c r="JSI927" s="167"/>
      <c r="JSJ927" s="167"/>
      <c r="JSK927" s="167"/>
      <c r="JSL927" s="167"/>
      <c r="JSM927" s="167"/>
      <c r="JSN927" s="167"/>
      <c r="JSO927" s="167"/>
      <c r="JSP927" s="167"/>
      <c r="JSQ927" s="167"/>
      <c r="JSR927" s="167"/>
      <c r="JSS927" s="167"/>
      <c r="JST927" s="167"/>
      <c r="JSU927" s="167"/>
      <c r="JSV927" s="167"/>
      <c r="JSW927" s="167"/>
      <c r="JSX927" s="167"/>
      <c r="JSY927" s="167"/>
      <c r="JSZ927" s="167"/>
      <c r="JTA927" s="167"/>
      <c r="JTB927" s="167"/>
      <c r="JTC927" s="167"/>
      <c r="JTD927" s="167"/>
      <c r="JTE927" s="167"/>
      <c r="JTF927" s="167"/>
      <c r="JTG927" s="167"/>
      <c r="JTH927" s="167"/>
      <c r="JTI927" s="167"/>
      <c r="JTJ927" s="167"/>
      <c r="JTK927" s="167"/>
      <c r="JTL927" s="167"/>
      <c r="JTM927" s="167"/>
      <c r="JTN927" s="167"/>
      <c r="JTO927" s="167"/>
      <c r="JTP927" s="167"/>
      <c r="JTQ927" s="167"/>
      <c r="JTR927" s="167"/>
      <c r="JTS927" s="167"/>
      <c r="JTT927" s="167"/>
      <c r="JTU927" s="167"/>
      <c r="JTV927" s="167"/>
      <c r="JTW927" s="167"/>
      <c r="JTX927" s="167"/>
      <c r="JTY927" s="167"/>
      <c r="JTZ927" s="167"/>
      <c r="JUA927" s="167"/>
      <c r="JUB927" s="167"/>
      <c r="JUC927" s="167"/>
      <c r="JUD927" s="167"/>
      <c r="JUE927" s="167"/>
      <c r="JUF927" s="167"/>
      <c r="JUG927" s="167"/>
      <c r="JUH927" s="167"/>
      <c r="JUI927" s="167"/>
      <c r="JUJ927" s="167"/>
      <c r="JUK927" s="167"/>
      <c r="JUL927" s="167"/>
      <c r="JUM927" s="167"/>
      <c r="JUN927" s="167"/>
      <c r="JUO927" s="167"/>
      <c r="JUP927" s="167"/>
      <c r="JUQ927" s="167"/>
      <c r="JUR927" s="167"/>
      <c r="JUS927" s="167"/>
      <c r="JUT927" s="167"/>
      <c r="JUU927" s="167"/>
      <c r="JUV927" s="167"/>
      <c r="JUW927" s="167"/>
      <c r="JUX927" s="167"/>
      <c r="JUY927" s="167"/>
      <c r="JUZ927" s="167"/>
      <c r="JVA927" s="167"/>
      <c r="JVB927" s="167"/>
      <c r="JVC927" s="167"/>
      <c r="JVD927" s="167"/>
      <c r="JVE927" s="167"/>
      <c r="JVF927" s="167"/>
      <c r="JVG927" s="167"/>
      <c r="JVH927" s="167"/>
      <c r="JVI927" s="167"/>
      <c r="JVJ927" s="167"/>
      <c r="JVK927" s="167"/>
      <c r="JVL927" s="167"/>
      <c r="JVM927" s="167"/>
      <c r="JVN927" s="167"/>
      <c r="JVO927" s="167"/>
      <c r="JVP927" s="167"/>
      <c r="JVQ927" s="167"/>
      <c r="JVR927" s="167"/>
      <c r="JVS927" s="167"/>
      <c r="JVT927" s="167"/>
      <c r="JVU927" s="167"/>
      <c r="JVV927" s="167"/>
      <c r="JVW927" s="167"/>
      <c r="JVX927" s="167"/>
      <c r="JVY927" s="167"/>
      <c r="JVZ927" s="167"/>
      <c r="JWA927" s="167"/>
      <c r="JWB927" s="167"/>
      <c r="JWC927" s="167"/>
      <c r="JWD927" s="167"/>
      <c r="JWE927" s="167"/>
      <c r="JWF927" s="167"/>
      <c r="JWG927" s="167"/>
      <c r="JWH927" s="167"/>
      <c r="JWI927" s="167"/>
      <c r="JWJ927" s="167"/>
      <c r="JWK927" s="167"/>
      <c r="JWL927" s="167"/>
      <c r="JWM927" s="167"/>
      <c r="JWN927" s="167"/>
      <c r="JWO927" s="167"/>
      <c r="JWP927" s="167"/>
      <c r="JWQ927" s="167"/>
      <c r="JWR927" s="167"/>
      <c r="JWS927" s="167"/>
      <c r="JWT927" s="167"/>
      <c r="JWU927" s="167"/>
      <c r="JWV927" s="167"/>
      <c r="JWW927" s="167"/>
      <c r="JWX927" s="167"/>
      <c r="JWY927" s="167"/>
      <c r="JWZ927" s="167"/>
      <c r="JXA927" s="167"/>
      <c r="JXB927" s="167"/>
      <c r="JXC927" s="167"/>
      <c r="JXD927" s="167"/>
      <c r="JXE927" s="167"/>
      <c r="JXF927" s="167"/>
      <c r="JXG927" s="167"/>
      <c r="JXH927" s="167"/>
      <c r="JXI927" s="167"/>
      <c r="JXJ927" s="167"/>
      <c r="JXK927" s="167"/>
      <c r="JXL927" s="167"/>
      <c r="JXM927" s="167"/>
      <c r="JXN927" s="167"/>
      <c r="JXO927" s="167"/>
      <c r="JXP927" s="167"/>
      <c r="JXQ927" s="167"/>
      <c r="JXR927" s="167"/>
      <c r="JXS927" s="167"/>
      <c r="JXT927" s="167"/>
      <c r="JXU927" s="167"/>
      <c r="JXV927" s="167"/>
      <c r="JXW927" s="167"/>
      <c r="JXX927" s="167"/>
      <c r="JXY927" s="167"/>
      <c r="JXZ927" s="167"/>
      <c r="JYA927" s="167"/>
      <c r="JYB927" s="167"/>
      <c r="JYC927" s="167"/>
      <c r="JYD927" s="167"/>
      <c r="JYE927" s="167"/>
      <c r="JYF927" s="167"/>
      <c r="JYG927" s="167"/>
      <c r="JYH927" s="167"/>
      <c r="JYI927" s="167"/>
      <c r="JYJ927" s="167"/>
      <c r="JYK927" s="167"/>
      <c r="JYL927" s="167"/>
      <c r="JYM927" s="167"/>
      <c r="JYN927" s="167"/>
      <c r="JYO927" s="167"/>
      <c r="JYP927" s="167"/>
      <c r="JYQ927" s="167"/>
      <c r="JYR927" s="167"/>
      <c r="JYS927" s="167"/>
      <c r="JYT927" s="167"/>
      <c r="JYU927" s="167"/>
      <c r="JYV927" s="167"/>
      <c r="JYW927" s="167"/>
      <c r="JYX927" s="167"/>
      <c r="JYY927" s="167"/>
      <c r="JYZ927" s="167"/>
      <c r="JZA927" s="167"/>
      <c r="JZB927" s="167"/>
      <c r="JZC927" s="167"/>
      <c r="JZD927" s="167"/>
      <c r="JZE927" s="167"/>
      <c r="JZF927" s="167"/>
      <c r="JZG927" s="167"/>
      <c r="JZH927" s="167"/>
      <c r="JZI927" s="167"/>
      <c r="JZJ927" s="167"/>
      <c r="JZK927" s="167"/>
      <c r="JZL927" s="167"/>
      <c r="JZM927" s="167"/>
      <c r="JZN927" s="167"/>
      <c r="JZO927" s="167"/>
      <c r="JZP927" s="167"/>
      <c r="JZQ927" s="167"/>
      <c r="JZR927" s="167"/>
      <c r="JZS927" s="167"/>
      <c r="JZT927" s="167"/>
      <c r="JZU927" s="167"/>
      <c r="JZV927" s="167"/>
      <c r="JZW927" s="167"/>
      <c r="JZX927" s="167"/>
      <c r="JZY927" s="167"/>
      <c r="JZZ927" s="167"/>
      <c r="KAA927" s="167"/>
      <c r="KAB927" s="167"/>
      <c r="KAC927" s="167"/>
      <c r="KAD927" s="167"/>
      <c r="KAE927" s="167"/>
      <c r="KAF927" s="167"/>
      <c r="KAG927" s="167"/>
      <c r="KAH927" s="167"/>
      <c r="KAI927" s="167"/>
      <c r="KAJ927" s="167"/>
      <c r="KAK927" s="167"/>
      <c r="KAL927" s="167"/>
      <c r="KAM927" s="167"/>
      <c r="KAN927" s="167"/>
      <c r="KAO927" s="167"/>
      <c r="KAP927" s="167"/>
      <c r="KAQ927" s="167"/>
      <c r="KAR927" s="167"/>
      <c r="KAS927" s="167"/>
      <c r="KAT927" s="167"/>
      <c r="KAU927" s="167"/>
      <c r="KAV927" s="167"/>
      <c r="KAW927" s="167"/>
      <c r="KAX927" s="167"/>
      <c r="KAY927" s="167"/>
      <c r="KAZ927" s="167"/>
      <c r="KBA927" s="167"/>
      <c r="KBB927" s="167"/>
      <c r="KBC927" s="167"/>
      <c r="KBD927" s="167"/>
      <c r="KBE927" s="167"/>
      <c r="KBF927" s="167"/>
      <c r="KBG927" s="167"/>
      <c r="KBH927" s="167"/>
      <c r="KBI927" s="167"/>
      <c r="KBJ927" s="167"/>
      <c r="KBK927" s="167"/>
      <c r="KBL927" s="167"/>
      <c r="KBM927" s="167"/>
      <c r="KBN927" s="167"/>
      <c r="KBO927" s="167"/>
      <c r="KBP927" s="167"/>
      <c r="KBQ927" s="167"/>
      <c r="KBR927" s="167"/>
      <c r="KBS927" s="167"/>
      <c r="KBT927" s="167"/>
      <c r="KBU927" s="167"/>
      <c r="KBV927" s="167"/>
      <c r="KBW927" s="167"/>
      <c r="KBX927" s="167"/>
      <c r="KBY927" s="167"/>
      <c r="KBZ927" s="167"/>
      <c r="KCA927" s="167"/>
      <c r="KCB927" s="167"/>
      <c r="KCC927" s="167"/>
      <c r="KCD927" s="167"/>
      <c r="KCE927" s="167"/>
      <c r="KCF927" s="167"/>
      <c r="KCG927" s="167"/>
      <c r="KCH927" s="167"/>
      <c r="KCI927" s="167"/>
      <c r="KCJ927" s="167"/>
      <c r="KCK927" s="167"/>
      <c r="KCL927" s="167"/>
      <c r="KCM927" s="167"/>
      <c r="KCN927" s="167"/>
      <c r="KCO927" s="167"/>
      <c r="KCP927" s="167"/>
      <c r="KCQ927" s="167"/>
      <c r="KCR927" s="167"/>
      <c r="KCS927" s="167"/>
      <c r="KCT927" s="167"/>
      <c r="KCU927" s="167"/>
      <c r="KCV927" s="167"/>
      <c r="KCW927" s="167"/>
      <c r="KCX927" s="167"/>
      <c r="KCY927" s="167"/>
      <c r="KCZ927" s="167"/>
      <c r="KDA927" s="167"/>
      <c r="KDB927" s="167"/>
      <c r="KDC927" s="167"/>
      <c r="KDD927" s="167"/>
      <c r="KDE927" s="167"/>
      <c r="KDF927" s="167"/>
      <c r="KDG927" s="167"/>
      <c r="KDH927" s="167"/>
      <c r="KDI927" s="167"/>
      <c r="KDJ927" s="167"/>
      <c r="KDK927" s="167"/>
      <c r="KDL927" s="167"/>
      <c r="KDM927" s="167"/>
      <c r="KDN927" s="167"/>
      <c r="KDO927" s="167"/>
      <c r="KDP927" s="167"/>
      <c r="KDQ927" s="167"/>
      <c r="KDR927" s="167"/>
      <c r="KDS927" s="167"/>
      <c r="KDT927" s="167"/>
      <c r="KDU927" s="167"/>
      <c r="KDV927" s="167"/>
      <c r="KDW927" s="167"/>
      <c r="KDX927" s="167"/>
      <c r="KDY927" s="167"/>
      <c r="KDZ927" s="167"/>
      <c r="KEA927" s="167"/>
      <c r="KEB927" s="167"/>
      <c r="KEC927" s="167"/>
      <c r="KED927" s="167"/>
      <c r="KEE927" s="167"/>
      <c r="KEF927" s="167"/>
      <c r="KEG927" s="167"/>
      <c r="KEH927" s="167"/>
      <c r="KEI927" s="167"/>
      <c r="KEJ927" s="167"/>
      <c r="KEK927" s="167"/>
      <c r="KEL927" s="167"/>
      <c r="KEM927" s="167"/>
      <c r="KEN927" s="167"/>
      <c r="KEO927" s="167"/>
      <c r="KEP927" s="167"/>
      <c r="KEQ927" s="167"/>
      <c r="KER927" s="167"/>
      <c r="KES927" s="167"/>
      <c r="KET927" s="167"/>
      <c r="KEU927" s="167"/>
      <c r="KEV927" s="167"/>
      <c r="KEW927" s="167"/>
      <c r="KEX927" s="167"/>
      <c r="KEY927" s="167"/>
      <c r="KEZ927" s="167"/>
      <c r="KFA927" s="167"/>
      <c r="KFB927" s="167"/>
      <c r="KFC927" s="167"/>
      <c r="KFD927" s="167"/>
      <c r="KFE927" s="167"/>
      <c r="KFF927" s="167"/>
      <c r="KFG927" s="167"/>
      <c r="KFH927" s="167"/>
      <c r="KFI927" s="167"/>
      <c r="KFJ927" s="167"/>
      <c r="KFK927" s="167"/>
      <c r="KFL927" s="167"/>
      <c r="KFM927" s="167"/>
      <c r="KFN927" s="167"/>
      <c r="KFO927" s="167"/>
      <c r="KFP927" s="167"/>
      <c r="KFQ927" s="167"/>
      <c r="KFR927" s="167"/>
      <c r="KFS927" s="167"/>
      <c r="KFT927" s="167"/>
      <c r="KFU927" s="167"/>
      <c r="KFV927" s="167"/>
      <c r="KFW927" s="167"/>
      <c r="KFX927" s="167"/>
      <c r="KFY927" s="167"/>
      <c r="KFZ927" s="167"/>
      <c r="KGA927" s="167"/>
      <c r="KGB927" s="167"/>
      <c r="KGC927" s="167"/>
      <c r="KGD927" s="167"/>
      <c r="KGE927" s="167"/>
      <c r="KGF927" s="167"/>
      <c r="KGG927" s="167"/>
      <c r="KGH927" s="167"/>
      <c r="KGI927" s="167"/>
      <c r="KGJ927" s="167"/>
      <c r="KGK927" s="167"/>
      <c r="KGL927" s="167"/>
      <c r="KGM927" s="167"/>
      <c r="KGN927" s="167"/>
      <c r="KGO927" s="167"/>
      <c r="KGP927" s="167"/>
      <c r="KGQ927" s="167"/>
      <c r="KGR927" s="167"/>
      <c r="KGS927" s="167"/>
      <c r="KGT927" s="167"/>
      <c r="KGU927" s="167"/>
      <c r="KGV927" s="167"/>
      <c r="KGW927" s="167"/>
      <c r="KGX927" s="167"/>
      <c r="KGY927" s="167"/>
      <c r="KGZ927" s="167"/>
      <c r="KHA927" s="167"/>
      <c r="KHB927" s="167"/>
      <c r="KHC927" s="167"/>
      <c r="KHD927" s="167"/>
      <c r="KHE927" s="167"/>
      <c r="KHF927" s="167"/>
      <c r="KHG927" s="167"/>
      <c r="KHH927" s="167"/>
      <c r="KHI927" s="167"/>
      <c r="KHJ927" s="167"/>
      <c r="KHK927" s="167"/>
      <c r="KHL927" s="167"/>
      <c r="KHM927" s="167"/>
      <c r="KHN927" s="167"/>
      <c r="KHO927" s="167"/>
      <c r="KHP927" s="167"/>
      <c r="KHQ927" s="167"/>
      <c r="KHR927" s="167"/>
      <c r="KHS927" s="167"/>
      <c r="KHT927" s="167"/>
      <c r="KHU927" s="167"/>
      <c r="KHV927" s="167"/>
      <c r="KHW927" s="167"/>
      <c r="KHX927" s="167"/>
      <c r="KHY927" s="167"/>
      <c r="KHZ927" s="167"/>
      <c r="KIA927" s="167"/>
      <c r="KIB927" s="167"/>
      <c r="KIC927" s="167"/>
      <c r="KID927" s="167"/>
      <c r="KIE927" s="167"/>
      <c r="KIF927" s="167"/>
      <c r="KIG927" s="167"/>
      <c r="KIH927" s="167"/>
      <c r="KII927" s="167"/>
      <c r="KIJ927" s="167"/>
      <c r="KIK927" s="167"/>
      <c r="KIL927" s="167"/>
      <c r="KIM927" s="167"/>
      <c r="KIN927" s="167"/>
      <c r="KIO927" s="167"/>
      <c r="KIP927" s="167"/>
      <c r="KIQ927" s="167"/>
      <c r="KIR927" s="167"/>
      <c r="KIS927" s="167"/>
      <c r="KIT927" s="167"/>
      <c r="KIU927" s="167"/>
      <c r="KIV927" s="167"/>
      <c r="KIW927" s="167"/>
      <c r="KIX927" s="167"/>
      <c r="KIY927" s="167"/>
      <c r="KIZ927" s="167"/>
      <c r="KJA927" s="167"/>
      <c r="KJB927" s="167"/>
      <c r="KJC927" s="167"/>
      <c r="KJD927" s="167"/>
      <c r="KJE927" s="167"/>
      <c r="KJF927" s="167"/>
      <c r="KJG927" s="167"/>
      <c r="KJH927" s="167"/>
      <c r="KJI927" s="167"/>
      <c r="KJJ927" s="167"/>
      <c r="KJK927" s="167"/>
      <c r="KJL927" s="167"/>
      <c r="KJM927" s="167"/>
      <c r="KJN927" s="167"/>
      <c r="KJO927" s="167"/>
      <c r="KJP927" s="167"/>
      <c r="KJQ927" s="167"/>
      <c r="KJR927" s="167"/>
      <c r="KJS927" s="167"/>
      <c r="KJT927" s="167"/>
      <c r="KJU927" s="167"/>
      <c r="KJV927" s="167"/>
      <c r="KJW927" s="167"/>
      <c r="KJX927" s="167"/>
      <c r="KJY927" s="167"/>
      <c r="KJZ927" s="167"/>
      <c r="KKA927" s="167"/>
      <c r="KKB927" s="167"/>
      <c r="KKC927" s="167"/>
      <c r="KKD927" s="167"/>
      <c r="KKE927" s="167"/>
      <c r="KKF927" s="167"/>
      <c r="KKG927" s="167"/>
      <c r="KKH927" s="167"/>
      <c r="KKI927" s="167"/>
      <c r="KKJ927" s="167"/>
      <c r="KKK927" s="167"/>
      <c r="KKL927" s="167"/>
      <c r="KKM927" s="167"/>
      <c r="KKN927" s="167"/>
      <c r="KKO927" s="167"/>
      <c r="KKP927" s="167"/>
      <c r="KKQ927" s="167"/>
      <c r="KKR927" s="167"/>
      <c r="KKS927" s="167"/>
      <c r="KKT927" s="167"/>
      <c r="KKU927" s="167"/>
      <c r="KKV927" s="167"/>
      <c r="KKW927" s="167"/>
      <c r="KKX927" s="167"/>
      <c r="KKY927" s="167"/>
      <c r="KKZ927" s="167"/>
      <c r="KLA927" s="167"/>
      <c r="KLB927" s="167"/>
      <c r="KLC927" s="167"/>
      <c r="KLD927" s="167"/>
      <c r="KLE927" s="167"/>
      <c r="KLF927" s="167"/>
      <c r="KLG927" s="167"/>
      <c r="KLH927" s="167"/>
      <c r="KLI927" s="167"/>
      <c r="KLJ927" s="167"/>
      <c r="KLK927" s="167"/>
      <c r="KLL927" s="167"/>
      <c r="KLM927" s="167"/>
      <c r="KLN927" s="167"/>
      <c r="KLO927" s="167"/>
      <c r="KLP927" s="167"/>
      <c r="KLQ927" s="167"/>
      <c r="KLR927" s="167"/>
      <c r="KLS927" s="167"/>
      <c r="KLT927" s="167"/>
      <c r="KLU927" s="167"/>
      <c r="KLV927" s="167"/>
      <c r="KLW927" s="167"/>
      <c r="KLX927" s="167"/>
      <c r="KLY927" s="167"/>
      <c r="KLZ927" s="167"/>
      <c r="KMA927" s="167"/>
      <c r="KMB927" s="167"/>
      <c r="KMC927" s="167"/>
      <c r="KMD927" s="167"/>
      <c r="KME927" s="167"/>
      <c r="KMF927" s="167"/>
      <c r="KMG927" s="167"/>
      <c r="KMH927" s="167"/>
      <c r="KMI927" s="167"/>
      <c r="KMJ927" s="167"/>
      <c r="KMK927" s="167"/>
      <c r="KML927" s="167"/>
      <c r="KMM927" s="167"/>
      <c r="KMN927" s="167"/>
      <c r="KMO927" s="167"/>
      <c r="KMP927" s="167"/>
      <c r="KMQ927" s="167"/>
      <c r="KMR927" s="167"/>
      <c r="KMS927" s="167"/>
      <c r="KMT927" s="167"/>
      <c r="KMU927" s="167"/>
      <c r="KMV927" s="167"/>
      <c r="KMW927" s="167"/>
      <c r="KMX927" s="167"/>
      <c r="KMY927" s="167"/>
      <c r="KMZ927" s="167"/>
      <c r="KNA927" s="167"/>
      <c r="KNB927" s="167"/>
      <c r="KNC927" s="167"/>
      <c r="KND927" s="167"/>
      <c r="KNE927" s="167"/>
      <c r="KNF927" s="167"/>
      <c r="KNG927" s="167"/>
      <c r="KNH927" s="167"/>
      <c r="KNI927" s="167"/>
      <c r="KNJ927" s="167"/>
      <c r="KNK927" s="167"/>
      <c r="KNL927" s="167"/>
      <c r="KNM927" s="167"/>
      <c r="KNN927" s="167"/>
      <c r="KNO927" s="167"/>
      <c r="KNP927" s="167"/>
      <c r="KNQ927" s="167"/>
      <c r="KNR927" s="167"/>
      <c r="KNS927" s="167"/>
      <c r="KNT927" s="167"/>
      <c r="KNU927" s="167"/>
      <c r="KNV927" s="167"/>
      <c r="KNW927" s="167"/>
      <c r="KNX927" s="167"/>
      <c r="KNY927" s="167"/>
      <c r="KNZ927" s="167"/>
      <c r="KOA927" s="167"/>
      <c r="KOB927" s="167"/>
      <c r="KOC927" s="167"/>
      <c r="KOD927" s="167"/>
      <c r="KOE927" s="167"/>
      <c r="KOF927" s="167"/>
      <c r="KOG927" s="167"/>
      <c r="KOH927" s="167"/>
      <c r="KOI927" s="167"/>
      <c r="KOJ927" s="167"/>
      <c r="KOK927" s="167"/>
      <c r="KOL927" s="167"/>
      <c r="KOM927" s="167"/>
      <c r="KON927" s="167"/>
      <c r="KOO927" s="167"/>
      <c r="KOP927" s="167"/>
      <c r="KOQ927" s="167"/>
      <c r="KOR927" s="167"/>
      <c r="KOS927" s="167"/>
      <c r="KOT927" s="167"/>
      <c r="KOU927" s="167"/>
      <c r="KOV927" s="167"/>
      <c r="KOW927" s="167"/>
      <c r="KOX927" s="167"/>
      <c r="KOY927" s="167"/>
      <c r="KOZ927" s="167"/>
      <c r="KPA927" s="167"/>
      <c r="KPB927" s="167"/>
      <c r="KPC927" s="167"/>
      <c r="KPD927" s="167"/>
      <c r="KPE927" s="167"/>
      <c r="KPF927" s="167"/>
      <c r="KPG927" s="167"/>
      <c r="KPH927" s="167"/>
      <c r="KPI927" s="167"/>
      <c r="KPJ927" s="167"/>
      <c r="KPK927" s="167"/>
      <c r="KPL927" s="167"/>
      <c r="KPM927" s="167"/>
      <c r="KPN927" s="167"/>
      <c r="KPO927" s="167"/>
      <c r="KPP927" s="167"/>
      <c r="KPQ927" s="167"/>
      <c r="KPR927" s="167"/>
      <c r="KPS927" s="167"/>
      <c r="KPT927" s="167"/>
      <c r="KPU927" s="167"/>
      <c r="KPV927" s="167"/>
      <c r="KPW927" s="167"/>
      <c r="KPX927" s="167"/>
      <c r="KPY927" s="167"/>
      <c r="KPZ927" s="167"/>
      <c r="KQA927" s="167"/>
      <c r="KQB927" s="167"/>
      <c r="KQC927" s="167"/>
      <c r="KQD927" s="167"/>
      <c r="KQE927" s="167"/>
      <c r="KQF927" s="167"/>
      <c r="KQG927" s="167"/>
      <c r="KQH927" s="167"/>
      <c r="KQI927" s="167"/>
      <c r="KQJ927" s="167"/>
      <c r="KQK927" s="167"/>
      <c r="KQL927" s="167"/>
      <c r="KQM927" s="167"/>
      <c r="KQN927" s="167"/>
      <c r="KQO927" s="167"/>
      <c r="KQP927" s="167"/>
      <c r="KQQ927" s="167"/>
      <c r="KQR927" s="167"/>
      <c r="KQS927" s="167"/>
      <c r="KQT927" s="167"/>
      <c r="KQU927" s="167"/>
      <c r="KQV927" s="167"/>
      <c r="KQW927" s="167"/>
      <c r="KQX927" s="167"/>
      <c r="KQY927" s="167"/>
      <c r="KQZ927" s="167"/>
      <c r="KRA927" s="167"/>
      <c r="KRB927" s="167"/>
      <c r="KRC927" s="167"/>
      <c r="KRD927" s="167"/>
      <c r="KRE927" s="167"/>
      <c r="KRF927" s="167"/>
      <c r="KRG927" s="167"/>
      <c r="KRH927" s="167"/>
      <c r="KRI927" s="167"/>
      <c r="KRJ927" s="167"/>
      <c r="KRK927" s="167"/>
      <c r="KRL927" s="167"/>
      <c r="KRM927" s="167"/>
      <c r="KRN927" s="167"/>
      <c r="KRO927" s="167"/>
      <c r="KRP927" s="167"/>
      <c r="KRQ927" s="167"/>
      <c r="KRR927" s="167"/>
      <c r="KRS927" s="167"/>
      <c r="KRT927" s="167"/>
      <c r="KRU927" s="167"/>
      <c r="KRV927" s="167"/>
      <c r="KRW927" s="167"/>
      <c r="KRX927" s="167"/>
      <c r="KRY927" s="167"/>
      <c r="KRZ927" s="167"/>
      <c r="KSA927" s="167"/>
      <c r="KSB927" s="167"/>
      <c r="KSC927" s="167"/>
      <c r="KSD927" s="167"/>
      <c r="KSE927" s="167"/>
      <c r="KSF927" s="167"/>
      <c r="KSG927" s="167"/>
      <c r="KSH927" s="167"/>
      <c r="KSI927" s="167"/>
      <c r="KSJ927" s="167"/>
      <c r="KSK927" s="167"/>
      <c r="KSL927" s="167"/>
      <c r="KSM927" s="167"/>
      <c r="KSN927" s="167"/>
      <c r="KSO927" s="167"/>
      <c r="KSP927" s="167"/>
      <c r="KSQ927" s="167"/>
      <c r="KSR927" s="167"/>
      <c r="KSS927" s="167"/>
      <c r="KST927" s="167"/>
      <c r="KSU927" s="167"/>
      <c r="KSV927" s="167"/>
      <c r="KSW927" s="167"/>
      <c r="KSX927" s="167"/>
      <c r="KSY927" s="167"/>
      <c r="KSZ927" s="167"/>
      <c r="KTA927" s="167"/>
      <c r="KTB927" s="167"/>
      <c r="KTC927" s="167"/>
      <c r="KTD927" s="167"/>
      <c r="KTE927" s="167"/>
      <c r="KTF927" s="167"/>
      <c r="KTG927" s="167"/>
      <c r="KTH927" s="167"/>
      <c r="KTI927" s="167"/>
      <c r="KTJ927" s="167"/>
      <c r="KTK927" s="167"/>
      <c r="KTL927" s="167"/>
      <c r="KTM927" s="167"/>
      <c r="KTN927" s="167"/>
      <c r="KTO927" s="167"/>
      <c r="KTP927" s="167"/>
      <c r="KTQ927" s="167"/>
      <c r="KTR927" s="167"/>
      <c r="KTS927" s="167"/>
      <c r="KTT927" s="167"/>
      <c r="KTU927" s="167"/>
      <c r="KTV927" s="167"/>
      <c r="KTW927" s="167"/>
      <c r="KTX927" s="167"/>
      <c r="KTY927" s="167"/>
      <c r="KTZ927" s="167"/>
      <c r="KUA927" s="167"/>
      <c r="KUB927" s="167"/>
      <c r="KUC927" s="167"/>
      <c r="KUD927" s="167"/>
      <c r="KUE927" s="167"/>
      <c r="KUF927" s="167"/>
      <c r="KUG927" s="167"/>
      <c r="KUH927" s="167"/>
      <c r="KUI927" s="167"/>
      <c r="KUJ927" s="167"/>
      <c r="KUK927" s="167"/>
      <c r="KUL927" s="167"/>
      <c r="KUM927" s="167"/>
      <c r="KUN927" s="167"/>
      <c r="KUO927" s="167"/>
      <c r="KUP927" s="167"/>
      <c r="KUQ927" s="167"/>
      <c r="KUR927" s="167"/>
      <c r="KUS927" s="167"/>
      <c r="KUT927" s="167"/>
      <c r="KUU927" s="167"/>
      <c r="KUV927" s="167"/>
      <c r="KUW927" s="167"/>
      <c r="KUX927" s="167"/>
      <c r="KUY927" s="167"/>
      <c r="KUZ927" s="167"/>
      <c r="KVA927" s="167"/>
      <c r="KVB927" s="167"/>
      <c r="KVC927" s="167"/>
      <c r="KVD927" s="167"/>
      <c r="KVE927" s="167"/>
      <c r="KVF927" s="167"/>
      <c r="KVG927" s="167"/>
      <c r="KVH927" s="167"/>
      <c r="KVI927" s="167"/>
      <c r="KVJ927" s="167"/>
      <c r="KVK927" s="167"/>
      <c r="KVL927" s="167"/>
      <c r="KVM927" s="167"/>
      <c r="KVN927" s="167"/>
      <c r="KVO927" s="167"/>
      <c r="KVP927" s="167"/>
      <c r="KVQ927" s="167"/>
      <c r="KVR927" s="167"/>
      <c r="KVS927" s="167"/>
      <c r="KVT927" s="167"/>
      <c r="KVU927" s="167"/>
      <c r="KVV927" s="167"/>
      <c r="KVW927" s="167"/>
      <c r="KVX927" s="167"/>
      <c r="KVY927" s="167"/>
      <c r="KVZ927" s="167"/>
      <c r="KWA927" s="167"/>
      <c r="KWB927" s="167"/>
      <c r="KWC927" s="167"/>
      <c r="KWD927" s="167"/>
      <c r="KWE927" s="167"/>
      <c r="KWF927" s="167"/>
      <c r="KWG927" s="167"/>
      <c r="KWH927" s="167"/>
      <c r="KWI927" s="167"/>
      <c r="KWJ927" s="167"/>
      <c r="KWK927" s="167"/>
      <c r="KWL927" s="167"/>
      <c r="KWM927" s="167"/>
      <c r="KWN927" s="167"/>
      <c r="KWO927" s="167"/>
      <c r="KWP927" s="167"/>
      <c r="KWQ927" s="167"/>
      <c r="KWR927" s="167"/>
      <c r="KWS927" s="167"/>
      <c r="KWT927" s="167"/>
      <c r="KWU927" s="167"/>
      <c r="KWV927" s="167"/>
      <c r="KWW927" s="167"/>
      <c r="KWX927" s="167"/>
      <c r="KWY927" s="167"/>
      <c r="KWZ927" s="167"/>
      <c r="KXA927" s="167"/>
      <c r="KXB927" s="167"/>
      <c r="KXC927" s="167"/>
      <c r="KXD927" s="167"/>
      <c r="KXE927" s="167"/>
      <c r="KXF927" s="167"/>
      <c r="KXG927" s="167"/>
      <c r="KXH927" s="167"/>
      <c r="KXI927" s="167"/>
      <c r="KXJ927" s="167"/>
      <c r="KXK927" s="167"/>
      <c r="KXL927" s="167"/>
      <c r="KXM927" s="167"/>
      <c r="KXN927" s="167"/>
      <c r="KXO927" s="167"/>
      <c r="KXP927" s="167"/>
      <c r="KXQ927" s="167"/>
      <c r="KXR927" s="167"/>
      <c r="KXS927" s="167"/>
      <c r="KXT927" s="167"/>
      <c r="KXU927" s="167"/>
      <c r="KXV927" s="167"/>
      <c r="KXW927" s="167"/>
      <c r="KXX927" s="167"/>
      <c r="KXY927" s="167"/>
      <c r="KXZ927" s="167"/>
      <c r="KYA927" s="167"/>
      <c r="KYB927" s="167"/>
      <c r="KYC927" s="167"/>
      <c r="KYD927" s="167"/>
      <c r="KYE927" s="167"/>
      <c r="KYF927" s="167"/>
      <c r="KYG927" s="167"/>
      <c r="KYH927" s="167"/>
      <c r="KYI927" s="167"/>
      <c r="KYJ927" s="167"/>
      <c r="KYK927" s="167"/>
      <c r="KYL927" s="167"/>
      <c r="KYM927" s="167"/>
      <c r="KYN927" s="167"/>
      <c r="KYO927" s="167"/>
      <c r="KYP927" s="167"/>
      <c r="KYQ927" s="167"/>
      <c r="KYR927" s="167"/>
      <c r="KYS927" s="167"/>
      <c r="KYT927" s="167"/>
      <c r="KYU927" s="167"/>
      <c r="KYV927" s="167"/>
      <c r="KYW927" s="167"/>
      <c r="KYX927" s="167"/>
      <c r="KYY927" s="167"/>
      <c r="KYZ927" s="167"/>
      <c r="KZA927" s="167"/>
      <c r="KZB927" s="167"/>
      <c r="KZC927" s="167"/>
      <c r="KZD927" s="167"/>
      <c r="KZE927" s="167"/>
      <c r="KZF927" s="167"/>
      <c r="KZG927" s="167"/>
      <c r="KZH927" s="167"/>
      <c r="KZI927" s="167"/>
      <c r="KZJ927" s="167"/>
      <c r="KZK927" s="167"/>
      <c r="KZL927" s="167"/>
      <c r="KZM927" s="167"/>
      <c r="KZN927" s="167"/>
      <c r="KZO927" s="167"/>
      <c r="KZP927" s="167"/>
      <c r="KZQ927" s="167"/>
      <c r="KZR927" s="167"/>
      <c r="KZS927" s="167"/>
      <c r="KZT927" s="167"/>
      <c r="KZU927" s="167"/>
      <c r="KZV927" s="167"/>
      <c r="KZW927" s="167"/>
      <c r="KZX927" s="167"/>
      <c r="KZY927" s="167"/>
      <c r="KZZ927" s="167"/>
      <c r="LAA927" s="167"/>
      <c r="LAB927" s="167"/>
      <c r="LAC927" s="167"/>
      <c r="LAD927" s="167"/>
      <c r="LAE927" s="167"/>
      <c r="LAF927" s="167"/>
      <c r="LAG927" s="167"/>
      <c r="LAH927" s="167"/>
      <c r="LAI927" s="167"/>
      <c r="LAJ927" s="167"/>
      <c r="LAK927" s="167"/>
      <c r="LAL927" s="167"/>
      <c r="LAM927" s="167"/>
      <c r="LAN927" s="167"/>
      <c r="LAO927" s="167"/>
      <c r="LAP927" s="167"/>
      <c r="LAQ927" s="167"/>
      <c r="LAR927" s="167"/>
      <c r="LAS927" s="167"/>
      <c r="LAT927" s="167"/>
      <c r="LAU927" s="167"/>
      <c r="LAV927" s="167"/>
      <c r="LAW927" s="167"/>
      <c r="LAX927" s="167"/>
      <c r="LAY927" s="167"/>
      <c r="LAZ927" s="167"/>
      <c r="LBA927" s="167"/>
      <c r="LBB927" s="167"/>
      <c r="LBC927" s="167"/>
      <c r="LBD927" s="167"/>
      <c r="LBE927" s="167"/>
      <c r="LBF927" s="167"/>
      <c r="LBG927" s="167"/>
      <c r="LBH927" s="167"/>
      <c r="LBI927" s="167"/>
      <c r="LBJ927" s="167"/>
      <c r="LBK927" s="167"/>
      <c r="LBL927" s="167"/>
      <c r="LBM927" s="167"/>
      <c r="LBN927" s="167"/>
      <c r="LBO927" s="167"/>
      <c r="LBP927" s="167"/>
      <c r="LBQ927" s="167"/>
      <c r="LBR927" s="167"/>
      <c r="LBS927" s="167"/>
      <c r="LBT927" s="167"/>
      <c r="LBU927" s="167"/>
      <c r="LBV927" s="167"/>
      <c r="LBW927" s="167"/>
      <c r="LBX927" s="167"/>
      <c r="LBY927" s="167"/>
      <c r="LBZ927" s="167"/>
      <c r="LCA927" s="167"/>
      <c r="LCB927" s="167"/>
      <c r="LCC927" s="167"/>
      <c r="LCD927" s="167"/>
      <c r="LCE927" s="167"/>
      <c r="LCF927" s="167"/>
      <c r="LCG927" s="167"/>
      <c r="LCH927" s="167"/>
      <c r="LCI927" s="167"/>
      <c r="LCJ927" s="167"/>
      <c r="LCK927" s="167"/>
      <c r="LCL927" s="167"/>
      <c r="LCM927" s="167"/>
      <c r="LCN927" s="167"/>
      <c r="LCO927" s="167"/>
      <c r="LCP927" s="167"/>
      <c r="LCQ927" s="167"/>
      <c r="LCR927" s="167"/>
      <c r="LCS927" s="167"/>
      <c r="LCT927" s="167"/>
      <c r="LCU927" s="167"/>
      <c r="LCV927" s="167"/>
      <c r="LCW927" s="167"/>
      <c r="LCX927" s="167"/>
      <c r="LCY927" s="167"/>
      <c r="LCZ927" s="167"/>
      <c r="LDA927" s="167"/>
      <c r="LDB927" s="167"/>
      <c r="LDC927" s="167"/>
      <c r="LDD927" s="167"/>
      <c r="LDE927" s="167"/>
      <c r="LDF927" s="167"/>
      <c r="LDG927" s="167"/>
      <c r="LDH927" s="167"/>
      <c r="LDI927" s="167"/>
      <c r="LDJ927" s="167"/>
      <c r="LDK927" s="167"/>
      <c r="LDL927" s="167"/>
      <c r="LDM927" s="167"/>
      <c r="LDN927" s="167"/>
      <c r="LDO927" s="167"/>
      <c r="LDP927" s="167"/>
      <c r="LDQ927" s="167"/>
      <c r="LDR927" s="167"/>
      <c r="LDS927" s="167"/>
      <c r="LDT927" s="167"/>
      <c r="LDU927" s="167"/>
      <c r="LDV927" s="167"/>
      <c r="LDW927" s="167"/>
      <c r="LDX927" s="167"/>
      <c r="LDY927" s="167"/>
      <c r="LDZ927" s="167"/>
      <c r="LEA927" s="167"/>
      <c r="LEB927" s="167"/>
      <c r="LEC927" s="167"/>
      <c r="LED927" s="167"/>
      <c r="LEE927" s="167"/>
      <c r="LEF927" s="167"/>
      <c r="LEG927" s="167"/>
      <c r="LEH927" s="167"/>
      <c r="LEI927" s="167"/>
      <c r="LEJ927" s="167"/>
      <c r="LEK927" s="167"/>
      <c r="LEL927" s="167"/>
      <c r="LEM927" s="167"/>
      <c r="LEN927" s="167"/>
      <c r="LEO927" s="167"/>
      <c r="LEP927" s="167"/>
      <c r="LEQ927" s="167"/>
      <c r="LER927" s="167"/>
      <c r="LES927" s="167"/>
      <c r="LET927" s="167"/>
      <c r="LEU927" s="167"/>
      <c r="LEV927" s="167"/>
      <c r="LEW927" s="167"/>
      <c r="LEX927" s="167"/>
      <c r="LEY927" s="167"/>
      <c r="LEZ927" s="167"/>
      <c r="LFA927" s="167"/>
      <c r="LFB927" s="167"/>
      <c r="LFC927" s="167"/>
      <c r="LFD927" s="167"/>
      <c r="LFE927" s="167"/>
      <c r="LFF927" s="167"/>
      <c r="LFG927" s="167"/>
      <c r="LFH927" s="167"/>
      <c r="LFI927" s="167"/>
      <c r="LFJ927" s="167"/>
      <c r="LFK927" s="167"/>
      <c r="LFL927" s="167"/>
      <c r="LFM927" s="167"/>
      <c r="LFN927" s="167"/>
      <c r="LFO927" s="167"/>
      <c r="LFP927" s="167"/>
      <c r="LFQ927" s="167"/>
      <c r="LFR927" s="167"/>
      <c r="LFS927" s="167"/>
      <c r="LFT927" s="167"/>
      <c r="LFU927" s="167"/>
      <c r="LFV927" s="167"/>
      <c r="LFW927" s="167"/>
      <c r="LFX927" s="167"/>
      <c r="LFY927" s="167"/>
      <c r="LFZ927" s="167"/>
      <c r="LGA927" s="167"/>
      <c r="LGB927" s="167"/>
      <c r="LGC927" s="167"/>
      <c r="LGD927" s="167"/>
      <c r="LGE927" s="167"/>
      <c r="LGF927" s="167"/>
      <c r="LGG927" s="167"/>
      <c r="LGH927" s="167"/>
      <c r="LGI927" s="167"/>
      <c r="LGJ927" s="167"/>
      <c r="LGK927" s="167"/>
      <c r="LGL927" s="167"/>
      <c r="LGM927" s="167"/>
      <c r="LGN927" s="167"/>
      <c r="LGO927" s="167"/>
      <c r="LGP927" s="167"/>
      <c r="LGQ927" s="167"/>
      <c r="LGR927" s="167"/>
      <c r="LGS927" s="167"/>
      <c r="LGT927" s="167"/>
      <c r="LGU927" s="167"/>
      <c r="LGV927" s="167"/>
      <c r="LGW927" s="167"/>
      <c r="LGX927" s="167"/>
      <c r="LGY927" s="167"/>
      <c r="LGZ927" s="167"/>
      <c r="LHA927" s="167"/>
      <c r="LHB927" s="167"/>
      <c r="LHC927" s="167"/>
      <c r="LHD927" s="167"/>
      <c r="LHE927" s="167"/>
      <c r="LHF927" s="167"/>
      <c r="LHG927" s="167"/>
      <c r="LHH927" s="167"/>
      <c r="LHI927" s="167"/>
      <c r="LHJ927" s="167"/>
      <c r="LHK927" s="167"/>
      <c r="LHL927" s="167"/>
      <c r="LHM927" s="167"/>
      <c r="LHN927" s="167"/>
      <c r="LHO927" s="167"/>
      <c r="LHP927" s="167"/>
      <c r="LHQ927" s="167"/>
      <c r="LHR927" s="167"/>
      <c r="LHS927" s="167"/>
      <c r="LHT927" s="167"/>
      <c r="LHU927" s="167"/>
      <c r="LHV927" s="167"/>
      <c r="LHW927" s="167"/>
      <c r="LHX927" s="167"/>
      <c r="LHY927" s="167"/>
      <c r="LHZ927" s="167"/>
      <c r="LIA927" s="167"/>
      <c r="LIB927" s="167"/>
      <c r="LIC927" s="167"/>
      <c r="LID927" s="167"/>
      <c r="LIE927" s="167"/>
      <c r="LIF927" s="167"/>
      <c r="LIG927" s="167"/>
      <c r="LIH927" s="167"/>
      <c r="LII927" s="167"/>
      <c r="LIJ927" s="167"/>
      <c r="LIK927" s="167"/>
      <c r="LIL927" s="167"/>
      <c r="LIM927" s="167"/>
      <c r="LIN927" s="167"/>
      <c r="LIO927" s="167"/>
      <c r="LIP927" s="167"/>
      <c r="LIQ927" s="167"/>
      <c r="LIR927" s="167"/>
      <c r="LIS927" s="167"/>
      <c r="LIT927" s="167"/>
      <c r="LIU927" s="167"/>
      <c r="LIV927" s="167"/>
      <c r="LIW927" s="167"/>
      <c r="LIX927" s="167"/>
      <c r="LIY927" s="167"/>
      <c r="LIZ927" s="167"/>
      <c r="LJA927" s="167"/>
      <c r="LJB927" s="167"/>
      <c r="LJC927" s="167"/>
      <c r="LJD927" s="167"/>
      <c r="LJE927" s="167"/>
      <c r="LJF927" s="167"/>
      <c r="LJG927" s="167"/>
      <c r="LJH927" s="167"/>
      <c r="LJI927" s="167"/>
      <c r="LJJ927" s="167"/>
      <c r="LJK927" s="167"/>
      <c r="LJL927" s="167"/>
      <c r="LJM927" s="167"/>
      <c r="LJN927" s="167"/>
      <c r="LJO927" s="167"/>
      <c r="LJP927" s="167"/>
      <c r="LJQ927" s="167"/>
      <c r="LJR927" s="167"/>
      <c r="LJS927" s="167"/>
      <c r="LJT927" s="167"/>
      <c r="LJU927" s="167"/>
      <c r="LJV927" s="167"/>
      <c r="LJW927" s="167"/>
      <c r="LJX927" s="167"/>
      <c r="LJY927" s="167"/>
      <c r="LJZ927" s="167"/>
      <c r="LKA927" s="167"/>
      <c r="LKB927" s="167"/>
      <c r="LKC927" s="167"/>
      <c r="LKD927" s="167"/>
      <c r="LKE927" s="167"/>
      <c r="LKF927" s="167"/>
      <c r="LKG927" s="167"/>
      <c r="LKH927" s="167"/>
      <c r="LKI927" s="167"/>
      <c r="LKJ927" s="167"/>
      <c r="LKK927" s="167"/>
      <c r="LKL927" s="167"/>
      <c r="LKM927" s="167"/>
      <c r="LKN927" s="167"/>
      <c r="LKO927" s="167"/>
      <c r="LKP927" s="167"/>
      <c r="LKQ927" s="167"/>
      <c r="LKR927" s="167"/>
      <c r="LKS927" s="167"/>
      <c r="LKT927" s="167"/>
      <c r="LKU927" s="167"/>
      <c r="LKV927" s="167"/>
      <c r="LKW927" s="167"/>
      <c r="LKX927" s="167"/>
      <c r="LKY927" s="167"/>
      <c r="LKZ927" s="167"/>
      <c r="LLA927" s="167"/>
      <c r="LLB927" s="167"/>
      <c r="LLC927" s="167"/>
      <c r="LLD927" s="167"/>
      <c r="LLE927" s="167"/>
      <c r="LLF927" s="167"/>
      <c r="LLG927" s="167"/>
      <c r="LLH927" s="167"/>
      <c r="LLI927" s="167"/>
      <c r="LLJ927" s="167"/>
      <c r="LLK927" s="167"/>
      <c r="LLL927" s="167"/>
      <c r="LLM927" s="167"/>
      <c r="LLN927" s="167"/>
      <c r="LLO927" s="167"/>
      <c r="LLP927" s="167"/>
      <c r="LLQ927" s="167"/>
      <c r="LLR927" s="167"/>
      <c r="LLS927" s="167"/>
      <c r="LLT927" s="167"/>
      <c r="LLU927" s="167"/>
      <c r="LLV927" s="167"/>
      <c r="LLW927" s="167"/>
      <c r="LLX927" s="167"/>
      <c r="LLY927" s="167"/>
      <c r="LLZ927" s="167"/>
      <c r="LMA927" s="167"/>
      <c r="LMB927" s="167"/>
      <c r="LMC927" s="167"/>
      <c r="LMD927" s="167"/>
      <c r="LME927" s="167"/>
      <c r="LMF927" s="167"/>
      <c r="LMG927" s="167"/>
      <c r="LMH927" s="167"/>
      <c r="LMI927" s="167"/>
      <c r="LMJ927" s="167"/>
      <c r="LMK927" s="167"/>
      <c r="LML927" s="167"/>
      <c r="LMM927" s="167"/>
      <c r="LMN927" s="167"/>
      <c r="LMO927" s="167"/>
      <c r="LMP927" s="167"/>
      <c r="LMQ927" s="167"/>
      <c r="LMR927" s="167"/>
      <c r="LMS927" s="167"/>
      <c r="LMT927" s="167"/>
      <c r="LMU927" s="167"/>
      <c r="LMV927" s="167"/>
      <c r="LMW927" s="167"/>
      <c r="LMX927" s="167"/>
      <c r="LMY927" s="167"/>
      <c r="LMZ927" s="167"/>
      <c r="LNA927" s="167"/>
      <c r="LNB927" s="167"/>
      <c r="LNC927" s="167"/>
      <c r="LND927" s="167"/>
      <c r="LNE927" s="167"/>
      <c r="LNF927" s="167"/>
      <c r="LNG927" s="167"/>
      <c r="LNH927" s="167"/>
      <c r="LNI927" s="167"/>
      <c r="LNJ927" s="167"/>
      <c r="LNK927" s="167"/>
      <c r="LNL927" s="167"/>
      <c r="LNM927" s="167"/>
      <c r="LNN927" s="167"/>
      <c r="LNO927" s="167"/>
      <c r="LNP927" s="167"/>
      <c r="LNQ927" s="167"/>
      <c r="LNR927" s="167"/>
      <c r="LNS927" s="167"/>
      <c r="LNT927" s="167"/>
      <c r="LNU927" s="167"/>
      <c r="LNV927" s="167"/>
      <c r="LNW927" s="167"/>
      <c r="LNX927" s="167"/>
      <c r="LNY927" s="167"/>
      <c r="LNZ927" s="167"/>
      <c r="LOA927" s="167"/>
      <c r="LOB927" s="167"/>
      <c r="LOC927" s="167"/>
      <c r="LOD927" s="167"/>
      <c r="LOE927" s="167"/>
      <c r="LOF927" s="167"/>
      <c r="LOG927" s="167"/>
      <c r="LOH927" s="167"/>
      <c r="LOI927" s="167"/>
      <c r="LOJ927" s="167"/>
      <c r="LOK927" s="167"/>
      <c r="LOL927" s="167"/>
      <c r="LOM927" s="167"/>
      <c r="LON927" s="167"/>
      <c r="LOO927" s="167"/>
      <c r="LOP927" s="167"/>
      <c r="LOQ927" s="167"/>
      <c r="LOR927" s="167"/>
      <c r="LOS927" s="167"/>
      <c r="LOT927" s="167"/>
      <c r="LOU927" s="167"/>
      <c r="LOV927" s="167"/>
      <c r="LOW927" s="167"/>
      <c r="LOX927" s="167"/>
      <c r="LOY927" s="167"/>
      <c r="LOZ927" s="167"/>
      <c r="LPA927" s="167"/>
      <c r="LPB927" s="167"/>
      <c r="LPC927" s="167"/>
      <c r="LPD927" s="167"/>
      <c r="LPE927" s="167"/>
      <c r="LPF927" s="167"/>
      <c r="LPG927" s="167"/>
      <c r="LPH927" s="167"/>
      <c r="LPI927" s="167"/>
      <c r="LPJ927" s="167"/>
      <c r="LPK927" s="167"/>
      <c r="LPL927" s="167"/>
      <c r="LPM927" s="167"/>
      <c r="LPN927" s="167"/>
      <c r="LPO927" s="167"/>
      <c r="LPP927" s="167"/>
      <c r="LPQ927" s="167"/>
      <c r="LPR927" s="167"/>
      <c r="LPS927" s="167"/>
      <c r="LPT927" s="167"/>
      <c r="LPU927" s="167"/>
      <c r="LPV927" s="167"/>
      <c r="LPW927" s="167"/>
      <c r="LPX927" s="167"/>
      <c r="LPY927" s="167"/>
      <c r="LPZ927" s="167"/>
      <c r="LQA927" s="167"/>
      <c r="LQB927" s="167"/>
      <c r="LQC927" s="167"/>
      <c r="LQD927" s="167"/>
      <c r="LQE927" s="167"/>
      <c r="LQF927" s="167"/>
      <c r="LQG927" s="167"/>
      <c r="LQH927" s="167"/>
      <c r="LQI927" s="167"/>
      <c r="LQJ927" s="167"/>
      <c r="LQK927" s="167"/>
      <c r="LQL927" s="167"/>
      <c r="LQM927" s="167"/>
      <c r="LQN927" s="167"/>
      <c r="LQO927" s="167"/>
      <c r="LQP927" s="167"/>
      <c r="LQQ927" s="167"/>
      <c r="LQR927" s="167"/>
      <c r="LQS927" s="167"/>
      <c r="LQT927" s="167"/>
      <c r="LQU927" s="167"/>
      <c r="LQV927" s="167"/>
      <c r="LQW927" s="167"/>
      <c r="LQX927" s="167"/>
      <c r="LQY927" s="167"/>
      <c r="LQZ927" s="167"/>
      <c r="LRA927" s="167"/>
      <c r="LRB927" s="167"/>
      <c r="LRC927" s="167"/>
      <c r="LRD927" s="167"/>
      <c r="LRE927" s="167"/>
      <c r="LRF927" s="167"/>
      <c r="LRG927" s="167"/>
      <c r="LRH927" s="167"/>
      <c r="LRI927" s="167"/>
      <c r="LRJ927" s="167"/>
      <c r="LRK927" s="167"/>
      <c r="LRL927" s="167"/>
      <c r="LRM927" s="167"/>
      <c r="LRN927" s="167"/>
      <c r="LRO927" s="167"/>
      <c r="LRP927" s="167"/>
      <c r="LRQ927" s="167"/>
      <c r="LRR927" s="167"/>
      <c r="LRS927" s="167"/>
      <c r="LRT927" s="167"/>
      <c r="LRU927" s="167"/>
      <c r="LRV927" s="167"/>
      <c r="LRW927" s="167"/>
      <c r="LRX927" s="167"/>
      <c r="LRY927" s="167"/>
      <c r="LRZ927" s="167"/>
      <c r="LSA927" s="167"/>
      <c r="LSB927" s="167"/>
      <c r="LSC927" s="167"/>
      <c r="LSD927" s="167"/>
      <c r="LSE927" s="167"/>
      <c r="LSF927" s="167"/>
      <c r="LSG927" s="167"/>
      <c r="LSH927" s="167"/>
      <c r="LSI927" s="167"/>
      <c r="LSJ927" s="167"/>
      <c r="LSK927" s="167"/>
      <c r="LSL927" s="167"/>
      <c r="LSM927" s="167"/>
      <c r="LSN927" s="167"/>
      <c r="LSO927" s="167"/>
      <c r="LSP927" s="167"/>
      <c r="LSQ927" s="167"/>
      <c r="LSR927" s="167"/>
      <c r="LSS927" s="167"/>
      <c r="LST927" s="167"/>
      <c r="LSU927" s="167"/>
      <c r="LSV927" s="167"/>
      <c r="LSW927" s="167"/>
      <c r="LSX927" s="167"/>
      <c r="LSY927" s="167"/>
      <c r="LSZ927" s="167"/>
      <c r="LTA927" s="167"/>
      <c r="LTB927" s="167"/>
      <c r="LTC927" s="167"/>
      <c r="LTD927" s="167"/>
      <c r="LTE927" s="167"/>
      <c r="LTF927" s="167"/>
      <c r="LTG927" s="167"/>
      <c r="LTH927" s="167"/>
      <c r="LTI927" s="167"/>
      <c r="LTJ927" s="167"/>
      <c r="LTK927" s="167"/>
      <c r="LTL927" s="167"/>
      <c r="LTM927" s="167"/>
      <c r="LTN927" s="167"/>
      <c r="LTO927" s="167"/>
      <c r="LTP927" s="167"/>
      <c r="LTQ927" s="167"/>
      <c r="LTR927" s="167"/>
      <c r="LTS927" s="167"/>
      <c r="LTT927" s="167"/>
      <c r="LTU927" s="167"/>
      <c r="LTV927" s="167"/>
      <c r="LTW927" s="167"/>
      <c r="LTX927" s="167"/>
      <c r="LTY927" s="167"/>
      <c r="LTZ927" s="167"/>
      <c r="LUA927" s="167"/>
      <c r="LUB927" s="167"/>
      <c r="LUC927" s="167"/>
      <c r="LUD927" s="167"/>
      <c r="LUE927" s="167"/>
      <c r="LUF927" s="167"/>
      <c r="LUG927" s="167"/>
      <c r="LUH927" s="167"/>
      <c r="LUI927" s="167"/>
      <c r="LUJ927" s="167"/>
      <c r="LUK927" s="167"/>
      <c r="LUL927" s="167"/>
      <c r="LUM927" s="167"/>
      <c r="LUN927" s="167"/>
      <c r="LUO927" s="167"/>
      <c r="LUP927" s="167"/>
      <c r="LUQ927" s="167"/>
      <c r="LUR927" s="167"/>
      <c r="LUS927" s="167"/>
      <c r="LUT927" s="167"/>
      <c r="LUU927" s="167"/>
      <c r="LUV927" s="167"/>
      <c r="LUW927" s="167"/>
      <c r="LUX927" s="167"/>
      <c r="LUY927" s="167"/>
      <c r="LUZ927" s="167"/>
      <c r="LVA927" s="167"/>
      <c r="LVB927" s="167"/>
      <c r="LVC927" s="167"/>
      <c r="LVD927" s="167"/>
      <c r="LVE927" s="167"/>
      <c r="LVF927" s="167"/>
      <c r="LVG927" s="167"/>
      <c r="LVH927" s="167"/>
      <c r="LVI927" s="167"/>
      <c r="LVJ927" s="167"/>
      <c r="LVK927" s="167"/>
      <c r="LVL927" s="167"/>
      <c r="LVM927" s="167"/>
      <c r="LVN927" s="167"/>
      <c r="LVO927" s="167"/>
      <c r="LVP927" s="167"/>
      <c r="LVQ927" s="167"/>
      <c r="LVR927" s="167"/>
      <c r="LVS927" s="167"/>
      <c r="LVT927" s="167"/>
      <c r="LVU927" s="167"/>
      <c r="LVV927" s="167"/>
      <c r="LVW927" s="167"/>
      <c r="LVX927" s="167"/>
      <c r="LVY927" s="167"/>
      <c r="LVZ927" s="167"/>
      <c r="LWA927" s="167"/>
      <c r="LWB927" s="167"/>
      <c r="LWC927" s="167"/>
      <c r="LWD927" s="167"/>
      <c r="LWE927" s="167"/>
      <c r="LWF927" s="167"/>
      <c r="LWG927" s="167"/>
      <c r="LWH927" s="167"/>
      <c r="LWI927" s="167"/>
      <c r="LWJ927" s="167"/>
      <c r="LWK927" s="167"/>
      <c r="LWL927" s="167"/>
      <c r="LWM927" s="167"/>
      <c r="LWN927" s="167"/>
      <c r="LWO927" s="167"/>
      <c r="LWP927" s="167"/>
      <c r="LWQ927" s="167"/>
      <c r="LWR927" s="167"/>
      <c r="LWS927" s="167"/>
      <c r="LWT927" s="167"/>
      <c r="LWU927" s="167"/>
      <c r="LWV927" s="167"/>
      <c r="LWW927" s="167"/>
      <c r="LWX927" s="167"/>
      <c r="LWY927" s="167"/>
      <c r="LWZ927" s="167"/>
      <c r="LXA927" s="167"/>
      <c r="LXB927" s="167"/>
      <c r="LXC927" s="167"/>
      <c r="LXD927" s="167"/>
      <c r="LXE927" s="167"/>
      <c r="LXF927" s="167"/>
      <c r="LXG927" s="167"/>
      <c r="LXH927" s="167"/>
      <c r="LXI927" s="167"/>
      <c r="LXJ927" s="167"/>
      <c r="LXK927" s="167"/>
      <c r="LXL927" s="167"/>
      <c r="LXM927" s="167"/>
      <c r="LXN927" s="167"/>
      <c r="LXO927" s="167"/>
      <c r="LXP927" s="167"/>
      <c r="LXQ927" s="167"/>
      <c r="LXR927" s="167"/>
      <c r="LXS927" s="167"/>
      <c r="LXT927" s="167"/>
      <c r="LXU927" s="167"/>
      <c r="LXV927" s="167"/>
      <c r="LXW927" s="167"/>
      <c r="LXX927" s="167"/>
      <c r="LXY927" s="167"/>
      <c r="LXZ927" s="167"/>
      <c r="LYA927" s="167"/>
      <c r="LYB927" s="167"/>
      <c r="LYC927" s="167"/>
      <c r="LYD927" s="167"/>
      <c r="LYE927" s="167"/>
      <c r="LYF927" s="167"/>
      <c r="LYG927" s="167"/>
      <c r="LYH927" s="167"/>
      <c r="LYI927" s="167"/>
      <c r="LYJ927" s="167"/>
      <c r="LYK927" s="167"/>
      <c r="LYL927" s="167"/>
      <c r="LYM927" s="167"/>
      <c r="LYN927" s="167"/>
      <c r="LYO927" s="167"/>
      <c r="LYP927" s="167"/>
      <c r="LYQ927" s="167"/>
      <c r="LYR927" s="167"/>
      <c r="LYS927" s="167"/>
      <c r="LYT927" s="167"/>
      <c r="LYU927" s="167"/>
      <c r="LYV927" s="167"/>
      <c r="LYW927" s="167"/>
      <c r="LYX927" s="167"/>
      <c r="LYY927" s="167"/>
      <c r="LYZ927" s="167"/>
      <c r="LZA927" s="167"/>
      <c r="LZB927" s="167"/>
      <c r="LZC927" s="167"/>
      <c r="LZD927" s="167"/>
      <c r="LZE927" s="167"/>
      <c r="LZF927" s="167"/>
      <c r="LZG927" s="167"/>
      <c r="LZH927" s="167"/>
      <c r="LZI927" s="167"/>
      <c r="LZJ927" s="167"/>
      <c r="LZK927" s="167"/>
      <c r="LZL927" s="167"/>
      <c r="LZM927" s="167"/>
      <c r="LZN927" s="167"/>
      <c r="LZO927" s="167"/>
      <c r="LZP927" s="167"/>
      <c r="LZQ927" s="167"/>
      <c r="LZR927" s="167"/>
      <c r="LZS927" s="167"/>
      <c r="LZT927" s="167"/>
      <c r="LZU927" s="167"/>
      <c r="LZV927" s="167"/>
      <c r="LZW927" s="167"/>
      <c r="LZX927" s="167"/>
      <c r="LZY927" s="167"/>
      <c r="LZZ927" s="167"/>
      <c r="MAA927" s="167"/>
      <c r="MAB927" s="167"/>
      <c r="MAC927" s="167"/>
      <c r="MAD927" s="167"/>
      <c r="MAE927" s="167"/>
      <c r="MAF927" s="167"/>
      <c r="MAG927" s="167"/>
      <c r="MAH927" s="167"/>
      <c r="MAI927" s="167"/>
      <c r="MAJ927" s="167"/>
      <c r="MAK927" s="167"/>
      <c r="MAL927" s="167"/>
      <c r="MAM927" s="167"/>
      <c r="MAN927" s="167"/>
      <c r="MAO927" s="167"/>
      <c r="MAP927" s="167"/>
      <c r="MAQ927" s="167"/>
      <c r="MAR927" s="167"/>
      <c r="MAS927" s="167"/>
      <c r="MAT927" s="167"/>
      <c r="MAU927" s="167"/>
      <c r="MAV927" s="167"/>
      <c r="MAW927" s="167"/>
      <c r="MAX927" s="167"/>
      <c r="MAY927" s="167"/>
      <c r="MAZ927" s="167"/>
      <c r="MBA927" s="167"/>
      <c r="MBB927" s="167"/>
      <c r="MBC927" s="167"/>
      <c r="MBD927" s="167"/>
      <c r="MBE927" s="167"/>
      <c r="MBF927" s="167"/>
      <c r="MBG927" s="167"/>
      <c r="MBH927" s="167"/>
      <c r="MBI927" s="167"/>
      <c r="MBJ927" s="167"/>
      <c r="MBK927" s="167"/>
      <c r="MBL927" s="167"/>
      <c r="MBM927" s="167"/>
      <c r="MBN927" s="167"/>
      <c r="MBO927" s="167"/>
      <c r="MBP927" s="167"/>
      <c r="MBQ927" s="167"/>
      <c r="MBR927" s="167"/>
      <c r="MBS927" s="167"/>
      <c r="MBT927" s="167"/>
      <c r="MBU927" s="167"/>
      <c r="MBV927" s="167"/>
      <c r="MBW927" s="167"/>
      <c r="MBX927" s="167"/>
      <c r="MBY927" s="167"/>
      <c r="MBZ927" s="167"/>
      <c r="MCA927" s="167"/>
      <c r="MCB927" s="167"/>
      <c r="MCC927" s="167"/>
      <c r="MCD927" s="167"/>
      <c r="MCE927" s="167"/>
      <c r="MCF927" s="167"/>
      <c r="MCG927" s="167"/>
      <c r="MCH927" s="167"/>
      <c r="MCI927" s="167"/>
      <c r="MCJ927" s="167"/>
      <c r="MCK927" s="167"/>
      <c r="MCL927" s="167"/>
      <c r="MCM927" s="167"/>
      <c r="MCN927" s="167"/>
      <c r="MCO927" s="167"/>
      <c r="MCP927" s="167"/>
      <c r="MCQ927" s="167"/>
      <c r="MCR927" s="167"/>
      <c r="MCS927" s="167"/>
      <c r="MCT927" s="167"/>
      <c r="MCU927" s="167"/>
      <c r="MCV927" s="167"/>
      <c r="MCW927" s="167"/>
      <c r="MCX927" s="167"/>
      <c r="MCY927" s="167"/>
      <c r="MCZ927" s="167"/>
      <c r="MDA927" s="167"/>
      <c r="MDB927" s="167"/>
      <c r="MDC927" s="167"/>
      <c r="MDD927" s="167"/>
      <c r="MDE927" s="167"/>
      <c r="MDF927" s="167"/>
      <c r="MDG927" s="167"/>
      <c r="MDH927" s="167"/>
      <c r="MDI927" s="167"/>
      <c r="MDJ927" s="167"/>
      <c r="MDK927" s="167"/>
      <c r="MDL927" s="167"/>
      <c r="MDM927" s="167"/>
      <c r="MDN927" s="167"/>
      <c r="MDO927" s="167"/>
      <c r="MDP927" s="167"/>
      <c r="MDQ927" s="167"/>
      <c r="MDR927" s="167"/>
      <c r="MDS927" s="167"/>
      <c r="MDT927" s="167"/>
      <c r="MDU927" s="167"/>
      <c r="MDV927" s="167"/>
      <c r="MDW927" s="167"/>
      <c r="MDX927" s="167"/>
      <c r="MDY927" s="167"/>
      <c r="MDZ927" s="167"/>
      <c r="MEA927" s="167"/>
      <c r="MEB927" s="167"/>
      <c r="MEC927" s="167"/>
      <c r="MED927" s="167"/>
      <c r="MEE927" s="167"/>
      <c r="MEF927" s="167"/>
      <c r="MEG927" s="167"/>
      <c r="MEH927" s="167"/>
      <c r="MEI927" s="167"/>
      <c r="MEJ927" s="167"/>
      <c r="MEK927" s="167"/>
      <c r="MEL927" s="167"/>
      <c r="MEM927" s="167"/>
      <c r="MEN927" s="167"/>
      <c r="MEO927" s="167"/>
      <c r="MEP927" s="167"/>
      <c r="MEQ927" s="167"/>
      <c r="MER927" s="167"/>
      <c r="MES927" s="167"/>
      <c r="MET927" s="167"/>
      <c r="MEU927" s="167"/>
      <c r="MEV927" s="167"/>
      <c r="MEW927" s="167"/>
      <c r="MEX927" s="167"/>
      <c r="MEY927" s="167"/>
      <c r="MEZ927" s="167"/>
      <c r="MFA927" s="167"/>
      <c r="MFB927" s="167"/>
      <c r="MFC927" s="167"/>
      <c r="MFD927" s="167"/>
      <c r="MFE927" s="167"/>
      <c r="MFF927" s="167"/>
      <c r="MFG927" s="167"/>
      <c r="MFH927" s="167"/>
      <c r="MFI927" s="167"/>
      <c r="MFJ927" s="167"/>
      <c r="MFK927" s="167"/>
      <c r="MFL927" s="167"/>
      <c r="MFM927" s="167"/>
      <c r="MFN927" s="167"/>
      <c r="MFO927" s="167"/>
      <c r="MFP927" s="167"/>
      <c r="MFQ927" s="167"/>
      <c r="MFR927" s="167"/>
      <c r="MFS927" s="167"/>
      <c r="MFT927" s="167"/>
      <c r="MFU927" s="167"/>
      <c r="MFV927" s="167"/>
      <c r="MFW927" s="167"/>
      <c r="MFX927" s="167"/>
      <c r="MFY927" s="167"/>
      <c r="MFZ927" s="167"/>
      <c r="MGA927" s="167"/>
      <c r="MGB927" s="167"/>
      <c r="MGC927" s="167"/>
      <c r="MGD927" s="167"/>
      <c r="MGE927" s="167"/>
      <c r="MGF927" s="167"/>
      <c r="MGG927" s="167"/>
      <c r="MGH927" s="167"/>
      <c r="MGI927" s="167"/>
      <c r="MGJ927" s="167"/>
      <c r="MGK927" s="167"/>
      <c r="MGL927" s="167"/>
      <c r="MGM927" s="167"/>
      <c r="MGN927" s="167"/>
      <c r="MGO927" s="167"/>
      <c r="MGP927" s="167"/>
      <c r="MGQ927" s="167"/>
      <c r="MGR927" s="167"/>
      <c r="MGS927" s="167"/>
      <c r="MGT927" s="167"/>
      <c r="MGU927" s="167"/>
      <c r="MGV927" s="167"/>
      <c r="MGW927" s="167"/>
      <c r="MGX927" s="167"/>
      <c r="MGY927" s="167"/>
      <c r="MGZ927" s="167"/>
      <c r="MHA927" s="167"/>
      <c r="MHB927" s="167"/>
      <c r="MHC927" s="167"/>
      <c r="MHD927" s="167"/>
      <c r="MHE927" s="167"/>
      <c r="MHF927" s="167"/>
      <c r="MHG927" s="167"/>
      <c r="MHH927" s="167"/>
      <c r="MHI927" s="167"/>
      <c r="MHJ927" s="167"/>
      <c r="MHK927" s="167"/>
      <c r="MHL927" s="167"/>
      <c r="MHM927" s="167"/>
      <c r="MHN927" s="167"/>
      <c r="MHO927" s="167"/>
      <c r="MHP927" s="167"/>
      <c r="MHQ927" s="167"/>
      <c r="MHR927" s="167"/>
      <c r="MHS927" s="167"/>
      <c r="MHT927" s="167"/>
      <c r="MHU927" s="167"/>
      <c r="MHV927" s="167"/>
      <c r="MHW927" s="167"/>
      <c r="MHX927" s="167"/>
      <c r="MHY927" s="167"/>
      <c r="MHZ927" s="167"/>
      <c r="MIA927" s="167"/>
      <c r="MIB927" s="167"/>
      <c r="MIC927" s="167"/>
      <c r="MID927" s="167"/>
      <c r="MIE927" s="167"/>
      <c r="MIF927" s="167"/>
      <c r="MIG927" s="167"/>
      <c r="MIH927" s="167"/>
      <c r="MII927" s="167"/>
      <c r="MIJ927" s="167"/>
      <c r="MIK927" s="167"/>
      <c r="MIL927" s="167"/>
      <c r="MIM927" s="167"/>
      <c r="MIN927" s="167"/>
      <c r="MIO927" s="167"/>
      <c r="MIP927" s="167"/>
      <c r="MIQ927" s="167"/>
      <c r="MIR927" s="167"/>
      <c r="MIS927" s="167"/>
      <c r="MIT927" s="167"/>
      <c r="MIU927" s="167"/>
      <c r="MIV927" s="167"/>
      <c r="MIW927" s="167"/>
      <c r="MIX927" s="167"/>
      <c r="MIY927" s="167"/>
      <c r="MIZ927" s="167"/>
      <c r="MJA927" s="167"/>
      <c r="MJB927" s="167"/>
      <c r="MJC927" s="167"/>
      <c r="MJD927" s="167"/>
      <c r="MJE927" s="167"/>
      <c r="MJF927" s="167"/>
      <c r="MJG927" s="167"/>
      <c r="MJH927" s="167"/>
      <c r="MJI927" s="167"/>
      <c r="MJJ927" s="167"/>
      <c r="MJK927" s="167"/>
      <c r="MJL927" s="167"/>
      <c r="MJM927" s="167"/>
      <c r="MJN927" s="167"/>
      <c r="MJO927" s="167"/>
      <c r="MJP927" s="167"/>
      <c r="MJQ927" s="167"/>
      <c r="MJR927" s="167"/>
      <c r="MJS927" s="167"/>
      <c r="MJT927" s="167"/>
      <c r="MJU927" s="167"/>
      <c r="MJV927" s="167"/>
      <c r="MJW927" s="167"/>
      <c r="MJX927" s="167"/>
      <c r="MJY927" s="167"/>
      <c r="MJZ927" s="167"/>
      <c r="MKA927" s="167"/>
      <c r="MKB927" s="167"/>
      <c r="MKC927" s="167"/>
      <c r="MKD927" s="167"/>
      <c r="MKE927" s="167"/>
      <c r="MKF927" s="167"/>
      <c r="MKG927" s="167"/>
      <c r="MKH927" s="167"/>
      <c r="MKI927" s="167"/>
      <c r="MKJ927" s="167"/>
      <c r="MKK927" s="167"/>
      <c r="MKL927" s="167"/>
      <c r="MKM927" s="167"/>
      <c r="MKN927" s="167"/>
      <c r="MKO927" s="167"/>
      <c r="MKP927" s="167"/>
      <c r="MKQ927" s="167"/>
      <c r="MKR927" s="167"/>
      <c r="MKS927" s="167"/>
      <c r="MKT927" s="167"/>
      <c r="MKU927" s="167"/>
      <c r="MKV927" s="167"/>
      <c r="MKW927" s="167"/>
      <c r="MKX927" s="167"/>
      <c r="MKY927" s="167"/>
      <c r="MKZ927" s="167"/>
      <c r="MLA927" s="167"/>
      <c r="MLB927" s="167"/>
      <c r="MLC927" s="167"/>
      <c r="MLD927" s="167"/>
      <c r="MLE927" s="167"/>
      <c r="MLF927" s="167"/>
      <c r="MLG927" s="167"/>
      <c r="MLH927" s="167"/>
      <c r="MLI927" s="167"/>
      <c r="MLJ927" s="167"/>
      <c r="MLK927" s="167"/>
      <c r="MLL927" s="167"/>
      <c r="MLM927" s="167"/>
      <c r="MLN927" s="167"/>
      <c r="MLO927" s="167"/>
      <c r="MLP927" s="167"/>
      <c r="MLQ927" s="167"/>
      <c r="MLR927" s="167"/>
      <c r="MLS927" s="167"/>
      <c r="MLT927" s="167"/>
      <c r="MLU927" s="167"/>
      <c r="MLV927" s="167"/>
      <c r="MLW927" s="167"/>
      <c r="MLX927" s="167"/>
      <c r="MLY927" s="167"/>
      <c r="MLZ927" s="167"/>
      <c r="MMA927" s="167"/>
      <c r="MMB927" s="167"/>
      <c r="MMC927" s="167"/>
      <c r="MMD927" s="167"/>
      <c r="MME927" s="167"/>
      <c r="MMF927" s="167"/>
      <c r="MMG927" s="167"/>
      <c r="MMH927" s="167"/>
      <c r="MMI927" s="167"/>
      <c r="MMJ927" s="167"/>
      <c r="MMK927" s="167"/>
      <c r="MML927" s="167"/>
      <c r="MMM927" s="167"/>
      <c r="MMN927" s="167"/>
      <c r="MMO927" s="167"/>
      <c r="MMP927" s="167"/>
      <c r="MMQ927" s="167"/>
      <c r="MMR927" s="167"/>
      <c r="MMS927" s="167"/>
      <c r="MMT927" s="167"/>
      <c r="MMU927" s="167"/>
      <c r="MMV927" s="167"/>
      <c r="MMW927" s="167"/>
      <c r="MMX927" s="167"/>
      <c r="MMY927" s="167"/>
      <c r="MMZ927" s="167"/>
      <c r="MNA927" s="167"/>
      <c r="MNB927" s="167"/>
      <c r="MNC927" s="167"/>
      <c r="MND927" s="167"/>
      <c r="MNE927" s="167"/>
      <c r="MNF927" s="167"/>
      <c r="MNG927" s="167"/>
      <c r="MNH927" s="167"/>
      <c r="MNI927" s="167"/>
      <c r="MNJ927" s="167"/>
      <c r="MNK927" s="167"/>
      <c r="MNL927" s="167"/>
      <c r="MNM927" s="167"/>
      <c r="MNN927" s="167"/>
      <c r="MNO927" s="167"/>
      <c r="MNP927" s="167"/>
      <c r="MNQ927" s="167"/>
      <c r="MNR927" s="167"/>
      <c r="MNS927" s="167"/>
      <c r="MNT927" s="167"/>
      <c r="MNU927" s="167"/>
      <c r="MNV927" s="167"/>
      <c r="MNW927" s="167"/>
      <c r="MNX927" s="167"/>
      <c r="MNY927" s="167"/>
      <c r="MNZ927" s="167"/>
      <c r="MOA927" s="167"/>
      <c r="MOB927" s="167"/>
      <c r="MOC927" s="167"/>
      <c r="MOD927" s="167"/>
      <c r="MOE927" s="167"/>
      <c r="MOF927" s="167"/>
      <c r="MOG927" s="167"/>
      <c r="MOH927" s="167"/>
      <c r="MOI927" s="167"/>
      <c r="MOJ927" s="167"/>
      <c r="MOK927" s="167"/>
      <c r="MOL927" s="167"/>
      <c r="MOM927" s="167"/>
      <c r="MON927" s="167"/>
      <c r="MOO927" s="167"/>
      <c r="MOP927" s="167"/>
      <c r="MOQ927" s="167"/>
      <c r="MOR927" s="167"/>
      <c r="MOS927" s="167"/>
      <c r="MOT927" s="167"/>
      <c r="MOU927" s="167"/>
      <c r="MOV927" s="167"/>
      <c r="MOW927" s="167"/>
      <c r="MOX927" s="167"/>
      <c r="MOY927" s="167"/>
      <c r="MOZ927" s="167"/>
      <c r="MPA927" s="167"/>
      <c r="MPB927" s="167"/>
      <c r="MPC927" s="167"/>
      <c r="MPD927" s="167"/>
      <c r="MPE927" s="167"/>
      <c r="MPF927" s="167"/>
      <c r="MPG927" s="167"/>
      <c r="MPH927" s="167"/>
      <c r="MPI927" s="167"/>
      <c r="MPJ927" s="167"/>
      <c r="MPK927" s="167"/>
      <c r="MPL927" s="167"/>
      <c r="MPM927" s="167"/>
      <c r="MPN927" s="167"/>
      <c r="MPO927" s="167"/>
      <c r="MPP927" s="167"/>
      <c r="MPQ927" s="167"/>
      <c r="MPR927" s="167"/>
      <c r="MPS927" s="167"/>
      <c r="MPT927" s="167"/>
      <c r="MPU927" s="167"/>
      <c r="MPV927" s="167"/>
      <c r="MPW927" s="167"/>
      <c r="MPX927" s="167"/>
      <c r="MPY927" s="167"/>
      <c r="MPZ927" s="167"/>
      <c r="MQA927" s="167"/>
      <c r="MQB927" s="167"/>
      <c r="MQC927" s="167"/>
      <c r="MQD927" s="167"/>
      <c r="MQE927" s="167"/>
      <c r="MQF927" s="167"/>
      <c r="MQG927" s="167"/>
      <c r="MQH927" s="167"/>
      <c r="MQI927" s="167"/>
      <c r="MQJ927" s="167"/>
      <c r="MQK927" s="167"/>
      <c r="MQL927" s="167"/>
      <c r="MQM927" s="167"/>
      <c r="MQN927" s="167"/>
      <c r="MQO927" s="167"/>
      <c r="MQP927" s="167"/>
      <c r="MQQ927" s="167"/>
      <c r="MQR927" s="167"/>
      <c r="MQS927" s="167"/>
      <c r="MQT927" s="167"/>
      <c r="MQU927" s="167"/>
      <c r="MQV927" s="167"/>
      <c r="MQW927" s="167"/>
      <c r="MQX927" s="167"/>
      <c r="MQY927" s="167"/>
      <c r="MQZ927" s="167"/>
      <c r="MRA927" s="167"/>
      <c r="MRB927" s="167"/>
      <c r="MRC927" s="167"/>
      <c r="MRD927" s="167"/>
      <c r="MRE927" s="167"/>
      <c r="MRF927" s="167"/>
      <c r="MRG927" s="167"/>
      <c r="MRH927" s="167"/>
      <c r="MRI927" s="167"/>
      <c r="MRJ927" s="167"/>
      <c r="MRK927" s="167"/>
      <c r="MRL927" s="167"/>
      <c r="MRM927" s="167"/>
      <c r="MRN927" s="167"/>
      <c r="MRO927" s="167"/>
      <c r="MRP927" s="167"/>
      <c r="MRQ927" s="167"/>
      <c r="MRR927" s="167"/>
      <c r="MRS927" s="167"/>
      <c r="MRT927" s="167"/>
      <c r="MRU927" s="167"/>
      <c r="MRV927" s="167"/>
      <c r="MRW927" s="167"/>
      <c r="MRX927" s="167"/>
      <c r="MRY927" s="167"/>
      <c r="MRZ927" s="167"/>
      <c r="MSA927" s="167"/>
      <c r="MSB927" s="167"/>
      <c r="MSC927" s="167"/>
      <c r="MSD927" s="167"/>
      <c r="MSE927" s="167"/>
      <c r="MSF927" s="167"/>
      <c r="MSG927" s="167"/>
      <c r="MSH927" s="167"/>
      <c r="MSI927" s="167"/>
      <c r="MSJ927" s="167"/>
      <c r="MSK927" s="167"/>
      <c r="MSL927" s="167"/>
      <c r="MSM927" s="167"/>
      <c r="MSN927" s="167"/>
      <c r="MSO927" s="167"/>
      <c r="MSP927" s="167"/>
      <c r="MSQ927" s="167"/>
      <c r="MSR927" s="167"/>
      <c r="MSS927" s="167"/>
      <c r="MST927" s="167"/>
      <c r="MSU927" s="167"/>
      <c r="MSV927" s="167"/>
      <c r="MSW927" s="167"/>
      <c r="MSX927" s="167"/>
      <c r="MSY927" s="167"/>
      <c r="MSZ927" s="167"/>
      <c r="MTA927" s="167"/>
      <c r="MTB927" s="167"/>
      <c r="MTC927" s="167"/>
      <c r="MTD927" s="167"/>
      <c r="MTE927" s="167"/>
      <c r="MTF927" s="167"/>
      <c r="MTG927" s="167"/>
      <c r="MTH927" s="167"/>
      <c r="MTI927" s="167"/>
      <c r="MTJ927" s="167"/>
      <c r="MTK927" s="167"/>
      <c r="MTL927" s="167"/>
      <c r="MTM927" s="167"/>
      <c r="MTN927" s="167"/>
      <c r="MTO927" s="167"/>
      <c r="MTP927" s="167"/>
      <c r="MTQ927" s="167"/>
      <c r="MTR927" s="167"/>
      <c r="MTS927" s="167"/>
      <c r="MTT927" s="167"/>
      <c r="MTU927" s="167"/>
      <c r="MTV927" s="167"/>
      <c r="MTW927" s="167"/>
      <c r="MTX927" s="167"/>
      <c r="MTY927" s="167"/>
      <c r="MTZ927" s="167"/>
      <c r="MUA927" s="167"/>
      <c r="MUB927" s="167"/>
      <c r="MUC927" s="167"/>
      <c r="MUD927" s="167"/>
      <c r="MUE927" s="167"/>
      <c r="MUF927" s="167"/>
      <c r="MUG927" s="167"/>
      <c r="MUH927" s="167"/>
      <c r="MUI927" s="167"/>
      <c r="MUJ927" s="167"/>
      <c r="MUK927" s="167"/>
      <c r="MUL927" s="167"/>
      <c r="MUM927" s="167"/>
      <c r="MUN927" s="167"/>
      <c r="MUO927" s="167"/>
      <c r="MUP927" s="167"/>
      <c r="MUQ927" s="167"/>
      <c r="MUR927" s="167"/>
      <c r="MUS927" s="167"/>
      <c r="MUT927" s="167"/>
      <c r="MUU927" s="167"/>
      <c r="MUV927" s="167"/>
      <c r="MUW927" s="167"/>
      <c r="MUX927" s="167"/>
      <c r="MUY927" s="167"/>
      <c r="MUZ927" s="167"/>
      <c r="MVA927" s="167"/>
      <c r="MVB927" s="167"/>
      <c r="MVC927" s="167"/>
      <c r="MVD927" s="167"/>
      <c r="MVE927" s="167"/>
      <c r="MVF927" s="167"/>
      <c r="MVG927" s="167"/>
      <c r="MVH927" s="167"/>
      <c r="MVI927" s="167"/>
      <c r="MVJ927" s="167"/>
      <c r="MVK927" s="167"/>
      <c r="MVL927" s="167"/>
      <c r="MVM927" s="167"/>
      <c r="MVN927" s="167"/>
      <c r="MVO927" s="167"/>
      <c r="MVP927" s="167"/>
      <c r="MVQ927" s="167"/>
      <c r="MVR927" s="167"/>
      <c r="MVS927" s="167"/>
      <c r="MVT927" s="167"/>
      <c r="MVU927" s="167"/>
      <c r="MVV927" s="167"/>
      <c r="MVW927" s="167"/>
      <c r="MVX927" s="167"/>
      <c r="MVY927" s="167"/>
      <c r="MVZ927" s="167"/>
      <c r="MWA927" s="167"/>
      <c r="MWB927" s="167"/>
      <c r="MWC927" s="167"/>
      <c r="MWD927" s="167"/>
      <c r="MWE927" s="167"/>
      <c r="MWF927" s="167"/>
      <c r="MWG927" s="167"/>
      <c r="MWH927" s="167"/>
      <c r="MWI927" s="167"/>
      <c r="MWJ927" s="167"/>
      <c r="MWK927" s="167"/>
      <c r="MWL927" s="167"/>
      <c r="MWM927" s="167"/>
      <c r="MWN927" s="167"/>
      <c r="MWO927" s="167"/>
      <c r="MWP927" s="167"/>
      <c r="MWQ927" s="167"/>
      <c r="MWR927" s="167"/>
      <c r="MWS927" s="167"/>
      <c r="MWT927" s="167"/>
      <c r="MWU927" s="167"/>
      <c r="MWV927" s="167"/>
      <c r="MWW927" s="167"/>
      <c r="MWX927" s="167"/>
      <c r="MWY927" s="167"/>
      <c r="MWZ927" s="167"/>
      <c r="MXA927" s="167"/>
      <c r="MXB927" s="167"/>
      <c r="MXC927" s="167"/>
      <c r="MXD927" s="167"/>
      <c r="MXE927" s="167"/>
      <c r="MXF927" s="167"/>
      <c r="MXG927" s="167"/>
      <c r="MXH927" s="167"/>
      <c r="MXI927" s="167"/>
      <c r="MXJ927" s="167"/>
      <c r="MXK927" s="167"/>
      <c r="MXL927" s="167"/>
      <c r="MXM927" s="167"/>
      <c r="MXN927" s="167"/>
      <c r="MXO927" s="167"/>
      <c r="MXP927" s="167"/>
      <c r="MXQ927" s="167"/>
      <c r="MXR927" s="167"/>
      <c r="MXS927" s="167"/>
      <c r="MXT927" s="167"/>
      <c r="MXU927" s="167"/>
      <c r="MXV927" s="167"/>
      <c r="MXW927" s="167"/>
      <c r="MXX927" s="167"/>
      <c r="MXY927" s="167"/>
      <c r="MXZ927" s="167"/>
      <c r="MYA927" s="167"/>
      <c r="MYB927" s="167"/>
      <c r="MYC927" s="167"/>
      <c r="MYD927" s="167"/>
      <c r="MYE927" s="167"/>
      <c r="MYF927" s="167"/>
      <c r="MYG927" s="167"/>
      <c r="MYH927" s="167"/>
      <c r="MYI927" s="167"/>
      <c r="MYJ927" s="167"/>
      <c r="MYK927" s="167"/>
      <c r="MYL927" s="167"/>
      <c r="MYM927" s="167"/>
      <c r="MYN927" s="167"/>
      <c r="MYO927" s="167"/>
      <c r="MYP927" s="167"/>
      <c r="MYQ927" s="167"/>
      <c r="MYR927" s="167"/>
      <c r="MYS927" s="167"/>
      <c r="MYT927" s="167"/>
      <c r="MYU927" s="167"/>
      <c r="MYV927" s="167"/>
      <c r="MYW927" s="167"/>
      <c r="MYX927" s="167"/>
      <c r="MYY927" s="167"/>
      <c r="MYZ927" s="167"/>
      <c r="MZA927" s="167"/>
      <c r="MZB927" s="167"/>
      <c r="MZC927" s="167"/>
      <c r="MZD927" s="167"/>
      <c r="MZE927" s="167"/>
      <c r="MZF927" s="167"/>
      <c r="MZG927" s="167"/>
      <c r="MZH927" s="167"/>
      <c r="MZI927" s="167"/>
      <c r="MZJ927" s="167"/>
      <c r="MZK927" s="167"/>
      <c r="MZL927" s="167"/>
      <c r="MZM927" s="167"/>
      <c r="MZN927" s="167"/>
      <c r="MZO927" s="167"/>
      <c r="MZP927" s="167"/>
      <c r="MZQ927" s="167"/>
      <c r="MZR927" s="167"/>
      <c r="MZS927" s="167"/>
      <c r="MZT927" s="167"/>
      <c r="MZU927" s="167"/>
      <c r="MZV927" s="167"/>
      <c r="MZW927" s="167"/>
      <c r="MZX927" s="167"/>
      <c r="MZY927" s="167"/>
      <c r="MZZ927" s="167"/>
      <c r="NAA927" s="167"/>
      <c r="NAB927" s="167"/>
      <c r="NAC927" s="167"/>
      <c r="NAD927" s="167"/>
      <c r="NAE927" s="167"/>
      <c r="NAF927" s="167"/>
      <c r="NAG927" s="167"/>
      <c r="NAH927" s="167"/>
      <c r="NAI927" s="167"/>
      <c r="NAJ927" s="167"/>
      <c r="NAK927" s="167"/>
      <c r="NAL927" s="167"/>
      <c r="NAM927" s="167"/>
      <c r="NAN927" s="167"/>
      <c r="NAO927" s="167"/>
      <c r="NAP927" s="167"/>
      <c r="NAQ927" s="167"/>
      <c r="NAR927" s="167"/>
      <c r="NAS927" s="167"/>
      <c r="NAT927" s="167"/>
      <c r="NAU927" s="167"/>
      <c r="NAV927" s="167"/>
      <c r="NAW927" s="167"/>
      <c r="NAX927" s="167"/>
      <c r="NAY927" s="167"/>
      <c r="NAZ927" s="167"/>
      <c r="NBA927" s="167"/>
      <c r="NBB927" s="167"/>
      <c r="NBC927" s="167"/>
      <c r="NBD927" s="167"/>
      <c r="NBE927" s="167"/>
      <c r="NBF927" s="167"/>
      <c r="NBG927" s="167"/>
      <c r="NBH927" s="167"/>
      <c r="NBI927" s="167"/>
      <c r="NBJ927" s="167"/>
      <c r="NBK927" s="167"/>
      <c r="NBL927" s="167"/>
      <c r="NBM927" s="167"/>
      <c r="NBN927" s="167"/>
      <c r="NBO927" s="167"/>
      <c r="NBP927" s="167"/>
      <c r="NBQ927" s="167"/>
      <c r="NBR927" s="167"/>
      <c r="NBS927" s="167"/>
      <c r="NBT927" s="167"/>
      <c r="NBU927" s="167"/>
      <c r="NBV927" s="167"/>
      <c r="NBW927" s="167"/>
      <c r="NBX927" s="167"/>
      <c r="NBY927" s="167"/>
      <c r="NBZ927" s="167"/>
      <c r="NCA927" s="167"/>
      <c r="NCB927" s="167"/>
      <c r="NCC927" s="167"/>
      <c r="NCD927" s="167"/>
      <c r="NCE927" s="167"/>
      <c r="NCF927" s="167"/>
      <c r="NCG927" s="167"/>
      <c r="NCH927" s="167"/>
      <c r="NCI927" s="167"/>
      <c r="NCJ927" s="167"/>
      <c r="NCK927" s="167"/>
      <c r="NCL927" s="167"/>
      <c r="NCM927" s="167"/>
      <c r="NCN927" s="167"/>
      <c r="NCO927" s="167"/>
      <c r="NCP927" s="167"/>
      <c r="NCQ927" s="167"/>
      <c r="NCR927" s="167"/>
      <c r="NCS927" s="167"/>
      <c r="NCT927" s="167"/>
      <c r="NCU927" s="167"/>
      <c r="NCV927" s="167"/>
      <c r="NCW927" s="167"/>
      <c r="NCX927" s="167"/>
      <c r="NCY927" s="167"/>
      <c r="NCZ927" s="167"/>
      <c r="NDA927" s="167"/>
      <c r="NDB927" s="167"/>
      <c r="NDC927" s="167"/>
      <c r="NDD927" s="167"/>
      <c r="NDE927" s="167"/>
      <c r="NDF927" s="167"/>
      <c r="NDG927" s="167"/>
      <c r="NDH927" s="167"/>
      <c r="NDI927" s="167"/>
      <c r="NDJ927" s="167"/>
      <c r="NDK927" s="167"/>
      <c r="NDL927" s="167"/>
      <c r="NDM927" s="167"/>
      <c r="NDN927" s="167"/>
      <c r="NDO927" s="167"/>
      <c r="NDP927" s="167"/>
      <c r="NDQ927" s="167"/>
      <c r="NDR927" s="167"/>
      <c r="NDS927" s="167"/>
      <c r="NDT927" s="167"/>
      <c r="NDU927" s="167"/>
      <c r="NDV927" s="167"/>
      <c r="NDW927" s="167"/>
      <c r="NDX927" s="167"/>
      <c r="NDY927" s="167"/>
      <c r="NDZ927" s="167"/>
      <c r="NEA927" s="167"/>
      <c r="NEB927" s="167"/>
      <c r="NEC927" s="167"/>
      <c r="NED927" s="167"/>
      <c r="NEE927" s="167"/>
      <c r="NEF927" s="167"/>
      <c r="NEG927" s="167"/>
      <c r="NEH927" s="167"/>
      <c r="NEI927" s="167"/>
      <c r="NEJ927" s="167"/>
      <c r="NEK927" s="167"/>
      <c r="NEL927" s="167"/>
      <c r="NEM927" s="167"/>
      <c r="NEN927" s="167"/>
      <c r="NEO927" s="167"/>
      <c r="NEP927" s="167"/>
      <c r="NEQ927" s="167"/>
      <c r="NER927" s="167"/>
      <c r="NES927" s="167"/>
      <c r="NET927" s="167"/>
      <c r="NEU927" s="167"/>
      <c r="NEV927" s="167"/>
      <c r="NEW927" s="167"/>
      <c r="NEX927" s="167"/>
      <c r="NEY927" s="167"/>
      <c r="NEZ927" s="167"/>
      <c r="NFA927" s="167"/>
      <c r="NFB927" s="167"/>
      <c r="NFC927" s="167"/>
      <c r="NFD927" s="167"/>
      <c r="NFE927" s="167"/>
      <c r="NFF927" s="167"/>
      <c r="NFG927" s="167"/>
      <c r="NFH927" s="167"/>
      <c r="NFI927" s="167"/>
      <c r="NFJ927" s="167"/>
      <c r="NFK927" s="167"/>
      <c r="NFL927" s="167"/>
      <c r="NFM927" s="167"/>
      <c r="NFN927" s="167"/>
      <c r="NFO927" s="167"/>
      <c r="NFP927" s="167"/>
      <c r="NFQ927" s="167"/>
      <c r="NFR927" s="167"/>
      <c r="NFS927" s="167"/>
      <c r="NFT927" s="167"/>
      <c r="NFU927" s="167"/>
      <c r="NFV927" s="167"/>
      <c r="NFW927" s="167"/>
      <c r="NFX927" s="167"/>
      <c r="NFY927" s="167"/>
      <c r="NFZ927" s="167"/>
      <c r="NGA927" s="167"/>
      <c r="NGB927" s="167"/>
      <c r="NGC927" s="167"/>
      <c r="NGD927" s="167"/>
      <c r="NGE927" s="167"/>
      <c r="NGF927" s="167"/>
      <c r="NGG927" s="167"/>
      <c r="NGH927" s="167"/>
      <c r="NGI927" s="167"/>
      <c r="NGJ927" s="167"/>
      <c r="NGK927" s="167"/>
      <c r="NGL927" s="167"/>
      <c r="NGM927" s="167"/>
      <c r="NGN927" s="167"/>
      <c r="NGO927" s="167"/>
      <c r="NGP927" s="167"/>
      <c r="NGQ927" s="167"/>
      <c r="NGR927" s="167"/>
      <c r="NGS927" s="167"/>
      <c r="NGT927" s="167"/>
      <c r="NGU927" s="167"/>
      <c r="NGV927" s="167"/>
      <c r="NGW927" s="167"/>
      <c r="NGX927" s="167"/>
      <c r="NGY927" s="167"/>
      <c r="NGZ927" s="167"/>
      <c r="NHA927" s="167"/>
      <c r="NHB927" s="167"/>
      <c r="NHC927" s="167"/>
      <c r="NHD927" s="167"/>
      <c r="NHE927" s="167"/>
      <c r="NHF927" s="167"/>
      <c r="NHG927" s="167"/>
      <c r="NHH927" s="167"/>
      <c r="NHI927" s="167"/>
      <c r="NHJ927" s="167"/>
      <c r="NHK927" s="167"/>
      <c r="NHL927" s="167"/>
      <c r="NHM927" s="167"/>
      <c r="NHN927" s="167"/>
      <c r="NHO927" s="167"/>
      <c r="NHP927" s="167"/>
      <c r="NHQ927" s="167"/>
      <c r="NHR927" s="167"/>
      <c r="NHS927" s="167"/>
      <c r="NHT927" s="167"/>
      <c r="NHU927" s="167"/>
      <c r="NHV927" s="167"/>
      <c r="NHW927" s="167"/>
      <c r="NHX927" s="167"/>
      <c r="NHY927" s="167"/>
      <c r="NHZ927" s="167"/>
      <c r="NIA927" s="167"/>
      <c r="NIB927" s="167"/>
      <c r="NIC927" s="167"/>
      <c r="NID927" s="167"/>
      <c r="NIE927" s="167"/>
      <c r="NIF927" s="167"/>
      <c r="NIG927" s="167"/>
      <c r="NIH927" s="167"/>
      <c r="NII927" s="167"/>
      <c r="NIJ927" s="167"/>
      <c r="NIK927" s="167"/>
      <c r="NIL927" s="167"/>
      <c r="NIM927" s="167"/>
      <c r="NIN927" s="167"/>
      <c r="NIO927" s="167"/>
      <c r="NIP927" s="167"/>
      <c r="NIQ927" s="167"/>
      <c r="NIR927" s="167"/>
      <c r="NIS927" s="167"/>
      <c r="NIT927" s="167"/>
      <c r="NIU927" s="167"/>
      <c r="NIV927" s="167"/>
      <c r="NIW927" s="167"/>
      <c r="NIX927" s="167"/>
      <c r="NIY927" s="167"/>
      <c r="NIZ927" s="167"/>
      <c r="NJA927" s="167"/>
      <c r="NJB927" s="167"/>
      <c r="NJC927" s="167"/>
      <c r="NJD927" s="167"/>
      <c r="NJE927" s="167"/>
      <c r="NJF927" s="167"/>
      <c r="NJG927" s="167"/>
      <c r="NJH927" s="167"/>
      <c r="NJI927" s="167"/>
      <c r="NJJ927" s="167"/>
      <c r="NJK927" s="167"/>
      <c r="NJL927" s="167"/>
      <c r="NJM927" s="167"/>
      <c r="NJN927" s="167"/>
      <c r="NJO927" s="167"/>
      <c r="NJP927" s="167"/>
      <c r="NJQ927" s="167"/>
      <c r="NJR927" s="167"/>
      <c r="NJS927" s="167"/>
      <c r="NJT927" s="167"/>
      <c r="NJU927" s="167"/>
      <c r="NJV927" s="167"/>
      <c r="NJW927" s="167"/>
      <c r="NJX927" s="167"/>
      <c r="NJY927" s="167"/>
      <c r="NJZ927" s="167"/>
      <c r="NKA927" s="167"/>
      <c r="NKB927" s="167"/>
      <c r="NKC927" s="167"/>
      <c r="NKD927" s="167"/>
      <c r="NKE927" s="167"/>
      <c r="NKF927" s="167"/>
      <c r="NKG927" s="167"/>
      <c r="NKH927" s="167"/>
      <c r="NKI927" s="167"/>
      <c r="NKJ927" s="167"/>
      <c r="NKK927" s="167"/>
      <c r="NKL927" s="167"/>
      <c r="NKM927" s="167"/>
      <c r="NKN927" s="167"/>
      <c r="NKO927" s="167"/>
      <c r="NKP927" s="167"/>
      <c r="NKQ927" s="167"/>
      <c r="NKR927" s="167"/>
      <c r="NKS927" s="167"/>
      <c r="NKT927" s="167"/>
      <c r="NKU927" s="167"/>
      <c r="NKV927" s="167"/>
      <c r="NKW927" s="167"/>
      <c r="NKX927" s="167"/>
      <c r="NKY927" s="167"/>
      <c r="NKZ927" s="167"/>
      <c r="NLA927" s="167"/>
      <c r="NLB927" s="167"/>
      <c r="NLC927" s="167"/>
      <c r="NLD927" s="167"/>
      <c r="NLE927" s="167"/>
      <c r="NLF927" s="167"/>
      <c r="NLG927" s="167"/>
      <c r="NLH927" s="167"/>
      <c r="NLI927" s="167"/>
      <c r="NLJ927" s="167"/>
      <c r="NLK927" s="167"/>
      <c r="NLL927" s="167"/>
      <c r="NLM927" s="167"/>
      <c r="NLN927" s="167"/>
      <c r="NLO927" s="167"/>
      <c r="NLP927" s="167"/>
      <c r="NLQ927" s="167"/>
      <c r="NLR927" s="167"/>
      <c r="NLS927" s="167"/>
      <c r="NLT927" s="167"/>
      <c r="NLU927" s="167"/>
      <c r="NLV927" s="167"/>
      <c r="NLW927" s="167"/>
      <c r="NLX927" s="167"/>
      <c r="NLY927" s="167"/>
      <c r="NLZ927" s="167"/>
      <c r="NMA927" s="167"/>
      <c r="NMB927" s="167"/>
      <c r="NMC927" s="167"/>
      <c r="NMD927" s="167"/>
      <c r="NME927" s="167"/>
      <c r="NMF927" s="167"/>
      <c r="NMG927" s="167"/>
      <c r="NMH927" s="167"/>
      <c r="NMI927" s="167"/>
      <c r="NMJ927" s="167"/>
      <c r="NMK927" s="167"/>
      <c r="NML927" s="167"/>
      <c r="NMM927" s="167"/>
      <c r="NMN927" s="167"/>
      <c r="NMO927" s="167"/>
      <c r="NMP927" s="167"/>
      <c r="NMQ927" s="167"/>
      <c r="NMR927" s="167"/>
      <c r="NMS927" s="167"/>
      <c r="NMT927" s="167"/>
      <c r="NMU927" s="167"/>
      <c r="NMV927" s="167"/>
      <c r="NMW927" s="167"/>
      <c r="NMX927" s="167"/>
      <c r="NMY927" s="167"/>
      <c r="NMZ927" s="167"/>
      <c r="NNA927" s="167"/>
      <c r="NNB927" s="167"/>
      <c r="NNC927" s="167"/>
      <c r="NND927" s="167"/>
      <c r="NNE927" s="167"/>
      <c r="NNF927" s="167"/>
      <c r="NNG927" s="167"/>
      <c r="NNH927" s="167"/>
      <c r="NNI927" s="167"/>
      <c r="NNJ927" s="167"/>
      <c r="NNK927" s="167"/>
      <c r="NNL927" s="167"/>
      <c r="NNM927" s="167"/>
      <c r="NNN927" s="167"/>
      <c r="NNO927" s="167"/>
      <c r="NNP927" s="167"/>
      <c r="NNQ927" s="167"/>
      <c r="NNR927" s="167"/>
      <c r="NNS927" s="167"/>
      <c r="NNT927" s="167"/>
      <c r="NNU927" s="167"/>
      <c r="NNV927" s="167"/>
      <c r="NNW927" s="167"/>
      <c r="NNX927" s="167"/>
      <c r="NNY927" s="167"/>
      <c r="NNZ927" s="167"/>
      <c r="NOA927" s="167"/>
      <c r="NOB927" s="167"/>
      <c r="NOC927" s="167"/>
      <c r="NOD927" s="167"/>
      <c r="NOE927" s="167"/>
      <c r="NOF927" s="167"/>
      <c r="NOG927" s="167"/>
      <c r="NOH927" s="167"/>
      <c r="NOI927" s="167"/>
      <c r="NOJ927" s="167"/>
      <c r="NOK927" s="167"/>
      <c r="NOL927" s="167"/>
      <c r="NOM927" s="167"/>
      <c r="NON927" s="167"/>
      <c r="NOO927" s="167"/>
      <c r="NOP927" s="167"/>
      <c r="NOQ927" s="167"/>
      <c r="NOR927" s="167"/>
      <c r="NOS927" s="167"/>
      <c r="NOT927" s="167"/>
      <c r="NOU927" s="167"/>
      <c r="NOV927" s="167"/>
      <c r="NOW927" s="167"/>
      <c r="NOX927" s="167"/>
      <c r="NOY927" s="167"/>
      <c r="NOZ927" s="167"/>
      <c r="NPA927" s="167"/>
      <c r="NPB927" s="167"/>
      <c r="NPC927" s="167"/>
      <c r="NPD927" s="167"/>
      <c r="NPE927" s="167"/>
      <c r="NPF927" s="167"/>
      <c r="NPG927" s="167"/>
      <c r="NPH927" s="167"/>
      <c r="NPI927" s="167"/>
      <c r="NPJ927" s="167"/>
      <c r="NPK927" s="167"/>
      <c r="NPL927" s="167"/>
      <c r="NPM927" s="167"/>
      <c r="NPN927" s="167"/>
      <c r="NPO927" s="167"/>
      <c r="NPP927" s="167"/>
      <c r="NPQ927" s="167"/>
      <c r="NPR927" s="167"/>
      <c r="NPS927" s="167"/>
      <c r="NPT927" s="167"/>
      <c r="NPU927" s="167"/>
      <c r="NPV927" s="167"/>
      <c r="NPW927" s="167"/>
      <c r="NPX927" s="167"/>
      <c r="NPY927" s="167"/>
      <c r="NPZ927" s="167"/>
      <c r="NQA927" s="167"/>
      <c r="NQB927" s="167"/>
      <c r="NQC927" s="167"/>
      <c r="NQD927" s="167"/>
      <c r="NQE927" s="167"/>
      <c r="NQF927" s="167"/>
      <c r="NQG927" s="167"/>
      <c r="NQH927" s="167"/>
      <c r="NQI927" s="167"/>
      <c r="NQJ927" s="167"/>
      <c r="NQK927" s="167"/>
      <c r="NQL927" s="167"/>
      <c r="NQM927" s="167"/>
      <c r="NQN927" s="167"/>
      <c r="NQO927" s="167"/>
      <c r="NQP927" s="167"/>
      <c r="NQQ927" s="167"/>
      <c r="NQR927" s="167"/>
      <c r="NQS927" s="167"/>
      <c r="NQT927" s="167"/>
      <c r="NQU927" s="167"/>
      <c r="NQV927" s="167"/>
      <c r="NQW927" s="167"/>
      <c r="NQX927" s="167"/>
      <c r="NQY927" s="167"/>
      <c r="NQZ927" s="167"/>
      <c r="NRA927" s="167"/>
      <c r="NRB927" s="167"/>
      <c r="NRC927" s="167"/>
      <c r="NRD927" s="167"/>
      <c r="NRE927" s="167"/>
      <c r="NRF927" s="167"/>
      <c r="NRG927" s="167"/>
      <c r="NRH927" s="167"/>
      <c r="NRI927" s="167"/>
      <c r="NRJ927" s="167"/>
      <c r="NRK927" s="167"/>
      <c r="NRL927" s="167"/>
      <c r="NRM927" s="167"/>
      <c r="NRN927" s="167"/>
      <c r="NRO927" s="167"/>
      <c r="NRP927" s="167"/>
      <c r="NRQ927" s="167"/>
      <c r="NRR927" s="167"/>
      <c r="NRS927" s="167"/>
      <c r="NRT927" s="167"/>
      <c r="NRU927" s="167"/>
      <c r="NRV927" s="167"/>
      <c r="NRW927" s="167"/>
      <c r="NRX927" s="167"/>
      <c r="NRY927" s="167"/>
      <c r="NRZ927" s="167"/>
      <c r="NSA927" s="167"/>
      <c r="NSB927" s="167"/>
      <c r="NSC927" s="167"/>
      <c r="NSD927" s="167"/>
      <c r="NSE927" s="167"/>
      <c r="NSF927" s="167"/>
      <c r="NSG927" s="167"/>
      <c r="NSH927" s="167"/>
      <c r="NSI927" s="167"/>
      <c r="NSJ927" s="167"/>
      <c r="NSK927" s="167"/>
      <c r="NSL927" s="167"/>
      <c r="NSM927" s="167"/>
      <c r="NSN927" s="167"/>
      <c r="NSO927" s="167"/>
      <c r="NSP927" s="167"/>
      <c r="NSQ927" s="167"/>
      <c r="NSR927" s="167"/>
      <c r="NSS927" s="167"/>
      <c r="NST927" s="167"/>
      <c r="NSU927" s="167"/>
      <c r="NSV927" s="167"/>
      <c r="NSW927" s="167"/>
      <c r="NSX927" s="167"/>
      <c r="NSY927" s="167"/>
      <c r="NSZ927" s="167"/>
      <c r="NTA927" s="167"/>
      <c r="NTB927" s="167"/>
      <c r="NTC927" s="167"/>
      <c r="NTD927" s="167"/>
      <c r="NTE927" s="167"/>
      <c r="NTF927" s="167"/>
      <c r="NTG927" s="167"/>
      <c r="NTH927" s="167"/>
      <c r="NTI927" s="167"/>
      <c r="NTJ927" s="167"/>
      <c r="NTK927" s="167"/>
      <c r="NTL927" s="167"/>
      <c r="NTM927" s="167"/>
      <c r="NTN927" s="167"/>
      <c r="NTO927" s="167"/>
      <c r="NTP927" s="167"/>
      <c r="NTQ927" s="167"/>
      <c r="NTR927" s="167"/>
      <c r="NTS927" s="167"/>
      <c r="NTT927" s="167"/>
      <c r="NTU927" s="167"/>
      <c r="NTV927" s="167"/>
      <c r="NTW927" s="167"/>
      <c r="NTX927" s="167"/>
      <c r="NTY927" s="167"/>
      <c r="NTZ927" s="167"/>
      <c r="NUA927" s="167"/>
      <c r="NUB927" s="167"/>
      <c r="NUC927" s="167"/>
      <c r="NUD927" s="167"/>
      <c r="NUE927" s="167"/>
      <c r="NUF927" s="167"/>
      <c r="NUG927" s="167"/>
      <c r="NUH927" s="167"/>
      <c r="NUI927" s="167"/>
      <c r="NUJ927" s="167"/>
      <c r="NUK927" s="167"/>
      <c r="NUL927" s="167"/>
      <c r="NUM927" s="167"/>
      <c r="NUN927" s="167"/>
      <c r="NUO927" s="167"/>
      <c r="NUP927" s="167"/>
      <c r="NUQ927" s="167"/>
      <c r="NUR927" s="167"/>
      <c r="NUS927" s="167"/>
      <c r="NUT927" s="167"/>
      <c r="NUU927" s="167"/>
      <c r="NUV927" s="167"/>
      <c r="NUW927" s="167"/>
      <c r="NUX927" s="167"/>
      <c r="NUY927" s="167"/>
      <c r="NUZ927" s="167"/>
      <c r="NVA927" s="167"/>
      <c r="NVB927" s="167"/>
      <c r="NVC927" s="167"/>
      <c r="NVD927" s="167"/>
      <c r="NVE927" s="167"/>
      <c r="NVF927" s="167"/>
      <c r="NVG927" s="167"/>
      <c r="NVH927" s="167"/>
      <c r="NVI927" s="167"/>
      <c r="NVJ927" s="167"/>
      <c r="NVK927" s="167"/>
      <c r="NVL927" s="167"/>
      <c r="NVM927" s="167"/>
      <c r="NVN927" s="167"/>
      <c r="NVO927" s="167"/>
      <c r="NVP927" s="167"/>
      <c r="NVQ927" s="167"/>
      <c r="NVR927" s="167"/>
      <c r="NVS927" s="167"/>
      <c r="NVT927" s="167"/>
      <c r="NVU927" s="167"/>
      <c r="NVV927" s="167"/>
      <c r="NVW927" s="167"/>
      <c r="NVX927" s="167"/>
      <c r="NVY927" s="167"/>
      <c r="NVZ927" s="167"/>
      <c r="NWA927" s="167"/>
      <c r="NWB927" s="167"/>
      <c r="NWC927" s="167"/>
      <c r="NWD927" s="167"/>
      <c r="NWE927" s="167"/>
      <c r="NWF927" s="167"/>
      <c r="NWG927" s="167"/>
      <c r="NWH927" s="167"/>
      <c r="NWI927" s="167"/>
      <c r="NWJ927" s="167"/>
      <c r="NWK927" s="167"/>
      <c r="NWL927" s="167"/>
      <c r="NWM927" s="167"/>
      <c r="NWN927" s="167"/>
      <c r="NWO927" s="167"/>
      <c r="NWP927" s="167"/>
      <c r="NWQ927" s="167"/>
      <c r="NWR927" s="167"/>
      <c r="NWS927" s="167"/>
      <c r="NWT927" s="167"/>
      <c r="NWU927" s="167"/>
      <c r="NWV927" s="167"/>
      <c r="NWW927" s="167"/>
      <c r="NWX927" s="167"/>
      <c r="NWY927" s="167"/>
      <c r="NWZ927" s="167"/>
      <c r="NXA927" s="167"/>
      <c r="NXB927" s="167"/>
      <c r="NXC927" s="167"/>
      <c r="NXD927" s="167"/>
      <c r="NXE927" s="167"/>
      <c r="NXF927" s="167"/>
      <c r="NXG927" s="167"/>
      <c r="NXH927" s="167"/>
      <c r="NXI927" s="167"/>
      <c r="NXJ927" s="167"/>
      <c r="NXK927" s="167"/>
      <c r="NXL927" s="167"/>
      <c r="NXM927" s="167"/>
      <c r="NXN927" s="167"/>
      <c r="NXO927" s="167"/>
      <c r="NXP927" s="167"/>
      <c r="NXQ927" s="167"/>
      <c r="NXR927" s="167"/>
      <c r="NXS927" s="167"/>
      <c r="NXT927" s="167"/>
      <c r="NXU927" s="167"/>
      <c r="NXV927" s="167"/>
      <c r="NXW927" s="167"/>
      <c r="NXX927" s="167"/>
      <c r="NXY927" s="167"/>
      <c r="NXZ927" s="167"/>
      <c r="NYA927" s="167"/>
      <c r="NYB927" s="167"/>
      <c r="NYC927" s="167"/>
      <c r="NYD927" s="167"/>
      <c r="NYE927" s="167"/>
      <c r="NYF927" s="167"/>
      <c r="NYG927" s="167"/>
      <c r="NYH927" s="167"/>
      <c r="NYI927" s="167"/>
      <c r="NYJ927" s="167"/>
      <c r="NYK927" s="167"/>
      <c r="NYL927" s="167"/>
      <c r="NYM927" s="167"/>
      <c r="NYN927" s="167"/>
      <c r="NYO927" s="167"/>
      <c r="NYP927" s="167"/>
      <c r="NYQ927" s="167"/>
      <c r="NYR927" s="167"/>
      <c r="NYS927" s="167"/>
      <c r="NYT927" s="167"/>
      <c r="NYU927" s="167"/>
      <c r="NYV927" s="167"/>
      <c r="NYW927" s="167"/>
      <c r="NYX927" s="167"/>
      <c r="NYY927" s="167"/>
      <c r="NYZ927" s="167"/>
      <c r="NZA927" s="167"/>
      <c r="NZB927" s="167"/>
      <c r="NZC927" s="167"/>
      <c r="NZD927" s="167"/>
      <c r="NZE927" s="167"/>
      <c r="NZF927" s="167"/>
      <c r="NZG927" s="167"/>
      <c r="NZH927" s="167"/>
      <c r="NZI927" s="167"/>
      <c r="NZJ927" s="167"/>
      <c r="NZK927" s="167"/>
      <c r="NZL927" s="167"/>
      <c r="NZM927" s="167"/>
      <c r="NZN927" s="167"/>
      <c r="NZO927" s="167"/>
      <c r="NZP927" s="167"/>
      <c r="NZQ927" s="167"/>
      <c r="NZR927" s="167"/>
      <c r="NZS927" s="167"/>
      <c r="NZT927" s="167"/>
      <c r="NZU927" s="167"/>
      <c r="NZV927" s="167"/>
      <c r="NZW927" s="167"/>
      <c r="NZX927" s="167"/>
      <c r="NZY927" s="167"/>
      <c r="NZZ927" s="167"/>
      <c r="OAA927" s="167"/>
      <c r="OAB927" s="167"/>
      <c r="OAC927" s="167"/>
      <c r="OAD927" s="167"/>
      <c r="OAE927" s="167"/>
      <c r="OAF927" s="167"/>
      <c r="OAG927" s="167"/>
      <c r="OAH927" s="167"/>
      <c r="OAI927" s="167"/>
      <c r="OAJ927" s="167"/>
      <c r="OAK927" s="167"/>
      <c r="OAL927" s="167"/>
      <c r="OAM927" s="167"/>
      <c r="OAN927" s="167"/>
      <c r="OAO927" s="167"/>
      <c r="OAP927" s="167"/>
      <c r="OAQ927" s="167"/>
      <c r="OAR927" s="167"/>
      <c r="OAS927" s="167"/>
      <c r="OAT927" s="167"/>
      <c r="OAU927" s="167"/>
      <c r="OAV927" s="167"/>
      <c r="OAW927" s="167"/>
      <c r="OAX927" s="167"/>
      <c r="OAY927" s="167"/>
      <c r="OAZ927" s="167"/>
      <c r="OBA927" s="167"/>
      <c r="OBB927" s="167"/>
      <c r="OBC927" s="167"/>
      <c r="OBD927" s="167"/>
      <c r="OBE927" s="167"/>
      <c r="OBF927" s="167"/>
      <c r="OBG927" s="167"/>
      <c r="OBH927" s="167"/>
      <c r="OBI927" s="167"/>
      <c r="OBJ927" s="167"/>
      <c r="OBK927" s="167"/>
      <c r="OBL927" s="167"/>
      <c r="OBM927" s="167"/>
      <c r="OBN927" s="167"/>
      <c r="OBO927" s="167"/>
      <c r="OBP927" s="167"/>
      <c r="OBQ927" s="167"/>
      <c r="OBR927" s="167"/>
      <c r="OBS927" s="167"/>
      <c r="OBT927" s="167"/>
      <c r="OBU927" s="167"/>
      <c r="OBV927" s="167"/>
      <c r="OBW927" s="167"/>
      <c r="OBX927" s="167"/>
      <c r="OBY927" s="167"/>
      <c r="OBZ927" s="167"/>
      <c r="OCA927" s="167"/>
      <c r="OCB927" s="167"/>
      <c r="OCC927" s="167"/>
      <c r="OCD927" s="167"/>
      <c r="OCE927" s="167"/>
      <c r="OCF927" s="167"/>
      <c r="OCG927" s="167"/>
      <c r="OCH927" s="167"/>
      <c r="OCI927" s="167"/>
      <c r="OCJ927" s="167"/>
      <c r="OCK927" s="167"/>
      <c r="OCL927" s="167"/>
      <c r="OCM927" s="167"/>
      <c r="OCN927" s="167"/>
      <c r="OCO927" s="167"/>
      <c r="OCP927" s="167"/>
      <c r="OCQ927" s="167"/>
      <c r="OCR927" s="167"/>
      <c r="OCS927" s="167"/>
      <c r="OCT927" s="167"/>
      <c r="OCU927" s="167"/>
      <c r="OCV927" s="167"/>
      <c r="OCW927" s="167"/>
      <c r="OCX927" s="167"/>
      <c r="OCY927" s="167"/>
      <c r="OCZ927" s="167"/>
      <c r="ODA927" s="167"/>
      <c r="ODB927" s="167"/>
      <c r="ODC927" s="167"/>
      <c r="ODD927" s="167"/>
      <c r="ODE927" s="167"/>
      <c r="ODF927" s="167"/>
      <c r="ODG927" s="167"/>
      <c r="ODH927" s="167"/>
      <c r="ODI927" s="167"/>
      <c r="ODJ927" s="167"/>
      <c r="ODK927" s="167"/>
      <c r="ODL927" s="167"/>
      <c r="ODM927" s="167"/>
      <c r="ODN927" s="167"/>
      <c r="ODO927" s="167"/>
      <c r="ODP927" s="167"/>
      <c r="ODQ927" s="167"/>
      <c r="ODR927" s="167"/>
      <c r="ODS927" s="167"/>
      <c r="ODT927" s="167"/>
      <c r="ODU927" s="167"/>
      <c r="ODV927" s="167"/>
      <c r="ODW927" s="167"/>
      <c r="ODX927" s="167"/>
      <c r="ODY927" s="167"/>
      <c r="ODZ927" s="167"/>
      <c r="OEA927" s="167"/>
      <c r="OEB927" s="167"/>
      <c r="OEC927" s="167"/>
      <c r="OED927" s="167"/>
      <c r="OEE927" s="167"/>
      <c r="OEF927" s="167"/>
      <c r="OEG927" s="167"/>
      <c r="OEH927" s="167"/>
      <c r="OEI927" s="167"/>
      <c r="OEJ927" s="167"/>
      <c r="OEK927" s="167"/>
      <c r="OEL927" s="167"/>
      <c r="OEM927" s="167"/>
      <c r="OEN927" s="167"/>
      <c r="OEO927" s="167"/>
      <c r="OEP927" s="167"/>
      <c r="OEQ927" s="167"/>
      <c r="OER927" s="167"/>
      <c r="OES927" s="167"/>
      <c r="OET927" s="167"/>
      <c r="OEU927" s="167"/>
      <c r="OEV927" s="167"/>
      <c r="OEW927" s="167"/>
      <c r="OEX927" s="167"/>
      <c r="OEY927" s="167"/>
      <c r="OEZ927" s="167"/>
      <c r="OFA927" s="167"/>
      <c r="OFB927" s="167"/>
      <c r="OFC927" s="167"/>
      <c r="OFD927" s="167"/>
      <c r="OFE927" s="167"/>
      <c r="OFF927" s="167"/>
      <c r="OFG927" s="167"/>
      <c r="OFH927" s="167"/>
      <c r="OFI927" s="167"/>
      <c r="OFJ927" s="167"/>
      <c r="OFK927" s="167"/>
      <c r="OFL927" s="167"/>
      <c r="OFM927" s="167"/>
      <c r="OFN927" s="167"/>
      <c r="OFO927" s="167"/>
      <c r="OFP927" s="167"/>
      <c r="OFQ927" s="167"/>
      <c r="OFR927" s="167"/>
      <c r="OFS927" s="167"/>
      <c r="OFT927" s="167"/>
      <c r="OFU927" s="167"/>
      <c r="OFV927" s="167"/>
      <c r="OFW927" s="167"/>
      <c r="OFX927" s="167"/>
      <c r="OFY927" s="167"/>
      <c r="OFZ927" s="167"/>
      <c r="OGA927" s="167"/>
      <c r="OGB927" s="167"/>
      <c r="OGC927" s="167"/>
      <c r="OGD927" s="167"/>
      <c r="OGE927" s="167"/>
      <c r="OGF927" s="167"/>
      <c r="OGG927" s="167"/>
      <c r="OGH927" s="167"/>
      <c r="OGI927" s="167"/>
      <c r="OGJ927" s="167"/>
      <c r="OGK927" s="167"/>
      <c r="OGL927" s="167"/>
      <c r="OGM927" s="167"/>
      <c r="OGN927" s="167"/>
      <c r="OGO927" s="167"/>
      <c r="OGP927" s="167"/>
      <c r="OGQ927" s="167"/>
      <c r="OGR927" s="167"/>
      <c r="OGS927" s="167"/>
      <c r="OGT927" s="167"/>
      <c r="OGU927" s="167"/>
      <c r="OGV927" s="167"/>
      <c r="OGW927" s="167"/>
      <c r="OGX927" s="167"/>
      <c r="OGY927" s="167"/>
      <c r="OGZ927" s="167"/>
      <c r="OHA927" s="167"/>
      <c r="OHB927" s="167"/>
      <c r="OHC927" s="167"/>
      <c r="OHD927" s="167"/>
      <c r="OHE927" s="167"/>
      <c r="OHF927" s="167"/>
      <c r="OHG927" s="167"/>
      <c r="OHH927" s="167"/>
      <c r="OHI927" s="167"/>
      <c r="OHJ927" s="167"/>
      <c r="OHK927" s="167"/>
      <c r="OHL927" s="167"/>
      <c r="OHM927" s="167"/>
      <c r="OHN927" s="167"/>
      <c r="OHO927" s="167"/>
      <c r="OHP927" s="167"/>
      <c r="OHQ927" s="167"/>
      <c r="OHR927" s="167"/>
      <c r="OHS927" s="167"/>
      <c r="OHT927" s="167"/>
      <c r="OHU927" s="167"/>
      <c r="OHV927" s="167"/>
      <c r="OHW927" s="167"/>
      <c r="OHX927" s="167"/>
      <c r="OHY927" s="167"/>
      <c r="OHZ927" s="167"/>
      <c r="OIA927" s="167"/>
      <c r="OIB927" s="167"/>
      <c r="OIC927" s="167"/>
      <c r="OID927" s="167"/>
      <c r="OIE927" s="167"/>
      <c r="OIF927" s="167"/>
      <c r="OIG927" s="167"/>
      <c r="OIH927" s="167"/>
      <c r="OII927" s="167"/>
      <c r="OIJ927" s="167"/>
      <c r="OIK927" s="167"/>
      <c r="OIL927" s="167"/>
      <c r="OIM927" s="167"/>
      <c r="OIN927" s="167"/>
      <c r="OIO927" s="167"/>
      <c r="OIP927" s="167"/>
      <c r="OIQ927" s="167"/>
      <c r="OIR927" s="167"/>
      <c r="OIS927" s="167"/>
      <c r="OIT927" s="167"/>
      <c r="OIU927" s="167"/>
      <c r="OIV927" s="167"/>
      <c r="OIW927" s="167"/>
      <c r="OIX927" s="167"/>
      <c r="OIY927" s="167"/>
      <c r="OIZ927" s="167"/>
      <c r="OJA927" s="167"/>
      <c r="OJB927" s="167"/>
      <c r="OJC927" s="167"/>
      <c r="OJD927" s="167"/>
      <c r="OJE927" s="167"/>
      <c r="OJF927" s="167"/>
      <c r="OJG927" s="167"/>
      <c r="OJH927" s="167"/>
      <c r="OJI927" s="167"/>
      <c r="OJJ927" s="167"/>
      <c r="OJK927" s="167"/>
      <c r="OJL927" s="167"/>
      <c r="OJM927" s="167"/>
      <c r="OJN927" s="167"/>
      <c r="OJO927" s="167"/>
      <c r="OJP927" s="167"/>
      <c r="OJQ927" s="167"/>
      <c r="OJR927" s="167"/>
      <c r="OJS927" s="167"/>
      <c r="OJT927" s="167"/>
      <c r="OJU927" s="167"/>
      <c r="OJV927" s="167"/>
      <c r="OJW927" s="167"/>
      <c r="OJX927" s="167"/>
      <c r="OJY927" s="167"/>
      <c r="OJZ927" s="167"/>
      <c r="OKA927" s="167"/>
      <c r="OKB927" s="167"/>
      <c r="OKC927" s="167"/>
      <c r="OKD927" s="167"/>
      <c r="OKE927" s="167"/>
      <c r="OKF927" s="167"/>
      <c r="OKG927" s="167"/>
      <c r="OKH927" s="167"/>
      <c r="OKI927" s="167"/>
      <c r="OKJ927" s="167"/>
      <c r="OKK927" s="167"/>
      <c r="OKL927" s="167"/>
      <c r="OKM927" s="167"/>
      <c r="OKN927" s="167"/>
      <c r="OKO927" s="167"/>
      <c r="OKP927" s="167"/>
      <c r="OKQ927" s="167"/>
      <c r="OKR927" s="167"/>
      <c r="OKS927" s="167"/>
      <c r="OKT927" s="167"/>
      <c r="OKU927" s="167"/>
      <c r="OKV927" s="167"/>
      <c r="OKW927" s="167"/>
      <c r="OKX927" s="167"/>
      <c r="OKY927" s="167"/>
      <c r="OKZ927" s="167"/>
      <c r="OLA927" s="167"/>
      <c r="OLB927" s="167"/>
      <c r="OLC927" s="167"/>
      <c r="OLD927" s="167"/>
      <c r="OLE927" s="167"/>
      <c r="OLF927" s="167"/>
      <c r="OLG927" s="167"/>
      <c r="OLH927" s="167"/>
      <c r="OLI927" s="167"/>
      <c r="OLJ927" s="167"/>
      <c r="OLK927" s="167"/>
      <c r="OLL927" s="167"/>
      <c r="OLM927" s="167"/>
      <c r="OLN927" s="167"/>
      <c r="OLO927" s="167"/>
      <c r="OLP927" s="167"/>
      <c r="OLQ927" s="167"/>
      <c r="OLR927" s="167"/>
      <c r="OLS927" s="167"/>
      <c r="OLT927" s="167"/>
      <c r="OLU927" s="167"/>
      <c r="OLV927" s="167"/>
      <c r="OLW927" s="167"/>
      <c r="OLX927" s="167"/>
      <c r="OLY927" s="167"/>
      <c r="OLZ927" s="167"/>
      <c r="OMA927" s="167"/>
      <c r="OMB927" s="167"/>
      <c r="OMC927" s="167"/>
      <c r="OMD927" s="167"/>
      <c r="OME927" s="167"/>
      <c r="OMF927" s="167"/>
      <c r="OMG927" s="167"/>
      <c r="OMH927" s="167"/>
      <c r="OMI927" s="167"/>
      <c r="OMJ927" s="167"/>
      <c r="OMK927" s="167"/>
      <c r="OML927" s="167"/>
      <c r="OMM927" s="167"/>
      <c r="OMN927" s="167"/>
      <c r="OMO927" s="167"/>
      <c r="OMP927" s="167"/>
      <c r="OMQ927" s="167"/>
      <c r="OMR927" s="167"/>
      <c r="OMS927" s="167"/>
      <c r="OMT927" s="167"/>
      <c r="OMU927" s="167"/>
      <c r="OMV927" s="167"/>
      <c r="OMW927" s="167"/>
      <c r="OMX927" s="167"/>
      <c r="OMY927" s="167"/>
      <c r="OMZ927" s="167"/>
      <c r="ONA927" s="167"/>
      <c r="ONB927" s="167"/>
      <c r="ONC927" s="167"/>
      <c r="OND927" s="167"/>
      <c r="ONE927" s="167"/>
      <c r="ONF927" s="167"/>
      <c r="ONG927" s="167"/>
      <c r="ONH927" s="167"/>
      <c r="ONI927" s="167"/>
      <c r="ONJ927" s="167"/>
      <c r="ONK927" s="167"/>
      <c r="ONL927" s="167"/>
      <c r="ONM927" s="167"/>
      <c r="ONN927" s="167"/>
      <c r="ONO927" s="167"/>
      <c r="ONP927" s="167"/>
      <c r="ONQ927" s="167"/>
      <c r="ONR927" s="167"/>
      <c r="ONS927" s="167"/>
      <c r="ONT927" s="167"/>
      <c r="ONU927" s="167"/>
      <c r="ONV927" s="167"/>
      <c r="ONW927" s="167"/>
      <c r="ONX927" s="167"/>
      <c r="ONY927" s="167"/>
      <c r="ONZ927" s="167"/>
      <c r="OOA927" s="167"/>
      <c r="OOB927" s="167"/>
      <c r="OOC927" s="167"/>
      <c r="OOD927" s="167"/>
      <c r="OOE927" s="167"/>
      <c r="OOF927" s="167"/>
      <c r="OOG927" s="167"/>
      <c r="OOH927" s="167"/>
      <c r="OOI927" s="167"/>
      <c r="OOJ927" s="167"/>
      <c r="OOK927" s="167"/>
      <c r="OOL927" s="167"/>
      <c r="OOM927" s="167"/>
      <c r="OON927" s="167"/>
      <c r="OOO927" s="167"/>
      <c r="OOP927" s="167"/>
      <c r="OOQ927" s="167"/>
      <c r="OOR927" s="167"/>
      <c r="OOS927" s="167"/>
      <c r="OOT927" s="167"/>
      <c r="OOU927" s="167"/>
      <c r="OOV927" s="167"/>
      <c r="OOW927" s="167"/>
      <c r="OOX927" s="167"/>
      <c r="OOY927" s="167"/>
      <c r="OOZ927" s="167"/>
      <c r="OPA927" s="167"/>
      <c r="OPB927" s="167"/>
      <c r="OPC927" s="167"/>
      <c r="OPD927" s="167"/>
      <c r="OPE927" s="167"/>
      <c r="OPF927" s="167"/>
      <c r="OPG927" s="167"/>
      <c r="OPH927" s="167"/>
      <c r="OPI927" s="167"/>
      <c r="OPJ927" s="167"/>
      <c r="OPK927" s="167"/>
      <c r="OPL927" s="167"/>
      <c r="OPM927" s="167"/>
      <c r="OPN927" s="167"/>
      <c r="OPO927" s="167"/>
      <c r="OPP927" s="167"/>
      <c r="OPQ927" s="167"/>
      <c r="OPR927" s="167"/>
      <c r="OPS927" s="167"/>
      <c r="OPT927" s="167"/>
      <c r="OPU927" s="167"/>
      <c r="OPV927" s="167"/>
      <c r="OPW927" s="167"/>
      <c r="OPX927" s="167"/>
      <c r="OPY927" s="167"/>
      <c r="OPZ927" s="167"/>
      <c r="OQA927" s="167"/>
      <c r="OQB927" s="167"/>
      <c r="OQC927" s="167"/>
      <c r="OQD927" s="167"/>
      <c r="OQE927" s="167"/>
      <c r="OQF927" s="167"/>
      <c r="OQG927" s="167"/>
      <c r="OQH927" s="167"/>
      <c r="OQI927" s="167"/>
      <c r="OQJ927" s="167"/>
      <c r="OQK927" s="167"/>
      <c r="OQL927" s="167"/>
      <c r="OQM927" s="167"/>
      <c r="OQN927" s="167"/>
      <c r="OQO927" s="167"/>
      <c r="OQP927" s="167"/>
      <c r="OQQ927" s="167"/>
      <c r="OQR927" s="167"/>
      <c r="OQS927" s="167"/>
      <c r="OQT927" s="167"/>
      <c r="OQU927" s="167"/>
      <c r="OQV927" s="167"/>
      <c r="OQW927" s="167"/>
      <c r="OQX927" s="167"/>
      <c r="OQY927" s="167"/>
      <c r="OQZ927" s="167"/>
      <c r="ORA927" s="167"/>
      <c r="ORB927" s="167"/>
      <c r="ORC927" s="167"/>
      <c r="ORD927" s="167"/>
      <c r="ORE927" s="167"/>
      <c r="ORF927" s="167"/>
      <c r="ORG927" s="167"/>
      <c r="ORH927" s="167"/>
      <c r="ORI927" s="167"/>
      <c r="ORJ927" s="167"/>
      <c r="ORK927" s="167"/>
      <c r="ORL927" s="167"/>
      <c r="ORM927" s="167"/>
      <c r="ORN927" s="167"/>
      <c r="ORO927" s="167"/>
      <c r="ORP927" s="167"/>
      <c r="ORQ927" s="167"/>
      <c r="ORR927" s="167"/>
      <c r="ORS927" s="167"/>
      <c r="ORT927" s="167"/>
      <c r="ORU927" s="167"/>
      <c r="ORV927" s="167"/>
      <c r="ORW927" s="167"/>
      <c r="ORX927" s="167"/>
      <c r="ORY927" s="167"/>
      <c r="ORZ927" s="167"/>
      <c r="OSA927" s="167"/>
      <c r="OSB927" s="167"/>
      <c r="OSC927" s="167"/>
      <c r="OSD927" s="167"/>
      <c r="OSE927" s="167"/>
      <c r="OSF927" s="167"/>
      <c r="OSG927" s="167"/>
      <c r="OSH927" s="167"/>
      <c r="OSI927" s="167"/>
      <c r="OSJ927" s="167"/>
      <c r="OSK927" s="167"/>
      <c r="OSL927" s="167"/>
      <c r="OSM927" s="167"/>
      <c r="OSN927" s="167"/>
      <c r="OSO927" s="167"/>
      <c r="OSP927" s="167"/>
      <c r="OSQ927" s="167"/>
      <c r="OSR927" s="167"/>
      <c r="OSS927" s="167"/>
      <c r="OST927" s="167"/>
      <c r="OSU927" s="167"/>
      <c r="OSV927" s="167"/>
      <c r="OSW927" s="167"/>
      <c r="OSX927" s="167"/>
      <c r="OSY927" s="167"/>
      <c r="OSZ927" s="167"/>
      <c r="OTA927" s="167"/>
      <c r="OTB927" s="167"/>
      <c r="OTC927" s="167"/>
      <c r="OTD927" s="167"/>
      <c r="OTE927" s="167"/>
      <c r="OTF927" s="167"/>
      <c r="OTG927" s="167"/>
      <c r="OTH927" s="167"/>
      <c r="OTI927" s="167"/>
      <c r="OTJ927" s="167"/>
      <c r="OTK927" s="167"/>
      <c r="OTL927" s="167"/>
      <c r="OTM927" s="167"/>
      <c r="OTN927" s="167"/>
      <c r="OTO927" s="167"/>
      <c r="OTP927" s="167"/>
      <c r="OTQ927" s="167"/>
      <c r="OTR927" s="167"/>
      <c r="OTS927" s="167"/>
      <c r="OTT927" s="167"/>
      <c r="OTU927" s="167"/>
      <c r="OTV927" s="167"/>
      <c r="OTW927" s="167"/>
      <c r="OTX927" s="167"/>
      <c r="OTY927" s="167"/>
      <c r="OTZ927" s="167"/>
      <c r="OUA927" s="167"/>
      <c r="OUB927" s="167"/>
      <c r="OUC927" s="167"/>
      <c r="OUD927" s="167"/>
      <c r="OUE927" s="167"/>
      <c r="OUF927" s="167"/>
      <c r="OUG927" s="167"/>
      <c r="OUH927" s="167"/>
      <c r="OUI927" s="167"/>
      <c r="OUJ927" s="167"/>
      <c r="OUK927" s="167"/>
      <c r="OUL927" s="167"/>
      <c r="OUM927" s="167"/>
      <c r="OUN927" s="167"/>
      <c r="OUO927" s="167"/>
      <c r="OUP927" s="167"/>
      <c r="OUQ927" s="167"/>
      <c r="OUR927" s="167"/>
      <c r="OUS927" s="167"/>
      <c r="OUT927" s="167"/>
      <c r="OUU927" s="167"/>
      <c r="OUV927" s="167"/>
      <c r="OUW927" s="167"/>
      <c r="OUX927" s="167"/>
      <c r="OUY927" s="167"/>
      <c r="OUZ927" s="167"/>
      <c r="OVA927" s="167"/>
      <c r="OVB927" s="167"/>
      <c r="OVC927" s="167"/>
      <c r="OVD927" s="167"/>
      <c r="OVE927" s="167"/>
      <c r="OVF927" s="167"/>
      <c r="OVG927" s="167"/>
      <c r="OVH927" s="167"/>
      <c r="OVI927" s="167"/>
      <c r="OVJ927" s="167"/>
      <c r="OVK927" s="167"/>
      <c r="OVL927" s="167"/>
      <c r="OVM927" s="167"/>
      <c r="OVN927" s="167"/>
      <c r="OVO927" s="167"/>
      <c r="OVP927" s="167"/>
      <c r="OVQ927" s="167"/>
      <c r="OVR927" s="167"/>
      <c r="OVS927" s="167"/>
      <c r="OVT927" s="167"/>
      <c r="OVU927" s="167"/>
      <c r="OVV927" s="167"/>
      <c r="OVW927" s="167"/>
      <c r="OVX927" s="167"/>
      <c r="OVY927" s="167"/>
      <c r="OVZ927" s="167"/>
      <c r="OWA927" s="167"/>
      <c r="OWB927" s="167"/>
      <c r="OWC927" s="167"/>
      <c r="OWD927" s="167"/>
      <c r="OWE927" s="167"/>
      <c r="OWF927" s="167"/>
      <c r="OWG927" s="167"/>
      <c r="OWH927" s="167"/>
      <c r="OWI927" s="167"/>
      <c r="OWJ927" s="167"/>
      <c r="OWK927" s="167"/>
      <c r="OWL927" s="167"/>
      <c r="OWM927" s="167"/>
      <c r="OWN927" s="167"/>
      <c r="OWO927" s="167"/>
      <c r="OWP927" s="167"/>
      <c r="OWQ927" s="167"/>
      <c r="OWR927" s="167"/>
      <c r="OWS927" s="167"/>
      <c r="OWT927" s="167"/>
      <c r="OWU927" s="167"/>
      <c r="OWV927" s="167"/>
      <c r="OWW927" s="167"/>
      <c r="OWX927" s="167"/>
      <c r="OWY927" s="167"/>
      <c r="OWZ927" s="167"/>
      <c r="OXA927" s="167"/>
      <c r="OXB927" s="167"/>
      <c r="OXC927" s="167"/>
      <c r="OXD927" s="167"/>
      <c r="OXE927" s="167"/>
      <c r="OXF927" s="167"/>
      <c r="OXG927" s="167"/>
      <c r="OXH927" s="167"/>
      <c r="OXI927" s="167"/>
      <c r="OXJ927" s="167"/>
      <c r="OXK927" s="167"/>
      <c r="OXL927" s="167"/>
      <c r="OXM927" s="167"/>
      <c r="OXN927" s="167"/>
      <c r="OXO927" s="167"/>
      <c r="OXP927" s="167"/>
      <c r="OXQ927" s="167"/>
      <c r="OXR927" s="167"/>
      <c r="OXS927" s="167"/>
      <c r="OXT927" s="167"/>
      <c r="OXU927" s="167"/>
      <c r="OXV927" s="167"/>
      <c r="OXW927" s="167"/>
      <c r="OXX927" s="167"/>
      <c r="OXY927" s="167"/>
      <c r="OXZ927" s="167"/>
      <c r="OYA927" s="167"/>
      <c r="OYB927" s="167"/>
      <c r="OYC927" s="167"/>
      <c r="OYD927" s="167"/>
      <c r="OYE927" s="167"/>
      <c r="OYF927" s="167"/>
      <c r="OYG927" s="167"/>
      <c r="OYH927" s="167"/>
      <c r="OYI927" s="167"/>
      <c r="OYJ927" s="167"/>
      <c r="OYK927" s="167"/>
      <c r="OYL927" s="167"/>
      <c r="OYM927" s="167"/>
      <c r="OYN927" s="167"/>
      <c r="OYO927" s="167"/>
      <c r="OYP927" s="167"/>
      <c r="OYQ927" s="167"/>
      <c r="OYR927" s="167"/>
      <c r="OYS927" s="167"/>
      <c r="OYT927" s="167"/>
      <c r="OYU927" s="167"/>
      <c r="OYV927" s="167"/>
      <c r="OYW927" s="167"/>
      <c r="OYX927" s="167"/>
      <c r="OYY927" s="167"/>
      <c r="OYZ927" s="167"/>
      <c r="OZA927" s="167"/>
      <c r="OZB927" s="167"/>
      <c r="OZC927" s="167"/>
      <c r="OZD927" s="167"/>
      <c r="OZE927" s="167"/>
      <c r="OZF927" s="167"/>
      <c r="OZG927" s="167"/>
      <c r="OZH927" s="167"/>
      <c r="OZI927" s="167"/>
      <c r="OZJ927" s="167"/>
      <c r="OZK927" s="167"/>
      <c r="OZL927" s="167"/>
      <c r="OZM927" s="167"/>
      <c r="OZN927" s="167"/>
      <c r="OZO927" s="167"/>
      <c r="OZP927" s="167"/>
      <c r="OZQ927" s="167"/>
      <c r="OZR927" s="167"/>
      <c r="OZS927" s="167"/>
      <c r="OZT927" s="167"/>
      <c r="OZU927" s="167"/>
      <c r="OZV927" s="167"/>
      <c r="OZW927" s="167"/>
      <c r="OZX927" s="167"/>
      <c r="OZY927" s="167"/>
      <c r="OZZ927" s="167"/>
      <c r="PAA927" s="167"/>
      <c r="PAB927" s="167"/>
      <c r="PAC927" s="167"/>
      <c r="PAD927" s="167"/>
      <c r="PAE927" s="167"/>
      <c r="PAF927" s="167"/>
      <c r="PAG927" s="167"/>
      <c r="PAH927" s="167"/>
      <c r="PAI927" s="167"/>
      <c r="PAJ927" s="167"/>
      <c r="PAK927" s="167"/>
      <c r="PAL927" s="167"/>
      <c r="PAM927" s="167"/>
      <c r="PAN927" s="167"/>
      <c r="PAO927" s="167"/>
      <c r="PAP927" s="167"/>
      <c r="PAQ927" s="167"/>
      <c r="PAR927" s="167"/>
      <c r="PAS927" s="167"/>
      <c r="PAT927" s="167"/>
      <c r="PAU927" s="167"/>
      <c r="PAV927" s="167"/>
      <c r="PAW927" s="167"/>
      <c r="PAX927" s="167"/>
      <c r="PAY927" s="167"/>
      <c r="PAZ927" s="167"/>
      <c r="PBA927" s="167"/>
      <c r="PBB927" s="167"/>
      <c r="PBC927" s="167"/>
      <c r="PBD927" s="167"/>
      <c r="PBE927" s="167"/>
      <c r="PBF927" s="167"/>
      <c r="PBG927" s="167"/>
      <c r="PBH927" s="167"/>
      <c r="PBI927" s="167"/>
      <c r="PBJ927" s="167"/>
      <c r="PBK927" s="167"/>
      <c r="PBL927" s="167"/>
      <c r="PBM927" s="167"/>
      <c r="PBN927" s="167"/>
      <c r="PBO927" s="167"/>
      <c r="PBP927" s="167"/>
      <c r="PBQ927" s="167"/>
      <c r="PBR927" s="167"/>
      <c r="PBS927" s="167"/>
      <c r="PBT927" s="167"/>
      <c r="PBU927" s="167"/>
      <c r="PBV927" s="167"/>
      <c r="PBW927" s="167"/>
      <c r="PBX927" s="167"/>
      <c r="PBY927" s="167"/>
      <c r="PBZ927" s="167"/>
      <c r="PCA927" s="167"/>
      <c r="PCB927" s="167"/>
      <c r="PCC927" s="167"/>
      <c r="PCD927" s="167"/>
      <c r="PCE927" s="167"/>
      <c r="PCF927" s="167"/>
      <c r="PCG927" s="167"/>
      <c r="PCH927" s="167"/>
      <c r="PCI927" s="167"/>
      <c r="PCJ927" s="167"/>
      <c r="PCK927" s="167"/>
      <c r="PCL927" s="167"/>
      <c r="PCM927" s="167"/>
      <c r="PCN927" s="167"/>
      <c r="PCO927" s="167"/>
      <c r="PCP927" s="167"/>
      <c r="PCQ927" s="167"/>
      <c r="PCR927" s="167"/>
      <c r="PCS927" s="167"/>
      <c r="PCT927" s="167"/>
      <c r="PCU927" s="167"/>
      <c r="PCV927" s="167"/>
      <c r="PCW927" s="167"/>
      <c r="PCX927" s="167"/>
      <c r="PCY927" s="167"/>
      <c r="PCZ927" s="167"/>
      <c r="PDA927" s="167"/>
      <c r="PDB927" s="167"/>
      <c r="PDC927" s="167"/>
      <c r="PDD927" s="167"/>
      <c r="PDE927" s="167"/>
      <c r="PDF927" s="167"/>
      <c r="PDG927" s="167"/>
      <c r="PDH927" s="167"/>
      <c r="PDI927" s="167"/>
      <c r="PDJ927" s="167"/>
      <c r="PDK927" s="167"/>
      <c r="PDL927" s="167"/>
      <c r="PDM927" s="167"/>
      <c r="PDN927" s="167"/>
      <c r="PDO927" s="167"/>
      <c r="PDP927" s="167"/>
      <c r="PDQ927" s="167"/>
      <c r="PDR927" s="167"/>
      <c r="PDS927" s="167"/>
      <c r="PDT927" s="167"/>
      <c r="PDU927" s="167"/>
      <c r="PDV927" s="167"/>
      <c r="PDW927" s="167"/>
      <c r="PDX927" s="167"/>
      <c r="PDY927" s="167"/>
      <c r="PDZ927" s="167"/>
      <c r="PEA927" s="167"/>
      <c r="PEB927" s="167"/>
      <c r="PEC927" s="167"/>
      <c r="PED927" s="167"/>
      <c r="PEE927" s="167"/>
      <c r="PEF927" s="167"/>
      <c r="PEG927" s="167"/>
      <c r="PEH927" s="167"/>
      <c r="PEI927" s="167"/>
      <c r="PEJ927" s="167"/>
      <c r="PEK927" s="167"/>
      <c r="PEL927" s="167"/>
      <c r="PEM927" s="167"/>
      <c r="PEN927" s="167"/>
      <c r="PEO927" s="167"/>
      <c r="PEP927" s="167"/>
      <c r="PEQ927" s="167"/>
      <c r="PER927" s="167"/>
      <c r="PES927" s="167"/>
      <c r="PET927" s="167"/>
      <c r="PEU927" s="167"/>
      <c r="PEV927" s="167"/>
      <c r="PEW927" s="167"/>
      <c r="PEX927" s="167"/>
      <c r="PEY927" s="167"/>
      <c r="PEZ927" s="167"/>
      <c r="PFA927" s="167"/>
      <c r="PFB927" s="167"/>
      <c r="PFC927" s="167"/>
      <c r="PFD927" s="167"/>
      <c r="PFE927" s="167"/>
      <c r="PFF927" s="167"/>
      <c r="PFG927" s="167"/>
      <c r="PFH927" s="167"/>
      <c r="PFI927" s="167"/>
      <c r="PFJ927" s="167"/>
      <c r="PFK927" s="167"/>
      <c r="PFL927" s="167"/>
      <c r="PFM927" s="167"/>
      <c r="PFN927" s="167"/>
      <c r="PFO927" s="167"/>
      <c r="PFP927" s="167"/>
      <c r="PFQ927" s="167"/>
      <c r="PFR927" s="167"/>
      <c r="PFS927" s="167"/>
      <c r="PFT927" s="167"/>
      <c r="PFU927" s="167"/>
      <c r="PFV927" s="167"/>
      <c r="PFW927" s="167"/>
      <c r="PFX927" s="167"/>
      <c r="PFY927" s="167"/>
      <c r="PFZ927" s="167"/>
      <c r="PGA927" s="167"/>
      <c r="PGB927" s="167"/>
      <c r="PGC927" s="167"/>
      <c r="PGD927" s="167"/>
      <c r="PGE927" s="167"/>
      <c r="PGF927" s="167"/>
      <c r="PGG927" s="167"/>
      <c r="PGH927" s="167"/>
      <c r="PGI927" s="167"/>
      <c r="PGJ927" s="167"/>
      <c r="PGK927" s="167"/>
      <c r="PGL927" s="167"/>
      <c r="PGM927" s="167"/>
      <c r="PGN927" s="167"/>
      <c r="PGO927" s="167"/>
      <c r="PGP927" s="167"/>
      <c r="PGQ927" s="167"/>
      <c r="PGR927" s="167"/>
      <c r="PGS927" s="167"/>
      <c r="PGT927" s="167"/>
      <c r="PGU927" s="167"/>
      <c r="PGV927" s="167"/>
      <c r="PGW927" s="167"/>
      <c r="PGX927" s="167"/>
      <c r="PGY927" s="167"/>
      <c r="PGZ927" s="167"/>
      <c r="PHA927" s="167"/>
      <c r="PHB927" s="167"/>
      <c r="PHC927" s="167"/>
      <c r="PHD927" s="167"/>
      <c r="PHE927" s="167"/>
      <c r="PHF927" s="167"/>
      <c r="PHG927" s="167"/>
      <c r="PHH927" s="167"/>
      <c r="PHI927" s="167"/>
      <c r="PHJ927" s="167"/>
      <c r="PHK927" s="167"/>
      <c r="PHL927" s="167"/>
      <c r="PHM927" s="167"/>
      <c r="PHN927" s="167"/>
      <c r="PHO927" s="167"/>
      <c r="PHP927" s="167"/>
      <c r="PHQ927" s="167"/>
      <c r="PHR927" s="167"/>
      <c r="PHS927" s="167"/>
      <c r="PHT927" s="167"/>
      <c r="PHU927" s="167"/>
      <c r="PHV927" s="167"/>
      <c r="PHW927" s="167"/>
      <c r="PHX927" s="167"/>
      <c r="PHY927" s="167"/>
      <c r="PHZ927" s="167"/>
      <c r="PIA927" s="167"/>
      <c r="PIB927" s="167"/>
      <c r="PIC927" s="167"/>
      <c r="PID927" s="167"/>
      <c r="PIE927" s="167"/>
      <c r="PIF927" s="167"/>
      <c r="PIG927" s="167"/>
      <c r="PIH927" s="167"/>
      <c r="PII927" s="167"/>
      <c r="PIJ927" s="167"/>
      <c r="PIK927" s="167"/>
      <c r="PIL927" s="167"/>
      <c r="PIM927" s="167"/>
      <c r="PIN927" s="167"/>
      <c r="PIO927" s="167"/>
      <c r="PIP927" s="167"/>
      <c r="PIQ927" s="167"/>
      <c r="PIR927" s="167"/>
      <c r="PIS927" s="167"/>
      <c r="PIT927" s="167"/>
      <c r="PIU927" s="167"/>
      <c r="PIV927" s="167"/>
      <c r="PIW927" s="167"/>
      <c r="PIX927" s="167"/>
      <c r="PIY927" s="167"/>
      <c r="PIZ927" s="167"/>
      <c r="PJA927" s="167"/>
      <c r="PJB927" s="167"/>
      <c r="PJC927" s="167"/>
      <c r="PJD927" s="167"/>
      <c r="PJE927" s="167"/>
      <c r="PJF927" s="167"/>
      <c r="PJG927" s="167"/>
      <c r="PJH927" s="167"/>
      <c r="PJI927" s="167"/>
      <c r="PJJ927" s="167"/>
      <c r="PJK927" s="167"/>
      <c r="PJL927" s="167"/>
      <c r="PJM927" s="167"/>
      <c r="PJN927" s="167"/>
      <c r="PJO927" s="167"/>
      <c r="PJP927" s="167"/>
      <c r="PJQ927" s="167"/>
      <c r="PJR927" s="167"/>
      <c r="PJS927" s="167"/>
      <c r="PJT927" s="167"/>
      <c r="PJU927" s="167"/>
      <c r="PJV927" s="167"/>
      <c r="PJW927" s="167"/>
      <c r="PJX927" s="167"/>
      <c r="PJY927" s="167"/>
      <c r="PJZ927" s="167"/>
      <c r="PKA927" s="167"/>
      <c r="PKB927" s="167"/>
      <c r="PKC927" s="167"/>
      <c r="PKD927" s="167"/>
      <c r="PKE927" s="167"/>
      <c r="PKF927" s="167"/>
      <c r="PKG927" s="167"/>
      <c r="PKH927" s="167"/>
      <c r="PKI927" s="167"/>
      <c r="PKJ927" s="167"/>
      <c r="PKK927" s="167"/>
      <c r="PKL927" s="167"/>
      <c r="PKM927" s="167"/>
      <c r="PKN927" s="167"/>
      <c r="PKO927" s="167"/>
      <c r="PKP927" s="167"/>
      <c r="PKQ927" s="167"/>
      <c r="PKR927" s="167"/>
      <c r="PKS927" s="167"/>
      <c r="PKT927" s="167"/>
      <c r="PKU927" s="167"/>
      <c r="PKV927" s="167"/>
      <c r="PKW927" s="167"/>
      <c r="PKX927" s="167"/>
      <c r="PKY927" s="167"/>
      <c r="PKZ927" s="167"/>
      <c r="PLA927" s="167"/>
      <c r="PLB927" s="167"/>
      <c r="PLC927" s="167"/>
      <c r="PLD927" s="167"/>
      <c r="PLE927" s="167"/>
      <c r="PLF927" s="167"/>
      <c r="PLG927" s="167"/>
      <c r="PLH927" s="167"/>
      <c r="PLI927" s="167"/>
      <c r="PLJ927" s="167"/>
      <c r="PLK927" s="167"/>
      <c r="PLL927" s="167"/>
      <c r="PLM927" s="167"/>
      <c r="PLN927" s="167"/>
      <c r="PLO927" s="167"/>
      <c r="PLP927" s="167"/>
      <c r="PLQ927" s="167"/>
      <c r="PLR927" s="167"/>
      <c r="PLS927" s="167"/>
      <c r="PLT927" s="167"/>
      <c r="PLU927" s="167"/>
      <c r="PLV927" s="167"/>
      <c r="PLW927" s="167"/>
      <c r="PLX927" s="167"/>
      <c r="PLY927" s="167"/>
      <c r="PLZ927" s="167"/>
      <c r="PMA927" s="167"/>
      <c r="PMB927" s="167"/>
      <c r="PMC927" s="167"/>
      <c r="PMD927" s="167"/>
      <c r="PME927" s="167"/>
      <c r="PMF927" s="167"/>
      <c r="PMG927" s="167"/>
      <c r="PMH927" s="167"/>
      <c r="PMI927" s="167"/>
      <c r="PMJ927" s="167"/>
      <c r="PMK927" s="167"/>
      <c r="PML927" s="167"/>
      <c r="PMM927" s="167"/>
      <c r="PMN927" s="167"/>
      <c r="PMO927" s="167"/>
      <c r="PMP927" s="167"/>
      <c r="PMQ927" s="167"/>
      <c r="PMR927" s="167"/>
      <c r="PMS927" s="167"/>
      <c r="PMT927" s="167"/>
      <c r="PMU927" s="167"/>
      <c r="PMV927" s="167"/>
      <c r="PMW927" s="167"/>
      <c r="PMX927" s="167"/>
      <c r="PMY927" s="167"/>
      <c r="PMZ927" s="167"/>
      <c r="PNA927" s="167"/>
      <c r="PNB927" s="167"/>
      <c r="PNC927" s="167"/>
      <c r="PND927" s="167"/>
      <c r="PNE927" s="167"/>
      <c r="PNF927" s="167"/>
      <c r="PNG927" s="167"/>
      <c r="PNH927" s="167"/>
      <c r="PNI927" s="167"/>
      <c r="PNJ927" s="167"/>
      <c r="PNK927" s="167"/>
      <c r="PNL927" s="167"/>
      <c r="PNM927" s="167"/>
      <c r="PNN927" s="167"/>
      <c r="PNO927" s="167"/>
      <c r="PNP927" s="167"/>
      <c r="PNQ927" s="167"/>
      <c r="PNR927" s="167"/>
      <c r="PNS927" s="167"/>
      <c r="PNT927" s="167"/>
      <c r="PNU927" s="167"/>
      <c r="PNV927" s="167"/>
      <c r="PNW927" s="167"/>
      <c r="PNX927" s="167"/>
      <c r="PNY927" s="167"/>
      <c r="PNZ927" s="167"/>
      <c r="POA927" s="167"/>
      <c r="POB927" s="167"/>
      <c r="POC927" s="167"/>
      <c r="POD927" s="167"/>
      <c r="POE927" s="167"/>
      <c r="POF927" s="167"/>
      <c r="POG927" s="167"/>
      <c r="POH927" s="167"/>
      <c r="POI927" s="167"/>
      <c r="POJ927" s="167"/>
      <c r="POK927" s="167"/>
      <c r="POL927" s="167"/>
      <c r="POM927" s="167"/>
      <c r="PON927" s="167"/>
      <c r="POO927" s="167"/>
      <c r="POP927" s="167"/>
      <c r="POQ927" s="167"/>
      <c r="POR927" s="167"/>
      <c r="POS927" s="167"/>
      <c r="POT927" s="167"/>
      <c r="POU927" s="167"/>
      <c r="POV927" s="167"/>
      <c r="POW927" s="167"/>
      <c r="POX927" s="167"/>
      <c r="POY927" s="167"/>
      <c r="POZ927" s="167"/>
      <c r="PPA927" s="167"/>
      <c r="PPB927" s="167"/>
      <c r="PPC927" s="167"/>
      <c r="PPD927" s="167"/>
      <c r="PPE927" s="167"/>
      <c r="PPF927" s="167"/>
      <c r="PPG927" s="167"/>
      <c r="PPH927" s="167"/>
      <c r="PPI927" s="167"/>
      <c r="PPJ927" s="167"/>
      <c r="PPK927" s="167"/>
      <c r="PPL927" s="167"/>
      <c r="PPM927" s="167"/>
      <c r="PPN927" s="167"/>
      <c r="PPO927" s="167"/>
      <c r="PPP927" s="167"/>
      <c r="PPQ927" s="167"/>
      <c r="PPR927" s="167"/>
      <c r="PPS927" s="167"/>
      <c r="PPT927" s="167"/>
      <c r="PPU927" s="167"/>
      <c r="PPV927" s="167"/>
      <c r="PPW927" s="167"/>
      <c r="PPX927" s="167"/>
      <c r="PPY927" s="167"/>
      <c r="PPZ927" s="167"/>
      <c r="PQA927" s="167"/>
      <c r="PQB927" s="167"/>
      <c r="PQC927" s="167"/>
      <c r="PQD927" s="167"/>
      <c r="PQE927" s="167"/>
      <c r="PQF927" s="167"/>
      <c r="PQG927" s="167"/>
      <c r="PQH927" s="167"/>
      <c r="PQI927" s="167"/>
      <c r="PQJ927" s="167"/>
      <c r="PQK927" s="167"/>
      <c r="PQL927" s="167"/>
      <c r="PQM927" s="167"/>
      <c r="PQN927" s="167"/>
      <c r="PQO927" s="167"/>
      <c r="PQP927" s="167"/>
      <c r="PQQ927" s="167"/>
      <c r="PQR927" s="167"/>
      <c r="PQS927" s="167"/>
      <c r="PQT927" s="167"/>
      <c r="PQU927" s="167"/>
      <c r="PQV927" s="167"/>
      <c r="PQW927" s="167"/>
      <c r="PQX927" s="167"/>
      <c r="PQY927" s="167"/>
      <c r="PQZ927" s="167"/>
      <c r="PRA927" s="167"/>
      <c r="PRB927" s="167"/>
      <c r="PRC927" s="167"/>
      <c r="PRD927" s="167"/>
      <c r="PRE927" s="167"/>
      <c r="PRF927" s="167"/>
      <c r="PRG927" s="167"/>
      <c r="PRH927" s="167"/>
      <c r="PRI927" s="167"/>
      <c r="PRJ927" s="167"/>
      <c r="PRK927" s="167"/>
      <c r="PRL927" s="167"/>
      <c r="PRM927" s="167"/>
      <c r="PRN927" s="167"/>
      <c r="PRO927" s="167"/>
      <c r="PRP927" s="167"/>
      <c r="PRQ927" s="167"/>
      <c r="PRR927" s="167"/>
      <c r="PRS927" s="167"/>
      <c r="PRT927" s="167"/>
      <c r="PRU927" s="167"/>
      <c r="PRV927" s="167"/>
      <c r="PRW927" s="167"/>
      <c r="PRX927" s="167"/>
      <c r="PRY927" s="167"/>
      <c r="PRZ927" s="167"/>
      <c r="PSA927" s="167"/>
      <c r="PSB927" s="167"/>
      <c r="PSC927" s="167"/>
      <c r="PSD927" s="167"/>
      <c r="PSE927" s="167"/>
      <c r="PSF927" s="167"/>
      <c r="PSG927" s="167"/>
      <c r="PSH927" s="167"/>
      <c r="PSI927" s="167"/>
      <c r="PSJ927" s="167"/>
      <c r="PSK927" s="167"/>
      <c r="PSL927" s="167"/>
      <c r="PSM927" s="167"/>
      <c r="PSN927" s="167"/>
      <c r="PSO927" s="167"/>
      <c r="PSP927" s="167"/>
      <c r="PSQ927" s="167"/>
      <c r="PSR927" s="167"/>
      <c r="PSS927" s="167"/>
      <c r="PST927" s="167"/>
      <c r="PSU927" s="167"/>
      <c r="PSV927" s="167"/>
      <c r="PSW927" s="167"/>
      <c r="PSX927" s="167"/>
      <c r="PSY927" s="167"/>
      <c r="PSZ927" s="167"/>
      <c r="PTA927" s="167"/>
      <c r="PTB927" s="167"/>
      <c r="PTC927" s="167"/>
      <c r="PTD927" s="167"/>
      <c r="PTE927" s="167"/>
      <c r="PTF927" s="167"/>
      <c r="PTG927" s="167"/>
      <c r="PTH927" s="167"/>
      <c r="PTI927" s="167"/>
      <c r="PTJ927" s="167"/>
      <c r="PTK927" s="167"/>
      <c r="PTL927" s="167"/>
      <c r="PTM927" s="167"/>
      <c r="PTN927" s="167"/>
      <c r="PTO927" s="167"/>
      <c r="PTP927" s="167"/>
      <c r="PTQ927" s="167"/>
      <c r="PTR927" s="167"/>
      <c r="PTS927" s="167"/>
      <c r="PTT927" s="167"/>
      <c r="PTU927" s="167"/>
      <c r="PTV927" s="167"/>
      <c r="PTW927" s="167"/>
      <c r="PTX927" s="167"/>
      <c r="PTY927" s="167"/>
      <c r="PTZ927" s="167"/>
      <c r="PUA927" s="167"/>
      <c r="PUB927" s="167"/>
      <c r="PUC927" s="167"/>
      <c r="PUD927" s="167"/>
      <c r="PUE927" s="167"/>
      <c r="PUF927" s="167"/>
      <c r="PUG927" s="167"/>
      <c r="PUH927" s="167"/>
      <c r="PUI927" s="167"/>
      <c r="PUJ927" s="167"/>
      <c r="PUK927" s="167"/>
      <c r="PUL927" s="167"/>
      <c r="PUM927" s="167"/>
      <c r="PUN927" s="167"/>
      <c r="PUO927" s="167"/>
      <c r="PUP927" s="167"/>
      <c r="PUQ927" s="167"/>
      <c r="PUR927" s="167"/>
      <c r="PUS927" s="167"/>
      <c r="PUT927" s="167"/>
      <c r="PUU927" s="167"/>
      <c r="PUV927" s="167"/>
      <c r="PUW927" s="167"/>
      <c r="PUX927" s="167"/>
      <c r="PUY927" s="167"/>
      <c r="PUZ927" s="167"/>
      <c r="PVA927" s="167"/>
      <c r="PVB927" s="167"/>
      <c r="PVC927" s="167"/>
      <c r="PVD927" s="167"/>
      <c r="PVE927" s="167"/>
      <c r="PVF927" s="167"/>
      <c r="PVG927" s="167"/>
      <c r="PVH927" s="167"/>
      <c r="PVI927" s="167"/>
      <c r="PVJ927" s="167"/>
      <c r="PVK927" s="167"/>
      <c r="PVL927" s="167"/>
      <c r="PVM927" s="167"/>
      <c r="PVN927" s="167"/>
      <c r="PVO927" s="167"/>
      <c r="PVP927" s="167"/>
      <c r="PVQ927" s="167"/>
      <c r="PVR927" s="167"/>
      <c r="PVS927" s="167"/>
      <c r="PVT927" s="167"/>
      <c r="PVU927" s="167"/>
      <c r="PVV927" s="167"/>
      <c r="PVW927" s="167"/>
      <c r="PVX927" s="167"/>
      <c r="PVY927" s="167"/>
      <c r="PVZ927" s="167"/>
      <c r="PWA927" s="167"/>
      <c r="PWB927" s="167"/>
      <c r="PWC927" s="167"/>
      <c r="PWD927" s="167"/>
      <c r="PWE927" s="167"/>
      <c r="PWF927" s="167"/>
      <c r="PWG927" s="167"/>
      <c r="PWH927" s="167"/>
      <c r="PWI927" s="167"/>
      <c r="PWJ927" s="167"/>
      <c r="PWK927" s="167"/>
      <c r="PWL927" s="167"/>
      <c r="PWM927" s="167"/>
      <c r="PWN927" s="167"/>
      <c r="PWO927" s="167"/>
      <c r="PWP927" s="167"/>
      <c r="PWQ927" s="167"/>
      <c r="PWR927" s="167"/>
      <c r="PWS927" s="167"/>
      <c r="PWT927" s="167"/>
      <c r="PWU927" s="167"/>
      <c r="PWV927" s="167"/>
      <c r="PWW927" s="167"/>
      <c r="PWX927" s="167"/>
      <c r="PWY927" s="167"/>
      <c r="PWZ927" s="167"/>
      <c r="PXA927" s="167"/>
      <c r="PXB927" s="167"/>
      <c r="PXC927" s="167"/>
      <c r="PXD927" s="167"/>
      <c r="PXE927" s="167"/>
      <c r="PXF927" s="167"/>
      <c r="PXG927" s="167"/>
      <c r="PXH927" s="167"/>
      <c r="PXI927" s="167"/>
      <c r="PXJ927" s="167"/>
      <c r="PXK927" s="167"/>
      <c r="PXL927" s="167"/>
      <c r="PXM927" s="167"/>
      <c r="PXN927" s="167"/>
      <c r="PXO927" s="167"/>
      <c r="PXP927" s="167"/>
      <c r="PXQ927" s="167"/>
      <c r="PXR927" s="167"/>
      <c r="PXS927" s="167"/>
      <c r="PXT927" s="167"/>
      <c r="PXU927" s="167"/>
      <c r="PXV927" s="167"/>
      <c r="PXW927" s="167"/>
      <c r="PXX927" s="167"/>
      <c r="PXY927" s="167"/>
      <c r="PXZ927" s="167"/>
      <c r="PYA927" s="167"/>
      <c r="PYB927" s="167"/>
      <c r="PYC927" s="167"/>
      <c r="PYD927" s="167"/>
      <c r="PYE927" s="167"/>
      <c r="PYF927" s="167"/>
      <c r="PYG927" s="167"/>
      <c r="PYH927" s="167"/>
      <c r="PYI927" s="167"/>
      <c r="PYJ927" s="167"/>
      <c r="PYK927" s="167"/>
      <c r="PYL927" s="167"/>
      <c r="PYM927" s="167"/>
      <c r="PYN927" s="167"/>
      <c r="PYO927" s="167"/>
      <c r="PYP927" s="167"/>
      <c r="PYQ927" s="167"/>
      <c r="PYR927" s="167"/>
      <c r="PYS927" s="167"/>
      <c r="PYT927" s="167"/>
      <c r="PYU927" s="167"/>
      <c r="PYV927" s="167"/>
      <c r="PYW927" s="167"/>
      <c r="PYX927" s="167"/>
      <c r="PYY927" s="167"/>
      <c r="PYZ927" s="167"/>
      <c r="PZA927" s="167"/>
      <c r="PZB927" s="167"/>
      <c r="PZC927" s="167"/>
      <c r="PZD927" s="167"/>
      <c r="PZE927" s="167"/>
      <c r="PZF927" s="167"/>
      <c r="PZG927" s="167"/>
      <c r="PZH927" s="167"/>
      <c r="PZI927" s="167"/>
      <c r="PZJ927" s="167"/>
      <c r="PZK927" s="167"/>
      <c r="PZL927" s="167"/>
      <c r="PZM927" s="167"/>
      <c r="PZN927" s="167"/>
      <c r="PZO927" s="167"/>
      <c r="PZP927" s="167"/>
      <c r="PZQ927" s="167"/>
      <c r="PZR927" s="167"/>
      <c r="PZS927" s="167"/>
      <c r="PZT927" s="167"/>
      <c r="PZU927" s="167"/>
      <c r="PZV927" s="167"/>
      <c r="PZW927" s="167"/>
      <c r="PZX927" s="167"/>
      <c r="PZY927" s="167"/>
      <c r="PZZ927" s="167"/>
      <c r="QAA927" s="167"/>
      <c r="QAB927" s="167"/>
      <c r="QAC927" s="167"/>
      <c r="QAD927" s="167"/>
      <c r="QAE927" s="167"/>
      <c r="QAF927" s="167"/>
      <c r="QAG927" s="167"/>
      <c r="QAH927" s="167"/>
      <c r="QAI927" s="167"/>
      <c r="QAJ927" s="167"/>
      <c r="QAK927" s="167"/>
      <c r="QAL927" s="167"/>
      <c r="QAM927" s="167"/>
      <c r="QAN927" s="167"/>
      <c r="QAO927" s="167"/>
      <c r="QAP927" s="167"/>
      <c r="QAQ927" s="167"/>
      <c r="QAR927" s="167"/>
      <c r="QAS927" s="167"/>
      <c r="QAT927" s="167"/>
      <c r="QAU927" s="167"/>
      <c r="QAV927" s="167"/>
      <c r="QAW927" s="167"/>
      <c r="QAX927" s="167"/>
      <c r="QAY927" s="167"/>
      <c r="QAZ927" s="167"/>
      <c r="QBA927" s="167"/>
      <c r="QBB927" s="167"/>
      <c r="QBC927" s="167"/>
      <c r="QBD927" s="167"/>
      <c r="QBE927" s="167"/>
      <c r="QBF927" s="167"/>
      <c r="QBG927" s="167"/>
      <c r="QBH927" s="167"/>
      <c r="QBI927" s="167"/>
      <c r="QBJ927" s="167"/>
      <c r="QBK927" s="167"/>
      <c r="QBL927" s="167"/>
      <c r="QBM927" s="167"/>
      <c r="QBN927" s="167"/>
      <c r="QBO927" s="167"/>
      <c r="QBP927" s="167"/>
      <c r="QBQ927" s="167"/>
      <c r="QBR927" s="167"/>
      <c r="QBS927" s="167"/>
      <c r="QBT927" s="167"/>
      <c r="QBU927" s="167"/>
      <c r="QBV927" s="167"/>
      <c r="QBW927" s="167"/>
      <c r="QBX927" s="167"/>
      <c r="QBY927" s="167"/>
      <c r="QBZ927" s="167"/>
      <c r="QCA927" s="167"/>
      <c r="QCB927" s="167"/>
      <c r="QCC927" s="167"/>
      <c r="QCD927" s="167"/>
      <c r="QCE927" s="167"/>
      <c r="QCF927" s="167"/>
      <c r="QCG927" s="167"/>
      <c r="QCH927" s="167"/>
      <c r="QCI927" s="167"/>
      <c r="QCJ927" s="167"/>
      <c r="QCK927" s="167"/>
      <c r="QCL927" s="167"/>
      <c r="QCM927" s="167"/>
      <c r="QCN927" s="167"/>
      <c r="QCO927" s="167"/>
      <c r="QCP927" s="167"/>
      <c r="QCQ927" s="167"/>
      <c r="QCR927" s="167"/>
      <c r="QCS927" s="167"/>
      <c r="QCT927" s="167"/>
      <c r="QCU927" s="167"/>
      <c r="QCV927" s="167"/>
      <c r="QCW927" s="167"/>
      <c r="QCX927" s="167"/>
      <c r="QCY927" s="167"/>
      <c r="QCZ927" s="167"/>
      <c r="QDA927" s="167"/>
      <c r="QDB927" s="167"/>
      <c r="QDC927" s="167"/>
      <c r="QDD927" s="167"/>
      <c r="QDE927" s="167"/>
      <c r="QDF927" s="167"/>
      <c r="QDG927" s="167"/>
      <c r="QDH927" s="167"/>
      <c r="QDI927" s="167"/>
      <c r="QDJ927" s="167"/>
      <c r="QDK927" s="167"/>
      <c r="QDL927" s="167"/>
      <c r="QDM927" s="167"/>
      <c r="QDN927" s="167"/>
      <c r="QDO927" s="167"/>
      <c r="QDP927" s="167"/>
      <c r="QDQ927" s="167"/>
      <c r="QDR927" s="167"/>
      <c r="QDS927" s="167"/>
      <c r="QDT927" s="167"/>
      <c r="QDU927" s="167"/>
      <c r="QDV927" s="167"/>
      <c r="QDW927" s="167"/>
      <c r="QDX927" s="167"/>
      <c r="QDY927" s="167"/>
      <c r="QDZ927" s="167"/>
      <c r="QEA927" s="167"/>
      <c r="QEB927" s="167"/>
      <c r="QEC927" s="167"/>
      <c r="QED927" s="167"/>
      <c r="QEE927" s="167"/>
      <c r="QEF927" s="167"/>
      <c r="QEG927" s="167"/>
      <c r="QEH927" s="167"/>
      <c r="QEI927" s="167"/>
      <c r="QEJ927" s="167"/>
      <c r="QEK927" s="167"/>
      <c r="QEL927" s="167"/>
      <c r="QEM927" s="167"/>
      <c r="QEN927" s="167"/>
      <c r="QEO927" s="167"/>
      <c r="QEP927" s="167"/>
      <c r="QEQ927" s="167"/>
      <c r="QER927" s="167"/>
      <c r="QES927" s="167"/>
      <c r="QET927" s="167"/>
      <c r="QEU927" s="167"/>
      <c r="QEV927" s="167"/>
      <c r="QEW927" s="167"/>
      <c r="QEX927" s="167"/>
      <c r="QEY927" s="167"/>
      <c r="QEZ927" s="167"/>
      <c r="QFA927" s="167"/>
      <c r="QFB927" s="167"/>
      <c r="QFC927" s="167"/>
      <c r="QFD927" s="167"/>
      <c r="QFE927" s="167"/>
      <c r="QFF927" s="167"/>
      <c r="QFG927" s="167"/>
      <c r="QFH927" s="167"/>
      <c r="QFI927" s="167"/>
      <c r="QFJ927" s="167"/>
      <c r="QFK927" s="167"/>
      <c r="QFL927" s="167"/>
      <c r="QFM927" s="167"/>
      <c r="QFN927" s="167"/>
      <c r="QFO927" s="167"/>
      <c r="QFP927" s="167"/>
      <c r="QFQ927" s="167"/>
      <c r="QFR927" s="167"/>
      <c r="QFS927" s="167"/>
      <c r="QFT927" s="167"/>
      <c r="QFU927" s="167"/>
      <c r="QFV927" s="167"/>
      <c r="QFW927" s="167"/>
      <c r="QFX927" s="167"/>
      <c r="QFY927" s="167"/>
      <c r="QFZ927" s="167"/>
      <c r="QGA927" s="167"/>
      <c r="QGB927" s="167"/>
      <c r="QGC927" s="167"/>
      <c r="QGD927" s="167"/>
      <c r="QGE927" s="167"/>
      <c r="QGF927" s="167"/>
      <c r="QGG927" s="167"/>
      <c r="QGH927" s="167"/>
      <c r="QGI927" s="167"/>
      <c r="QGJ927" s="167"/>
      <c r="QGK927" s="167"/>
      <c r="QGL927" s="167"/>
      <c r="QGM927" s="167"/>
      <c r="QGN927" s="167"/>
      <c r="QGO927" s="167"/>
      <c r="QGP927" s="167"/>
      <c r="QGQ927" s="167"/>
      <c r="QGR927" s="167"/>
      <c r="QGS927" s="167"/>
      <c r="QGT927" s="167"/>
      <c r="QGU927" s="167"/>
      <c r="QGV927" s="167"/>
      <c r="QGW927" s="167"/>
      <c r="QGX927" s="167"/>
      <c r="QGY927" s="167"/>
      <c r="QGZ927" s="167"/>
      <c r="QHA927" s="167"/>
      <c r="QHB927" s="167"/>
      <c r="QHC927" s="167"/>
      <c r="QHD927" s="167"/>
      <c r="QHE927" s="167"/>
      <c r="QHF927" s="167"/>
      <c r="QHG927" s="167"/>
      <c r="QHH927" s="167"/>
      <c r="QHI927" s="167"/>
      <c r="QHJ927" s="167"/>
      <c r="QHK927" s="167"/>
      <c r="QHL927" s="167"/>
      <c r="QHM927" s="167"/>
      <c r="QHN927" s="167"/>
      <c r="QHO927" s="167"/>
      <c r="QHP927" s="167"/>
      <c r="QHQ927" s="167"/>
      <c r="QHR927" s="167"/>
      <c r="QHS927" s="167"/>
      <c r="QHT927" s="167"/>
      <c r="QHU927" s="167"/>
      <c r="QHV927" s="167"/>
      <c r="QHW927" s="167"/>
      <c r="QHX927" s="167"/>
      <c r="QHY927" s="167"/>
      <c r="QHZ927" s="167"/>
      <c r="QIA927" s="167"/>
      <c r="QIB927" s="167"/>
      <c r="QIC927" s="167"/>
      <c r="QID927" s="167"/>
      <c r="QIE927" s="167"/>
      <c r="QIF927" s="167"/>
      <c r="QIG927" s="167"/>
      <c r="QIH927" s="167"/>
      <c r="QII927" s="167"/>
      <c r="QIJ927" s="167"/>
      <c r="QIK927" s="167"/>
      <c r="QIL927" s="167"/>
      <c r="QIM927" s="167"/>
      <c r="QIN927" s="167"/>
      <c r="QIO927" s="167"/>
      <c r="QIP927" s="167"/>
      <c r="QIQ927" s="167"/>
      <c r="QIR927" s="167"/>
      <c r="QIS927" s="167"/>
      <c r="QIT927" s="167"/>
      <c r="QIU927" s="167"/>
      <c r="QIV927" s="167"/>
      <c r="QIW927" s="167"/>
      <c r="QIX927" s="167"/>
      <c r="QIY927" s="167"/>
      <c r="QIZ927" s="167"/>
      <c r="QJA927" s="167"/>
      <c r="QJB927" s="167"/>
      <c r="QJC927" s="167"/>
      <c r="QJD927" s="167"/>
      <c r="QJE927" s="167"/>
      <c r="QJF927" s="167"/>
      <c r="QJG927" s="167"/>
      <c r="QJH927" s="167"/>
      <c r="QJI927" s="167"/>
      <c r="QJJ927" s="167"/>
      <c r="QJK927" s="167"/>
      <c r="QJL927" s="167"/>
      <c r="QJM927" s="167"/>
      <c r="QJN927" s="167"/>
      <c r="QJO927" s="167"/>
      <c r="QJP927" s="167"/>
      <c r="QJQ927" s="167"/>
      <c r="QJR927" s="167"/>
      <c r="QJS927" s="167"/>
      <c r="QJT927" s="167"/>
      <c r="QJU927" s="167"/>
      <c r="QJV927" s="167"/>
      <c r="QJW927" s="167"/>
      <c r="QJX927" s="167"/>
      <c r="QJY927" s="167"/>
      <c r="QJZ927" s="167"/>
      <c r="QKA927" s="167"/>
      <c r="QKB927" s="167"/>
      <c r="QKC927" s="167"/>
      <c r="QKD927" s="167"/>
      <c r="QKE927" s="167"/>
      <c r="QKF927" s="167"/>
      <c r="QKG927" s="167"/>
      <c r="QKH927" s="167"/>
      <c r="QKI927" s="167"/>
      <c r="QKJ927" s="167"/>
      <c r="QKK927" s="167"/>
      <c r="QKL927" s="167"/>
      <c r="QKM927" s="167"/>
      <c r="QKN927" s="167"/>
      <c r="QKO927" s="167"/>
      <c r="QKP927" s="167"/>
      <c r="QKQ927" s="167"/>
      <c r="QKR927" s="167"/>
      <c r="QKS927" s="167"/>
      <c r="QKT927" s="167"/>
      <c r="QKU927" s="167"/>
      <c r="QKV927" s="167"/>
      <c r="QKW927" s="167"/>
      <c r="QKX927" s="167"/>
      <c r="QKY927" s="167"/>
      <c r="QKZ927" s="167"/>
      <c r="QLA927" s="167"/>
      <c r="QLB927" s="167"/>
      <c r="QLC927" s="167"/>
      <c r="QLD927" s="167"/>
      <c r="QLE927" s="167"/>
      <c r="QLF927" s="167"/>
      <c r="QLG927" s="167"/>
      <c r="QLH927" s="167"/>
      <c r="QLI927" s="167"/>
      <c r="QLJ927" s="167"/>
      <c r="QLK927" s="167"/>
      <c r="QLL927" s="167"/>
      <c r="QLM927" s="167"/>
      <c r="QLN927" s="167"/>
      <c r="QLO927" s="167"/>
      <c r="QLP927" s="167"/>
      <c r="QLQ927" s="167"/>
      <c r="QLR927" s="167"/>
      <c r="QLS927" s="167"/>
      <c r="QLT927" s="167"/>
      <c r="QLU927" s="167"/>
      <c r="QLV927" s="167"/>
      <c r="QLW927" s="167"/>
      <c r="QLX927" s="167"/>
      <c r="QLY927" s="167"/>
      <c r="QLZ927" s="167"/>
      <c r="QMA927" s="167"/>
      <c r="QMB927" s="167"/>
      <c r="QMC927" s="167"/>
      <c r="QMD927" s="167"/>
      <c r="QME927" s="167"/>
      <c r="QMF927" s="167"/>
      <c r="QMG927" s="167"/>
      <c r="QMH927" s="167"/>
      <c r="QMI927" s="167"/>
      <c r="QMJ927" s="167"/>
      <c r="QMK927" s="167"/>
      <c r="QML927" s="167"/>
      <c r="QMM927" s="167"/>
      <c r="QMN927" s="167"/>
      <c r="QMO927" s="167"/>
      <c r="QMP927" s="167"/>
      <c r="QMQ927" s="167"/>
      <c r="QMR927" s="167"/>
      <c r="QMS927" s="167"/>
      <c r="QMT927" s="167"/>
      <c r="QMU927" s="167"/>
      <c r="QMV927" s="167"/>
      <c r="QMW927" s="167"/>
      <c r="QMX927" s="167"/>
      <c r="QMY927" s="167"/>
      <c r="QMZ927" s="167"/>
      <c r="QNA927" s="167"/>
      <c r="QNB927" s="167"/>
      <c r="QNC927" s="167"/>
      <c r="QND927" s="167"/>
      <c r="QNE927" s="167"/>
      <c r="QNF927" s="167"/>
      <c r="QNG927" s="167"/>
      <c r="QNH927" s="167"/>
      <c r="QNI927" s="167"/>
      <c r="QNJ927" s="167"/>
      <c r="QNK927" s="167"/>
      <c r="QNL927" s="167"/>
      <c r="QNM927" s="167"/>
      <c r="QNN927" s="167"/>
      <c r="QNO927" s="167"/>
      <c r="QNP927" s="167"/>
      <c r="QNQ927" s="167"/>
      <c r="QNR927" s="167"/>
      <c r="QNS927" s="167"/>
      <c r="QNT927" s="167"/>
      <c r="QNU927" s="167"/>
      <c r="QNV927" s="167"/>
      <c r="QNW927" s="167"/>
      <c r="QNX927" s="167"/>
      <c r="QNY927" s="167"/>
      <c r="QNZ927" s="167"/>
      <c r="QOA927" s="167"/>
      <c r="QOB927" s="167"/>
      <c r="QOC927" s="167"/>
      <c r="QOD927" s="167"/>
      <c r="QOE927" s="167"/>
      <c r="QOF927" s="167"/>
      <c r="QOG927" s="167"/>
      <c r="QOH927" s="167"/>
      <c r="QOI927" s="167"/>
      <c r="QOJ927" s="167"/>
      <c r="QOK927" s="167"/>
      <c r="QOL927" s="167"/>
      <c r="QOM927" s="167"/>
      <c r="QON927" s="167"/>
      <c r="QOO927" s="167"/>
      <c r="QOP927" s="167"/>
      <c r="QOQ927" s="167"/>
      <c r="QOR927" s="167"/>
      <c r="QOS927" s="167"/>
      <c r="QOT927" s="167"/>
      <c r="QOU927" s="167"/>
      <c r="QOV927" s="167"/>
      <c r="QOW927" s="167"/>
      <c r="QOX927" s="167"/>
      <c r="QOY927" s="167"/>
      <c r="QOZ927" s="167"/>
      <c r="QPA927" s="167"/>
      <c r="QPB927" s="167"/>
      <c r="QPC927" s="167"/>
      <c r="QPD927" s="167"/>
      <c r="QPE927" s="167"/>
      <c r="QPF927" s="167"/>
      <c r="QPG927" s="167"/>
      <c r="QPH927" s="167"/>
      <c r="QPI927" s="167"/>
      <c r="QPJ927" s="167"/>
      <c r="QPK927" s="167"/>
      <c r="QPL927" s="167"/>
      <c r="QPM927" s="167"/>
      <c r="QPN927" s="167"/>
      <c r="QPO927" s="167"/>
      <c r="QPP927" s="167"/>
      <c r="QPQ927" s="167"/>
      <c r="QPR927" s="167"/>
      <c r="QPS927" s="167"/>
      <c r="QPT927" s="167"/>
      <c r="QPU927" s="167"/>
      <c r="QPV927" s="167"/>
      <c r="QPW927" s="167"/>
      <c r="QPX927" s="167"/>
      <c r="QPY927" s="167"/>
      <c r="QPZ927" s="167"/>
      <c r="QQA927" s="167"/>
      <c r="QQB927" s="167"/>
      <c r="QQC927" s="167"/>
      <c r="QQD927" s="167"/>
      <c r="QQE927" s="167"/>
      <c r="QQF927" s="167"/>
      <c r="QQG927" s="167"/>
      <c r="QQH927" s="167"/>
      <c r="QQI927" s="167"/>
      <c r="QQJ927" s="167"/>
      <c r="QQK927" s="167"/>
      <c r="QQL927" s="167"/>
      <c r="QQM927" s="167"/>
      <c r="QQN927" s="167"/>
      <c r="QQO927" s="167"/>
      <c r="QQP927" s="167"/>
      <c r="QQQ927" s="167"/>
      <c r="QQR927" s="167"/>
      <c r="QQS927" s="167"/>
      <c r="QQT927" s="167"/>
      <c r="QQU927" s="167"/>
      <c r="QQV927" s="167"/>
      <c r="QQW927" s="167"/>
      <c r="QQX927" s="167"/>
      <c r="QQY927" s="167"/>
      <c r="QQZ927" s="167"/>
      <c r="QRA927" s="167"/>
      <c r="QRB927" s="167"/>
      <c r="QRC927" s="167"/>
      <c r="QRD927" s="167"/>
      <c r="QRE927" s="167"/>
      <c r="QRF927" s="167"/>
      <c r="QRG927" s="167"/>
      <c r="QRH927" s="167"/>
      <c r="QRI927" s="167"/>
      <c r="QRJ927" s="167"/>
      <c r="QRK927" s="167"/>
      <c r="QRL927" s="167"/>
      <c r="QRM927" s="167"/>
      <c r="QRN927" s="167"/>
      <c r="QRO927" s="167"/>
      <c r="QRP927" s="167"/>
      <c r="QRQ927" s="167"/>
      <c r="QRR927" s="167"/>
      <c r="QRS927" s="167"/>
      <c r="QRT927" s="167"/>
      <c r="QRU927" s="167"/>
      <c r="QRV927" s="167"/>
      <c r="QRW927" s="167"/>
      <c r="QRX927" s="167"/>
      <c r="QRY927" s="167"/>
      <c r="QRZ927" s="167"/>
      <c r="QSA927" s="167"/>
      <c r="QSB927" s="167"/>
      <c r="QSC927" s="167"/>
      <c r="QSD927" s="167"/>
      <c r="QSE927" s="167"/>
      <c r="QSF927" s="167"/>
      <c r="QSG927" s="167"/>
      <c r="QSH927" s="167"/>
      <c r="QSI927" s="167"/>
      <c r="QSJ927" s="167"/>
      <c r="QSK927" s="167"/>
      <c r="QSL927" s="167"/>
      <c r="QSM927" s="167"/>
      <c r="QSN927" s="167"/>
      <c r="QSO927" s="167"/>
      <c r="QSP927" s="167"/>
      <c r="QSQ927" s="167"/>
      <c r="QSR927" s="167"/>
      <c r="QSS927" s="167"/>
      <c r="QST927" s="167"/>
      <c r="QSU927" s="167"/>
      <c r="QSV927" s="167"/>
      <c r="QSW927" s="167"/>
      <c r="QSX927" s="167"/>
      <c r="QSY927" s="167"/>
      <c r="QSZ927" s="167"/>
      <c r="QTA927" s="167"/>
      <c r="QTB927" s="167"/>
      <c r="QTC927" s="167"/>
      <c r="QTD927" s="167"/>
      <c r="QTE927" s="167"/>
      <c r="QTF927" s="167"/>
      <c r="QTG927" s="167"/>
      <c r="QTH927" s="167"/>
      <c r="QTI927" s="167"/>
      <c r="QTJ927" s="167"/>
      <c r="QTK927" s="167"/>
      <c r="QTL927" s="167"/>
      <c r="QTM927" s="167"/>
      <c r="QTN927" s="167"/>
      <c r="QTO927" s="167"/>
      <c r="QTP927" s="167"/>
      <c r="QTQ927" s="167"/>
      <c r="QTR927" s="167"/>
      <c r="QTS927" s="167"/>
      <c r="QTT927" s="167"/>
      <c r="QTU927" s="167"/>
      <c r="QTV927" s="167"/>
      <c r="QTW927" s="167"/>
      <c r="QTX927" s="167"/>
      <c r="QTY927" s="167"/>
      <c r="QTZ927" s="167"/>
      <c r="QUA927" s="167"/>
      <c r="QUB927" s="167"/>
      <c r="QUC927" s="167"/>
      <c r="QUD927" s="167"/>
      <c r="QUE927" s="167"/>
      <c r="QUF927" s="167"/>
      <c r="QUG927" s="167"/>
      <c r="QUH927" s="167"/>
      <c r="QUI927" s="167"/>
      <c r="QUJ927" s="167"/>
      <c r="QUK927" s="167"/>
      <c r="QUL927" s="167"/>
      <c r="QUM927" s="167"/>
      <c r="QUN927" s="167"/>
      <c r="QUO927" s="167"/>
      <c r="QUP927" s="167"/>
      <c r="QUQ927" s="167"/>
      <c r="QUR927" s="167"/>
      <c r="QUS927" s="167"/>
      <c r="QUT927" s="167"/>
      <c r="QUU927" s="167"/>
      <c r="QUV927" s="167"/>
      <c r="QUW927" s="167"/>
      <c r="QUX927" s="167"/>
      <c r="QUY927" s="167"/>
      <c r="QUZ927" s="167"/>
      <c r="QVA927" s="167"/>
      <c r="QVB927" s="167"/>
      <c r="QVC927" s="167"/>
      <c r="QVD927" s="167"/>
      <c r="QVE927" s="167"/>
      <c r="QVF927" s="167"/>
      <c r="QVG927" s="167"/>
      <c r="QVH927" s="167"/>
      <c r="QVI927" s="167"/>
      <c r="QVJ927" s="167"/>
      <c r="QVK927" s="167"/>
      <c r="QVL927" s="167"/>
      <c r="QVM927" s="167"/>
      <c r="QVN927" s="167"/>
      <c r="QVO927" s="167"/>
      <c r="QVP927" s="167"/>
      <c r="QVQ927" s="167"/>
      <c r="QVR927" s="167"/>
      <c r="QVS927" s="167"/>
      <c r="QVT927" s="167"/>
      <c r="QVU927" s="167"/>
      <c r="QVV927" s="167"/>
      <c r="QVW927" s="167"/>
      <c r="QVX927" s="167"/>
      <c r="QVY927" s="167"/>
      <c r="QVZ927" s="167"/>
      <c r="QWA927" s="167"/>
      <c r="QWB927" s="167"/>
      <c r="QWC927" s="167"/>
      <c r="QWD927" s="167"/>
      <c r="QWE927" s="167"/>
      <c r="QWF927" s="167"/>
      <c r="QWG927" s="167"/>
      <c r="QWH927" s="167"/>
      <c r="QWI927" s="167"/>
      <c r="QWJ927" s="167"/>
      <c r="QWK927" s="167"/>
      <c r="QWL927" s="167"/>
      <c r="QWM927" s="167"/>
      <c r="QWN927" s="167"/>
      <c r="QWO927" s="167"/>
      <c r="QWP927" s="167"/>
      <c r="QWQ927" s="167"/>
      <c r="QWR927" s="167"/>
      <c r="QWS927" s="167"/>
      <c r="QWT927" s="167"/>
      <c r="QWU927" s="167"/>
      <c r="QWV927" s="167"/>
      <c r="QWW927" s="167"/>
      <c r="QWX927" s="167"/>
      <c r="QWY927" s="167"/>
      <c r="QWZ927" s="167"/>
      <c r="QXA927" s="167"/>
      <c r="QXB927" s="167"/>
      <c r="QXC927" s="167"/>
      <c r="QXD927" s="167"/>
      <c r="QXE927" s="167"/>
      <c r="QXF927" s="167"/>
      <c r="QXG927" s="167"/>
      <c r="QXH927" s="167"/>
      <c r="QXI927" s="167"/>
      <c r="QXJ927" s="167"/>
      <c r="QXK927" s="167"/>
      <c r="QXL927" s="167"/>
      <c r="QXM927" s="167"/>
      <c r="QXN927" s="167"/>
      <c r="QXO927" s="167"/>
      <c r="QXP927" s="167"/>
      <c r="QXQ927" s="167"/>
      <c r="QXR927" s="167"/>
      <c r="QXS927" s="167"/>
      <c r="QXT927" s="167"/>
      <c r="QXU927" s="167"/>
      <c r="QXV927" s="167"/>
      <c r="QXW927" s="167"/>
      <c r="QXX927" s="167"/>
      <c r="QXY927" s="167"/>
      <c r="QXZ927" s="167"/>
      <c r="QYA927" s="167"/>
      <c r="QYB927" s="167"/>
      <c r="QYC927" s="167"/>
      <c r="QYD927" s="167"/>
      <c r="QYE927" s="167"/>
      <c r="QYF927" s="167"/>
      <c r="QYG927" s="167"/>
      <c r="QYH927" s="167"/>
      <c r="QYI927" s="167"/>
      <c r="QYJ927" s="167"/>
      <c r="QYK927" s="167"/>
      <c r="QYL927" s="167"/>
      <c r="QYM927" s="167"/>
      <c r="QYN927" s="167"/>
      <c r="QYO927" s="167"/>
      <c r="QYP927" s="167"/>
      <c r="QYQ927" s="167"/>
      <c r="QYR927" s="167"/>
      <c r="QYS927" s="167"/>
      <c r="QYT927" s="167"/>
      <c r="QYU927" s="167"/>
      <c r="QYV927" s="167"/>
      <c r="QYW927" s="167"/>
      <c r="QYX927" s="167"/>
      <c r="QYY927" s="167"/>
      <c r="QYZ927" s="167"/>
      <c r="QZA927" s="167"/>
      <c r="QZB927" s="167"/>
      <c r="QZC927" s="167"/>
      <c r="QZD927" s="167"/>
      <c r="QZE927" s="167"/>
      <c r="QZF927" s="167"/>
      <c r="QZG927" s="167"/>
      <c r="QZH927" s="167"/>
      <c r="QZI927" s="167"/>
      <c r="QZJ927" s="167"/>
      <c r="QZK927" s="167"/>
      <c r="QZL927" s="167"/>
      <c r="QZM927" s="167"/>
      <c r="QZN927" s="167"/>
      <c r="QZO927" s="167"/>
      <c r="QZP927" s="167"/>
      <c r="QZQ927" s="167"/>
      <c r="QZR927" s="167"/>
      <c r="QZS927" s="167"/>
      <c r="QZT927" s="167"/>
      <c r="QZU927" s="167"/>
      <c r="QZV927" s="167"/>
      <c r="QZW927" s="167"/>
      <c r="QZX927" s="167"/>
      <c r="QZY927" s="167"/>
      <c r="QZZ927" s="167"/>
      <c r="RAA927" s="167"/>
      <c r="RAB927" s="167"/>
      <c r="RAC927" s="167"/>
      <c r="RAD927" s="167"/>
      <c r="RAE927" s="167"/>
      <c r="RAF927" s="167"/>
      <c r="RAG927" s="167"/>
      <c r="RAH927" s="167"/>
      <c r="RAI927" s="167"/>
      <c r="RAJ927" s="167"/>
      <c r="RAK927" s="167"/>
      <c r="RAL927" s="167"/>
      <c r="RAM927" s="167"/>
      <c r="RAN927" s="167"/>
      <c r="RAO927" s="167"/>
      <c r="RAP927" s="167"/>
      <c r="RAQ927" s="167"/>
      <c r="RAR927" s="167"/>
      <c r="RAS927" s="167"/>
      <c r="RAT927" s="167"/>
      <c r="RAU927" s="167"/>
      <c r="RAV927" s="167"/>
      <c r="RAW927" s="167"/>
      <c r="RAX927" s="167"/>
      <c r="RAY927" s="167"/>
      <c r="RAZ927" s="167"/>
      <c r="RBA927" s="167"/>
      <c r="RBB927" s="167"/>
      <c r="RBC927" s="167"/>
      <c r="RBD927" s="167"/>
      <c r="RBE927" s="167"/>
      <c r="RBF927" s="167"/>
      <c r="RBG927" s="167"/>
      <c r="RBH927" s="167"/>
      <c r="RBI927" s="167"/>
      <c r="RBJ927" s="167"/>
      <c r="RBK927" s="167"/>
      <c r="RBL927" s="167"/>
      <c r="RBM927" s="167"/>
      <c r="RBN927" s="167"/>
      <c r="RBO927" s="167"/>
      <c r="RBP927" s="167"/>
      <c r="RBQ927" s="167"/>
      <c r="RBR927" s="167"/>
      <c r="RBS927" s="167"/>
      <c r="RBT927" s="167"/>
      <c r="RBU927" s="167"/>
      <c r="RBV927" s="167"/>
      <c r="RBW927" s="167"/>
      <c r="RBX927" s="167"/>
      <c r="RBY927" s="167"/>
      <c r="RBZ927" s="167"/>
      <c r="RCA927" s="167"/>
      <c r="RCB927" s="167"/>
      <c r="RCC927" s="167"/>
      <c r="RCD927" s="167"/>
      <c r="RCE927" s="167"/>
      <c r="RCF927" s="167"/>
      <c r="RCG927" s="167"/>
      <c r="RCH927" s="167"/>
      <c r="RCI927" s="167"/>
      <c r="RCJ927" s="167"/>
      <c r="RCK927" s="167"/>
      <c r="RCL927" s="167"/>
      <c r="RCM927" s="167"/>
      <c r="RCN927" s="167"/>
      <c r="RCO927" s="167"/>
      <c r="RCP927" s="167"/>
      <c r="RCQ927" s="167"/>
      <c r="RCR927" s="167"/>
      <c r="RCS927" s="167"/>
      <c r="RCT927" s="167"/>
      <c r="RCU927" s="167"/>
      <c r="RCV927" s="167"/>
      <c r="RCW927" s="167"/>
      <c r="RCX927" s="167"/>
      <c r="RCY927" s="167"/>
      <c r="RCZ927" s="167"/>
      <c r="RDA927" s="167"/>
      <c r="RDB927" s="167"/>
      <c r="RDC927" s="167"/>
      <c r="RDD927" s="167"/>
      <c r="RDE927" s="167"/>
      <c r="RDF927" s="167"/>
      <c r="RDG927" s="167"/>
      <c r="RDH927" s="167"/>
      <c r="RDI927" s="167"/>
      <c r="RDJ927" s="167"/>
      <c r="RDK927" s="167"/>
      <c r="RDL927" s="167"/>
      <c r="RDM927" s="167"/>
      <c r="RDN927" s="167"/>
      <c r="RDO927" s="167"/>
      <c r="RDP927" s="167"/>
      <c r="RDQ927" s="167"/>
      <c r="RDR927" s="167"/>
      <c r="RDS927" s="167"/>
      <c r="RDT927" s="167"/>
      <c r="RDU927" s="167"/>
      <c r="RDV927" s="167"/>
      <c r="RDW927" s="167"/>
      <c r="RDX927" s="167"/>
      <c r="RDY927" s="167"/>
      <c r="RDZ927" s="167"/>
      <c r="REA927" s="167"/>
      <c r="REB927" s="167"/>
      <c r="REC927" s="167"/>
      <c r="RED927" s="167"/>
      <c r="REE927" s="167"/>
      <c r="REF927" s="167"/>
      <c r="REG927" s="167"/>
      <c r="REH927" s="167"/>
      <c r="REI927" s="167"/>
      <c r="REJ927" s="167"/>
      <c r="REK927" s="167"/>
      <c r="REL927" s="167"/>
      <c r="REM927" s="167"/>
      <c r="REN927" s="167"/>
      <c r="REO927" s="167"/>
      <c r="REP927" s="167"/>
      <c r="REQ927" s="167"/>
      <c r="RER927" s="167"/>
      <c r="RES927" s="167"/>
      <c r="RET927" s="167"/>
      <c r="REU927" s="167"/>
      <c r="REV927" s="167"/>
      <c r="REW927" s="167"/>
      <c r="REX927" s="167"/>
      <c r="REY927" s="167"/>
      <c r="REZ927" s="167"/>
      <c r="RFA927" s="167"/>
      <c r="RFB927" s="167"/>
      <c r="RFC927" s="167"/>
      <c r="RFD927" s="167"/>
      <c r="RFE927" s="167"/>
      <c r="RFF927" s="167"/>
      <c r="RFG927" s="167"/>
      <c r="RFH927" s="167"/>
      <c r="RFI927" s="167"/>
      <c r="RFJ927" s="167"/>
      <c r="RFK927" s="167"/>
      <c r="RFL927" s="167"/>
      <c r="RFM927" s="167"/>
      <c r="RFN927" s="167"/>
      <c r="RFO927" s="167"/>
      <c r="RFP927" s="167"/>
      <c r="RFQ927" s="167"/>
      <c r="RFR927" s="167"/>
      <c r="RFS927" s="167"/>
      <c r="RFT927" s="167"/>
      <c r="RFU927" s="167"/>
      <c r="RFV927" s="167"/>
      <c r="RFW927" s="167"/>
      <c r="RFX927" s="167"/>
      <c r="RFY927" s="167"/>
      <c r="RFZ927" s="167"/>
      <c r="RGA927" s="167"/>
      <c r="RGB927" s="167"/>
      <c r="RGC927" s="167"/>
      <c r="RGD927" s="167"/>
      <c r="RGE927" s="167"/>
      <c r="RGF927" s="167"/>
      <c r="RGG927" s="167"/>
      <c r="RGH927" s="167"/>
      <c r="RGI927" s="167"/>
      <c r="RGJ927" s="167"/>
      <c r="RGK927" s="167"/>
      <c r="RGL927" s="167"/>
      <c r="RGM927" s="167"/>
      <c r="RGN927" s="167"/>
      <c r="RGO927" s="167"/>
      <c r="RGP927" s="167"/>
      <c r="RGQ927" s="167"/>
      <c r="RGR927" s="167"/>
      <c r="RGS927" s="167"/>
      <c r="RGT927" s="167"/>
      <c r="RGU927" s="167"/>
      <c r="RGV927" s="167"/>
      <c r="RGW927" s="167"/>
      <c r="RGX927" s="167"/>
      <c r="RGY927" s="167"/>
      <c r="RGZ927" s="167"/>
      <c r="RHA927" s="167"/>
      <c r="RHB927" s="167"/>
      <c r="RHC927" s="167"/>
      <c r="RHD927" s="167"/>
      <c r="RHE927" s="167"/>
      <c r="RHF927" s="167"/>
      <c r="RHG927" s="167"/>
      <c r="RHH927" s="167"/>
      <c r="RHI927" s="167"/>
      <c r="RHJ927" s="167"/>
      <c r="RHK927" s="167"/>
      <c r="RHL927" s="167"/>
      <c r="RHM927" s="167"/>
      <c r="RHN927" s="167"/>
      <c r="RHO927" s="167"/>
      <c r="RHP927" s="167"/>
      <c r="RHQ927" s="167"/>
      <c r="RHR927" s="167"/>
      <c r="RHS927" s="167"/>
      <c r="RHT927" s="167"/>
      <c r="RHU927" s="167"/>
      <c r="RHV927" s="167"/>
      <c r="RHW927" s="167"/>
      <c r="RHX927" s="167"/>
      <c r="RHY927" s="167"/>
      <c r="RHZ927" s="167"/>
      <c r="RIA927" s="167"/>
      <c r="RIB927" s="167"/>
      <c r="RIC927" s="167"/>
      <c r="RID927" s="167"/>
      <c r="RIE927" s="167"/>
      <c r="RIF927" s="167"/>
      <c r="RIG927" s="167"/>
      <c r="RIH927" s="167"/>
      <c r="RII927" s="167"/>
      <c r="RIJ927" s="167"/>
      <c r="RIK927" s="167"/>
      <c r="RIL927" s="167"/>
      <c r="RIM927" s="167"/>
      <c r="RIN927" s="167"/>
      <c r="RIO927" s="167"/>
      <c r="RIP927" s="167"/>
      <c r="RIQ927" s="167"/>
      <c r="RIR927" s="167"/>
      <c r="RIS927" s="167"/>
      <c r="RIT927" s="167"/>
      <c r="RIU927" s="167"/>
      <c r="RIV927" s="167"/>
      <c r="RIW927" s="167"/>
      <c r="RIX927" s="167"/>
      <c r="RIY927" s="167"/>
      <c r="RIZ927" s="167"/>
      <c r="RJA927" s="167"/>
      <c r="RJB927" s="167"/>
      <c r="RJC927" s="167"/>
      <c r="RJD927" s="167"/>
      <c r="RJE927" s="167"/>
      <c r="RJF927" s="167"/>
      <c r="RJG927" s="167"/>
      <c r="RJH927" s="167"/>
      <c r="RJI927" s="167"/>
      <c r="RJJ927" s="167"/>
      <c r="RJK927" s="167"/>
      <c r="RJL927" s="167"/>
      <c r="RJM927" s="167"/>
      <c r="RJN927" s="167"/>
      <c r="RJO927" s="167"/>
      <c r="RJP927" s="167"/>
      <c r="RJQ927" s="167"/>
      <c r="RJR927" s="167"/>
      <c r="RJS927" s="167"/>
      <c r="RJT927" s="167"/>
      <c r="RJU927" s="167"/>
      <c r="RJV927" s="167"/>
      <c r="RJW927" s="167"/>
      <c r="RJX927" s="167"/>
      <c r="RJY927" s="167"/>
      <c r="RJZ927" s="167"/>
      <c r="RKA927" s="167"/>
      <c r="RKB927" s="167"/>
      <c r="RKC927" s="167"/>
      <c r="RKD927" s="167"/>
      <c r="RKE927" s="167"/>
      <c r="RKF927" s="167"/>
      <c r="RKG927" s="167"/>
      <c r="RKH927" s="167"/>
      <c r="RKI927" s="167"/>
      <c r="RKJ927" s="167"/>
      <c r="RKK927" s="167"/>
      <c r="RKL927" s="167"/>
      <c r="RKM927" s="167"/>
      <c r="RKN927" s="167"/>
      <c r="RKO927" s="167"/>
      <c r="RKP927" s="167"/>
      <c r="RKQ927" s="167"/>
      <c r="RKR927" s="167"/>
      <c r="RKS927" s="167"/>
      <c r="RKT927" s="167"/>
      <c r="RKU927" s="167"/>
      <c r="RKV927" s="167"/>
      <c r="RKW927" s="167"/>
      <c r="RKX927" s="167"/>
      <c r="RKY927" s="167"/>
      <c r="RKZ927" s="167"/>
      <c r="RLA927" s="167"/>
      <c r="RLB927" s="167"/>
      <c r="RLC927" s="167"/>
      <c r="RLD927" s="167"/>
      <c r="RLE927" s="167"/>
      <c r="RLF927" s="167"/>
      <c r="RLG927" s="167"/>
      <c r="RLH927" s="167"/>
      <c r="RLI927" s="167"/>
      <c r="RLJ927" s="167"/>
      <c r="RLK927" s="167"/>
      <c r="RLL927" s="167"/>
      <c r="RLM927" s="167"/>
      <c r="RLN927" s="167"/>
      <c r="RLO927" s="167"/>
      <c r="RLP927" s="167"/>
      <c r="RLQ927" s="167"/>
      <c r="RLR927" s="167"/>
      <c r="RLS927" s="167"/>
      <c r="RLT927" s="167"/>
      <c r="RLU927" s="167"/>
      <c r="RLV927" s="167"/>
      <c r="RLW927" s="167"/>
      <c r="RLX927" s="167"/>
      <c r="RLY927" s="167"/>
      <c r="RLZ927" s="167"/>
      <c r="RMA927" s="167"/>
      <c r="RMB927" s="167"/>
      <c r="RMC927" s="167"/>
      <c r="RMD927" s="167"/>
      <c r="RME927" s="167"/>
      <c r="RMF927" s="167"/>
      <c r="RMG927" s="167"/>
      <c r="RMH927" s="167"/>
      <c r="RMI927" s="167"/>
      <c r="RMJ927" s="167"/>
      <c r="RMK927" s="167"/>
      <c r="RML927" s="167"/>
      <c r="RMM927" s="167"/>
      <c r="RMN927" s="167"/>
      <c r="RMO927" s="167"/>
      <c r="RMP927" s="167"/>
      <c r="RMQ927" s="167"/>
      <c r="RMR927" s="167"/>
      <c r="RMS927" s="167"/>
      <c r="RMT927" s="167"/>
      <c r="RMU927" s="167"/>
      <c r="RMV927" s="167"/>
      <c r="RMW927" s="167"/>
      <c r="RMX927" s="167"/>
      <c r="RMY927" s="167"/>
      <c r="RMZ927" s="167"/>
      <c r="RNA927" s="167"/>
      <c r="RNB927" s="167"/>
      <c r="RNC927" s="167"/>
      <c r="RND927" s="167"/>
      <c r="RNE927" s="167"/>
      <c r="RNF927" s="167"/>
      <c r="RNG927" s="167"/>
      <c r="RNH927" s="167"/>
      <c r="RNI927" s="167"/>
      <c r="RNJ927" s="167"/>
      <c r="RNK927" s="167"/>
      <c r="RNL927" s="167"/>
      <c r="RNM927" s="167"/>
      <c r="RNN927" s="167"/>
      <c r="RNO927" s="167"/>
      <c r="RNP927" s="167"/>
      <c r="RNQ927" s="167"/>
      <c r="RNR927" s="167"/>
      <c r="RNS927" s="167"/>
      <c r="RNT927" s="167"/>
      <c r="RNU927" s="167"/>
      <c r="RNV927" s="167"/>
      <c r="RNW927" s="167"/>
      <c r="RNX927" s="167"/>
      <c r="RNY927" s="167"/>
      <c r="RNZ927" s="167"/>
      <c r="ROA927" s="167"/>
      <c r="ROB927" s="167"/>
      <c r="ROC927" s="167"/>
      <c r="ROD927" s="167"/>
      <c r="ROE927" s="167"/>
      <c r="ROF927" s="167"/>
      <c r="ROG927" s="167"/>
      <c r="ROH927" s="167"/>
      <c r="ROI927" s="167"/>
      <c r="ROJ927" s="167"/>
      <c r="ROK927" s="167"/>
      <c r="ROL927" s="167"/>
      <c r="ROM927" s="167"/>
      <c r="RON927" s="167"/>
      <c r="ROO927" s="167"/>
      <c r="ROP927" s="167"/>
      <c r="ROQ927" s="167"/>
      <c r="ROR927" s="167"/>
      <c r="ROS927" s="167"/>
      <c r="ROT927" s="167"/>
      <c r="ROU927" s="167"/>
      <c r="ROV927" s="167"/>
      <c r="ROW927" s="167"/>
      <c r="ROX927" s="167"/>
      <c r="ROY927" s="167"/>
      <c r="ROZ927" s="167"/>
      <c r="RPA927" s="167"/>
      <c r="RPB927" s="167"/>
      <c r="RPC927" s="167"/>
      <c r="RPD927" s="167"/>
      <c r="RPE927" s="167"/>
      <c r="RPF927" s="167"/>
      <c r="RPG927" s="167"/>
      <c r="RPH927" s="167"/>
      <c r="RPI927" s="167"/>
      <c r="RPJ927" s="167"/>
      <c r="RPK927" s="167"/>
      <c r="RPL927" s="167"/>
      <c r="RPM927" s="167"/>
      <c r="RPN927" s="167"/>
      <c r="RPO927" s="167"/>
      <c r="RPP927" s="167"/>
      <c r="RPQ927" s="167"/>
      <c r="RPR927" s="167"/>
      <c r="RPS927" s="167"/>
      <c r="RPT927" s="167"/>
      <c r="RPU927" s="167"/>
      <c r="RPV927" s="167"/>
      <c r="RPW927" s="167"/>
      <c r="RPX927" s="167"/>
      <c r="RPY927" s="167"/>
      <c r="RPZ927" s="167"/>
      <c r="RQA927" s="167"/>
      <c r="RQB927" s="167"/>
      <c r="RQC927" s="167"/>
      <c r="RQD927" s="167"/>
      <c r="RQE927" s="167"/>
      <c r="RQF927" s="167"/>
      <c r="RQG927" s="167"/>
      <c r="RQH927" s="167"/>
      <c r="RQI927" s="167"/>
      <c r="RQJ927" s="167"/>
      <c r="RQK927" s="167"/>
      <c r="RQL927" s="167"/>
      <c r="RQM927" s="167"/>
      <c r="RQN927" s="167"/>
      <c r="RQO927" s="167"/>
      <c r="RQP927" s="167"/>
      <c r="RQQ927" s="167"/>
      <c r="RQR927" s="167"/>
      <c r="RQS927" s="167"/>
      <c r="RQT927" s="167"/>
      <c r="RQU927" s="167"/>
      <c r="RQV927" s="167"/>
      <c r="RQW927" s="167"/>
      <c r="RQX927" s="167"/>
      <c r="RQY927" s="167"/>
      <c r="RQZ927" s="167"/>
      <c r="RRA927" s="167"/>
      <c r="RRB927" s="167"/>
      <c r="RRC927" s="167"/>
      <c r="RRD927" s="167"/>
      <c r="RRE927" s="167"/>
      <c r="RRF927" s="167"/>
      <c r="RRG927" s="167"/>
      <c r="RRH927" s="167"/>
      <c r="RRI927" s="167"/>
      <c r="RRJ927" s="167"/>
      <c r="RRK927" s="167"/>
      <c r="RRL927" s="167"/>
      <c r="RRM927" s="167"/>
      <c r="RRN927" s="167"/>
      <c r="RRO927" s="167"/>
      <c r="RRP927" s="167"/>
      <c r="RRQ927" s="167"/>
      <c r="RRR927" s="167"/>
      <c r="RRS927" s="167"/>
      <c r="RRT927" s="167"/>
      <c r="RRU927" s="167"/>
      <c r="RRV927" s="167"/>
      <c r="RRW927" s="167"/>
      <c r="RRX927" s="167"/>
      <c r="RRY927" s="167"/>
      <c r="RRZ927" s="167"/>
      <c r="RSA927" s="167"/>
      <c r="RSB927" s="167"/>
      <c r="RSC927" s="167"/>
      <c r="RSD927" s="167"/>
      <c r="RSE927" s="167"/>
      <c r="RSF927" s="167"/>
      <c r="RSG927" s="167"/>
      <c r="RSH927" s="167"/>
      <c r="RSI927" s="167"/>
      <c r="RSJ927" s="167"/>
      <c r="RSK927" s="167"/>
      <c r="RSL927" s="167"/>
      <c r="RSM927" s="167"/>
      <c r="RSN927" s="167"/>
      <c r="RSO927" s="167"/>
      <c r="RSP927" s="167"/>
      <c r="RSQ927" s="167"/>
      <c r="RSR927" s="167"/>
      <c r="RSS927" s="167"/>
      <c r="RST927" s="167"/>
      <c r="RSU927" s="167"/>
      <c r="RSV927" s="167"/>
      <c r="RSW927" s="167"/>
      <c r="RSX927" s="167"/>
      <c r="RSY927" s="167"/>
      <c r="RSZ927" s="167"/>
      <c r="RTA927" s="167"/>
      <c r="RTB927" s="167"/>
      <c r="RTC927" s="167"/>
      <c r="RTD927" s="167"/>
      <c r="RTE927" s="167"/>
      <c r="RTF927" s="167"/>
      <c r="RTG927" s="167"/>
      <c r="RTH927" s="167"/>
      <c r="RTI927" s="167"/>
      <c r="RTJ927" s="167"/>
      <c r="RTK927" s="167"/>
      <c r="RTL927" s="167"/>
      <c r="RTM927" s="167"/>
      <c r="RTN927" s="167"/>
      <c r="RTO927" s="167"/>
      <c r="RTP927" s="167"/>
      <c r="RTQ927" s="167"/>
      <c r="RTR927" s="167"/>
      <c r="RTS927" s="167"/>
      <c r="RTT927" s="167"/>
      <c r="RTU927" s="167"/>
      <c r="RTV927" s="167"/>
      <c r="RTW927" s="167"/>
      <c r="RTX927" s="167"/>
      <c r="RTY927" s="167"/>
      <c r="RTZ927" s="167"/>
      <c r="RUA927" s="167"/>
      <c r="RUB927" s="167"/>
      <c r="RUC927" s="167"/>
      <c r="RUD927" s="167"/>
      <c r="RUE927" s="167"/>
      <c r="RUF927" s="167"/>
      <c r="RUG927" s="167"/>
      <c r="RUH927" s="167"/>
      <c r="RUI927" s="167"/>
      <c r="RUJ927" s="167"/>
      <c r="RUK927" s="167"/>
      <c r="RUL927" s="167"/>
      <c r="RUM927" s="167"/>
      <c r="RUN927" s="167"/>
      <c r="RUO927" s="167"/>
      <c r="RUP927" s="167"/>
      <c r="RUQ927" s="167"/>
      <c r="RUR927" s="167"/>
      <c r="RUS927" s="167"/>
      <c r="RUT927" s="167"/>
      <c r="RUU927" s="167"/>
      <c r="RUV927" s="167"/>
      <c r="RUW927" s="167"/>
      <c r="RUX927" s="167"/>
      <c r="RUY927" s="167"/>
      <c r="RUZ927" s="167"/>
      <c r="RVA927" s="167"/>
      <c r="RVB927" s="167"/>
      <c r="RVC927" s="167"/>
      <c r="RVD927" s="167"/>
      <c r="RVE927" s="167"/>
      <c r="RVF927" s="167"/>
      <c r="RVG927" s="167"/>
      <c r="RVH927" s="167"/>
      <c r="RVI927" s="167"/>
      <c r="RVJ927" s="167"/>
      <c r="RVK927" s="167"/>
      <c r="RVL927" s="167"/>
      <c r="RVM927" s="167"/>
      <c r="RVN927" s="167"/>
      <c r="RVO927" s="167"/>
      <c r="RVP927" s="167"/>
      <c r="RVQ927" s="167"/>
      <c r="RVR927" s="167"/>
      <c r="RVS927" s="167"/>
      <c r="RVT927" s="167"/>
      <c r="RVU927" s="167"/>
      <c r="RVV927" s="167"/>
      <c r="RVW927" s="167"/>
      <c r="RVX927" s="167"/>
      <c r="RVY927" s="167"/>
      <c r="RVZ927" s="167"/>
      <c r="RWA927" s="167"/>
      <c r="RWB927" s="167"/>
      <c r="RWC927" s="167"/>
      <c r="RWD927" s="167"/>
      <c r="RWE927" s="167"/>
      <c r="RWF927" s="167"/>
      <c r="RWG927" s="167"/>
      <c r="RWH927" s="167"/>
      <c r="RWI927" s="167"/>
      <c r="RWJ927" s="167"/>
      <c r="RWK927" s="167"/>
      <c r="RWL927" s="167"/>
      <c r="RWM927" s="167"/>
      <c r="RWN927" s="167"/>
      <c r="RWO927" s="167"/>
      <c r="RWP927" s="167"/>
      <c r="RWQ927" s="167"/>
      <c r="RWR927" s="167"/>
      <c r="RWS927" s="167"/>
      <c r="RWT927" s="167"/>
      <c r="RWU927" s="167"/>
      <c r="RWV927" s="167"/>
      <c r="RWW927" s="167"/>
      <c r="RWX927" s="167"/>
      <c r="RWY927" s="167"/>
      <c r="RWZ927" s="167"/>
      <c r="RXA927" s="167"/>
      <c r="RXB927" s="167"/>
      <c r="RXC927" s="167"/>
      <c r="RXD927" s="167"/>
      <c r="RXE927" s="167"/>
      <c r="RXF927" s="167"/>
      <c r="RXG927" s="167"/>
      <c r="RXH927" s="167"/>
      <c r="RXI927" s="167"/>
      <c r="RXJ927" s="167"/>
      <c r="RXK927" s="167"/>
      <c r="RXL927" s="167"/>
      <c r="RXM927" s="167"/>
      <c r="RXN927" s="167"/>
      <c r="RXO927" s="167"/>
      <c r="RXP927" s="167"/>
      <c r="RXQ927" s="167"/>
      <c r="RXR927" s="167"/>
      <c r="RXS927" s="167"/>
      <c r="RXT927" s="167"/>
      <c r="RXU927" s="167"/>
      <c r="RXV927" s="167"/>
      <c r="RXW927" s="167"/>
      <c r="RXX927" s="167"/>
      <c r="RXY927" s="167"/>
      <c r="RXZ927" s="167"/>
      <c r="RYA927" s="167"/>
      <c r="RYB927" s="167"/>
      <c r="RYC927" s="167"/>
      <c r="RYD927" s="167"/>
      <c r="RYE927" s="167"/>
      <c r="RYF927" s="167"/>
      <c r="RYG927" s="167"/>
      <c r="RYH927" s="167"/>
      <c r="RYI927" s="167"/>
      <c r="RYJ927" s="167"/>
      <c r="RYK927" s="167"/>
      <c r="RYL927" s="167"/>
      <c r="RYM927" s="167"/>
      <c r="RYN927" s="167"/>
      <c r="RYO927" s="167"/>
      <c r="RYP927" s="167"/>
      <c r="RYQ927" s="167"/>
      <c r="RYR927" s="167"/>
      <c r="RYS927" s="167"/>
      <c r="RYT927" s="167"/>
      <c r="RYU927" s="167"/>
      <c r="RYV927" s="167"/>
      <c r="RYW927" s="167"/>
      <c r="RYX927" s="167"/>
      <c r="RYY927" s="167"/>
      <c r="RYZ927" s="167"/>
      <c r="RZA927" s="167"/>
      <c r="RZB927" s="167"/>
      <c r="RZC927" s="167"/>
      <c r="RZD927" s="167"/>
      <c r="RZE927" s="167"/>
      <c r="RZF927" s="167"/>
      <c r="RZG927" s="167"/>
      <c r="RZH927" s="167"/>
      <c r="RZI927" s="167"/>
      <c r="RZJ927" s="167"/>
      <c r="RZK927" s="167"/>
      <c r="RZL927" s="167"/>
      <c r="RZM927" s="167"/>
      <c r="RZN927" s="167"/>
      <c r="RZO927" s="167"/>
      <c r="RZP927" s="167"/>
      <c r="RZQ927" s="167"/>
      <c r="RZR927" s="167"/>
      <c r="RZS927" s="167"/>
      <c r="RZT927" s="167"/>
      <c r="RZU927" s="167"/>
      <c r="RZV927" s="167"/>
      <c r="RZW927" s="167"/>
      <c r="RZX927" s="167"/>
      <c r="RZY927" s="167"/>
      <c r="RZZ927" s="167"/>
      <c r="SAA927" s="167"/>
      <c r="SAB927" s="167"/>
      <c r="SAC927" s="167"/>
      <c r="SAD927" s="167"/>
      <c r="SAE927" s="167"/>
      <c r="SAF927" s="167"/>
      <c r="SAG927" s="167"/>
      <c r="SAH927" s="167"/>
      <c r="SAI927" s="167"/>
      <c r="SAJ927" s="167"/>
      <c r="SAK927" s="167"/>
      <c r="SAL927" s="167"/>
      <c r="SAM927" s="167"/>
      <c r="SAN927" s="167"/>
      <c r="SAO927" s="167"/>
      <c r="SAP927" s="167"/>
      <c r="SAQ927" s="167"/>
      <c r="SAR927" s="167"/>
      <c r="SAS927" s="167"/>
      <c r="SAT927" s="167"/>
      <c r="SAU927" s="167"/>
      <c r="SAV927" s="167"/>
      <c r="SAW927" s="167"/>
      <c r="SAX927" s="167"/>
      <c r="SAY927" s="167"/>
      <c r="SAZ927" s="167"/>
      <c r="SBA927" s="167"/>
      <c r="SBB927" s="167"/>
      <c r="SBC927" s="167"/>
      <c r="SBD927" s="167"/>
      <c r="SBE927" s="167"/>
      <c r="SBF927" s="167"/>
      <c r="SBG927" s="167"/>
      <c r="SBH927" s="167"/>
      <c r="SBI927" s="167"/>
      <c r="SBJ927" s="167"/>
      <c r="SBK927" s="167"/>
      <c r="SBL927" s="167"/>
      <c r="SBM927" s="167"/>
      <c r="SBN927" s="167"/>
      <c r="SBO927" s="167"/>
      <c r="SBP927" s="167"/>
      <c r="SBQ927" s="167"/>
      <c r="SBR927" s="167"/>
      <c r="SBS927" s="167"/>
      <c r="SBT927" s="167"/>
      <c r="SBU927" s="167"/>
      <c r="SBV927" s="167"/>
      <c r="SBW927" s="167"/>
      <c r="SBX927" s="167"/>
      <c r="SBY927" s="167"/>
      <c r="SBZ927" s="167"/>
      <c r="SCA927" s="167"/>
      <c r="SCB927" s="167"/>
      <c r="SCC927" s="167"/>
      <c r="SCD927" s="167"/>
      <c r="SCE927" s="167"/>
      <c r="SCF927" s="167"/>
      <c r="SCG927" s="167"/>
      <c r="SCH927" s="167"/>
      <c r="SCI927" s="167"/>
      <c r="SCJ927" s="167"/>
      <c r="SCK927" s="167"/>
      <c r="SCL927" s="167"/>
      <c r="SCM927" s="167"/>
      <c r="SCN927" s="167"/>
      <c r="SCO927" s="167"/>
      <c r="SCP927" s="167"/>
      <c r="SCQ927" s="167"/>
      <c r="SCR927" s="167"/>
      <c r="SCS927" s="167"/>
      <c r="SCT927" s="167"/>
      <c r="SCU927" s="167"/>
      <c r="SCV927" s="167"/>
      <c r="SCW927" s="167"/>
      <c r="SCX927" s="167"/>
      <c r="SCY927" s="167"/>
      <c r="SCZ927" s="167"/>
      <c r="SDA927" s="167"/>
      <c r="SDB927" s="167"/>
      <c r="SDC927" s="167"/>
      <c r="SDD927" s="167"/>
      <c r="SDE927" s="167"/>
      <c r="SDF927" s="167"/>
      <c r="SDG927" s="167"/>
      <c r="SDH927" s="167"/>
      <c r="SDI927" s="167"/>
      <c r="SDJ927" s="167"/>
      <c r="SDK927" s="167"/>
      <c r="SDL927" s="167"/>
      <c r="SDM927" s="167"/>
      <c r="SDN927" s="167"/>
      <c r="SDO927" s="167"/>
      <c r="SDP927" s="167"/>
      <c r="SDQ927" s="167"/>
      <c r="SDR927" s="167"/>
      <c r="SDS927" s="167"/>
      <c r="SDT927" s="167"/>
      <c r="SDU927" s="167"/>
      <c r="SDV927" s="167"/>
      <c r="SDW927" s="167"/>
      <c r="SDX927" s="167"/>
      <c r="SDY927" s="167"/>
      <c r="SDZ927" s="167"/>
      <c r="SEA927" s="167"/>
      <c r="SEB927" s="167"/>
      <c r="SEC927" s="167"/>
      <c r="SED927" s="167"/>
      <c r="SEE927" s="167"/>
      <c r="SEF927" s="167"/>
      <c r="SEG927" s="167"/>
      <c r="SEH927" s="167"/>
      <c r="SEI927" s="167"/>
      <c r="SEJ927" s="167"/>
      <c r="SEK927" s="167"/>
      <c r="SEL927" s="167"/>
      <c r="SEM927" s="167"/>
      <c r="SEN927" s="167"/>
      <c r="SEO927" s="167"/>
      <c r="SEP927" s="167"/>
      <c r="SEQ927" s="167"/>
      <c r="SER927" s="167"/>
      <c r="SES927" s="167"/>
      <c r="SET927" s="167"/>
      <c r="SEU927" s="167"/>
      <c r="SEV927" s="167"/>
      <c r="SEW927" s="167"/>
      <c r="SEX927" s="167"/>
      <c r="SEY927" s="167"/>
      <c r="SEZ927" s="167"/>
      <c r="SFA927" s="167"/>
      <c r="SFB927" s="167"/>
      <c r="SFC927" s="167"/>
      <c r="SFD927" s="167"/>
      <c r="SFE927" s="167"/>
      <c r="SFF927" s="167"/>
      <c r="SFG927" s="167"/>
      <c r="SFH927" s="167"/>
      <c r="SFI927" s="167"/>
      <c r="SFJ927" s="167"/>
      <c r="SFK927" s="167"/>
      <c r="SFL927" s="167"/>
      <c r="SFM927" s="167"/>
      <c r="SFN927" s="167"/>
      <c r="SFO927" s="167"/>
      <c r="SFP927" s="167"/>
      <c r="SFQ927" s="167"/>
      <c r="SFR927" s="167"/>
      <c r="SFS927" s="167"/>
      <c r="SFT927" s="167"/>
      <c r="SFU927" s="167"/>
      <c r="SFV927" s="167"/>
      <c r="SFW927" s="167"/>
      <c r="SFX927" s="167"/>
      <c r="SFY927" s="167"/>
      <c r="SFZ927" s="167"/>
      <c r="SGA927" s="167"/>
      <c r="SGB927" s="167"/>
      <c r="SGC927" s="167"/>
      <c r="SGD927" s="167"/>
      <c r="SGE927" s="167"/>
      <c r="SGF927" s="167"/>
      <c r="SGG927" s="167"/>
      <c r="SGH927" s="167"/>
      <c r="SGI927" s="167"/>
      <c r="SGJ927" s="167"/>
      <c r="SGK927" s="167"/>
      <c r="SGL927" s="167"/>
      <c r="SGM927" s="167"/>
      <c r="SGN927" s="167"/>
      <c r="SGO927" s="167"/>
      <c r="SGP927" s="167"/>
      <c r="SGQ927" s="167"/>
      <c r="SGR927" s="167"/>
      <c r="SGS927" s="167"/>
      <c r="SGT927" s="167"/>
      <c r="SGU927" s="167"/>
      <c r="SGV927" s="167"/>
      <c r="SGW927" s="167"/>
      <c r="SGX927" s="167"/>
      <c r="SGY927" s="167"/>
      <c r="SGZ927" s="167"/>
      <c r="SHA927" s="167"/>
      <c r="SHB927" s="167"/>
      <c r="SHC927" s="167"/>
      <c r="SHD927" s="167"/>
      <c r="SHE927" s="167"/>
      <c r="SHF927" s="167"/>
      <c r="SHG927" s="167"/>
      <c r="SHH927" s="167"/>
      <c r="SHI927" s="167"/>
      <c r="SHJ927" s="167"/>
      <c r="SHK927" s="167"/>
      <c r="SHL927" s="167"/>
      <c r="SHM927" s="167"/>
      <c r="SHN927" s="167"/>
      <c r="SHO927" s="167"/>
      <c r="SHP927" s="167"/>
      <c r="SHQ927" s="167"/>
      <c r="SHR927" s="167"/>
      <c r="SHS927" s="167"/>
      <c r="SHT927" s="167"/>
      <c r="SHU927" s="167"/>
      <c r="SHV927" s="167"/>
      <c r="SHW927" s="167"/>
      <c r="SHX927" s="167"/>
      <c r="SHY927" s="167"/>
      <c r="SHZ927" s="167"/>
      <c r="SIA927" s="167"/>
      <c r="SIB927" s="167"/>
      <c r="SIC927" s="167"/>
      <c r="SID927" s="167"/>
      <c r="SIE927" s="167"/>
      <c r="SIF927" s="167"/>
      <c r="SIG927" s="167"/>
      <c r="SIH927" s="167"/>
      <c r="SII927" s="167"/>
      <c r="SIJ927" s="167"/>
      <c r="SIK927" s="167"/>
      <c r="SIL927" s="167"/>
      <c r="SIM927" s="167"/>
      <c r="SIN927" s="167"/>
      <c r="SIO927" s="167"/>
      <c r="SIP927" s="167"/>
      <c r="SIQ927" s="167"/>
      <c r="SIR927" s="167"/>
      <c r="SIS927" s="167"/>
      <c r="SIT927" s="167"/>
      <c r="SIU927" s="167"/>
      <c r="SIV927" s="167"/>
      <c r="SIW927" s="167"/>
      <c r="SIX927" s="167"/>
      <c r="SIY927" s="167"/>
      <c r="SIZ927" s="167"/>
      <c r="SJA927" s="167"/>
      <c r="SJB927" s="167"/>
      <c r="SJC927" s="167"/>
      <c r="SJD927" s="167"/>
      <c r="SJE927" s="167"/>
      <c r="SJF927" s="167"/>
      <c r="SJG927" s="167"/>
      <c r="SJH927" s="167"/>
      <c r="SJI927" s="167"/>
      <c r="SJJ927" s="167"/>
      <c r="SJK927" s="167"/>
      <c r="SJL927" s="167"/>
      <c r="SJM927" s="167"/>
      <c r="SJN927" s="167"/>
      <c r="SJO927" s="167"/>
      <c r="SJP927" s="167"/>
      <c r="SJQ927" s="167"/>
      <c r="SJR927" s="167"/>
      <c r="SJS927" s="167"/>
      <c r="SJT927" s="167"/>
      <c r="SJU927" s="167"/>
      <c r="SJV927" s="167"/>
      <c r="SJW927" s="167"/>
      <c r="SJX927" s="167"/>
      <c r="SJY927" s="167"/>
      <c r="SJZ927" s="167"/>
      <c r="SKA927" s="167"/>
      <c r="SKB927" s="167"/>
      <c r="SKC927" s="167"/>
      <c r="SKD927" s="167"/>
      <c r="SKE927" s="167"/>
      <c r="SKF927" s="167"/>
      <c r="SKG927" s="167"/>
      <c r="SKH927" s="167"/>
      <c r="SKI927" s="167"/>
      <c r="SKJ927" s="167"/>
      <c r="SKK927" s="167"/>
      <c r="SKL927" s="167"/>
      <c r="SKM927" s="167"/>
      <c r="SKN927" s="167"/>
      <c r="SKO927" s="167"/>
      <c r="SKP927" s="167"/>
      <c r="SKQ927" s="167"/>
      <c r="SKR927" s="167"/>
      <c r="SKS927" s="167"/>
      <c r="SKT927" s="167"/>
      <c r="SKU927" s="167"/>
      <c r="SKV927" s="167"/>
      <c r="SKW927" s="167"/>
      <c r="SKX927" s="167"/>
      <c r="SKY927" s="167"/>
      <c r="SKZ927" s="167"/>
      <c r="SLA927" s="167"/>
      <c r="SLB927" s="167"/>
      <c r="SLC927" s="167"/>
      <c r="SLD927" s="167"/>
      <c r="SLE927" s="167"/>
      <c r="SLF927" s="167"/>
      <c r="SLG927" s="167"/>
      <c r="SLH927" s="167"/>
      <c r="SLI927" s="167"/>
      <c r="SLJ927" s="167"/>
      <c r="SLK927" s="167"/>
      <c r="SLL927" s="167"/>
      <c r="SLM927" s="167"/>
      <c r="SLN927" s="167"/>
      <c r="SLO927" s="167"/>
      <c r="SLP927" s="167"/>
      <c r="SLQ927" s="167"/>
      <c r="SLR927" s="167"/>
      <c r="SLS927" s="167"/>
      <c r="SLT927" s="167"/>
      <c r="SLU927" s="167"/>
      <c r="SLV927" s="167"/>
      <c r="SLW927" s="167"/>
      <c r="SLX927" s="167"/>
      <c r="SLY927" s="167"/>
      <c r="SLZ927" s="167"/>
      <c r="SMA927" s="167"/>
      <c r="SMB927" s="167"/>
      <c r="SMC927" s="167"/>
      <c r="SMD927" s="167"/>
      <c r="SME927" s="167"/>
      <c r="SMF927" s="167"/>
      <c r="SMG927" s="167"/>
      <c r="SMH927" s="167"/>
      <c r="SMI927" s="167"/>
      <c r="SMJ927" s="167"/>
      <c r="SMK927" s="167"/>
      <c r="SML927" s="167"/>
      <c r="SMM927" s="167"/>
      <c r="SMN927" s="167"/>
      <c r="SMO927" s="167"/>
      <c r="SMP927" s="167"/>
      <c r="SMQ927" s="167"/>
      <c r="SMR927" s="167"/>
      <c r="SMS927" s="167"/>
      <c r="SMT927" s="167"/>
      <c r="SMU927" s="167"/>
      <c r="SMV927" s="167"/>
      <c r="SMW927" s="167"/>
      <c r="SMX927" s="167"/>
      <c r="SMY927" s="167"/>
      <c r="SMZ927" s="167"/>
      <c r="SNA927" s="167"/>
      <c r="SNB927" s="167"/>
      <c r="SNC927" s="167"/>
      <c r="SND927" s="167"/>
      <c r="SNE927" s="167"/>
      <c r="SNF927" s="167"/>
      <c r="SNG927" s="167"/>
      <c r="SNH927" s="167"/>
      <c r="SNI927" s="167"/>
      <c r="SNJ927" s="167"/>
      <c r="SNK927" s="167"/>
      <c r="SNL927" s="167"/>
      <c r="SNM927" s="167"/>
      <c r="SNN927" s="167"/>
      <c r="SNO927" s="167"/>
      <c r="SNP927" s="167"/>
      <c r="SNQ927" s="167"/>
      <c r="SNR927" s="167"/>
      <c r="SNS927" s="167"/>
      <c r="SNT927" s="167"/>
      <c r="SNU927" s="167"/>
      <c r="SNV927" s="167"/>
      <c r="SNW927" s="167"/>
      <c r="SNX927" s="167"/>
      <c r="SNY927" s="167"/>
      <c r="SNZ927" s="167"/>
      <c r="SOA927" s="167"/>
      <c r="SOB927" s="167"/>
      <c r="SOC927" s="167"/>
      <c r="SOD927" s="167"/>
      <c r="SOE927" s="167"/>
      <c r="SOF927" s="167"/>
      <c r="SOG927" s="167"/>
      <c r="SOH927" s="167"/>
      <c r="SOI927" s="167"/>
      <c r="SOJ927" s="167"/>
      <c r="SOK927" s="167"/>
      <c r="SOL927" s="167"/>
      <c r="SOM927" s="167"/>
      <c r="SON927" s="167"/>
      <c r="SOO927" s="167"/>
      <c r="SOP927" s="167"/>
      <c r="SOQ927" s="167"/>
      <c r="SOR927" s="167"/>
      <c r="SOS927" s="167"/>
      <c r="SOT927" s="167"/>
      <c r="SOU927" s="167"/>
      <c r="SOV927" s="167"/>
      <c r="SOW927" s="167"/>
      <c r="SOX927" s="167"/>
      <c r="SOY927" s="167"/>
      <c r="SOZ927" s="167"/>
      <c r="SPA927" s="167"/>
      <c r="SPB927" s="167"/>
      <c r="SPC927" s="167"/>
      <c r="SPD927" s="167"/>
      <c r="SPE927" s="167"/>
      <c r="SPF927" s="167"/>
      <c r="SPG927" s="167"/>
      <c r="SPH927" s="167"/>
      <c r="SPI927" s="167"/>
      <c r="SPJ927" s="167"/>
      <c r="SPK927" s="167"/>
      <c r="SPL927" s="167"/>
      <c r="SPM927" s="167"/>
      <c r="SPN927" s="167"/>
      <c r="SPO927" s="167"/>
      <c r="SPP927" s="167"/>
      <c r="SPQ927" s="167"/>
      <c r="SPR927" s="167"/>
      <c r="SPS927" s="167"/>
      <c r="SPT927" s="167"/>
      <c r="SPU927" s="167"/>
      <c r="SPV927" s="167"/>
      <c r="SPW927" s="167"/>
      <c r="SPX927" s="167"/>
      <c r="SPY927" s="167"/>
      <c r="SPZ927" s="167"/>
      <c r="SQA927" s="167"/>
      <c r="SQB927" s="167"/>
      <c r="SQC927" s="167"/>
      <c r="SQD927" s="167"/>
      <c r="SQE927" s="167"/>
      <c r="SQF927" s="167"/>
      <c r="SQG927" s="167"/>
      <c r="SQH927" s="167"/>
      <c r="SQI927" s="167"/>
      <c r="SQJ927" s="167"/>
      <c r="SQK927" s="167"/>
      <c r="SQL927" s="167"/>
      <c r="SQM927" s="167"/>
      <c r="SQN927" s="167"/>
      <c r="SQO927" s="167"/>
      <c r="SQP927" s="167"/>
      <c r="SQQ927" s="167"/>
      <c r="SQR927" s="167"/>
      <c r="SQS927" s="167"/>
      <c r="SQT927" s="167"/>
      <c r="SQU927" s="167"/>
      <c r="SQV927" s="167"/>
      <c r="SQW927" s="167"/>
      <c r="SQX927" s="167"/>
      <c r="SQY927" s="167"/>
      <c r="SQZ927" s="167"/>
      <c r="SRA927" s="167"/>
      <c r="SRB927" s="167"/>
      <c r="SRC927" s="167"/>
      <c r="SRD927" s="167"/>
      <c r="SRE927" s="167"/>
      <c r="SRF927" s="167"/>
      <c r="SRG927" s="167"/>
      <c r="SRH927" s="167"/>
      <c r="SRI927" s="167"/>
      <c r="SRJ927" s="167"/>
      <c r="SRK927" s="167"/>
      <c r="SRL927" s="167"/>
      <c r="SRM927" s="167"/>
      <c r="SRN927" s="167"/>
      <c r="SRO927" s="167"/>
      <c r="SRP927" s="167"/>
      <c r="SRQ927" s="167"/>
      <c r="SRR927" s="167"/>
      <c r="SRS927" s="167"/>
      <c r="SRT927" s="167"/>
      <c r="SRU927" s="167"/>
      <c r="SRV927" s="167"/>
      <c r="SRW927" s="167"/>
      <c r="SRX927" s="167"/>
      <c r="SRY927" s="167"/>
      <c r="SRZ927" s="167"/>
      <c r="SSA927" s="167"/>
      <c r="SSB927" s="167"/>
      <c r="SSC927" s="167"/>
      <c r="SSD927" s="167"/>
      <c r="SSE927" s="167"/>
      <c r="SSF927" s="167"/>
      <c r="SSG927" s="167"/>
      <c r="SSH927" s="167"/>
      <c r="SSI927" s="167"/>
      <c r="SSJ927" s="167"/>
      <c r="SSK927" s="167"/>
      <c r="SSL927" s="167"/>
      <c r="SSM927" s="167"/>
      <c r="SSN927" s="167"/>
      <c r="SSO927" s="167"/>
      <c r="SSP927" s="167"/>
      <c r="SSQ927" s="167"/>
      <c r="SSR927" s="167"/>
      <c r="SSS927" s="167"/>
      <c r="SST927" s="167"/>
      <c r="SSU927" s="167"/>
      <c r="SSV927" s="167"/>
      <c r="SSW927" s="167"/>
      <c r="SSX927" s="167"/>
      <c r="SSY927" s="167"/>
      <c r="SSZ927" s="167"/>
      <c r="STA927" s="167"/>
      <c r="STB927" s="167"/>
      <c r="STC927" s="167"/>
      <c r="STD927" s="167"/>
      <c r="STE927" s="167"/>
      <c r="STF927" s="167"/>
      <c r="STG927" s="167"/>
      <c r="STH927" s="167"/>
      <c r="STI927" s="167"/>
      <c r="STJ927" s="167"/>
      <c r="STK927" s="167"/>
      <c r="STL927" s="167"/>
      <c r="STM927" s="167"/>
      <c r="STN927" s="167"/>
      <c r="STO927" s="167"/>
      <c r="STP927" s="167"/>
      <c r="STQ927" s="167"/>
      <c r="STR927" s="167"/>
      <c r="STS927" s="167"/>
      <c r="STT927" s="167"/>
      <c r="STU927" s="167"/>
      <c r="STV927" s="167"/>
      <c r="STW927" s="167"/>
      <c r="STX927" s="167"/>
      <c r="STY927" s="167"/>
      <c r="STZ927" s="167"/>
      <c r="SUA927" s="167"/>
      <c r="SUB927" s="167"/>
      <c r="SUC927" s="167"/>
      <c r="SUD927" s="167"/>
      <c r="SUE927" s="167"/>
      <c r="SUF927" s="167"/>
      <c r="SUG927" s="167"/>
      <c r="SUH927" s="167"/>
      <c r="SUI927" s="167"/>
      <c r="SUJ927" s="167"/>
      <c r="SUK927" s="167"/>
      <c r="SUL927" s="167"/>
      <c r="SUM927" s="167"/>
      <c r="SUN927" s="167"/>
      <c r="SUO927" s="167"/>
      <c r="SUP927" s="167"/>
      <c r="SUQ927" s="167"/>
      <c r="SUR927" s="167"/>
      <c r="SUS927" s="167"/>
      <c r="SUT927" s="167"/>
      <c r="SUU927" s="167"/>
      <c r="SUV927" s="167"/>
      <c r="SUW927" s="167"/>
      <c r="SUX927" s="167"/>
      <c r="SUY927" s="167"/>
      <c r="SUZ927" s="167"/>
      <c r="SVA927" s="167"/>
      <c r="SVB927" s="167"/>
      <c r="SVC927" s="167"/>
      <c r="SVD927" s="167"/>
      <c r="SVE927" s="167"/>
      <c r="SVF927" s="167"/>
      <c r="SVG927" s="167"/>
      <c r="SVH927" s="167"/>
      <c r="SVI927" s="167"/>
      <c r="SVJ927" s="167"/>
      <c r="SVK927" s="167"/>
      <c r="SVL927" s="167"/>
      <c r="SVM927" s="167"/>
      <c r="SVN927" s="167"/>
      <c r="SVO927" s="167"/>
      <c r="SVP927" s="167"/>
      <c r="SVQ927" s="167"/>
      <c r="SVR927" s="167"/>
      <c r="SVS927" s="167"/>
      <c r="SVT927" s="167"/>
      <c r="SVU927" s="167"/>
      <c r="SVV927" s="167"/>
      <c r="SVW927" s="167"/>
      <c r="SVX927" s="167"/>
      <c r="SVY927" s="167"/>
      <c r="SVZ927" s="167"/>
      <c r="SWA927" s="167"/>
      <c r="SWB927" s="167"/>
      <c r="SWC927" s="167"/>
      <c r="SWD927" s="167"/>
      <c r="SWE927" s="167"/>
      <c r="SWF927" s="167"/>
      <c r="SWG927" s="167"/>
      <c r="SWH927" s="167"/>
      <c r="SWI927" s="167"/>
      <c r="SWJ927" s="167"/>
      <c r="SWK927" s="167"/>
      <c r="SWL927" s="167"/>
      <c r="SWM927" s="167"/>
      <c r="SWN927" s="167"/>
      <c r="SWO927" s="167"/>
      <c r="SWP927" s="167"/>
      <c r="SWQ927" s="167"/>
      <c r="SWR927" s="167"/>
      <c r="SWS927" s="167"/>
      <c r="SWT927" s="167"/>
      <c r="SWU927" s="167"/>
      <c r="SWV927" s="167"/>
      <c r="SWW927" s="167"/>
      <c r="SWX927" s="167"/>
      <c r="SWY927" s="167"/>
      <c r="SWZ927" s="167"/>
      <c r="SXA927" s="167"/>
      <c r="SXB927" s="167"/>
      <c r="SXC927" s="167"/>
      <c r="SXD927" s="167"/>
      <c r="SXE927" s="167"/>
      <c r="SXF927" s="167"/>
      <c r="SXG927" s="167"/>
      <c r="SXH927" s="167"/>
      <c r="SXI927" s="167"/>
      <c r="SXJ927" s="167"/>
      <c r="SXK927" s="167"/>
      <c r="SXL927" s="167"/>
      <c r="SXM927" s="167"/>
      <c r="SXN927" s="167"/>
      <c r="SXO927" s="167"/>
      <c r="SXP927" s="167"/>
      <c r="SXQ927" s="167"/>
      <c r="SXR927" s="167"/>
      <c r="SXS927" s="167"/>
      <c r="SXT927" s="167"/>
      <c r="SXU927" s="167"/>
      <c r="SXV927" s="167"/>
      <c r="SXW927" s="167"/>
      <c r="SXX927" s="167"/>
      <c r="SXY927" s="167"/>
      <c r="SXZ927" s="167"/>
      <c r="SYA927" s="167"/>
      <c r="SYB927" s="167"/>
      <c r="SYC927" s="167"/>
      <c r="SYD927" s="167"/>
      <c r="SYE927" s="167"/>
      <c r="SYF927" s="167"/>
      <c r="SYG927" s="167"/>
      <c r="SYH927" s="167"/>
      <c r="SYI927" s="167"/>
      <c r="SYJ927" s="167"/>
      <c r="SYK927" s="167"/>
      <c r="SYL927" s="167"/>
      <c r="SYM927" s="167"/>
      <c r="SYN927" s="167"/>
      <c r="SYO927" s="167"/>
      <c r="SYP927" s="167"/>
      <c r="SYQ927" s="167"/>
      <c r="SYR927" s="167"/>
      <c r="SYS927" s="167"/>
      <c r="SYT927" s="167"/>
      <c r="SYU927" s="167"/>
      <c r="SYV927" s="167"/>
      <c r="SYW927" s="167"/>
      <c r="SYX927" s="167"/>
      <c r="SYY927" s="167"/>
      <c r="SYZ927" s="167"/>
      <c r="SZA927" s="167"/>
      <c r="SZB927" s="167"/>
      <c r="SZC927" s="167"/>
      <c r="SZD927" s="167"/>
      <c r="SZE927" s="167"/>
      <c r="SZF927" s="167"/>
      <c r="SZG927" s="167"/>
      <c r="SZH927" s="167"/>
      <c r="SZI927" s="167"/>
      <c r="SZJ927" s="167"/>
      <c r="SZK927" s="167"/>
      <c r="SZL927" s="167"/>
      <c r="SZM927" s="167"/>
      <c r="SZN927" s="167"/>
      <c r="SZO927" s="167"/>
      <c r="SZP927" s="167"/>
      <c r="SZQ927" s="167"/>
      <c r="SZR927" s="167"/>
      <c r="SZS927" s="167"/>
      <c r="SZT927" s="167"/>
      <c r="SZU927" s="167"/>
      <c r="SZV927" s="167"/>
      <c r="SZW927" s="167"/>
      <c r="SZX927" s="167"/>
      <c r="SZY927" s="167"/>
      <c r="SZZ927" s="167"/>
      <c r="TAA927" s="167"/>
      <c r="TAB927" s="167"/>
      <c r="TAC927" s="167"/>
      <c r="TAD927" s="167"/>
      <c r="TAE927" s="167"/>
      <c r="TAF927" s="167"/>
      <c r="TAG927" s="167"/>
      <c r="TAH927" s="167"/>
      <c r="TAI927" s="167"/>
      <c r="TAJ927" s="167"/>
      <c r="TAK927" s="167"/>
      <c r="TAL927" s="167"/>
      <c r="TAM927" s="167"/>
      <c r="TAN927" s="167"/>
      <c r="TAO927" s="167"/>
      <c r="TAP927" s="167"/>
      <c r="TAQ927" s="167"/>
      <c r="TAR927" s="167"/>
      <c r="TAS927" s="167"/>
      <c r="TAT927" s="167"/>
      <c r="TAU927" s="167"/>
      <c r="TAV927" s="167"/>
      <c r="TAW927" s="167"/>
      <c r="TAX927" s="167"/>
      <c r="TAY927" s="167"/>
      <c r="TAZ927" s="167"/>
      <c r="TBA927" s="167"/>
      <c r="TBB927" s="167"/>
      <c r="TBC927" s="167"/>
      <c r="TBD927" s="167"/>
      <c r="TBE927" s="167"/>
      <c r="TBF927" s="167"/>
      <c r="TBG927" s="167"/>
      <c r="TBH927" s="167"/>
      <c r="TBI927" s="167"/>
      <c r="TBJ927" s="167"/>
      <c r="TBK927" s="167"/>
      <c r="TBL927" s="167"/>
      <c r="TBM927" s="167"/>
      <c r="TBN927" s="167"/>
      <c r="TBO927" s="167"/>
      <c r="TBP927" s="167"/>
      <c r="TBQ927" s="167"/>
      <c r="TBR927" s="167"/>
      <c r="TBS927" s="167"/>
      <c r="TBT927" s="167"/>
      <c r="TBU927" s="167"/>
      <c r="TBV927" s="167"/>
      <c r="TBW927" s="167"/>
      <c r="TBX927" s="167"/>
      <c r="TBY927" s="167"/>
      <c r="TBZ927" s="167"/>
      <c r="TCA927" s="167"/>
      <c r="TCB927" s="167"/>
      <c r="TCC927" s="167"/>
      <c r="TCD927" s="167"/>
      <c r="TCE927" s="167"/>
      <c r="TCF927" s="167"/>
      <c r="TCG927" s="167"/>
      <c r="TCH927" s="167"/>
      <c r="TCI927" s="167"/>
      <c r="TCJ927" s="167"/>
      <c r="TCK927" s="167"/>
      <c r="TCL927" s="167"/>
      <c r="TCM927" s="167"/>
      <c r="TCN927" s="167"/>
      <c r="TCO927" s="167"/>
      <c r="TCP927" s="167"/>
      <c r="TCQ927" s="167"/>
      <c r="TCR927" s="167"/>
      <c r="TCS927" s="167"/>
      <c r="TCT927" s="167"/>
      <c r="TCU927" s="167"/>
      <c r="TCV927" s="167"/>
      <c r="TCW927" s="167"/>
      <c r="TCX927" s="167"/>
      <c r="TCY927" s="167"/>
      <c r="TCZ927" s="167"/>
      <c r="TDA927" s="167"/>
      <c r="TDB927" s="167"/>
      <c r="TDC927" s="167"/>
      <c r="TDD927" s="167"/>
      <c r="TDE927" s="167"/>
      <c r="TDF927" s="167"/>
      <c r="TDG927" s="167"/>
      <c r="TDH927" s="167"/>
      <c r="TDI927" s="167"/>
      <c r="TDJ927" s="167"/>
      <c r="TDK927" s="167"/>
      <c r="TDL927" s="167"/>
      <c r="TDM927" s="167"/>
      <c r="TDN927" s="167"/>
      <c r="TDO927" s="167"/>
      <c r="TDP927" s="167"/>
      <c r="TDQ927" s="167"/>
      <c r="TDR927" s="167"/>
      <c r="TDS927" s="167"/>
      <c r="TDT927" s="167"/>
      <c r="TDU927" s="167"/>
      <c r="TDV927" s="167"/>
      <c r="TDW927" s="167"/>
      <c r="TDX927" s="167"/>
      <c r="TDY927" s="167"/>
      <c r="TDZ927" s="167"/>
      <c r="TEA927" s="167"/>
      <c r="TEB927" s="167"/>
      <c r="TEC927" s="167"/>
      <c r="TED927" s="167"/>
      <c r="TEE927" s="167"/>
      <c r="TEF927" s="167"/>
      <c r="TEG927" s="167"/>
      <c r="TEH927" s="167"/>
      <c r="TEI927" s="167"/>
      <c r="TEJ927" s="167"/>
      <c r="TEK927" s="167"/>
      <c r="TEL927" s="167"/>
      <c r="TEM927" s="167"/>
      <c r="TEN927" s="167"/>
      <c r="TEO927" s="167"/>
      <c r="TEP927" s="167"/>
      <c r="TEQ927" s="167"/>
      <c r="TER927" s="167"/>
      <c r="TES927" s="167"/>
      <c r="TET927" s="167"/>
      <c r="TEU927" s="167"/>
      <c r="TEV927" s="167"/>
      <c r="TEW927" s="167"/>
      <c r="TEX927" s="167"/>
      <c r="TEY927" s="167"/>
      <c r="TEZ927" s="167"/>
      <c r="TFA927" s="167"/>
      <c r="TFB927" s="167"/>
      <c r="TFC927" s="167"/>
      <c r="TFD927" s="167"/>
      <c r="TFE927" s="167"/>
      <c r="TFF927" s="167"/>
      <c r="TFG927" s="167"/>
      <c r="TFH927" s="167"/>
      <c r="TFI927" s="167"/>
      <c r="TFJ927" s="167"/>
      <c r="TFK927" s="167"/>
      <c r="TFL927" s="167"/>
      <c r="TFM927" s="167"/>
      <c r="TFN927" s="167"/>
      <c r="TFO927" s="167"/>
      <c r="TFP927" s="167"/>
      <c r="TFQ927" s="167"/>
      <c r="TFR927" s="167"/>
      <c r="TFS927" s="167"/>
      <c r="TFT927" s="167"/>
      <c r="TFU927" s="167"/>
      <c r="TFV927" s="167"/>
      <c r="TFW927" s="167"/>
      <c r="TFX927" s="167"/>
      <c r="TFY927" s="167"/>
      <c r="TFZ927" s="167"/>
      <c r="TGA927" s="167"/>
      <c r="TGB927" s="167"/>
      <c r="TGC927" s="167"/>
      <c r="TGD927" s="167"/>
      <c r="TGE927" s="167"/>
      <c r="TGF927" s="167"/>
      <c r="TGG927" s="167"/>
      <c r="TGH927" s="167"/>
      <c r="TGI927" s="167"/>
      <c r="TGJ927" s="167"/>
      <c r="TGK927" s="167"/>
      <c r="TGL927" s="167"/>
      <c r="TGM927" s="167"/>
      <c r="TGN927" s="167"/>
      <c r="TGO927" s="167"/>
      <c r="TGP927" s="167"/>
      <c r="TGQ927" s="167"/>
      <c r="TGR927" s="167"/>
      <c r="TGS927" s="167"/>
      <c r="TGT927" s="167"/>
      <c r="TGU927" s="167"/>
      <c r="TGV927" s="167"/>
      <c r="TGW927" s="167"/>
      <c r="TGX927" s="167"/>
      <c r="TGY927" s="167"/>
      <c r="TGZ927" s="167"/>
      <c r="THA927" s="167"/>
      <c r="THB927" s="167"/>
      <c r="THC927" s="167"/>
      <c r="THD927" s="167"/>
      <c r="THE927" s="167"/>
      <c r="THF927" s="167"/>
      <c r="THG927" s="167"/>
      <c r="THH927" s="167"/>
      <c r="THI927" s="167"/>
      <c r="THJ927" s="167"/>
      <c r="THK927" s="167"/>
      <c r="THL927" s="167"/>
      <c r="THM927" s="167"/>
      <c r="THN927" s="167"/>
      <c r="THO927" s="167"/>
      <c r="THP927" s="167"/>
      <c r="THQ927" s="167"/>
      <c r="THR927" s="167"/>
      <c r="THS927" s="167"/>
      <c r="THT927" s="167"/>
      <c r="THU927" s="167"/>
      <c r="THV927" s="167"/>
      <c r="THW927" s="167"/>
      <c r="THX927" s="167"/>
      <c r="THY927" s="167"/>
      <c r="THZ927" s="167"/>
      <c r="TIA927" s="167"/>
      <c r="TIB927" s="167"/>
      <c r="TIC927" s="167"/>
      <c r="TID927" s="167"/>
      <c r="TIE927" s="167"/>
      <c r="TIF927" s="167"/>
      <c r="TIG927" s="167"/>
      <c r="TIH927" s="167"/>
      <c r="TII927" s="167"/>
      <c r="TIJ927" s="167"/>
      <c r="TIK927" s="167"/>
      <c r="TIL927" s="167"/>
      <c r="TIM927" s="167"/>
      <c r="TIN927" s="167"/>
      <c r="TIO927" s="167"/>
      <c r="TIP927" s="167"/>
      <c r="TIQ927" s="167"/>
      <c r="TIR927" s="167"/>
      <c r="TIS927" s="167"/>
      <c r="TIT927" s="167"/>
      <c r="TIU927" s="167"/>
      <c r="TIV927" s="167"/>
      <c r="TIW927" s="167"/>
      <c r="TIX927" s="167"/>
      <c r="TIY927" s="167"/>
      <c r="TIZ927" s="167"/>
      <c r="TJA927" s="167"/>
      <c r="TJB927" s="167"/>
      <c r="TJC927" s="167"/>
      <c r="TJD927" s="167"/>
      <c r="TJE927" s="167"/>
      <c r="TJF927" s="167"/>
      <c r="TJG927" s="167"/>
      <c r="TJH927" s="167"/>
      <c r="TJI927" s="167"/>
      <c r="TJJ927" s="167"/>
      <c r="TJK927" s="167"/>
      <c r="TJL927" s="167"/>
      <c r="TJM927" s="167"/>
      <c r="TJN927" s="167"/>
      <c r="TJO927" s="167"/>
      <c r="TJP927" s="167"/>
      <c r="TJQ927" s="167"/>
      <c r="TJR927" s="167"/>
      <c r="TJS927" s="167"/>
      <c r="TJT927" s="167"/>
      <c r="TJU927" s="167"/>
      <c r="TJV927" s="167"/>
      <c r="TJW927" s="167"/>
      <c r="TJX927" s="167"/>
      <c r="TJY927" s="167"/>
      <c r="TJZ927" s="167"/>
      <c r="TKA927" s="167"/>
      <c r="TKB927" s="167"/>
      <c r="TKC927" s="167"/>
      <c r="TKD927" s="167"/>
      <c r="TKE927" s="167"/>
      <c r="TKF927" s="167"/>
      <c r="TKG927" s="167"/>
      <c r="TKH927" s="167"/>
      <c r="TKI927" s="167"/>
      <c r="TKJ927" s="167"/>
      <c r="TKK927" s="167"/>
      <c r="TKL927" s="167"/>
      <c r="TKM927" s="167"/>
      <c r="TKN927" s="167"/>
      <c r="TKO927" s="167"/>
      <c r="TKP927" s="167"/>
      <c r="TKQ927" s="167"/>
      <c r="TKR927" s="167"/>
      <c r="TKS927" s="167"/>
      <c r="TKT927" s="167"/>
      <c r="TKU927" s="167"/>
      <c r="TKV927" s="167"/>
      <c r="TKW927" s="167"/>
      <c r="TKX927" s="167"/>
      <c r="TKY927" s="167"/>
      <c r="TKZ927" s="167"/>
      <c r="TLA927" s="167"/>
      <c r="TLB927" s="167"/>
      <c r="TLC927" s="167"/>
      <c r="TLD927" s="167"/>
      <c r="TLE927" s="167"/>
      <c r="TLF927" s="167"/>
      <c r="TLG927" s="167"/>
      <c r="TLH927" s="167"/>
      <c r="TLI927" s="167"/>
      <c r="TLJ927" s="167"/>
      <c r="TLK927" s="167"/>
      <c r="TLL927" s="167"/>
      <c r="TLM927" s="167"/>
      <c r="TLN927" s="167"/>
      <c r="TLO927" s="167"/>
      <c r="TLP927" s="167"/>
      <c r="TLQ927" s="167"/>
      <c r="TLR927" s="167"/>
      <c r="TLS927" s="167"/>
      <c r="TLT927" s="167"/>
      <c r="TLU927" s="167"/>
      <c r="TLV927" s="167"/>
      <c r="TLW927" s="167"/>
      <c r="TLX927" s="167"/>
      <c r="TLY927" s="167"/>
      <c r="TLZ927" s="167"/>
      <c r="TMA927" s="167"/>
      <c r="TMB927" s="167"/>
      <c r="TMC927" s="167"/>
      <c r="TMD927" s="167"/>
      <c r="TME927" s="167"/>
      <c r="TMF927" s="167"/>
      <c r="TMG927" s="167"/>
      <c r="TMH927" s="167"/>
      <c r="TMI927" s="167"/>
      <c r="TMJ927" s="167"/>
      <c r="TMK927" s="167"/>
      <c r="TML927" s="167"/>
      <c r="TMM927" s="167"/>
      <c r="TMN927" s="167"/>
      <c r="TMO927" s="167"/>
      <c r="TMP927" s="167"/>
      <c r="TMQ927" s="167"/>
      <c r="TMR927" s="167"/>
      <c r="TMS927" s="167"/>
      <c r="TMT927" s="167"/>
      <c r="TMU927" s="167"/>
      <c r="TMV927" s="167"/>
      <c r="TMW927" s="167"/>
      <c r="TMX927" s="167"/>
      <c r="TMY927" s="167"/>
      <c r="TMZ927" s="167"/>
      <c r="TNA927" s="167"/>
      <c r="TNB927" s="167"/>
      <c r="TNC927" s="167"/>
      <c r="TND927" s="167"/>
      <c r="TNE927" s="167"/>
      <c r="TNF927" s="167"/>
      <c r="TNG927" s="167"/>
      <c r="TNH927" s="167"/>
      <c r="TNI927" s="167"/>
      <c r="TNJ927" s="167"/>
      <c r="TNK927" s="167"/>
      <c r="TNL927" s="167"/>
      <c r="TNM927" s="167"/>
      <c r="TNN927" s="167"/>
      <c r="TNO927" s="167"/>
      <c r="TNP927" s="167"/>
      <c r="TNQ927" s="167"/>
      <c r="TNR927" s="167"/>
      <c r="TNS927" s="167"/>
      <c r="TNT927" s="167"/>
      <c r="TNU927" s="167"/>
      <c r="TNV927" s="167"/>
      <c r="TNW927" s="167"/>
      <c r="TNX927" s="167"/>
      <c r="TNY927" s="167"/>
      <c r="TNZ927" s="167"/>
      <c r="TOA927" s="167"/>
      <c r="TOB927" s="167"/>
      <c r="TOC927" s="167"/>
      <c r="TOD927" s="167"/>
      <c r="TOE927" s="167"/>
      <c r="TOF927" s="167"/>
      <c r="TOG927" s="167"/>
      <c r="TOH927" s="167"/>
      <c r="TOI927" s="167"/>
      <c r="TOJ927" s="167"/>
      <c r="TOK927" s="167"/>
      <c r="TOL927" s="167"/>
      <c r="TOM927" s="167"/>
      <c r="TON927" s="167"/>
      <c r="TOO927" s="167"/>
      <c r="TOP927" s="167"/>
      <c r="TOQ927" s="167"/>
      <c r="TOR927" s="167"/>
      <c r="TOS927" s="167"/>
      <c r="TOT927" s="167"/>
      <c r="TOU927" s="167"/>
      <c r="TOV927" s="167"/>
      <c r="TOW927" s="167"/>
      <c r="TOX927" s="167"/>
      <c r="TOY927" s="167"/>
      <c r="TOZ927" s="167"/>
      <c r="TPA927" s="167"/>
      <c r="TPB927" s="167"/>
      <c r="TPC927" s="167"/>
      <c r="TPD927" s="167"/>
      <c r="TPE927" s="167"/>
      <c r="TPF927" s="167"/>
      <c r="TPG927" s="167"/>
      <c r="TPH927" s="167"/>
      <c r="TPI927" s="167"/>
      <c r="TPJ927" s="167"/>
      <c r="TPK927" s="167"/>
      <c r="TPL927" s="167"/>
      <c r="TPM927" s="167"/>
      <c r="TPN927" s="167"/>
      <c r="TPO927" s="167"/>
      <c r="TPP927" s="167"/>
      <c r="TPQ927" s="167"/>
      <c r="TPR927" s="167"/>
      <c r="TPS927" s="167"/>
      <c r="TPT927" s="167"/>
      <c r="TPU927" s="167"/>
      <c r="TPV927" s="167"/>
      <c r="TPW927" s="167"/>
      <c r="TPX927" s="167"/>
      <c r="TPY927" s="167"/>
      <c r="TPZ927" s="167"/>
      <c r="TQA927" s="167"/>
      <c r="TQB927" s="167"/>
      <c r="TQC927" s="167"/>
      <c r="TQD927" s="167"/>
      <c r="TQE927" s="167"/>
      <c r="TQF927" s="167"/>
      <c r="TQG927" s="167"/>
      <c r="TQH927" s="167"/>
      <c r="TQI927" s="167"/>
      <c r="TQJ927" s="167"/>
      <c r="TQK927" s="167"/>
      <c r="TQL927" s="167"/>
      <c r="TQM927" s="167"/>
      <c r="TQN927" s="167"/>
      <c r="TQO927" s="167"/>
      <c r="TQP927" s="167"/>
      <c r="TQQ927" s="167"/>
      <c r="TQR927" s="167"/>
      <c r="TQS927" s="167"/>
      <c r="TQT927" s="167"/>
      <c r="TQU927" s="167"/>
      <c r="TQV927" s="167"/>
      <c r="TQW927" s="167"/>
      <c r="TQX927" s="167"/>
      <c r="TQY927" s="167"/>
      <c r="TQZ927" s="167"/>
      <c r="TRA927" s="167"/>
      <c r="TRB927" s="167"/>
      <c r="TRC927" s="167"/>
      <c r="TRD927" s="167"/>
      <c r="TRE927" s="167"/>
      <c r="TRF927" s="167"/>
      <c r="TRG927" s="167"/>
      <c r="TRH927" s="167"/>
      <c r="TRI927" s="167"/>
      <c r="TRJ927" s="167"/>
      <c r="TRK927" s="167"/>
      <c r="TRL927" s="167"/>
      <c r="TRM927" s="167"/>
      <c r="TRN927" s="167"/>
      <c r="TRO927" s="167"/>
      <c r="TRP927" s="167"/>
      <c r="TRQ927" s="167"/>
      <c r="TRR927" s="167"/>
      <c r="TRS927" s="167"/>
      <c r="TRT927" s="167"/>
      <c r="TRU927" s="167"/>
      <c r="TRV927" s="167"/>
      <c r="TRW927" s="167"/>
      <c r="TRX927" s="167"/>
      <c r="TRY927" s="167"/>
      <c r="TRZ927" s="167"/>
      <c r="TSA927" s="167"/>
      <c r="TSB927" s="167"/>
      <c r="TSC927" s="167"/>
      <c r="TSD927" s="167"/>
      <c r="TSE927" s="167"/>
      <c r="TSF927" s="167"/>
      <c r="TSG927" s="167"/>
      <c r="TSH927" s="167"/>
      <c r="TSI927" s="167"/>
      <c r="TSJ927" s="167"/>
      <c r="TSK927" s="167"/>
      <c r="TSL927" s="167"/>
      <c r="TSM927" s="167"/>
      <c r="TSN927" s="167"/>
      <c r="TSO927" s="167"/>
      <c r="TSP927" s="167"/>
      <c r="TSQ927" s="167"/>
      <c r="TSR927" s="167"/>
      <c r="TSS927" s="167"/>
      <c r="TST927" s="167"/>
      <c r="TSU927" s="167"/>
      <c r="TSV927" s="167"/>
      <c r="TSW927" s="167"/>
      <c r="TSX927" s="167"/>
      <c r="TSY927" s="167"/>
      <c r="TSZ927" s="167"/>
      <c r="TTA927" s="167"/>
      <c r="TTB927" s="167"/>
      <c r="TTC927" s="167"/>
      <c r="TTD927" s="167"/>
      <c r="TTE927" s="167"/>
      <c r="TTF927" s="167"/>
      <c r="TTG927" s="167"/>
      <c r="TTH927" s="167"/>
      <c r="TTI927" s="167"/>
      <c r="TTJ927" s="167"/>
      <c r="TTK927" s="167"/>
      <c r="TTL927" s="167"/>
      <c r="TTM927" s="167"/>
      <c r="TTN927" s="167"/>
      <c r="TTO927" s="167"/>
      <c r="TTP927" s="167"/>
      <c r="TTQ927" s="167"/>
      <c r="TTR927" s="167"/>
      <c r="TTS927" s="167"/>
      <c r="TTT927" s="167"/>
      <c r="TTU927" s="167"/>
      <c r="TTV927" s="167"/>
      <c r="TTW927" s="167"/>
      <c r="TTX927" s="167"/>
      <c r="TTY927" s="167"/>
      <c r="TTZ927" s="167"/>
      <c r="TUA927" s="167"/>
      <c r="TUB927" s="167"/>
      <c r="TUC927" s="167"/>
      <c r="TUD927" s="167"/>
      <c r="TUE927" s="167"/>
      <c r="TUF927" s="167"/>
      <c r="TUG927" s="167"/>
      <c r="TUH927" s="167"/>
      <c r="TUI927" s="167"/>
      <c r="TUJ927" s="167"/>
      <c r="TUK927" s="167"/>
      <c r="TUL927" s="167"/>
      <c r="TUM927" s="167"/>
      <c r="TUN927" s="167"/>
      <c r="TUO927" s="167"/>
      <c r="TUP927" s="167"/>
      <c r="TUQ927" s="167"/>
      <c r="TUR927" s="167"/>
      <c r="TUS927" s="167"/>
      <c r="TUT927" s="167"/>
      <c r="TUU927" s="167"/>
      <c r="TUV927" s="167"/>
      <c r="TUW927" s="167"/>
      <c r="TUX927" s="167"/>
      <c r="TUY927" s="167"/>
      <c r="TUZ927" s="167"/>
      <c r="TVA927" s="167"/>
      <c r="TVB927" s="167"/>
      <c r="TVC927" s="167"/>
      <c r="TVD927" s="167"/>
      <c r="TVE927" s="167"/>
      <c r="TVF927" s="167"/>
      <c r="TVG927" s="167"/>
      <c r="TVH927" s="167"/>
      <c r="TVI927" s="167"/>
      <c r="TVJ927" s="167"/>
      <c r="TVK927" s="167"/>
      <c r="TVL927" s="167"/>
      <c r="TVM927" s="167"/>
      <c r="TVN927" s="167"/>
      <c r="TVO927" s="167"/>
      <c r="TVP927" s="167"/>
      <c r="TVQ927" s="167"/>
      <c r="TVR927" s="167"/>
      <c r="TVS927" s="167"/>
      <c r="TVT927" s="167"/>
      <c r="TVU927" s="167"/>
      <c r="TVV927" s="167"/>
      <c r="TVW927" s="167"/>
      <c r="TVX927" s="167"/>
      <c r="TVY927" s="167"/>
      <c r="TVZ927" s="167"/>
      <c r="TWA927" s="167"/>
      <c r="TWB927" s="167"/>
      <c r="TWC927" s="167"/>
      <c r="TWD927" s="167"/>
      <c r="TWE927" s="167"/>
      <c r="TWF927" s="167"/>
      <c r="TWG927" s="167"/>
      <c r="TWH927" s="167"/>
      <c r="TWI927" s="167"/>
      <c r="TWJ927" s="167"/>
      <c r="TWK927" s="167"/>
      <c r="TWL927" s="167"/>
      <c r="TWM927" s="167"/>
      <c r="TWN927" s="167"/>
      <c r="TWO927" s="167"/>
      <c r="TWP927" s="167"/>
      <c r="TWQ927" s="167"/>
      <c r="TWR927" s="167"/>
      <c r="TWS927" s="167"/>
      <c r="TWT927" s="167"/>
      <c r="TWU927" s="167"/>
      <c r="TWV927" s="167"/>
      <c r="TWW927" s="167"/>
      <c r="TWX927" s="167"/>
      <c r="TWY927" s="167"/>
      <c r="TWZ927" s="167"/>
      <c r="TXA927" s="167"/>
      <c r="TXB927" s="167"/>
      <c r="TXC927" s="167"/>
      <c r="TXD927" s="167"/>
      <c r="TXE927" s="167"/>
      <c r="TXF927" s="167"/>
      <c r="TXG927" s="167"/>
      <c r="TXH927" s="167"/>
      <c r="TXI927" s="167"/>
      <c r="TXJ927" s="167"/>
      <c r="TXK927" s="167"/>
      <c r="TXL927" s="167"/>
      <c r="TXM927" s="167"/>
      <c r="TXN927" s="167"/>
      <c r="TXO927" s="167"/>
      <c r="TXP927" s="167"/>
      <c r="TXQ927" s="167"/>
      <c r="TXR927" s="167"/>
      <c r="TXS927" s="167"/>
      <c r="TXT927" s="167"/>
      <c r="TXU927" s="167"/>
      <c r="TXV927" s="167"/>
      <c r="TXW927" s="167"/>
      <c r="TXX927" s="167"/>
      <c r="TXY927" s="167"/>
      <c r="TXZ927" s="167"/>
      <c r="TYA927" s="167"/>
      <c r="TYB927" s="167"/>
      <c r="TYC927" s="167"/>
      <c r="TYD927" s="167"/>
      <c r="TYE927" s="167"/>
      <c r="TYF927" s="167"/>
      <c r="TYG927" s="167"/>
      <c r="TYH927" s="167"/>
      <c r="TYI927" s="167"/>
      <c r="TYJ927" s="167"/>
      <c r="TYK927" s="167"/>
      <c r="TYL927" s="167"/>
      <c r="TYM927" s="167"/>
      <c r="TYN927" s="167"/>
      <c r="TYO927" s="167"/>
      <c r="TYP927" s="167"/>
      <c r="TYQ927" s="167"/>
      <c r="TYR927" s="167"/>
      <c r="TYS927" s="167"/>
      <c r="TYT927" s="167"/>
      <c r="TYU927" s="167"/>
      <c r="TYV927" s="167"/>
      <c r="TYW927" s="167"/>
      <c r="TYX927" s="167"/>
      <c r="TYY927" s="167"/>
      <c r="TYZ927" s="167"/>
      <c r="TZA927" s="167"/>
      <c r="TZB927" s="167"/>
      <c r="TZC927" s="167"/>
      <c r="TZD927" s="167"/>
      <c r="TZE927" s="167"/>
      <c r="TZF927" s="167"/>
      <c r="TZG927" s="167"/>
      <c r="TZH927" s="167"/>
      <c r="TZI927" s="167"/>
      <c r="TZJ927" s="167"/>
      <c r="TZK927" s="167"/>
      <c r="TZL927" s="167"/>
      <c r="TZM927" s="167"/>
      <c r="TZN927" s="167"/>
      <c r="TZO927" s="167"/>
      <c r="TZP927" s="167"/>
      <c r="TZQ927" s="167"/>
      <c r="TZR927" s="167"/>
      <c r="TZS927" s="167"/>
      <c r="TZT927" s="167"/>
      <c r="TZU927" s="167"/>
      <c r="TZV927" s="167"/>
      <c r="TZW927" s="167"/>
      <c r="TZX927" s="167"/>
      <c r="TZY927" s="167"/>
      <c r="TZZ927" s="167"/>
      <c r="UAA927" s="167"/>
      <c r="UAB927" s="167"/>
      <c r="UAC927" s="167"/>
      <c r="UAD927" s="167"/>
      <c r="UAE927" s="167"/>
      <c r="UAF927" s="167"/>
      <c r="UAG927" s="167"/>
      <c r="UAH927" s="167"/>
      <c r="UAI927" s="167"/>
      <c r="UAJ927" s="167"/>
      <c r="UAK927" s="167"/>
      <c r="UAL927" s="167"/>
      <c r="UAM927" s="167"/>
      <c r="UAN927" s="167"/>
      <c r="UAO927" s="167"/>
      <c r="UAP927" s="167"/>
      <c r="UAQ927" s="167"/>
      <c r="UAR927" s="167"/>
      <c r="UAS927" s="167"/>
      <c r="UAT927" s="167"/>
      <c r="UAU927" s="167"/>
      <c r="UAV927" s="167"/>
      <c r="UAW927" s="167"/>
      <c r="UAX927" s="167"/>
      <c r="UAY927" s="167"/>
      <c r="UAZ927" s="167"/>
      <c r="UBA927" s="167"/>
      <c r="UBB927" s="167"/>
      <c r="UBC927" s="167"/>
      <c r="UBD927" s="167"/>
      <c r="UBE927" s="167"/>
      <c r="UBF927" s="167"/>
      <c r="UBG927" s="167"/>
      <c r="UBH927" s="167"/>
      <c r="UBI927" s="167"/>
      <c r="UBJ927" s="167"/>
      <c r="UBK927" s="167"/>
      <c r="UBL927" s="167"/>
      <c r="UBM927" s="167"/>
      <c r="UBN927" s="167"/>
      <c r="UBO927" s="167"/>
      <c r="UBP927" s="167"/>
      <c r="UBQ927" s="167"/>
      <c r="UBR927" s="167"/>
      <c r="UBS927" s="167"/>
      <c r="UBT927" s="167"/>
      <c r="UBU927" s="167"/>
      <c r="UBV927" s="167"/>
      <c r="UBW927" s="167"/>
      <c r="UBX927" s="167"/>
      <c r="UBY927" s="167"/>
      <c r="UBZ927" s="167"/>
      <c r="UCA927" s="167"/>
      <c r="UCB927" s="167"/>
      <c r="UCC927" s="167"/>
      <c r="UCD927" s="167"/>
      <c r="UCE927" s="167"/>
      <c r="UCF927" s="167"/>
      <c r="UCG927" s="167"/>
      <c r="UCH927" s="167"/>
      <c r="UCI927" s="167"/>
      <c r="UCJ927" s="167"/>
      <c r="UCK927" s="167"/>
      <c r="UCL927" s="167"/>
      <c r="UCM927" s="167"/>
      <c r="UCN927" s="167"/>
      <c r="UCO927" s="167"/>
      <c r="UCP927" s="167"/>
      <c r="UCQ927" s="167"/>
      <c r="UCR927" s="167"/>
      <c r="UCS927" s="167"/>
      <c r="UCT927" s="167"/>
      <c r="UCU927" s="167"/>
      <c r="UCV927" s="167"/>
      <c r="UCW927" s="167"/>
      <c r="UCX927" s="167"/>
      <c r="UCY927" s="167"/>
      <c r="UCZ927" s="167"/>
      <c r="UDA927" s="167"/>
      <c r="UDB927" s="167"/>
      <c r="UDC927" s="167"/>
      <c r="UDD927" s="167"/>
      <c r="UDE927" s="167"/>
      <c r="UDF927" s="167"/>
      <c r="UDG927" s="167"/>
      <c r="UDH927" s="167"/>
      <c r="UDI927" s="167"/>
      <c r="UDJ927" s="167"/>
      <c r="UDK927" s="167"/>
      <c r="UDL927" s="167"/>
      <c r="UDM927" s="167"/>
      <c r="UDN927" s="167"/>
      <c r="UDO927" s="167"/>
      <c r="UDP927" s="167"/>
      <c r="UDQ927" s="167"/>
      <c r="UDR927" s="167"/>
      <c r="UDS927" s="167"/>
      <c r="UDT927" s="167"/>
      <c r="UDU927" s="167"/>
      <c r="UDV927" s="167"/>
      <c r="UDW927" s="167"/>
      <c r="UDX927" s="167"/>
      <c r="UDY927" s="167"/>
      <c r="UDZ927" s="167"/>
      <c r="UEA927" s="167"/>
      <c r="UEB927" s="167"/>
      <c r="UEC927" s="167"/>
      <c r="UED927" s="167"/>
      <c r="UEE927" s="167"/>
      <c r="UEF927" s="167"/>
      <c r="UEG927" s="167"/>
      <c r="UEH927" s="167"/>
      <c r="UEI927" s="167"/>
      <c r="UEJ927" s="167"/>
      <c r="UEK927" s="167"/>
      <c r="UEL927" s="167"/>
      <c r="UEM927" s="167"/>
      <c r="UEN927" s="167"/>
      <c r="UEO927" s="167"/>
      <c r="UEP927" s="167"/>
      <c r="UEQ927" s="167"/>
      <c r="UER927" s="167"/>
      <c r="UES927" s="167"/>
      <c r="UET927" s="167"/>
      <c r="UEU927" s="167"/>
      <c r="UEV927" s="167"/>
      <c r="UEW927" s="167"/>
      <c r="UEX927" s="167"/>
      <c r="UEY927" s="167"/>
      <c r="UEZ927" s="167"/>
      <c r="UFA927" s="167"/>
      <c r="UFB927" s="167"/>
      <c r="UFC927" s="167"/>
      <c r="UFD927" s="167"/>
      <c r="UFE927" s="167"/>
      <c r="UFF927" s="167"/>
      <c r="UFG927" s="167"/>
      <c r="UFH927" s="167"/>
      <c r="UFI927" s="167"/>
      <c r="UFJ927" s="167"/>
      <c r="UFK927" s="167"/>
      <c r="UFL927" s="167"/>
      <c r="UFM927" s="167"/>
      <c r="UFN927" s="167"/>
      <c r="UFO927" s="167"/>
      <c r="UFP927" s="167"/>
      <c r="UFQ927" s="167"/>
      <c r="UFR927" s="167"/>
      <c r="UFS927" s="167"/>
      <c r="UFT927" s="167"/>
      <c r="UFU927" s="167"/>
      <c r="UFV927" s="167"/>
      <c r="UFW927" s="167"/>
      <c r="UFX927" s="167"/>
      <c r="UFY927" s="167"/>
      <c r="UFZ927" s="167"/>
      <c r="UGA927" s="167"/>
      <c r="UGB927" s="167"/>
      <c r="UGC927" s="167"/>
      <c r="UGD927" s="167"/>
      <c r="UGE927" s="167"/>
      <c r="UGF927" s="167"/>
      <c r="UGG927" s="167"/>
      <c r="UGH927" s="167"/>
      <c r="UGI927" s="167"/>
      <c r="UGJ927" s="167"/>
      <c r="UGK927" s="167"/>
      <c r="UGL927" s="167"/>
      <c r="UGM927" s="167"/>
      <c r="UGN927" s="167"/>
      <c r="UGO927" s="167"/>
      <c r="UGP927" s="167"/>
      <c r="UGQ927" s="167"/>
      <c r="UGR927" s="167"/>
      <c r="UGS927" s="167"/>
      <c r="UGT927" s="167"/>
      <c r="UGU927" s="167"/>
      <c r="UGV927" s="167"/>
      <c r="UGW927" s="167"/>
      <c r="UGX927" s="167"/>
      <c r="UGY927" s="167"/>
      <c r="UGZ927" s="167"/>
      <c r="UHA927" s="167"/>
      <c r="UHB927" s="167"/>
      <c r="UHC927" s="167"/>
      <c r="UHD927" s="167"/>
      <c r="UHE927" s="167"/>
      <c r="UHF927" s="167"/>
      <c r="UHG927" s="167"/>
      <c r="UHH927" s="167"/>
      <c r="UHI927" s="167"/>
      <c r="UHJ927" s="167"/>
      <c r="UHK927" s="167"/>
      <c r="UHL927" s="167"/>
      <c r="UHM927" s="167"/>
      <c r="UHN927" s="167"/>
      <c r="UHO927" s="167"/>
      <c r="UHP927" s="167"/>
      <c r="UHQ927" s="167"/>
      <c r="UHR927" s="167"/>
      <c r="UHS927" s="167"/>
      <c r="UHT927" s="167"/>
      <c r="UHU927" s="167"/>
      <c r="UHV927" s="167"/>
      <c r="UHW927" s="167"/>
      <c r="UHX927" s="167"/>
      <c r="UHY927" s="167"/>
      <c r="UHZ927" s="167"/>
      <c r="UIA927" s="167"/>
      <c r="UIB927" s="167"/>
      <c r="UIC927" s="167"/>
      <c r="UID927" s="167"/>
      <c r="UIE927" s="167"/>
      <c r="UIF927" s="167"/>
      <c r="UIG927" s="167"/>
      <c r="UIH927" s="167"/>
      <c r="UII927" s="167"/>
      <c r="UIJ927" s="167"/>
      <c r="UIK927" s="167"/>
      <c r="UIL927" s="167"/>
      <c r="UIM927" s="167"/>
      <c r="UIN927" s="167"/>
      <c r="UIO927" s="167"/>
      <c r="UIP927" s="167"/>
      <c r="UIQ927" s="167"/>
      <c r="UIR927" s="167"/>
      <c r="UIS927" s="167"/>
      <c r="UIT927" s="167"/>
      <c r="UIU927" s="167"/>
      <c r="UIV927" s="167"/>
      <c r="UIW927" s="167"/>
      <c r="UIX927" s="167"/>
      <c r="UIY927" s="167"/>
      <c r="UIZ927" s="167"/>
      <c r="UJA927" s="167"/>
      <c r="UJB927" s="167"/>
      <c r="UJC927" s="167"/>
      <c r="UJD927" s="167"/>
      <c r="UJE927" s="167"/>
      <c r="UJF927" s="167"/>
      <c r="UJG927" s="167"/>
      <c r="UJH927" s="167"/>
      <c r="UJI927" s="167"/>
      <c r="UJJ927" s="167"/>
      <c r="UJK927" s="167"/>
      <c r="UJL927" s="167"/>
      <c r="UJM927" s="167"/>
      <c r="UJN927" s="167"/>
      <c r="UJO927" s="167"/>
      <c r="UJP927" s="167"/>
      <c r="UJQ927" s="167"/>
      <c r="UJR927" s="167"/>
      <c r="UJS927" s="167"/>
      <c r="UJT927" s="167"/>
      <c r="UJU927" s="167"/>
      <c r="UJV927" s="167"/>
      <c r="UJW927" s="167"/>
      <c r="UJX927" s="167"/>
      <c r="UJY927" s="167"/>
      <c r="UJZ927" s="167"/>
      <c r="UKA927" s="167"/>
      <c r="UKB927" s="167"/>
      <c r="UKC927" s="167"/>
      <c r="UKD927" s="167"/>
      <c r="UKE927" s="167"/>
      <c r="UKF927" s="167"/>
      <c r="UKG927" s="167"/>
      <c r="UKH927" s="167"/>
      <c r="UKI927" s="167"/>
      <c r="UKJ927" s="167"/>
      <c r="UKK927" s="167"/>
      <c r="UKL927" s="167"/>
      <c r="UKM927" s="167"/>
      <c r="UKN927" s="167"/>
      <c r="UKO927" s="167"/>
      <c r="UKP927" s="167"/>
      <c r="UKQ927" s="167"/>
      <c r="UKR927" s="167"/>
      <c r="UKS927" s="167"/>
      <c r="UKT927" s="167"/>
      <c r="UKU927" s="167"/>
      <c r="UKV927" s="167"/>
      <c r="UKW927" s="167"/>
      <c r="UKX927" s="167"/>
      <c r="UKY927" s="167"/>
      <c r="UKZ927" s="167"/>
      <c r="ULA927" s="167"/>
      <c r="ULB927" s="167"/>
      <c r="ULC927" s="167"/>
      <c r="ULD927" s="167"/>
      <c r="ULE927" s="167"/>
      <c r="ULF927" s="167"/>
      <c r="ULG927" s="167"/>
      <c r="ULH927" s="167"/>
      <c r="ULI927" s="167"/>
      <c r="ULJ927" s="167"/>
      <c r="ULK927" s="167"/>
      <c r="ULL927" s="167"/>
      <c r="ULM927" s="167"/>
      <c r="ULN927" s="167"/>
      <c r="ULO927" s="167"/>
      <c r="ULP927" s="167"/>
      <c r="ULQ927" s="167"/>
      <c r="ULR927" s="167"/>
      <c r="ULS927" s="167"/>
      <c r="ULT927" s="167"/>
      <c r="ULU927" s="167"/>
      <c r="ULV927" s="167"/>
      <c r="ULW927" s="167"/>
      <c r="ULX927" s="167"/>
      <c r="ULY927" s="167"/>
      <c r="ULZ927" s="167"/>
      <c r="UMA927" s="167"/>
      <c r="UMB927" s="167"/>
      <c r="UMC927" s="167"/>
      <c r="UMD927" s="167"/>
      <c r="UME927" s="167"/>
      <c r="UMF927" s="167"/>
      <c r="UMG927" s="167"/>
      <c r="UMH927" s="167"/>
      <c r="UMI927" s="167"/>
      <c r="UMJ927" s="167"/>
      <c r="UMK927" s="167"/>
      <c r="UML927" s="167"/>
      <c r="UMM927" s="167"/>
      <c r="UMN927" s="167"/>
      <c r="UMO927" s="167"/>
      <c r="UMP927" s="167"/>
      <c r="UMQ927" s="167"/>
      <c r="UMR927" s="167"/>
      <c r="UMS927" s="167"/>
      <c r="UMT927" s="167"/>
      <c r="UMU927" s="167"/>
      <c r="UMV927" s="167"/>
      <c r="UMW927" s="167"/>
      <c r="UMX927" s="167"/>
      <c r="UMY927" s="167"/>
      <c r="UMZ927" s="167"/>
      <c r="UNA927" s="167"/>
      <c r="UNB927" s="167"/>
      <c r="UNC927" s="167"/>
      <c r="UND927" s="167"/>
      <c r="UNE927" s="167"/>
      <c r="UNF927" s="167"/>
      <c r="UNG927" s="167"/>
      <c r="UNH927" s="167"/>
      <c r="UNI927" s="167"/>
      <c r="UNJ927" s="167"/>
      <c r="UNK927" s="167"/>
      <c r="UNL927" s="167"/>
      <c r="UNM927" s="167"/>
      <c r="UNN927" s="167"/>
      <c r="UNO927" s="167"/>
      <c r="UNP927" s="167"/>
      <c r="UNQ927" s="167"/>
      <c r="UNR927" s="167"/>
      <c r="UNS927" s="167"/>
      <c r="UNT927" s="167"/>
      <c r="UNU927" s="167"/>
      <c r="UNV927" s="167"/>
      <c r="UNW927" s="167"/>
      <c r="UNX927" s="167"/>
      <c r="UNY927" s="167"/>
      <c r="UNZ927" s="167"/>
      <c r="UOA927" s="167"/>
      <c r="UOB927" s="167"/>
      <c r="UOC927" s="167"/>
      <c r="UOD927" s="167"/>
      <c r="UOE927" s="167"/>
      <c r="UOF927" s="167"/>
      <c r="UOG927" s="167"/>
      <c r="UOH927" s="167"/>
      <c r="UOI927" s="167"/>
      <c r="UOJ927" s="167"/>
      <c r="UOK927" s="167"/>
      <c r="UOL927" s="167"/>
      <c r="UOM927" s="167"/>
      <c r="UON927" s="167"/>
      <c r="UOO927" s="167"/>
      <c r="UOP927" s="167"/>
      <c r="UOQ927" s="167"/>
      <c r="UOR927" s="167"/>
      <c r="UOS927" s="167"/>
      <c r="UOT927" s="167"/>
      <c r="UOU927" s="167"/>
      <c r="UOV927" s="167"/>
      <c r="UOW927" s="167"/>
      <c r="UOX927" s="167"/>
      <c r="UOY927" s="167"/>
      <c r="UOZ927" s="167"/>
      <c r="UPA927" s="167"/>
      <c r="UPB927" s="167"/>
      <c r="UPC927" s="167"/>
      <c r="UPD927" s="167"/>
      <c r="UPE927" s="167"/>
      <c r="UPF927" s="167"/>
      <c r="UPG927" s="167"/>
      <c r="UPH927" s="167"/>
      <c r="UPI927" s="167"/>
      <c r="UPJ927" s="167"/>
      <c r="UPK927" s="167"/>
      <c r="UPL927" s="167"/>
      <c r="UPM927" s="167"/>
      <c r="UPN927" s="167"/>
      <c r="UPO927" s="167"/>
      <c r="UPP927" s="167"/>
      <c r="UPQ927" s="167"/>
      <c r="UPR927" s="167"/>
      <c r="UPS927" s="167"/>
      <c r="UPT927" s="167"/>
      <c r="UPU927" s="167"/>
      <c r="UPV927" s="167"/>
      <c r="UPW927" s="167"/>
      <c r="UPX927" s="167"/>
      <c r="UPY927" s="167"/>
      <c r="UPZ927" s="167"/>
      <c r="UQA927" s="167"/>
      <c r="UQB927" s="167"/>
      <c r="UQC927" s="167"/>
      <c r="UQD927" s="167"/>
      <c r="UQE927" s="167"/>
      <c r="UQF927" s="167"/>
      <c r="UQG927" s="167"/>
      <c r="UQH927" s="167"/>
      <c r="UQI927" s="167"/>
      <c r="UQJ927" s="167"/>
      <c r="UQK927" s="167"/>
      <c r="UQL927" s="167"/>
      <c r="UQM927" s="167"/>
      <c r="UQN927" s="167"/>
      <c r="UQO927" s="167"/>
      <c r="UQP927" s="167"/>
      <c r="UQQ927" s="167"/>
      <c r="UQR927" s="167"/>
      <c r="UQS927" s="167"/>
      <c r="UQT927" s="167"/>
      <c r="UQU927" s="167"/>
      <c r="UQV927" s="167"/>
      <c r="UQW927" s="167"/>
      <c r="UQX927" s="167"/>
      <c r="UQY927" s="167"/>
      <c r="UQZ927" s="167"/>
      <c r="URA927" s="167"/>
      <c r="URB927" s="167"/>
      <c r="URC927" s="167"/>
      <c r="URD927" s="167"/>
      <c r="URE927" s="167"/>
      <c r="URF927" s="167"/>
      <c r="URG927" s="167"/>
      <c r="URH927" s="167"/>
      <c r="URI927" s="167"/>
      <c r="URJ927" s="167"/>
      <c r="URK927" s="167"/>
      <c r="URL927" s="167"/>
      <c r="URM927" s="167"/>
      <c r="URN927" s="167"/>
      <c r="URO927" s="167"/>
      <c r="URP927" s="167"/>
      <c r="URQ927" s="167"/>
      <c r="URR927" s="167"/>
      <c r="URS927" s="167"/>
      <c r="URT927" s="167"/>
      <c r="URU927" s="167"/>
      <c r="URV927" s="167"/>
      <c r="URW927" s="167"/>
      <c r="URX927" s="167"/>
      <c r="URY927" s="167"/>
      <c r="URZ927" s="167"/>
      <c r="USA927" s="167"/>
      <c r="USB927" s="167"/>
      <c r="USC927" s="167"/>
      <c r="USD927" s="167"/>
      <c r="USE927" s="167"/>
      <c r="USF927" s="167"/>
      <c r="USG927" s="167"/>
      <c r="USH927" s="167"/>
      <c r="USI927" s="167"/>
      <c r="USJ927" s="167"/>
      <c r="USK927" s="167"/>
      <c r="USL927" s="167"/>
      <c r="USM927" s="167"/>
      <c r="USN927" s="167"/>
      <c r="USO927" s="167"/>
      <c r="USP927" s="167"/>
      <c r="USQ927" s="167"/>
      <c r="USR927" s="167"/>
      <c r="USS927" s="167"/>
      <c r="UST927" s="167"/>
      <c r="USU927" s="167"/>
      <c r="USV927" s="167"/>
      <c r="USW927" s="167"/>
      <c r="USX927" s="167"/>
      <c r="USY927" s="167"/>
      <c r="USZ927" s="167"/>
      <c r="UTA927" s="167"/>
      <c r="UTB927" s="167"/>
      <c r="UTC927" s="167"/>
      <c r="UTD927" s="167"/>
      <c r="UTE927" s="167"/>
      <c r="UTF927" s="167"/>
      <c r="UTG927" s="167"/>
      <c r="UTH927" s="167"/>
      <c r="UTI927" s="167"/>
      <c r="UTJ927" s="167"/>
      <c r="UTK927" s="167"/>
      <c r="UTL927" s="167"/>
      <c r="UTM927" s="167"/>
      <c r="UTN927" s="167"/>
      <c r="UTO927" s="167"/>
      <c r="UTP927" s="167"/>
      <c r="UTQ927" s="167"/>
      <c r="UTR927" s="167"/>
      <c r="UTS927" s="167"/>
      <c r="UTT927" s="167"/>
      <c r="UTU927" s="167"/>
      <c r="UTV927" s="167"/>
      <c r="UTW927" s="167"/>
      <c r="UTX927" s="167"/>
      <c r="UTY927" s="167"/>
      <c r="UTZ927" s="167"/>
      <c r="UUA927" s="167"/>
      <c r="UUB927" s="167"/>
      <c r="UUC927" s="167"/>
      <c r="UUD927" s="167"/>
      <c r="UUE927" s="167"/>
      <c r="UUF927" s="167"/>
      <c r="UUG927" s="167"/>
      <c r="UUH927" s="167"/>
      <c r="UUI927" s="167"/>
      <c r="UUJ927" s="167"/>
      <c r="UUK927" s="167"/>
      <c r="UUL927" s="167"/>
      <c r="UUM927" s="167"/>
      <c r="UUN927" s="167"/>
      <c r="UUO927" s="167"/>
      <c r="UUP927" s="167"/>
      <c r="UUQ927" s="167"/>
      <c r="UUR927" s="167"/>
      <c r="UUS927" s="167"/>
      <c r="UUT927" s="167"/>
      <c r="UUU927" s="167"/>
      <c r="UUV927" s="167"/>
      <c r="UUW927" s="167"/>
      <c r="UUX927" s="167"/>
      <c r="UUY927" s="167"/>
      <c r="UUZ927" s="167"/>
      <c r="UVA927" s="167"/>
      <c r="UVB927" s="167"/>
      <c r="UVC927" s="167"/>
      <c r="UVD927" s="167"/>
      <c r="UVE927" s="167"/>
      <c r="UVF927" s="167"/>
      <c r="UVG927" s="167"/>
      <c r="UVH927" s="167"/>
      <c r="UVI927" s="167"/>
      <c r="UVJ927" s="167"/>
      <c r="UVK927" s="167"/>
      <c r="UVL927" s="167"/>
      <c r="UVM927" s="167"/>
      <c r="UVN927" s="167"/>
      <c r="UVO927" s="167"/>
      <c r="UVP927" s="167"/>
      <c r="UVQ927" s="167"/>
      <c r="UVR927" s="167"/>
      <c r="UVS927" s="167"/>
      <c r="UVT927" s="167"/>
      <c r="UVU927" s="167"/>
      <c r="UVV927" s="167"/>
      <c r="UVW927" s="167"/>
      <c r="UVX927" s="167"/>
      <c r="UVY927" s="167"/>
      <c r="UVZ927" s="167"/>
      <c r="UWA927" s="167"/>
      <c r="UWB927" s="167"/>
      <c r="UWC927" s="167"/>
      <c r="UWD927" s="167"/>
      <c r="UWE927" s="167"/>
      <c r="UWF927" s="167"/>
      <c r="UWG927" s="167"/>
      <c r="UWH927" s="167"/>
      <c r="UWI927" s="167"/>
      <c r="UWJ927" s="167"/>
      <c r="UWK927" s="167"/>
      <c r="UWL927" s="167"/>
      <c r="UWM927" s="167"/>
      <c r="UWN927" s="167"/>
      <c r="UWO927" s="167"/>
      <c r="UWP927" s="167"/>
      <c r="UWQ927" s="167"/>
      <c r="UWR927" s="167"/>
      <c r="UWS927" s="167"/>
      <c r="UWT927" s="167"/>
      <c r="UWU927" s="167"/>
      <c r="UWV927" s="167"/>
      <c r="UWW927" s="167"/>
      <c r="UWX927" s="167"/>
      <c r="UWY927" s="167"/>
      <c r="UWZ927" s="167"/>
      <c r="UXA927" s="167"/>
      <c r="UXB927" s="167"/>
      <c r="UXC927" s="167"/>
      <c r="UXD927" s="167"/>
      <c r="UXE927" s="167"/>
      <c r="UXF927" s="167"/>
      <c r="UXG927" s="167"/>
      <c r="UXH927" s="167"/>
      <c r="UXI927" s="167"/>
      <c r="UXJ927" s="167"/>
      <c r="UXK927" s="167"/>
      <c r="UXL927" s="167"/>
      <c r="UXM927" s="167"/>
      <c r="UXN927" s="167"/>
      <c r="UXO927" s="167"/>
      <c r="UXP927" s="167"/>
      <c r="UXQ927" s="167"/>
      <c r="UXR927" s="167"/>
      <c r="UXS927" s="167"/>
      <c r="UXT927" s="167"/>
      <c r="UXU927" s="167"/>
      <c r="UXV927" s="167"/>
      <c r="UXW927" s="167"/>
      <c r="UXX927" s="167"/>
      <c r="UXY927" s="167"/>
      <c r="UXZ927" s="167"/>
      <c r="UYA927" s="167"/>
      <c r="UYB927" s="167"/>
      <c r="UYC927" s="167"/>
      <c r="UYD927" s="167"/>
      <c r="UYE927" s="167"/>
      <c r="UYF927" s="167"/>
      <c r="UYG927" s="167"/>
      <c r="UYH927" s="167"/>
      <c r="UYI927" s="167"/>
      <c r="UYJ927" s="167"/>
      <c r="UYK927" s="167"/>
      <c r="UYL927" s="167"/>
      <c r="UYM927" s="167"/>
      <c r="UYN927" s="167"/>
      <c r="UYO927" s="167"/>
      <c r="UYP927" s="167"/>
      <c r="UYQ927" s="167"/>
      <c r="UYR927" s="167"/>
      <c r="UYS927" s="167"/>
      <c r="UYT927" s="167"/>
      <c r="UYU927" s="167"/>
      <c r="UYV927" s="167"/>
      <c r="UYW927" s="167"/>
      <c r="UYX927" s="167"/>
      <c r="UYY927" s="167"/>
      <c r="UYZ927" s="167"/>
      <c r="UZA927" s="167"/>
      <c r="UZB927" s="167"/>
      <c r="UZC927" s="167"/>
      <c r="UZD927" s="167"/>
      <c r="UZE927" s="167"/>
      <c r="UZF927" s="167"/>
      <c r="UZG927" s="167"/>
      <c r="UZH927" s="167"/>
      <c r="UZI927" s="167"/>
      <c r="UZJ927" s="167"/>
      <c r="UZK927" s="167"/>
      <c r="UZL927" s="167"/>
      <c r="UZM927" s="167"/>
      <c r="UZN927" s="167"/>
      <c r="UZO927" s="167"/>
      <c r="UZP927" s="167"/>
      <c r="UZQ927" s="167"/>
      <c r="UZR927" s="167"/>
      <c r="UZS927" s="167"/>
      <c r="UZT927" s="167"/>
      <c r="UZU927" s="167"/>
      <c r="UZV927" s="167"/>
      <c r="UZW927" s="167"/>
      <c r="UZX927" s="167"/>
      <c r="UZY927" s="167"/>
      <c r="UZZ927" s="167"/>
      <c r="VAA927" s="167"/>
      <c r="VAB927" s="167"/>
      <c r="VAC927" s="167"/>
      <c r="VAD927" s="167"/>
      <c r="VAE927" s="167"/>
      <c r="VAF927" s="167"/>
      <c r="VAG927" s="167"/>
      <c r="VAH927" s="167"/>
      <c r="VAI927" s="167"/>
      <c r="VAJ927" s="167"/>
      <c r="VAK927" s="167"/>
      <c r="VAL927" s="167"/>
      <c r="VAM927" s="167"/>
      <c r="VAN927" s="167"/>
      <c r="VAO927" s="167"/>
      <c r="VAP927" s="167"/>
      <c r="VAQ927" s="167"/>
      <c r="VAR927" s="167"/>
      <c r="VAS927" s="167"/>
      <c r="VAT927" s="167"/>
      <c r="VAU927" s="167"/>
      <c r="VAV927" s="167"/>
      <c r="VAW927" s="167"/>
      <c r="VAX927" s="167"/>
      <c r="VAY927" s="167"/>
      <c r="VAZ927" s="167"/>
      <c r="VBA927" s="167"/>
      <c r="VBB927" s="167"/>
      <c r="VBC927" s="167"/>
      <c r="VBD927" s="167"/>
      <c r="VBE927" s="167"/>
      <c r="VBF927" s="167"/>
      <c r="VBG927" s="167"/>
      <c r="VBH927" s="167"/>
      <c r="VBI927" s="167"/>
      <c r="VBJ927" s="167"/>
      <c r="VBK927" s="167"/>
      <c r="VBL927" s="167"/>
      <c r="VBM927" s="167"/>
      <c r="VBN927" s="167"/>
      <c r="VBO927" s="167"/>
      <c r="VBP927" s="167"/>
      <c r="VBQ927" s="167"/>
      <c r="VBR927" s="167"/>
      <c r="VBS927" s="167"/>
      <c r="VBT927" s="167"/>
      <c r="VBU927" s="167"/>
      <c r="VBV927" s="167"/>
      <c r="VBW927" s="167"/>
      <c r="VBX927" s="167"/>
      <c r="VBY927" s="167"/>
      <c r="VBZ927" s="167"/>
      <c r="VCA927" s="167"/>
      <c r="VCB927" s="167"/>
      <c r="VCC927" s="167"/>
      <c r="VCD927" s="167"/>
      <c r="VCE927" s="167"/>
      <c r="VCF927" s="167"/>
      <c r="VCG927" s="167"/>
      <c r="VCH927" s="167"/>
      <c r="VCI927" s="167"/>
      <c r="VCJ927" s="167"/>
      <c r="VCK927" s="167"/>
      <c r="VCL927" s="167"/>
      <c r="VCM927" s="167"/>
      <c r="VCN927" s="167"/>
      <c r="VCO927" s="167"/>
      <c r="VCP927" s="167"/>
      <c r="VCQ927" s="167"/>
      <c r="VCR927" s="167"/>
      <c r="VCS927" s="167"/>
      <c r="VCT927" s="167"/>
      <c r="VCU927" s="167"/>
      <c r="VCV927" s="167"/>
      <c r="VCW927" s="167"/>
      <c r="VCX927" s="167"/>
      <c r="VCY927" s="167"/>
      <c r="VCZ927" s="167"/>
      <c r="VDA927" s="167"/>
      <c r="VDB927" s="167"/>
      <c r="VDC927" s="167"/>
      <c r="VDD927" s="167"/>
      <c r="VDE927" s="167"/>
      <c r="VDF927" s="167"/>
      <c r="VDG927" s="167"/>
      <c r="VDH927" s="167"/>
      <c r="VDI927" s="167"/>
      <c r="VDJ927" s="167"/>
      <c r="VDK927" s="167"/>
      <c r="VDL927" s="167"/>
      <c r="VDM927" s="167"/>
      <c r="VDN927" s="167"/>
      <c r="VDO927" s="167"/>
      <c r="VDP927" s="167"/>
      <c r="VDQ927" s="167"/>
      <c r="VDR927" s="167"/>
      <c r="VDS927" s="167"/>
      <c r="VDT927" s="167"/>
      <c r="VDU927" s="167"/>
      <c r="VDV927" s="167"/>
      <c r="VDW927" s="167"/>
      <c r="VDX927" s="167"/>
      <c r="VDY927" s="167"/>
      <c r="VDZ927" s="167"/>
      <c r="VEA927" s="167"/>
      <c r="VEB927" s="167"/>
      <c r="VEC927" s="167"/>
      <c r="VED927" s="167"/>
      <c r="VEE927" s="167"/>
      <c r="VEF927" s="167"/>
      <c r="VEG927" s="167"/>
      <c r="VEH927" s="167"/>
      <c r="VEI927" s="167"/>
      <c r="VEJ927" s="167"/>
      <c r="VEK927" s="167"/>
      <c r="VEL927" s="167"/>
      <c r="VEM927" s="167"/>
      <c r="VEN927" s="167"/>
      <c r="VEO927" s="167"/>
      <c r="VEP927" s="167"/>
      <c r="VEQ927" s="167"/>
      <c r="VER927" s="167"/>
      <c r="VES927" s="167"/>
      <c r="VET927" s="167"/>
      <c r="VEU927" s="167"/>
      <c r="VEV927" s="167"/>
      <c r="VEW927" s="167"/>
      <c r="VEX927" s="167"/>
      <c r="VEY927" s="167"/>
      <c r="VEZ927" s="167"/>
      <c r="VFA927" s="167"/>
      <c r="VFB927" s="167"/>
      <c r="VFC927" s="167"/>
      <c r="VFD927" s="167"/>
      <c r="VFE927" s="167"/>
      <c r="VFF927" s="167"/>
      <c r="VFG927" s="167"/>
      <c r="VFH927" s="167"/>
      <c r="VFI927" s="167"/>
      <c r="VFJ927" s="167"/>
      <c r="VFK927" s="167"/>
      <c r="VFL927" s="167"/>
      <c r="VFM927" s="167"/>
      <c r="VFN927" s="167"/>
      <c r="VFO927" s="167"/>
      <c r="VFP927" s="167"/>
      <c r="VFQ927" s="167"/>
      <c r="VFR927" s="167"/>
      <c r="VFS927" s="167"/>
      <c r="VFT927" s="167"/>
      <c r="VFU927" s="167"/>
      <c r="VFV927" s="167"/>
      <c r="VFW927" s="167"/>
      <c r="VFX927" s="167"/>
      <c r="VFY927" s="167"/>
      <c r="VFZ927" s="167"/>
      <c r="VGA927" s="167"/>
      <c r="VGB927" s="167"/>
      <c r="VGC927" s="167"/>
      <c r="VGD927" s="167"/>
      <c r="VGE927" s="167"/>
      <c r="VGF927" s="167"/>
      <c r="VGG927" s="167"/>
      <c r="VGH927" s="167"/>
      <c r="VGI927" s="167"/>
      <c r="VGJ927" s="167"/>
      <c r="VGK927" s="167"/>
      <c r="VGL927" s="167"/>
      <c r="VGM927" s="167"/>
      <c r="VGN927" s="167"/>
      <c r="VGO927" s="167"/>
      <c r="VGP927" s="167"/>
      <c r="VGQ927" s="167"/>
      <c r="VGR927" s="167"/>
      <c r="VGS927" s="167"/>
      <c r="VGT927" s="167"/>
      <c r="VGU927" s="167"/>
      <c r="VGV927" s="167"/>
      <c r="VGW927" s="167"/>
      <c r="VGX927" s="167"/>
      <c r="VGY927" s="167"/>
      <c r="VGZ927" s="167"/>
      <c r="VHA927" s="167"/>
      <c r="VHB927" s="167"/>
      <c r="VHC927" s="167"/>
      <c r="VHD927" s="167"/>
      <c r="VHE927" s="167"/>
      <c r="VHF927" s="167"/>
      <c r="VHG927" s="167"/>
      <c r="VHH927" s="167"/>
      <c r="VHI927" s="167"/>
      <c r="VHJ927" s="167"/>
      <c r="VHK927" s="167"/>
      <c r="VHL927" s="167"/>
      <c r="VHM927" s="167"/>
      <c r="VHN927" s="167"/>
      <c r="VHO927" s="167"/>
      <c r="VHP927" s="167"/>
      <c r="VHQ927" s="167"/>
      <c r="VHR927" s="167"/>
      <c r="VHS927" s="167"/>
      <c r="VHT927" s="167"/>
      <c r="VHU927" s="167"/>
      <c r="VHV927" s="167"/>
      <c r="VHW927" s="167"/>
      <c r="VHX927" s="167"/>
      <c r="VHY927" s="167"/>
      <c r="VHZ927" s="167"/>
      <c r="VIA927" s="167"/>
      <c r="VIB927" s="167"/>
      <c r="VIC927" s="167"/>
      <c r="VID927" s="167"/>
      <c r="VIE927" s="167"/>
      <c r="VIF927" s="167"/>
      <c r="VIG927" s="167"/>
      <c r="VIH927" s="167"/>
      <c r="VII927" s="167"/>
      <c r="VIJ927" s="167"/>
      <c r="VIK927" s="167"/>
      <c r="VIL927" s="167"/>
      <c r="VIM927" s="167"/>
      <c r="VIN927" s="167"/>
      <c r="VIO927" s="167"/>
      <c r="VIP927" s="167"/>
      <c r="VIQ927" s="167"/>
      <c r="VIR927" s="167"/>
      <c r="VIS927" s="167"/>
      <c r="VIT927" s="167"/>
      <c r="VIU927" s="167"/>
      <c r="VIV927" s="167"/>
      <c r="VIW927" s="167"/>
      <c r="VIX927" s="167"/>
      <c r="VIY927" s="167"/>
      <c r="VIZ927" s="167"/>
      <c r="VJA927" s="167"/>
      <c r="VJB927" s="167"/>
      <c r="VJC927" s="167"/>
      <c r="VJD927" s="167"/>
      <c r="VJE927" s="167"/>
      <c r="VJF927" s="167"/>
      <c r="VJG927" s="167"/>
      <c r="VJH927" s="167"/>
      <c r="VJI927" s="167"/>
      <c r="VJJ927" s="167"/>
      <c r="VJK927" s="167"/>
      <c r="VJL927" s="167"/>
      <c r="VJM927" s="167"/>
      <c r="VJN927" s="167"/>
      <c r="VJO927" s="167"/>
      <c r="VJP927" s="167"/>
      <c r="VJQ927" s="167"/>
      <c r="VJR927" s="167"/>
      <c r="VJS927" s="167"/>
      <c r="VJT927" s="167"/>
      <c r="VJU927" s="167"/>
      <c r="VJV927" s="167"/>
      <c r="VJW927" s="167"/>
      <c r="VJX927" s="167"/>
      <c r="VJY927" s="167"/>
      <c r="VJZ927" s="167"/>
      <c r="VKA927" s="167"/>
      <c r="VKB927" s="167"/>
      <c r="VKC927" s="167"/>
      <c r="VKD927" s="167"/>
      <c r="VKE927" s="167"/>
      <c r="VKF927" s="167"/>
      <c r="VKG927" s="167"/>
      <c r="VKH927" s="167"/>
      <c r="VKI927" s="167"/>
      <c r="VKJ927" s="167"/>
      <c r="VKK927" s="167"/>
      <c r="VKL927" s="167"/>
      <c r="VKM927" s="167"/>
      <c r="VKN927" s="167"/>
      <c r="VKO927" s="167"/>
      <c r="VKP927" s="167"/>
      <c r="VKQ927" s="167"/>
      <c r="VKR927" s="167"/>
      <c r="VKS927" s="167"/>
      <c r="VKT927" s="167"/>
      <c r="VKU927" s="167"/>
      <c r="VKV927" s="167"/>
      <c r="VKW927" s="167"/>
      <c r="VKX927" s="167"/>
      <c r="VKY927" s="167"/>
      <c r="VKZ927" s="167"/>
      <c r="VLA927" s="167"/>
      <c r="VLB927" s="167"/>
      <c r="VLC927" s="167"/>
      <c r="VLD927" s="167"/>
      <c r="VLE927" s="167"/>
      <c r="VLF927" s="167"/>
      <c r="VLG927" s="167"/>
      <c r="VLH927" s="167"/>
      <c r="VLI927" s="167"/>
      <c r="VLJ927" s="167"/>
      <c r="VLK927" s="167"/>
      <c r="VLL927" s="167"/>
      <c r="VLM927" s="167"/>
      <c r="VLN927" s="167"/>
      <c r="VLO927" s="167"/>
      <c r="VLP927" s="167"/>
      <c r="VLQ927" s="167"/>
      <c r="VLR927" s="167"/>
      <c r="VLS927" s="167"/>
      <c r="VLT927" s="167"/>
      <c r="VLU927" s="167"/>
      <c r="VLV927" s="167"/>
      <c r="VLW927" s="167"/>
      <c r="VLX927" s="167"/>
      <c r="VLY927" s="167"/>
      <c r="VLZ927" s="167"/>
      <c r="VMA927" s="167"/>
      <c r="VMB927" s="167"/>
      <c r="VMC927" s="167"/>
      <c r="VMD927" s="167"/>
      <c r="VME927" s="167"/>
      <c r="VMF927" s="167"/>
      <c r="VMG927" s="167"/>
      <c r="VMH927" s="167"/>
      <c r="VMI927" s="167"/>
      <c r="VMJ927" s="167"/>
      <c r="VMK927" s="167"/>
      <c r="VML927" s="167"/>
      <c r="VMM927" s="167"/>
      <c r="VMN927" s="167"/>
      <c r="VMO927" s="167"/>
      <c r="VMP927" s="167"/>
      <c r="VMQ927" s="167"/>
      <c r="VMR927" s="167"/>
      <c r="VMS927" s="167"/>
      <c r="VMT927" s="167"/>
      <c r="VMU927" s="167"/>
      <c r="VMV927" s="167"/>
      <c r="VMW927" s="167"/>
      <c r="VMX927" s="167"/>
      <c r="VMY927" s="167"/>
      <c r="VMZ927" s="167"/>
      <c r="VNA927" s="167"/>
      <c r="VNB927" s="167"/>
      <c r="VNC927" s="167"/>
      <c r="VND927" s="167"/>
      <c r="VNE927" s="167"/>
      <c r="VNF927" s="167"/>
      <c r="VNG927" s="167"/>
      <c r="VNH927" s="167"/>
      <c r="VNI927" s="167"/>
      <c r="VNJ927" s="167"/>
      <c r="VNK927" s="167"/>
      <c r="VNL927" s="167"/>
      <c r="VNM927" s="167"/>
      <c r="VNN927" s="167"/>
      <c r="VNO927" s="167"/>
      <c r="VNP927" s="167"/>
      <c r="VNQ927" s="167"/>
      <c r="VNR927" s="167"/>
      <c r="VNS927" s="167"/>
      <c r="VNT927" s="167"/>
      <c r="VNU927" s="167"/>
      <c r="VNV927" s="167"/>
      <c r="VNW927" s="167"/>
      <c r="VNX927" s="167"/>
      <c r="VNY927" s="167"/>
      <c r="VNZ927" s="167"/>
      <c r="VOA927" s="167"/>
      <c r="VOB927" s="167"/>
      <c r="VOC927" s="167"/>
      <c r="VOD927" s="167"/>
      <c r="VOE927" s="167"/>
      <c r="VOF927" s="167"/>
      <c r="VOG927" s="167"/>
      <c r="VOH927" s="167"/>
      <c r="VOI927" s="167"/>
      <c r="VOJ927" s="167"/>
      <c r="VOK927" s="167"/>
      <c r="VOL927" s="167"/>
      <c r="VOM927" s="167"/>
      <c r="VON927" s="167"/>
      <c r="VOO927" s="167"/>
      <c r="VOP927" s="167"/>
      <c r="VOQ927" s="167"/>
      <c r="VOR927" s="167"/>
      <c r="VOS927" s="167"/>
      <c r="VOT927" s="167"/>
      <c r="VOU927" s="167"/>
      <c r="VOV927" s="167"/>
      <c r="VOW927" s="167"/>
      <c r="VOX927" s="167"/>
      <c r="VOY927" s="167"/>
      <c r="VOZ927" s="167"/>
      <c r="VPA927" s="167"/>
      <c r="VPB927" s="167"/>
      <c r="VPC927" s="167"/>
      <c r="VPD927" s="167"/>
      <c r="VPE927" s="167"/>
      <c r="VPF927" s="167"/>
      <c r="VPG927" s="167"/>
      <c r="VPH927" s="167"/>
      <c r="VPI927" s="167"/>
      <c r="VPJ927" s="167"/>
      <c r="VPK927" s="167"/>
      <c r="VPL927" s="167"/>
      <c r="VPM927" s="167"/>
      <c r="VPN927" s="167"/>
      <c r="VPO927" s="167"/>
      <c r="VPP927" s="167"/>
      <c r="VPQ927" s="167"/>
      <c r="VPR927" s="167"/>
      <c r="VPS927" s="167"/>
      <c r="VPT927" s="167"/>
      <c r="VPU927" s="167"/>
      <c r="VPV927" s="167"/>
      <c r="VPW927" s="167"/>
      <c r="VPX927" s="167"/>
      <c r="VPY927" s="167"/>
      <c r="VPZ927" s="167"/>
      <c r="VQA927" s="167"/>
      <c r="VQB927" s="167"/>
      <c r="VQC927" s="167"/>
      <c r="VQD927" s="167"/>
      <c r="VQE927" s="167"/>
      <c r="VQF927" s="167"/>
      <c r="VQG927" s="167"/>
      <c r="VQH927" s="167"/>
      <c r="VQI927" s="167"/>
      <c r="VQJ927" s="167"/>
      <c r="VQK927" s="167"/>
      <c r="VQL927" s="167"/>
      <c r="VQM927" s="167"/>
      <c r="VQN927" s="167"/>
      <c r="VQO927" s="167"/>
      <c r="VQP927" s="167"/>
      <c r="VQQ927" s="167"/>
      <c r="VQR927" s="167"/>
      <c r="VQS927" s="167"/>
      <c r="VQT927" s="167"/>
      <c r="VQU927" s="167"/>
      <c r="VQV927" s="167"/>
      <c r="VQW927" s="167"/>
      <c r="VQX927" s="167"/>
      <c r="VQY927" s="167"/>
      <c r="VQZ927" s="167"/>
      <c r="VRA927" s="167"/>
      <c r="VRB927" s="167"/>
      <c r="VRC927" s="167"/>
      <c r="VRD927" s="167"/>
      <c r="VRE927" s="167"/>
      <c r="VRF927" s="167"/>
      <c r="VRG927" s="167"/>
      <c r="VRH927" s="167"/>
      <c r="VRI927" s="167"/>
      <c r="VRJ927" s="167"/>
      <c r="VRK927" s="167"/>
      <c r="VRL927" s="167"/>
      <c r="VRM927" s="167"/>
      <c r="VRN927" s="167"/>
      <c r="VRO927" s="167"/>
      <c r="VRP927" s="167"/>
      <c r="VRQ927" s="167"/>
      <c r="VRR927" s="167"/>
      <c r="VRS927" s="167"/>
      <c r="VRT927" s="167"/>
      <c r="VRU927" s="167"/>
      <c r="VRV927" s="167"/>
      <c r="VRW927" s="167"/>
      <c r="VRX927" s="167"/>
      <c r="VRY927" s="167"/>
      <c r="VRZ927" s="167"/>
      <c r="VSA927" s="167"/>
      <c r="VSB927" s="167"/>
      <c r="VSC927" s="167"/>
      <c r="VSD927" s="167"/>
      <c r="VSE927" s="167"/>
      <c r="VSF927" s="167"/>
      <c r="VSG927" s="167"/>
      <c r="VSH927" s="167"/>
      <c r="VSI927" s="167"/>
      <c r="VSJ927" s="167"/>
      <c r="VSK927" s="167"/>
      <c r="VSL927" s="167"/>
      <c r="VSM927" s="167"/>
      <c r="VSN927" s="167"/>
      <c r="VSO927" s="167"/>
      <c r="VSP927" s="167"/>
      <c r="VSQ927" s="167"/>
      <c r="VSR927" s="167"/>
      <c r="VSS927" s="167"/>
      <c r="VST927" s="167"/>
      <c r="VSU927" s="167"/>
      <c r="VSV927" s="167"/>
      <c r="VSW927" s="167"/>
      <c r="VSX927" s="167"/>
      <c r="VSY927" s="167"/>
      <c r="VSZ927" s="167"/>
      <c r="VTA927" s="167"/>
      <c r="VTB927" s="167"/>
      <c r="VTC927" s="167"/>
      <c r="VTD927" s="167"/>
      <c r="VTE927" s="167"/>
      <c r="VTF927" s="167"/>
      <c r="VTG927" s="167"/>
      <c r="VTH927" s="167"/>
      <c r="VTI927" s="167"/>
      <c r="VTJ927" s="167"/>
      <c r="VTK927" s="167"/>
      <c r="VTL927" s="167"/>
      <c r="VTM927" s="167"/>
      <c r="VTN927" s="167"/>
      <c r="VTO927" s="167"/>
      <c r="VTP927" s="167"/>
      <c r="VTQ927" s="167"/>
      <c r="VTR927" s="167"/>
      <c r="VTS927" s="167"/>
      <c r="VTT927" s="167"/>
      <c r="VTU927" s="167"/>
      <c r="VTV927" s="167"/>
      <c r="VTW927" s="167"/>
      <c r="VTX927" s="167"/>
      <c r="VTY927" s="167"/>
      <c r="VTZ927" s="167"/>
      <c r="VUA927" s="167"/>
      <c r="VUB927" s="167"/>
      <c r="VUC927" s="167"/>
      <c r="VUD927" s="167"/>
      <c r="VUE927" s="167"/>
      <c r="VUF927" s="167"/>
      <c r="VUG927" s="167"/>
      <c r="VUH927" s="167"/>
      <c r="VUI927" s="167"/>
      <c r="VUJ927" s="167"/>
      <c r="VUK927" s="167"/>
      <c r="VUL927" s="167"/>
      <c r="VUM927" s="167"/>
      <c r="VUN927" s="167"/>
      <c r="VUO927" s="167"/>
      <c r="VUP927" s="167"/>
      <c r="VUQ927" s="167"/>
      <c r="VUR927" s="167"/>
      <c r="VUS927" s="167"/>
      <c r="VUT927" s="167"/>
      <c r="VUU927" s="167"/>
      <c r="VUV927" s="167"/>
      <c r="VUW927" s="167"/>
      <c r="VUX927" s="167"/>
      <c r="VUY927" s="167"/>
      <c r="VUZ927" s="167"/>
      <c r="VVA927" s="167"/>
      <c r="VVB927" s="167"/>
      <c r="VVC927" s="167"/>
      <c r="VVD927" s="167"/>
      <c r="VVE927" s="167"/>
      <c r="VVF927" s="167"/>
      <c r="VVG927" s="167"/>
      <c r="VVH927" s="167"/>
      <c r="VVI927" s="167"/>
      <c r="VVJ927" s="167"/>
      <c r="VVK927" s="167"/>
      <c r="VVL927" s="167"/>
      <c r="VVM927" s="167"/>
      <c r="VVN927" s="167"/>
      <c r="VVO927" s="167"/>
      <c r="VVP927" s="167"/>
      <c r="VVQ927" s="167"/>
      <c r="VVR927" s="167"/>
      <c r="VVS927" s="167"/>
      <c r="VVT927" s="167"/>
      <c r="VVU927" s="167"/>
      <c r="VVV927" s="167"/>
      <c r="VVW927" s="167"/>
      <c r="VVX927" s="167"/>
      <c r="VVY927" s="167"/>
      <c r="VVZ927" s="167"/>
      <c r="VWA927" s="167"/>
      <c r="VWB927" s="167"/>
      <c r="VWC927" s="167"/>
      <c r="VWD927" s="167"/>
      <c r="VWE927" s="167"/>
      <c r="VWF927" s="167"/>
      <c r="VWG927" s="167"/>
      <c r="VWH927" s="167"/>
      <c r="VWI927" s="167"/>
      <c r="VWJ927" s="167"/>
      <c r="VWK927" s="167"/>
      <c r="VWL927" s="167"/>
      <c r="VWM927" s="167"/>
      <c r="VWN927" s="167"/>
      <c r="VWO927" s="167"/>
      <c r="VWP927" s="167"/>
      <c r="VWQ927" s="167"/>
      <c r="VWR927" s="167"/>
      <c r="VWS927" s="167"/>
      <c r="VWT927" s="167"/>
      <c r="VWU927" s="167"/>
      <c r="VWV927" s="167"/>
      <c r="VWW927" s="167"/>
      <c r="VWX927" s="167"/>
      <c r="VWY927" s="167"/>
      <c r="VWZ927" s="167"/>
      <c r="VXA927" s="167"/>
      <c r="VXB927" s="167"/>
      <c r="VXC927" s="167"/>
      <c r="VXD927" s="167"/>
      <c r="VXE927" s="167"/>
      <c r="VXF927" s="167"/>
      <c r="VXG927" s="167"/>
      <c r="VXH927" s="167"/>
      <c r="VXI927" s="167"/>
      <c r="VXJ927" s="167"/>
      <c r="VXK927" s="167"/>
      <c r="VXL927" s="167"/>
      <c r="VXM927" s="167"/>
      <c r="VXN927" s="167"/>
      <c r="VXO927" s="167"/>
      <c r="VXP927" s="167"/>
      <c r="VXQ927" s="167"/>
      <c r="VXR927" s="167"/>
      <c r="VXS927" s="167"/>
      <c r="VXT927" s="167"/>
      <c r="VXU927" s="167"/>
      <c r="VXV927" s="167"/>
      <c r="VXW927" s="167"/>
      <c r="VXX927" s="167"/>
      <c r="VXY927" s="167"/>
      <c r="VXZ927" s="167"/>
      <c r="VYA927" s="167"/>
      <c r="VYB927" s="167"/>
      <c r="VYC927" s="167"/>
      <c r="VYD927" s="167"/>
      <c r="VYE927" s="167"/>
      <c r="VYF927" s="167"/>
      <c r="VYG927" s="167"/>
      <c r="VYH927" s="167"/>
      <c r="VYI927" s="167"/>
      <c r="VYJ927" s="167"/>
      <c r="VYK927" s="167"/>
      <c r="VYL927" s="167"/>
      <c r="VYM927" s="167"/>
      <c r="VYN927" s="167"/>
      <c r="VYO927" s="167"/>
      <c r="VYP927" s="167"/>
      <c r="VYQ927" s="167"/>
      <c r="VYR927" s="167"/>
      <c r="VYS927" s="167"/>
      <c r="VYT927" s="167"/>
      <c r="VYU927" s="167"/>
      <c r="VYV927" s="167"/>
      <c r="VYW927" s="167"/>
      <c r="VYX927" s="167"/>
      <c r="VYY927" s="167"/>
      <c r="VYZ927" s="167"/>
      <c r="VZA927" s="167"/>
      <c r="VZB927" s="167"/>
      <c r="VZC927" s="167"/>
      <c r="VZD927" s="167"/>
      <c r="VZE927" s="167"/>
      <c r="VZF927" s="167"/>
      <c r="VZG927" s="167"/>
      <c r="VZH927" s="167"/>
      <c r="VZI927" s="167"/>
      <c r="VZJ927" s="167"/>
      <c r="VZK927" s="167"/>
      <c r="VZL927" s="167"/>
      <c r="VZM927" s="167"/>
      <c r="VZN927" s="167"/>
      <c r="VZO927" s="167"/>
      <c r="VZP927" s="167"/>
      <c r="VZQ927" s="167"/>
      <c r="VZR927" s="167"/>
      <c r="VZS927" s="167"/>
      <c r="VZT927" s="167"/>
      <c r="VZU927" s="167"/>
      <c r="VZV927" s="167"/>
      <c r="VZW927" s="167"/>
      <c r="VZX927" s="167"/>
      <c r="VZY927" s="167"/>
      <c r="VZZ927" s="167"/>
      <c r="WAA927" s="167"/>
      <c r="WAB927" s="167"/>
      <c r="WAC927" s="167"/>
      <c r="WAD927" s="167"/>
      <c r="WAE927" s="167"/>
      <c r="WAF927" s="167"/>
      <c r="WAG927" s="167"/>
      <c r="WAH927" s="167"/>
      <c r="WAI927" s="167"/>
      <c r="WAJ927" s="167"/>
      <c r="WAK927" s="167"/>
      <c r="WAL927" s="167"/>
      <c r="WAM927" s="167"/>
      <c r="WAN927" s="167"/>
      <c r="WAO927" s="167"/>
      <c r="WAP927" s="167"/>
      <c r="WAQ927" s="167"/>
      <c r="WAR927" s="167"/>
      <c r="WAS927" s="167"/>
      <c r="WAT927" s="167"/>
      <c r="WAU927" s="167"/>
      <c r="WAV927" s="167"/>
      <c r="WAW927" s="167"/>
      <c r="WAX927" s="167"/>
      <c r="WAY927" s="167"/>
      <c r="WAZ927" s="167"/>
      <c r="WBA927" s="167"/>
      <c r="WBB927" s="167"/>
      <c r="WBC927" s="167"/>
      <c r="WBD927" s="167"/>
      <c r="WBE927" s="167"/>
      <c r="WBF927" s="167"/>
      <c r="WBG927" s="167"/>
      <c r="WBH927" s="167"/>
      <c r="WBI927" s="167"/>
      <c r="WBJ927" s="167"/>
      <c r="WBK927" s="167"/>
      <c r="WBL927" s="167"/>
      <c r="WBM927" s="167"/>
      <c r="WBN927" s="167"/>
      <c r="WBO927" s="167"/>
      <c r="WBP927" s="167"/>
      <c r="WBQ927" s="167"/>
      <c r="WBR927" s="167"/>
      <c r="WBS927" s="167"/>
      <c r="WBT927" s="167"/>
      <c r="WBU927" s="167"/>
      <c r="WBV927" s="167"/>
      <c r="WBW927" s="167"/>
      <c r="WBX927" s="167"/>
      <c r="WBY927" s="167"/>
      <c r="WBZ927" s="167"/>
      <c r="WCA927" s="167"/>
      <c r="WCB927" s="167"/>
      <c r="WCC927" s="167"/>
      <c r="WCD927" s="167"/>
      <c r="WCE927" s="167"/>
      <c r="WCF927" s="167"/>
      <c r="WCG927" s="167"/>
      <c r="WCH927" s="167"/>
      <c r="WCI927" s="167"/>
      <c r="WCJ927" s="167"/>
      <c r="WCK927" s="167"/>
      <c r="WCL927" s="167"/>
      <c r="WCM927" s="167"/>
      <c r="WCN927" s="167"/>
      <c r="WCO927" s="167"/>
      <c r="WCP927" s="167"/>
      <c r="WCQ927" s="167"/>
      <c r="WCR927" s="167"/>
      <c r="WCS927" s="167"/>
      <c r="WCT927" s="167"/>
      <c r="WCU927" s="167"/>
      <c r="WCV927" s="167"/>
      <c r="WCW927" s="167"/>
      <c r="WCX927" s="167"/>
      <c r="WCY927" s="167"/>
      <c r="WCZ927" s="167"/>
      <c r="WDA927" s="167"/>
      <c r="WDB927" s="167"/>
      <c r="WDC927" s="167"/>
      <c r="WDD927" s="167"/>
      <c r="WDE927" s="167"/>
      <c r="WDF927" s="167"/>
      <c r="WDG927" s="167"/>
      <c r="WDH927" s="167"/>
      <c r="WDI927" s="167"/>
      <c r="WDJ927" s="167"/>
      <c r="WDK927" s="167"/>
      <c r="WDL927" s="167"/>
      <c r="WDM927" s="167"/>
      <c r="WDN927" s="167"/>
      <c r="WDO927" s="167"/>
      <c r="WDP927" s="167"/>
      <c r="WDQ927" s="167"/>
      <c r="WDR927" s="167"/>
      <c r="WDS927" s="167"/>
      <c r="WDT927" s="167"/>
      <c r="WDU927" s="167"/>
      <c r="WDV927" s="167"/>
      <c r="WDW927" s="167"/>
      <c r="WDX927" s="167"/>
      <c r="WDY927" s="167"/>
      <c r="WDZ927" s="167"/>
      <c r="WEA927" s="167"/>
      <c r="WEB927" s="167"/>
      <c r="WEC927" s="167"/>
      <c r="WED927" s="167"/>
      <c r="WEE927" s="167"/>
      <c r="WEF927" s="167"/>
      <c r="WEG927" s="167"/>
      <c r="WEH927" s="167"/>
      <c r="WEI927" s="167"/>
      <c r="WEJ927" s="167"/>
      <c r="WEK927" s="167"/>
      <c r="WEL927" s="167"/>
      <c r="WEM927" s="167"/>
      <c r="WEN927" s="167"/>
      <c r="WEO927" s="167"/>
      <c r="WEP927" s="167"/>
      <c r="WEQ927" s="167"/>
      <c r="WER927" s="167"/>
      <c r="WES927" s="167"/>
      <c r="WET927" s="167"/>
      <c r="WEU927" s="167"/>
      <c r="WEV927" s="167"/>
      <c r="WEW927" s="167"/>
      <c r="WEX927" s="167"/>
      <c r="WEY927" s="167"/>
      <c r="WEZ927" s="167"/>
      <c r="WFA927" s="167"/>
      <c r="WFB927" s="167"/>
      <c r="WFC927" s="167"/>
      <c r="WFD927" s="167"/>
      <c r="WFE927" s="167"/>
      <c r="WFF927" s="167"/>
      <c r="WFG927" s="167"/>
      <c r="WFH927" s="167"/>
      <c r="WFI927" s="167"/>
      <c r="WFJ927" s="167"/>
      <c r="WFK927" s="167"/>
      <c r="WFL927" s="167"/>
      <c r="WFM927" s="167"/>
      <c r="WFN927" s="167"/>
      <c r="WFO927" s="167"/>
      <c r="WFP927" s="167"/>
      <c r="WFQ927" s="167"/>
      <c r="WFR927" s="167"/>
      <c r="WFS927" s="167"/>
      <c r="WFT927" s="167"/>
      <c r="WFU927" s="167"/>
      <c r="WFV927" s="167"/>
      <c r="WFW927" s="167"/>
      <c r="WFX927" s="167"/>
      <c r="WFY927" s="167"/>
      <c r="WFZ927" s="167"/>
      <c r="WGA927" s="167"/>
      <c r="WGB927" s="167"/>
      <c r="WGC927" s="167"/>
      <c r="WGD927" s="167"/>
      <c r="WGE927" s="167"/>
      <c r="WGF927" s="167"/>
      <c r="WGG927" s="167"/>
      <c r="WGH927" s="167"/>
      <c r="WGI927" s="167"/>
      <c r="WGJ927" s="167"/>
      <c r="WGK927" s="167"/>
      <c r="WGL927" s="167"/>
      <c r="WGM927" s="167"/>
      <c r="WGN927" s="167"/>
      <c r="WGO927" s="167"/>
      <c r="WGP927" s="167"/>
      <c r="WGQ927" s="167"/>
      <c r="WGR927" s="167"/>
      <c r="WGS927" s="167"/>
      <c r="WGT927" s="167"/>
      <c r="WGU927" s="167"/>
      <c r="WGV927" s="167"/>
      <c r="WGW927" s="167"/>
      <c r="WGX927" s="167"/>
      <c r="WGY927" s="167"/>
      <c r="WGZ927" s="167"/>
      <c r="WHA927" s="167"/>
      <c r="WHB927" s="167"/>
      <c r="WHC927" s="167"/>
      <c r="WHD927" s="167"/>
      <c r="WHE927" s="167"/>
      <c r="WHF927" s="167"/>
      <c r="WHG927" s="167"/>
      <c r="WHH927" s="167"/>
      <c r="WHI927" s="167"/>
      <c r="WHJ927" s="167"/>
      <c r="WHK927" s="167"/>
      <c r="WHL927" s="167"/>
      <c r="WHM927" s="167"/>
      <c r="WHN927" s="167"/>
      <c r="WHO927" s="167"/>
      <c r="WHP927" s="167"/>
      <c r="WHQ927" s="167"/>
      <c r="WHR927" s="167"/>
      <c r="WHS927" s="167"/>
      <c r="WHT927" s="167"/>
      <c r="WHU927" s="167"/>
      <c r="WHV927" s="167"/>
      <c r="WHW927" s="167"/>
      <c r="WHX927" s="167"/>
      <c r="WHY927" s="167"/>
      <c r="WHZ927" s="167"/>
      <c r="WIA927" s="167"/>
      <c r="WIB927" s="167"/>
      <c r="WIC927" s="167"/>
      <c r="WID927" s="167"/>
      <c r="WIE927" s="167"/>
      <c r="WIF927" s="167"/>
      <c r="WIG927" s="167"/>
      <c r="WIH927" s="167"/>
      <c r="WII927" s="167"/>
      <c r="WIJ927" s="167"/>
      <c r="WIK927" s="167"/>
      <c r="WIL927" s="167"/>
      <c r="WIM927" s="167"/>
      <c r="WIN927" s="167"/>
      <c r="WIO927" s="167"/>
      <c r="WIP927" s="167"/>
      <c r="WIQ927" s="167"/>
      <c r="WIR927" s="167"/>
      <c r="WIS927" s="167"/>
      <c r="WIT927" s="167"/>
      <c r="WIU927" s="167"/>
      <c r="WIV927" s="167"/>
      <c r="WIW927" s="167"/>
      <c r="WIX927" s="167"/>
      <c r="WIY927" s="167"/>
      <c r="WIZ927" s="167"/>
      <c r="WJA927" s="167"/>
      <c r="WJB927" s="167"/>
      <c r="WJC927" s="167"/>
      <c r="WJD927" s="167"/>
      <c r="WJE927" s="167"/>
      <c r="WJF927" s="167"/>
      <c r="WJG927" s="167"/>
      <c r="WJH927" s="167"/>
      <c r="WJI927" s="167"/>
      <c r="WJJ927" s="167"/>
      <c r="WJK927" s="167"/>
      <c r="WJL927" s="167"/>
      <c r="WJM927" s="167"/>
      <c r="WJN927" s="167"/>
      <c r="WJO927" s="167"/>
      <c r="WJP927" s="167"/>
      <c r="WJQ927" s="167"/>
      <c r="WJR927" s="167"/>
      <c r="WJS927" s="167"/>
      <c r="WJT927" s="167"/>
      <c r="WJU927" s="167"/>
      <c r="WJV927" s="167"/>
      <c r="WJW927" s="167"/>
      <c r="WJX927" s="167"/>
      <c r="WJY927" s="167"/>
      <c r="WJZ927" s="167"/>
      <c r="WKA927" s="167"/>
      <c r="WKB927" s="167"/>
      <c r="WKC927" s="167"/>
      <c r="WKD927" s="167"/>
      <c r="WKE927" s="167"/>
      <c r="WKF927" s="167"/>
      <c r="WKG927" s="167"/>
      <c r="WKH927" s="167"/>
      <c r="WKI927" s="167"/>
      <c r="WKJ927" s="167"/>
      <c r="WKK927" s="167"/>
      <c r="WKL927" s="167"/>
      <c r="WKM927" s="167"/>
      <c r="WKN927" s="167"/>
      <c r="WKO927" s="167"/>
      <c r="WKP927" s="167"/>
      <c r="WKQ927" s="167"/>
      <c r="WKR927" s="167"/>
      <c r="WKS927" s="167"/>
      <c r="WKT927" s="167"/>
      <c r="WKU927" s="167"/>
      <c r="WKV927" s="167"/>
      <c r="WKW927" s="167"/>
      <c r="WKX927" s="167"/>
      <c r="WKY927" s="167"/>
      <c r="WKZ927" s="167"/>
      <c r="WLA927" s="167"/>
      <c r="WLB927" s="167"/>
      <c r="WLC927" s="167"/>
      <c r="WLD927" s="167"/>
      <c r="WLE927" s="167"/>
      <c r="WLF927" s="167"/>
      <c r="WLG927" s="167"/>
      <c r="WLH927" s="167"/>
      <c r="WLI927" s="167"/>
      <c r="WLJ927" s="167"/>
      <c r="WLK927" s="167"/>
      <c r="WLL927" s="167"/>
      <c r="WLM927" s="167"/>
      <c r="WLN927" s="167"/>
      <c r="WLO927" s="167"/>
      <c r="WLP927" s="167"/>
      <c r="WLQ927" s="167"/>
      <c r="WLR927" s="167"/>
      <c r="WLS927" s="167"/>
      <c r="WLT927" s="167"/>
      <c r="WLU927" s="167"/>
      <c r="WLV927" s="167"/>
      <c r="WLW927" s="167"/>
      <c r="WLX927" s="167"/>
      <c r="WLY927" s="167"/>
      <c r="WLZ927" s="167"/>
      <c r="WMA927" s="167"/>
      <c r="WMB927" s="167"/>
      <c r="WMC927" s="167"/>
      <c r="WMD927" s="167"/>
      <c r="WME927" s="167"/>
      <c r="WMF927" s="167"/>
      <c r="WMG927" s="167"/>
      <c r="WMH927" s="167"/>
      <c r="WMI927" s="167"/>
      <c r="WMJ927" s="167"/>
      <c r="WMK927" s="167"/>
      <c r="WML927" s="167"/>
      <c r="WMM927" s="167"/>
      <c r="WMN927" s="167"/>
      <c r="WMO927" s="167"/>
      <c r="WMP927" s="167"/>
      <c r="WMQ927" s="167"/>
      <c r="WMR927" s="167"/>
      <c r="WMS927" s="167"/>
      <c r="WMT927" s="167"/>
      <c r="WMU927" s="167"/>
      <c r="WMV927" s="167"/>
      <c r="WMW927" s="167"/>
      <c r="WMX927" s="167"/>
      <c r="WMY927" s="167"/>
      <c r="WMZ927" s="167"/>
      <c r="WNA927" s="167"/>
      <c r="WNB927" s="167"/>
      <c r="WNC927" s="167"/>
      <c r="WND927" s="167"/>
      <c r="WNE927" s="167"/>
      <c r="WNF927" s="167"/>
      <c r="WNG927" s="167"/>
      <c r="WNH927" s="167"/>
      <c r="WNI927" s="167"/>
      <c r="WNJ927" s="167"/>
      <c r="WNK927" s="167"/>
      <c r="WNL927" s="167"/>
      <c r="WNM927" s="167"/>
      <c r="WNN927" s="167"/>
      <c r="WNO927" s="167"/>
      <c r="WNP927" s="167"/>
      <c r="WNQ927" s="167"/>
      <c r="WNR927" s="167"/>
      <c r="WNS927" s="167"/>
      <c r="WNT927" s="167"/>
      <c r="WNU927" s="167"/>
      <c r="WNV927" s="167"/>
      <c r="WNW927" s="167"/>
      <c r="WNX927" s="167"/>
      <c r="WNY927" s="167"/>
      <c r="WNZ927" s="167"/>
      <c r="WOA927" s="167"/>
      <c r="WOB927" s="167"/>
      <c r="WOC927" s="167"/>
      <c r="WOD927" s="167"/>
      <c r="WOE927" s="167"/>
      <c r="WOF927" s="167"/>
      <c r="WOG927" s="167"/>
      <c r="WOH927" s="167"/>
      <c r="WOI927" s="167"/>
      <c r="WOJ927" s="167"/>
      <c r="WOK927" s="167"/>
      <c r="WOL927" s="167"/>
      <c r="WOM927" s="167"/>
      <c r="WON927" s="167"/>
      <c r="WOO927" s="167"/>
      <c r="WOP927" s="167"/>
      <c r="WOQ927" s="167"/>
      <c r="WOR927" s="167"/>
      <c r="WOS927" s="167"/>
      <c r="WOT927" s="167"/>
      <c r="WOU927" s="167"/>
      <c r="WOV927" s="167"/>
      <c r="WOW927" s="167"/>
      <c r="WOX927" s="167"/>
      <c r="WOY927" s="167"/>
      <c r="WOZ927" s="167"/>
      <c r="WPA927" s="167"/>
      <c r="WPB927" s="167"/>
      <c r="WPC927" s="167"/>
      <c r="WPD927" s="167"/>
      <c r="WPE927" s="167"/>
      <c r="WPF927" s="167"/>
      <c r="WPG927" s="167"/>
      <c r="WPH927" s="167"/>
      <c r="WPI927" s="167"/>
      <c r="WPJ927" s="167"/>
      <c r="WPK927" s="167"/>
      <c r="WPL927" s="167"/>
      <c r="WPM927" s="167"/>
      <c r="WPN927" s="167"/>
      <c r="WPO927" s="167"/>
      <c r="WPP927" s="167"/>
      <c r="WPQ927" s="167"/>
      <c r="WPR927" s="167"/>
      <c r="WPS927" s="167"/>
      <c r="WPT927" s="167"/>
      <c r="WPU927" s="167"/>
      <c r="WPV927" s="167"/>
      <c r="WPW927" s="167"/>
      <c r="WPX927" s="167"/>
      <c r="WPY927" s="167"/>
      <c r="WPZ927" s="167"/>
      <c r="WQA927" s="167"/>
      <c r="WQB927" s="167"/>
      <c r="WQC927" s="167"/>
      <c r="WQD927" s="167"/>
      <c r="WQE927" s="167"/>
      <c r="WQF927" s="167"/>
      <c r="WQG927" s="167"/>
      <c r="WQH927" s="167"/>
      <c r="WQI927" s="167"/>
      <c r="WQJ927" s="167"/>
      <c r="WQK927" s="167"/>
      <c r="WQL927" s="167"/>
      <c r="WQM927" s="167"/>
      <c r="WQN927" s="167"/>
      <c r="WQO927" s="167"/>
      <c r="WQP927" s="167"/>
      <c r="WQQ927" s="167"/>
      <c r="WQR927" s="167"/>
      <c r="WQS927" s="167"/>
      <c r="WQT927" s="167"/>
      <c r="WQU927" s="167"/>
      <c r="WQV927" s="167"/>
      <c r="WQW927" s="167"/>
      <c r="WQX927" s="167"/>
      <c r="WQY927" s="167"/>
      <c r="WQZ927" s="167"/>
      <c r="WRA927" s="167"/>
      <c r="WRB927" s="167"/>
      <c r="WRC927" s="167"/>
      <c r="WRD927" s="167"/>
      <c r="WRE927" s="167"/>
      <c r="WRF927" s="167"/>
      <c r="WRG927" s="167"/>
      <c r="WRH927" s="167"/>
      <c r="WRI927" s="167"/>
      <c r="WRJ927" s="167"/>
      <c r="WRK927" s="167"/>
      <c r="WRL927" s="167"/>
      <c r="WRM927" s="167"/>
      <c r="WRN927" s="167"/>
      <c r="WRO927" s="167"/>
      <c r="WRP927" s="167"/>
      <c r="WRQ927" s="167"/>
      <c r="WRR927" s="167"/>
      <c r="WRS927" s="167"/>
      <c r="WRT927" s="167"/>
      <c r="WRU927" s="167"/>
      <c r="WRV927" s="167"/>
      <c r="WRW927" s="167"/>
      <c r="WRX927" s="167"/>
      <c r="WRY927" s="167"/>
      <c r="WRZ927" s="167"/>
      <c r="WSA927" s="167"/>
      <c r="WSB927" s="167"/>
      <c r="WSC927" s="167"/>
      <c r="WSD927" s="167"/>
      <c r="WSE927" s="167"/>
      <c r="WSF927" s="167"/>
      <c r="WSG927" s="167"/>
      <c r="WSH927" s="167"/>
      <c r="WSI927" s="167"/>
      <c r="WSJ927" s="167"/>
      <c r="WSK927" s="167"/>
      <c r="WSL927" s="167"/>
      <c r="WSM927" s="167"/>
      <c r="WSN927" s="167"/>
      <c r="WSO927" s="167"/>
      <c r="WSP927" s="167"/>
      <c r="WSQ927" s="167"/>
      <c r="WSR927" s="167"/>
      <c r="WSS927" s="167"/>
      <c r="WST927" s="167"/>
      <c r="WSU927" s="167"/>
      <c r="WSV927" s="167"/>
      <c r="WSW927" s="167"/>
      <c r="WSX927" s="167"/>
      <c r="WSY927" s="167"/>
      <c r="WSZ927" s="167"/>
      <c r="WTA927" s="167"/>
      <c r="WTB927" s="167"/>
      <c r="WTC927" s="167"/>
      <c r="WTD927" s="167"/>
      <c r="WTE927" s="167"/>
      <c r="WTF927" s="167"/>
      <c r="WTG927" s="167"/>
      <c r="WTH927" s="167"/>
      <c r="WTI927" s="167"/>
      <c r="WTJ927" s="167"/>
      <c r="WTK927" s="167"/>
      <c r="WTL927" s="167"/>
      <c r="WTM927" s="167"/>
      <c r="WTN927" s="167"/>
      <c r="WTO927" s="167"/>
      <c r="WTP927" s="167"/>
      <c r="WTQ927" s="167"/>
      <c r="WTR927" s="167"/>
      <c r="WTS927" s="167"/>
      <c r="WTT927" s="167"/>
      <c r="WTU927" s="167"/>
      <c r="WTV927" s="167"/>
      <c r="WTW927" s="167"/>
      <c r="WTX927" s="167"/>
      <c r="WTY927" s="167"/>
      <c r="WTZ927" s="167"/>
      <c r="WUA927" s="167"/>
      <c r="WUB927" s="167"/>
      <c r="WUC927" s="167"/>
      <c r="WUD927" s="167"/>
      <c r="WUE927" s="167"/>
      <c r="WUF927" s="167"/>
      <c r="WUG927" s="167"/>
      <c r="WUH927" s="167"/>
      <c r="WUI927" s="167"/>
      <c r="WUJ927" s="167"/>
      <c r="WUK927" s="167"/>
      <c r="WUL927" s="167"/>
      <c r="WUM927" s="167"/>
      <c r="WUN927" s="167"/>
      <c r="WUO927" s="167"/>
      <c r="WUP927" s="167"/>
      <c r="WUQ927" s="167"/>
      <c r="WUR927" s="167"/>
      <c r="WUS927" s="167"/>
      <c r="WUT927" s="167"/>
      <c r="WUU927" s="167"/>
      <c r="WUV927" s="167"/>
      <c r="WUW927" s="167"/>
      <c r="WUX927" s="167"/>
      <c r="WUY927" s="167"/>
      <c r="WUZ927" s="167"/>
      <c r="WVA927" s="167"/>
      <c r="WVB927" s="167"/>
      <c r="WVC927" s="167"/>
      <c r="WVD927" s="167"/>
      <c r="WVE927" s="167"/>
      <c r="WVF927" s="167"/>
      <c r="WVG927" s="167"/>
      <c r="WVH927" s="167"/>
      <c r="WVI927" s="167"/>
      <c r="WVJ927" s="167"/>
      <c r="WVK927" s="167"/>
      <c r="WVL927" s="167"/>
      <c r="WVM927" s="167"/>
      <c r="WVN927" s="167"/>
      <c r="WVO927" s="167"/>
      <c r="WVP927" s="167"/>
      <c r="WVQ927" s="167"/>
      <c r="WVR927" s="167"/>
      <c r="WVS927" s="167"/>
      <c r="WVT927" s="167"/>
      <c r="WVU927" s="167"/>
      <c r="WVV927" s="167"/>
      <c r="WVW927" s="167"/>
      <c r="WVX927" s="167"/>
      <c r="WVY927" s="167"/>
      <c r="WVZ927" s="167"/>
      <c r="WWA927" s="167"/>
      <c r="WWB927" s="167"/>
      <c r="WWC927" s="167"/>
      <c r="WWD927" s="167"/>
      <c r="WWE927" s="167"/>
      <c r="WWF927" s="167"/>
      <c r="WWG927" s="167"/>
      <c r="WWH927" s="167"/>
      <c r="WWI927" s="167"/>
      <c r="WWJ927" s="167"/>
      <c r="WWK927" s="167"/>
      <c r="WWL927" s="167"/>
      <c r="WWM927" s="167"/>
      <c r="WWN927" s="167"/>
      <c r="WWO927" s="167"/>
      <c r="WWP927" s="167"/>
      <c r="WWQ927" s="167"/>
      <c r="WWR927" s="167"/>
      <c r="WWS927" s="167"/>
      <c r="WWT927" s="167"/>
      <c r="WWU927" s="167"/>
      <c r="WWV927" s="167"/>
      <c r="WWW927" s="167"/>
      <c r="WWX927" s="167"/>
      <c r="WWY927" s="167"/>
      <c r="WWZ927" s="167"/>
      <c r="WXA927" s="167"/>
      <c r="WXB927" s="167"/>
      <c r="WXC927" s="167"/>
      <c r="WXD927" s="167"/>
      <c r="WXE927" s="167"/>
      <c r="WXF927" s="167"/>
      <c r="WXG927" s="167"/>
      <c r="WXH927" s="167"/>
      <c r="WXI927" s="167"/>
      <c r="WXJ927" s="167"/>
      <c r="WXK927" s="167"/>
      <c r="WXL927" s="167"/>
      <c r="WXM927" s="167"/>
      <c r="WXN927" s="167"/>
      <c r="WXO927" s="167"/>
      <c r="WXP927" s="167"/>
      <c r="WXQ927" s="167"/>
      <c r="WXR927" s="167"/>
      <c r="WXS927" s="167"/>
      <c r="WXT927" s="167"/>
      <c r="WXU927" s="167"/>
      <c r="WXV927" s="167"/>
      <c r="WXW927" s="167"/>
      <c r="WXX927" s="167"/>
      <c r="WXY927" s="167"/>
      <c r="WXZ927" s="167"/>
      <c r="WYA927" s="167"/>
      <c r="WYB927" s="167"/>
      <c r="WYC927" s="167"/>
      <c r="WYD927" s="167"/>
      <c r="WYE927" s="167"/>
      <c r="WYF927" s="167"/>
      <c r="WYG927" s="167"/>
      <c r="WYH927" s="167"/>
      <c r="WYI927" s="167"/>
      <c r="WYJ927" s="167"/>
      <c r="WYK927" s="167"/>
      <c r="WYL927" s="167"/>
      <c r="WYM927" s="167"/>
      <c r="WYN927" s="167"/>
      <c r="WYO927" s="167"/>
      <c r="WYP927" s="167"/>
      <c r="WYQ927" s="167"/>
      <c r="WYR927" s="167"/>
      <c r="WYS927" s="167"/>
      <c r="WYT927" s="167"/>
      <c r="WYU927" s="167"/>
      <c r="WYV927" s="167"/>
      <c r="WYW927" s="167"/>
      <c r="WYX927" s="167"/>
      <c r="WYY927" s="167"/>
      <c r="WYZ927" s="167"/>
      <c r="WZA927" s="167"/>
      <c r="WZB927" s="167"/>
      <c r="WZC927" s="167"/>
      <c r="WZD927" s="167"/>
      <c r="WZE927" s="167"/>
      <c r="WZF927" s="167"/>
      <c r="WZG927" s="167"/>
      <c r="WZH927" s="167"/>
      <c r="WZI927" s="167"/>
      <c r="WZJ927" s="167"/>
      <c r="WZK927" s="167"/>
      <c r="WZL927" s="167"/>
      <c r="WZM927" s="167"/>
      <c r="WZN927" s="167"/>
      <c r="WZO927" s="167"/>
      <c r="WZP927" s="167"/>
      <c r="WZQ927" s="167"/>
      <c r="WZR927" s="167"/>
      <c r="WZS927" s="167"/>
      <c r="WZT927" s="167"/>
      <c r="WZU927" s="167"/>
      <c r="WZV927" s="167"/>
      <c r="WZW927" s="167"/>
      <c r="WZX927" s="167"/>
      <c r="WZY927" s="167"/>
      <c r="WZZ927" s="167"/>
      <c r="XAA927" s="167"/>
      <c r="XAB927" s="167"/>
      <c r="XAC927" s="167"/>
      <c r="XAD927" s="167"/>
      <c r="XAE927" s="167"/>
      <c r="XAF927" s="167"/>
      <c r="XAG927" s="167"/>
      <c r="XAH927" s="167"/>
      <c r="XAI927" s="167"/>
      <c r="XAJ927" s="167"/>
      <c r="XAK927" s="167"/>
      <c r="XAL927" s="167"/>
      <c r="XAM927" s="167"/>
      <c r="XAN927" s="167"/>
      <c r="XAO927" s="167"/>
      <c r="XAP927" s="167"/>
      <c r="XAQ927" s="167"/>
      <c r="XAR927" s="167"/>
      <c r="XAS927" s="167"/>
      <c r="XAT927" s="167"/>
      <c r="XAU927" s="167"/>
      <c r="XAV927" s="167"/>
      <c r="XAW927" s="167"/>
      <c r="XAX927" s="167"/>
      <c r="XAY927" s="167"/>
      <c r="XAZ927" s="167"/>
      <c r="XBA927" s="167"/>
      <c r="XBB927" s="167"/>
      <c r="XBC927" s="167"/>
      <c r="XBD927" s="167"/>
      <c r="XBE927" s="167"/>
      <c r="XBF927" s="167"/>
      <c r="XBG927" s="167"/>
      <c r="XBH927" s="167"/>
      <c r="XBI927" s="167"/>
      <c r="XBJ927" s="167"/>
      <c r="XBK927" s="167"/>
      <c r="XBL927" s="167"/>
      <c r="XBM927" s="167"/>
      <c r="XBN927" s="167"/>
      <c r="XBO927" s="167"/>
      <c r="XBP927" s="167"/>
      <c r="XBQ927" s="167"/>
      <c r="XBR927" s="167"/>
      <c r="XBS927" s="167"/>
      <c r="XBT927" s="167"/>
      <c r="XBU927" s="167"/>
      <c r="XBV927" s="167"/>
      <c r="XBW927" s="167"/>
      <c r="XBX927" s="167"/>
      <c r="XBY927" s="167"/>
      <c r="XBZ927" s="167"/>
      <c r="XCA927" s="167"/>
      <c r="XCB927" s="167"/>
      <c r="XCC927" s="167"/>
      <c r="XCD927" s="167"/>
      <c r="XCE927" s="167"/>
      <c r="XCF927" s="167"/>
      <c r="XCG927" s="167"/>
      <c r="XCH927" s="167"/>
      <c r="XCI927" s="167"/>
      <c r="XCJ927" s="167"/>
      <c r="XCK927" s="167"/>
      <c r="XCL927" s="167"/>
      <c r="XCM927" s="167"/>
      <c r="XCN927" s="167"/>
      <c r="XCO927" s="167"/>
      <c r="XCP927" s="167"/>
      <c r="XCQ927" s="167"/>
      <c r="XCR927" s="167"/>
      <c r="XCS927" s="167"/>
      <c r="XCT927" s="167"/>
      <c r="XCU927" s="167"/>
      <c r="XCV927" s="167"/>
      <c r="XCW927" s="167"/>
      <c r="XCX927" s="167"/>
      <c r="XCY927" s="167"/>
      <c r="XCZ927" s="167"/>
      <c r="XDA927" s="167"/>
      <c r="XDB927" s="167"/>
      <c r="XDC927" s="167"/>
      <c r="XDD927" s="167"/>
      <c r="XDE927" s="167"/>
      <c r="XDF927" s="167"/>
      <c r="XDG927" s="167"/>
      <c r="XDH927" s="167"/>
      <c r="XDI927" s="167"/>
      <c r="XDJ927" s="167"/>
      <c r="XDK927" s="167"/>
      <c r="XDL927" s="167"/>
      <c r="XDM927" s="167"/>
      <c r="XDN927" s="167"/>
      <c r="XDO927" s="167"/>
      <c r="XDP927" s="167"/>
      <c r="XDQ927" s="167"/>
      <c r="XDR927" s="167"/>
      <c r="XDS927" s="167"/>
      <c r="XDT927" s="167"/>
      <c r="XDU927" s="167"/>
      <c r="XDV927" s="167"/>
      <c r="XDW927" s="167"/>
      <c r="XDX927" s="167"/>
      <c r="XDY927" s="167"/>
      <c r="XDZ927" s="167"/>
      <c r="XEA927" s="167"/>
      <c r="XEB927" s="167"/>
      <c r="XEC927" s="167"/>
      <c r="XED927" s="167"/>
      <c r="XEE927" s="167"/>
      <c r="XEF927" s="167"/>
      <c r="XEG927" s="167"/>
      <c r="XEH927" s="167"/>
      <c r="XEI927" s="167"/>
      <c r="XEJ927" s="167"/>
      <c r="XEK927" s="167"/>
      <c r="XEL927" s="167"/>
      <c r="XEM927" s="167"/>
      <c r="XEN927" s="167"/>
      <c r="XEO927" s="167"/>
      <c r="XEP927" s="167"/>
      <c r="XEQ927" s="167"/>
      <c r="XER927" s="167"/>
      <c r="XES927" s="167"/>
      <c r="XET927" s="167"/>
      <c r="XEU927" s="167"/>
      <c r="XEV927" s="167"/>
      <c r="XEW927" s="167"/>
      <c r="XEX927" s="167"/>
      <c r="XEY927" s="167"/>
      <c r="XEZ927" s="167"/>
    </row>
    <row r="928" spans="1:16380" s="196" customFormat="1" ht="9.9499999999999993" customHeight="1">
      <c r="A928" s="167"/>
      <c r="B928" s="197"/>
      <c r="C928" s="198"/>
      <c r="D928" s="198"/>
      <c r="E928" s="198"/>
      <c r="F928" s="198"/>
      <c r="G928" s="199"/>
      <c r="H928" s="199"/>
      <c r="I928" s="200"/>
      <c r="J928" s="200"/>
      <c r="K928" s="201"/>
      <c r="L928" s="201"/>
      <c r="M928" s="201"/>
      <c r="N928" s="201"/>
      <c r="O928" s="201"/>
      <c r="P928" s="201"/>
      <c r="Q928" s="205"/>
      <c r="R928" s="166"/>
      <c r="S928" s="166"/>
      <c r="T928" s="166"/>
      <c r="U928" s="166"/>
      <c r="V928" s="166"/>
      <c r="W928" s="166"/>
      <c r="X928" s="166"/>
      <c r="Y928" s="166"/>
      <c r="Z928" s="166"/>
      <c r="AA928" s="166"/>
      <c r="AB928" s="166"/>
      <c r="AC928" s="166"/>
      <c r="AD928" s="166"/>
      <c r="AE928" s="166"/>
      <c r="AF928" s="166"/>
      <c r="AG928" s="166"/>
      <c r="AH928" s="166"/>
      <c r="AI928" s="166"/>
      <c r="AJ928" s="166"/>
    </row>
    <row r="929" spans="1:20" s="196" customFormat="1" ht="9.9499999999999993" customHeight="1">
      <c r="A929" s="167"/>
      <c r="B929" s="197"/>
      <c r="C929" s="198"/>
      <c r="D929" s="198"/>
      <c r="E929" s="198"/>
      <c r="F929" s="198"/>
      <c r="G929" s="199"/>
      <c r="H929" s="199"/>
      <c r="I929" s="200"/>
      <c r="J929" s="200"/>
      <c r="K929" s="201"/>
      <c r="L929" s="201"/>
      <c r="M929" s="201"/>
      <c r="N929" s="201"/>
      <c r="O929" s="201"/>
      <c r="P929" s="201"/>
      <c r="Q929" s="205"/>
    </row>
    <row r="930" spans="1:20" s="171" customFormat="1" ht="24.75" customHeight="1">
      <c r="B930" s="177"/>
      <c r="C930" s="202" t="s">
        <v>1730</v>
      </c>
      <c r="D930" s="187"/>
      <c r="E930" s="187"/>
      <c r="F930" s="187"/>
      <c r="G930" s="105"/>
      <c r="H930" s="105" t="s">
        <v>47</v>
      </c>
      <c r="I930" s="158"/>
      <c r="J930" s="158"/>
      <c r="K930" s="159"/>
      <c r="L930" s="159"/>
      <c r="M930" s="159"/>
      <c r="N930" s="159"/>
      <c r="O930" s="159"/>
      <c r="P930" s="203"/>
      <c r="Q930" s="204"/>
      <c r="T930" s="210"/>
    </row>
    <row r="931" spans="1:20" ht="18" customHeight="1">
      <c r="B931" s="172"/>
    </row>
  </sheetData>
  <autoFilter ref="B14:Q930" xr:uid="{00000000-0009-0000-0000-000002000000}">
    <filterColumn colId="0" showButton="0"/>
    <filterColumn colId="1" showButton="0"/>
    <filterColumn colId="2" showButton="0"/>
    <filterColumn colId="3" showButton="0"/>
    <filterColumn colId="4" showButton="0"/>
    <filterColumn colId="12" showButton="0"/>
    <filterColumn colId="13" showButton="0"/>
    <filterColumn colId="14" showButton="0"/>
    <filterColumn colId="15" showButton="0"/>
  </autoFilter>
  <mergeCells count="1692">
    <mergeCell ref="C598:G598"/>
    <mergeCell ref="I596:J596"/>
    <mergeCell ref="C637:G637"/>
    <mergeCell ref="C638:G638"/>
    <mergeCell ref="I637:J637"/>
    <mergeCell ref="I638:J638"/>
    <mergeCell ref="C639:G639"/>
    <mergeCell ref="I595:J595"/>
    <mergeCell ref="I598:J598"/>
    <mergeCell ref="I639:J639"/>
    <mergeCell ref="I579:J579"/>
    <mergeCell ref="C579:G579"/>
    <mergeCell ref="C501:G501"/>
    <mergeCell ref="I501:J501"/>
    <mergeCell ref="C517:G517"/>
    <mergeCell ref="I517:J517"/>
    <mergeCell ref="C631:G631"/>
    <mergeCell ref="C632:G632"/>
    <mergeCell ref="C633:G633"/>
    <mergeCell ref="C634:G634"/>
    <mergeCell ref="C635:G635"/>
    <mergeCell ref="C636:G636"/>
    <mergeCell ref="I628:J628"/>
    <mergeCell ref="I629:J629"/>
    <mergeCell ref="I630:J630"/>
    <mergeCell ref="I631:J631"/>
    <mergeCell ref="I632:J632"/>
    <mergeCell ref="I633:J633"/>
    <mergeCell ref="I634:J634"/>
    <mergeCell ref="I635:J635"/>
    <mergeCell ref="I636:J636"/>
    <mergeCell ref="C607:G607"/>
    <mergeCell ref="I580:J580"/>
    <mergeCell ref="C587:G587"/>
    <mergeCell ref="C588:G588"/>
    <mergeCell ref="C589:G589"/>
    <mergeCell ref="C590:G590"/>
    <mergeCell ref="C591:G591"/>
    <mergeCell ref="C592:G592"/>
    <mergeCell ref="I587:J587"/>
    <mergeCell ref="I588:J588"/>
    <mergeCell ref="I589:J589"/>
    <mergeCell ref="I590:J590"/>
    <mergeCell ref="I591:J591"/>
    <mergeCell ref="I592:J592"/>
    <mergeCell ref="C595:G595"/>
    <mergeCell ref="C596:G596"/>
    <mergeCell ref="C597:G597"/>
    <mergeCell ref="I597:J597"/>
    <mergeCell ref="I714:J714"/>
    <mergeCell ref="C715:G715"/>
    <mergeCell ref="I715:J715"/>
    <mergeCell ref="C716:G716"/>
    <mergeCell ref="I608:J608"/>
    <mergeCell ref="C626:G626"/>
    <mergeCell ref="C625:G625"/>
    <mergeCell ref="I625:J625"/>
    <mergeCell ref="I626:J626"/>
    <mergeCell ref="C617:G617"/>
    <mergeCell ref="I617:J617"/>
    <mergeCell ref="C628:G628"/>
    <mergeCell ref="C629:G629"/>
    <mergeCell ref="C630:G630"/>
    <mergeCell ref="C711:G711"/>
    <mergeCell ref="I711:J711"/>
    <mergeCell ref="C712:G712"/>
    <mergeCell ref="C608:G608"/>
    <mergeCell ref="C708:G708"/>
    <mergeCell ref="I708:J708"/>
    <mergeCell ref="C709:G709"/>
    <mergeCell ref="I709:J709"/>
    <mergeCell ref="C710:G710"/>
    <mergeCell ref="I710:J710"/>
    <mergeCell ref="I702:J702"/>
    <mergeCell ref="C703:G703"/>
    <mergeCell ref="I703:J703"/>
    <mergeCell ref="C704:G704"/>
    <mergeCell ref="I704:J704"/>
    <mergeCell ref="C705:G705"/>
    <mergeCell ref="I705:J705"/>
    <mergeCell ref="C706:G706"/>
    <mergeCell ref="I602:J602"/>
    <mergeCell ref="C605:G605"/>
    <mergeCell ref="I605:J605"/>
    <mergeCell ref="C726:G726"/>
    <mergeCell ref="I726:J726"/>
    <mergeCell ref="C717:G717"/>
    <mergeCell ref="I717:J717"/>
    <mergeCell ref="C718:G718"/>
    <mergeCell ref="I718:J718"/>
    <mergeCell ref="C719:G719"/>
    <mergeCell ref="I719:J719"/>
    <mergeCell ref="C720:G720"/>
    <mergeCell ref="I720:J720"/>
    <mergeCell ref="C721:G721"/>
    <mergeCell ref="I721:J721"/>
    <mergeCell ref="C722:G722"/>
    <mergeCell ref="I722:J722"/>
    <mergeCell ref="C723:G723"/>
    <mergeCell ref="I723:J723"/>
    <mergeCell ref="C724:G724"/>
    <mergeCell ref="I724:J724"/>
    <mergeCell ref="C725:G725"/>
    <mergeCell ref="I725:J725"/>
    <mergeCell ref="C713:G713"/>
    <mergeCell ref="C699:G699"/>
    <mergeCell ref="I699:J699"/>
    <mergeCell ref="C700:G700"/>
    <mergeCell ref="I700:J700"/>
    <mergeCell ref="C701:G701"/>
    <mergeCell ref="I701:J701"/>
    <mergeCell ref="C702:G702"/>
    <mergeCell ref="C714:G714"/>
    <mergeCell ref="I706:J706"/>
    <mergeCell ref="C707:G707"/>
    <mergeCell ref="I707:J707"/>
    <mergeCell ref="C697:G697"/>
    <mergeCell ref="I697:J697"/>
    <mergeCell ref="C698:G698"/>
    <mergeCell ref="I698:J698"/>
    <mergeCell ref="C668:G668"/>
    <mergeCell ref="C669:G669"/>
    <mergeCell ref="I669:J669"/>
    <mergeCell ref="C670:G670"/>
    <mergeCell ref="I670:J670"/>
    <mergeCell ref="C671:G671"/>
    <mergeCell ref="I671:J671"/>
    <mergeCell ref="C672:G672"/>
    <mergeCell ref="I672:J672"/>
    <mergeCell ref="C673:G673"/>
    <mergeCell ref="I673:J673"/>
    <mergeCell ref="C674:G674"/>
    <mergeCell ref="I674:J674"/>
    <mergeCell ref="C690:G690"/>
    <mergeCell ref="I690:J690"/>
    <mergeCell ref="C691:G691"/>
    <mergeCell ref="I691:J691"/>
    <mergeCell ref="C692:G692"/>
    <mergeCell ref="I692:J692"/>
    <mergeCell ref="C693:G693"/>
    <mergeCell ref="I693:J693"/>
    <mergeCell ref="C694:G694"/>
    <mergeCell ref="I694:J694"/>
    <mergeCell ref="C695:G695"/>
    <mergeCell ref="I695:J695"/>
    <mergeCell ref="C676:G676"/>
    <mergeCell ref="C650:G650"/>
    <mergeCell ref="C651:G651"/>
    <mergeCell ref="I651:J651"/>
    <mergeCell ref="C652:G652"/>
    <mergeCell ref="I652:J652"/>
    <mergeCell ref="C653:G653"/>
    <mergeCell ref="I653:J653"/>
    <mergeCell ref="C654:G654"/>
    <mergeCell ref="I654:J654"/>
    <mergeCell ref="C655:G655"/>
    <mergeCell ref="I655:J655"/>
    <mergeCell ref="C656:G656"/>
    <mergeCell ref="I656:J656"/>
    <mergeCell ref="C657:G657"/>
    <mergeCell ref="I657:J657"/>
    <mergeCell ref="C658:G658"/>
    <mergeCell ref="I658:J658"/>
    <mergeCell ref="I659:J659"/>
    <mergeCell ref="C660:G660"/>
    <mergeCell ref="I660:J660"/>
    <mergeCell ref="C661:G661"/>
    <mergeCell ref="I661:J661"/>
    <mergeCell ref="C662:G662"/>
    <mergeCell ref="C663:G663"/>
    <mergeCell ref="C664:G664"/>
    <mergeCell ref="C665:G665"/>
    <mergeCell ref="I665:J665"/>
    <mergeCell ref="C666:G666"/>
    <mergeCell ref="I666:J666"/>
    <mergeCell ref="C667:G667"/>
    <mergeCell ref="I663:J664"/>
    <mergeCell ref="I667:J667"/>
    <mergeCell ref="I668:J668"/>
    <mergeCell ref="C675:G675"/>
    <mergeCell ref="I675:J675"/>
    <mergeCell ref="C526:G526"/>
    <mergeCell ref="C688:G688"/>
    <mergeCell ref="I688:J688"/>
    <mergeCell ref="C647:G647"/>
    <mergeCell ref="I647:J647"/>
    <mergeCell ref="C648:G648"/>
    <mergeCell ref="I648:J648"/>
    <mergeCell ref="C649:G649"/>
    <mergeCell ref="I649:J649"/>
    <mergeCell ref="C677:G677"/>
    <mergeCell ref="I677:J677"/>
    <mergeCell ref="C678:G678"/>
    <mergeCell ref="I678:J678"/>
    <mergeCell ref="C679:G679"/>
    <mergeCell ref="I679:J679"/>
    <mergeCell ref="I619:J619"/>
    <mergeCell ref="I618:J618"/>
    <mergeCell ref="I582:J582"/>
    <mergeCell ref="I581:J581"/>
    <mergeCell ref="I578:J578"/>
    <mergeCell ref="I576:J576"/>
    <mergeCell ref="C602:G602"/>
    <mergeCell ref="I560:J560"/>
    <mergeCell ref="I558:J558"/>
    <mergeCell ref="I557:J557"/>
    <mergeCell ref="I537:J537"/>
    <mergeCell ref="I538:J538"/>
    <mergeCell ref="C683:G683"/>
    <mergeCell ref="I683:J683"/>
    <mergeCell ref="C684:G684"/>
    <mergeCell ref="I684:J684"/>
    <mergeCell ref="C659:G659"/>
    <mergeCell ref="I521:J521"/>
    <mergeCell ref="C529:G529"/>
    <mergeCell ref="I529:J529"/>
    <mergeCell ref="C530:G530"/>
    <mergeCell ref="I530:J530"/>
    <mergeCell ref="C531:G531"/>
    <mergeCell ref="I531:J531"/>
    <mergeCell ref="C535:G535"/>
    <mergeCell ref="C577:G577"/>
    <mergeCell ref="C536:G536"/>
    <mergeCell ref="C537:G537"/>
    <mergeCell ref="C538:G538"/>
    <mergeCell ref="C549:G549"/>
    <mergeCell ref="I533:J533"/>
    <mergeCell ref="I543:J543"/>
    <mergeCell ref="I676:J676"/>
    <mergeCell ref="C547:G547"/>
    <mergeCell ref="C548:G548"/>
    <mergeCell ref="C611:G611"/>
    <mergeCell ref="C643:G643"/>
    <mergeCell ref="C612:G612"/>
    <mergeCell ref="C613:G613"/>
    <mergeCell ref="C621:G621"/>
    <mergeCell ref="C585:G585"/>
    <mergeCell ref="I573:J573"/>
    <mergeCell ref="I574:J574"/>
    <mergeCell ref="I586:J586"/>
    <mergeCell ref="I585:J585"/>
    <mergeCell ref="I584:J584"/>
    <mergeCell ref="I621:J621"/>
    <mergeCell ref="I620:J620"/>
    <mergeCell ref="I662:J662"/>
    <mergeCell ref="I467:J467"/>
    <mergeCell ref="I507:J507"/>
    <mergeCell ref="C508:G508"/>
    <mergeCell ref="I508:J508"/>
    <mergeCell ref="C509:G509"/>
    <mergeCell ref="I509:J509"/>
    <mergeCell ref="C510:G510"/>
    <mergeCell ref="I510:J510"/>
    <mergeCell ref="C507:G507"/>
    <mergeCell ref="I528:J528"/>
    <mergeCell ref="C512:G512"/>
    <mergeCell ref="I512:J512"/>
    <mergeCell ref="C513:G513"/>
    <mergeCell ref="I513:J513"/>
    <mergeCell ref="C514:G514"/>
    <mergeCell ref="I514:J514"/>
    <mergeCell ref="C518:G518"/>
    <mergeCell ref="I518:J518"/>
    <mergeCell ref="C519:G519"/>
    <mergeCell ref="I519:J519"/>
    <mergeCell ref="C520:G520"/>
    <mergeCell ref="I520:J520"/>
    <mergeCell ref="C515:G515"/>
    <mergeCell ref="I515:J515"/>
    <mergeCell ref="C522:G522"/>
    <mergeCell ref="I522:J522"/>
    <mergeCell ref="C523:G523"/>
    <mergeCell ref="I523:J523"/>
    <mergeCell ref="C524:G524"/>
    <mergeCell ref="I524:J524"/>
    <mergeCell ref="C525:G525"/>
    <mergeCell ref="I525:J525"/>
    <mergeCell ref="I451:J451"/>
    <mergeCell ref="I526:J526"/>
    <mergeCell ref="C527:G527"/>
    <mergeCell ref="I527:J527"/>
    <mergeCell ref="C528:G528"/>
    <mergeCell ref="I436:J436"/>
    <mergeCell ref="C466:G466"/>
    <mergeCell ref="I466:J466"/>
    <mergeCell ref="C502:G502"/>
    <mergeCell ref="I502:J502"/>
    <mergeCell ref="C503:G503"/>
    <mergeCell ref="I503:J503"/>
    <mergeCell ref="C504:G504"/>
    <mergeCell ref="I504:J504"/>
    <mergeCell ref="C505:G505"/>
    <mergeCell ref="I505:J505"/>
    <mergeCell ref="C506:G506"/>
    <mergeCell ref="I506:J506"/>
    <mergeCell ref="C480:G480"/>
    <mergeCell ref="I480:J480"/>
    <mergeCell ref="C481:G481"/>
    <mergeCell ref="I481:J481"/>
    <mergeCell ref="C482:G482"/>
    <mergeCell ref="I482:J482"/>
    <mergeCell ref="I452:J452"/>
    <mergeCell ref="C453:G453"/>
    <mergeCell ref="I453:J453"/>
    <mergeCell ref="C455:G455"/>
    <mergeCell ref="I455:J455"/>
    <mergeCell ref="C456:G456"/>
    <mergeCell ref="I456:J456"/>
    <mergeCell ref="C467:G467"/>
    <mergeCell ref="C110:G110"/>
    <mergeCell ref="I110:J110"/>
    <mergeCell ref="C111:G111"/>
    <mergeCell ref="I111:J111"/>
    <mergeCell ref="C115:G115"/>
    <mergeCell ref="I115:J115"/>
    <mergeCell ref="C117:G117"/>
    <mergeCell ref="I117:J117"/>
    <mergeCell ref="C118:G118"/>
    <mergeCell ref="I118:J118"/>
    <mergeCell ref="C119:G119"/>
    <mergeCell ref="I119:J119"/>
    <mergeCell ref="C275:G275"/>
    <mergeCell ref="I275:J275"/>
    <mergeCell ref="C333:G333"/>
    <mergeCell ref="I333:J333"/>
    <mergeCell ref="C334:G334"/>
    <mergeCell ref="I334:J334"/>
    <mergeCell ref="C320:G320"/>
    <mergeCell ref="I320:J320"/>
    <mergeCell ref="I133:J133"/>
    <mergeCell ref="I242:J242"/>
    <mergeCell ref="C269:G269"/>
    <mergeCell ref="C270:G270"/>
    <mergeCell ref="C123:G123"/>
    <mergeCell ref="C124:G124"/>
    <mergeCell ref="C143:G143"/>
    <mergeCell ref="C144:G144"/>
    <mergeCell ref="C145:G145"/>
    <mergeCell ref="C147:G147"/>
    <mergeCell ref="C177:G177"/>
    <mergeCell ref="C181:G181"/>
    <mergeCell ref="C81:G81"/>
    <mergeCell ref="I81:J81"/>
    <mergeCell ref="C82:G82"/>
    <mergeCell ref="I82:J82"/>
    <mergeCell ref="C93:G93"/>
    <mergeCell ref="I93:J93"/>
    <mergeCell ref="C94:G94"/>
    <mergeCell ref="I94:J94"/>
    <mergeCell ref="C95:G95"/>
    <mergeCell ref="I95:J95"/>
    <mergeCell ref="C102:G102"/>
    <mergeCell ref="I102:J102"/>
    <mergeCell ref="C103:G103"/>
    <mergeCell ref="I103:J103"/>
    <mergeCell ref="C104:G104"/>
    <mergeCell ref="I104:J104"/>
    <mergeCell ref="C109:G109"/>
    <mergeCell ref="I109:J109"/>
    <mergeCell ref="C62:G62"/>
    <mergeCell ref="I62:J62"/>
    <mergeCell ref="C64:G64"/>
    <mergeCell ref="I64:J64"/>
    <mergeCell ref="C65:G65"/>
    <mergeCell ref="I65:J65"/>
    <mergeCell ref="C66:G66"/>
    <mergeCell ref="I66:J66"/>
    <mergeCell ref="C67:G67"/>
    <mergeCell ref="I67:J67"/>
    <mergeCell ref="C68:G68"/>
    <mergeCell ref="I68:J68"/>
    <mergeCell ref="C78:G78"/>
    <mergeCell ref="I78:J78"/>
    <mergeCell ref="C79:G79"/>
    <mergeCell ref="I79:J79"/>
    <mergeCell ref="C80:G80"/>
    <mergeCell ref="I80:J80"/>
    <mergeCell ref="C18:G18"/>
    <mergeCell ref="I18:J18"/>
    <mergeCell ref="C152:G152"/>
    <mergeCell ref="I152:J152"/>
    <mergeCell ref="C156:G156"/>
    <mergeCell ref="I156:J156"/>
    <mergeCell ref="C818:G818"/>
    <mergeCell ref="I818:J818"/>
    <mergeCell ref="C819:G819"/>
    <mergeCell ref="I819:J819"/>
    <mergeCell ref="C830:G830"/>
    <mergeCell ref="I830:J830"/>
    <mergeCell ref="C831:G831"/>
    <mergeCell ref="I831:J831"/>
    <mergeCell ref="C832:G832"/>
    <mergeCell ref="I832:J832"/>
    <mergeCell ref="C833:G833"/>
    <mergeCell ref="I833:J833"/>
    <mergeCell ref="I799:J799"/>
    <mergeCell ref="C736:G736"/>
    <mergeCell ref="C737:G737"/>
    <mergeCell ref="C742:G742"/>
    <mergeCell ref="I742:J742"/>
    <mergeCell ref="C743:G743"/>
    <mergeCell ref="C136:G136"/>
    <mergeCell ref="I136:J136"/>
    <mergeCell ref="C137:G137"/>
    <mergeCell ref="I137:J137"/>
    <mergeCell ref="I126:J126"/>
    <mergeCell ref="C127:G127"/>
    <mergeCell ref="I127:J127"/>
    <mergeCell ref="I131:J131"/>
    <mergeCell ref="C873:G873"/>
    <mergeCell ref="I873:J873"/>
    <mergeCell ref="C865:G865"/>
    <mergeCell ref="I865:J865"/>
    <mergeCell ref="C866:G866"/>
    <mergeCell ref="I866:J866"/>
    <mergeCell ref="C867:G867"/>
    <mergeCell ref="I867:J867"/>
    <mergeCell ref="C868:G868"/>
    <mergeCell ref="I868:J868"/>
    <mergeCell ref="C869:G869"/>
    <mergeCell ref="I869:J869"/>
    <mergeCell ref="C856:G856"/>
    <mergeCell ref="I856:J856"/>
    <mergeCell ref="C837:G837"/>
    <mergeCell ref="I837:J837"/>
    <mergeCell ref="I129:J129"/>
    <mergeCell ref="C130:G130"/>
    <mergeCell ref="I130:J130"/>
    <mergeCell ref="C131:G131"/>
    <mergeCell ref="C849:G849"/>
    <mergeCell ref="I849:J849"/>
    <mergeCell ref="C850:G850"/>
    <mergeCell ref="I850:J850"/>
    <mergeCell ref="C138:G138"/>
    <mergeCell ref="I138:J138"/>
    <mergeCell ref="C809:G809"/>
    <mergeCell ref="I809:J809"/>
    <mergeCell ref="C146:G146"/>
    <mergeCell ref="C129:G129"/>
    <mergeCell ref="C870:G870"/>
    <mergeCell ref="I870:J870"/>
    <mergeCell ref="I737:J737"/>
    <mergeCell ref="I736:J736"/>
    <mergeCell ref="I741:J741"/>
    <mergeCell ref="I740:J740"/>
    <mergeCell ref="C623:G623"/>
    <mergeCell ref="I623:J623"/>
    <mergeCell ref="C622:G622"/>
    <mergeCell ref="I622:J622"/>
    <mergeCell ref="C624:G624"/>
    <mergeCell ref="I624:J624"/>
    <mergeCell ref="C640:G640"/>
    <mergeCell ref="I640:J640"/>
    <mergeCell ref="C689:G689"/>
    <mergeCell ref="I689:J689"/>
    <mergeCell ref="C685:G685"/>
    <mergeCell ref="I685:J685"/>
    <mergeCell ref="C686:G686"/>
    <mergeCell ref="I686:J686"/>
    <mergeCell ref="C687:G687"/>
    <mergeCell ref="I687:J687"/>
    <mergeCell ref="C680:G680"/>
    <mergeCell ref="C681:G681"/>
    <mergeCell ref="I681:J681"/>
    <mergeCell ref="C682:G682"/>
    <mergeCell ref="C728:G728"/>
    <mergeCell ref="C646:G646"/>
    <mergeCell ref="I733:J733"/>
    <mergeCell ref="I732:J732"/>
    <mergeCell ref="I731:J731"/>
    <mergeCell ref="I730:J730"/>
    <mergeCell ref="I729:J729"/>
    <mergeCell ref="I646:J646"/>
    <mergeCell ref="C817:G817"/>
    <mergeCell ref="I817:J817"/>
    <mergeCell ref="C839:G839"/>
    <mergeCell ref="I839:J839"/>
    <mergeCell ref="C840:G840"/>
    <mergeCell ref="I840:J840"/>
    <mergeCell ref="C841:G841"/>
    <mergeCell ref="I841:J841"/>
    <mergeCell ref="C842:G842"/>
    <mergeCell ref="I842:J842"/>
    <mergeCell ref="C843:G843"/>
    <mergeCell ref="I843:J843"/>
    <mergeCell ref="C844:G844"/>
    <mergeCell ref="I844:J844"/>
    <mergeCell ref="I151:J151"/>
    <mergeCell ref="C153:G153"/>
    <mergeCell ref="I153:J153"/>
    <mergeCell ref="C543:G543"/>
    <mergeCell ref="C553:G553"/>
    <mergeCell ref="C558:G558"/>
    <mergeCell ref="C544:G544"/>
    <mergeCell ref="C729:G729"/>
    <mergeCell ref="C616:G616"/>
    <mergeCell ref="C614:G614"/>
    <mergeCell ref="C836:G836"/>
    <mergeCell ref="I836:J836"/>
    <mergeCell ref="I746:J746"/>
    <mergeCell ref="C747:G747"/>
    <mergeCell ref="I747:J747"/>
    <mergeCell ref="C618:G618"/>
    <mergeCell ref="C619:G619"/>
    <mergeCell ref="C620:G620"/>
    <mergeCell ref="C260:G260"/>
    <mergeCell ref="I260:J260"/>
    <mergeCell ref="I743:J743"/>
    <mergeCell ref="C744:G744"/>
    <mergeCell ref="I744:J744"/>
    <mergeCell ref="C745:G745"/>
    <mergeCell ref="I745:J745"/>
    <mergeCell ref="I739:J739"/>
    <mergeCell ref="I738:J738"/>
    <mergeCell ref="C739:G739"/>
    <mergeCell ref="C740:G740"/>
    <mergeCell ref="C734:G734"/>
    <mergeCell ref="C735:G735"/>
    <mergeCell ref="C732:G732"/>
    <mergeCell ref="C733:G733"/>
    <mergeCell ref="C272:G272"/>
    <mergeCell ref="C407:G407"/>
    <mergeCell ref="C264:G264"/>
    <mergeCell ref="C273:G273"/>
    <mergeCell ref="C738:G738"/>
    <mergeCell ref="C486:G486"/>
    <mergeCell ref="C534:G534"/>
    <mergeCell ref="C424:G424"/>
    <mergeCell ref="C425:G425"/>
    <mergeCell ref="C428:G428"/>
    <mergeCell ref="C426:G426"/>
    <mergeCell ref="C427:G427"/>
    <mergeCell ref="C593:G593"/>
    <mergeCell ref="C578:G578"/>
    <mergeCell ref="C584:G584"/>
    <mergeCell ref="C398:G398"/>
    <mergeCell ref="C399:G399"/>
    <mergeCell ref="I771:J771"/>
    <mergeCell ref="C763:G763"/>
    <mergeCell ref="I763:J763"/>
    <mergeCell ref="C764:G764"/>
    <mergeCell ref="I764:J764"/>
    <mergeCell ref="C765:G765"/>
    <mergeCell ref="I765:J765"/>
    <mergeCell ref="I753:J753"/>
    <mergeCell ref="I756:J756"/>
    <mergeCell ref="C766:G766"/>
    <mergeCell ref="I766:J766"/>
    <mergeCell ref="I767:J767"/>
    <mergeCell ref="C768:G768"/>
    <mergeCell ref="I768:J768"/>
    <mergeCell ref="C769:G769"/>
    <mergeCell ref="C748:G748"/>
    <mergeCell ref="I748:J748"/>
    <mergeCell ref="C749:G749"/>
    <mergeCell ref="I749:J749"/>
    <mergeCell ref="C750:G750"/>
    <mergeCell ref="I750:J750"/>
    <mergeCell ref="I770:J770"/>
    <mergeCell ref="C760:G760"/>
    <mergeCell ref="I760:J760"/>
    <mergeCell ref="I752:J752"/>
    <mergeCell ref="I751:J751"/>
    <mergeCell ref="I774:J774"/>
    <mergeCell ref="I773:J773"/>
    <mergeCell ref="I772:J772"/>
    <mergeCell ref="I769:J769"/>
    <mergeCell ref="C770:G770"/>
    <mergeCell ref="I761:J761"/>
    <mergeCell ref="C762:G762"/>
    <mergeCell ref="I762:J762"/>
    <mergeCell ref="C757:G757"/>
    <mergeCell ref="I757:J757"/>
    <mergeCell ref="C758:G758"/>
    <mergeCell ref="I758:J758"/>
    <mergeCell ref="C759:G759"/>
    <mergeCell ref="I759:J759"/>
    <mergeCell ref="I755:J755"/>
    <mergeCell ref="I798:J798"/>
    <mergeCell ref="C774:G774"/>
    <mergeCell ref="C761:G761"/>
    <mergeCell ref="C767:G767"/>
    <mergeCell ref="I781:J781"/>
    <mergeCell ref="I793:J793"/>
    <mergeCell ref="I796:J796"/>
    <mergeCell ref="I782:J782"/>
    <mergeCell ref="I783:J783"/>
    <mergeCell ref="I784:J784"/>
    <mergeCell ref="I785:J785"/>
    <mergeCell ref="I786:J786"/>
    <mergeCell ref="I787:J787"/>
    <mergeCell ref="I788:J788"/>
    <mergeCell ref="C789:G789"/>
    <mergeCell ref="I789:J789"/>
    <mergeCell ref="C790:G790"/>
    <mergeCell ref="C805:G805"/>
    <mergeCell ref="C741:G741"/>
    <mergeCell ref="C795:G795"/>
    <mergeCell ref="C752:G752"/>
    <mergeCell ref="C751:G751"/>
    <mergeCell ref="C798:G798"/>
    <mergeCell ref="C799:G799"/>
    <mergeCell ref="C800:G800"/>
    <mergeCell ref="C772:G772"/>
    <mergeCell ref="C773:G773"/>
    <mergeCell ref="C755:G755"/>
    <mergeCell ref="C777:G777"/>
    <mergeCell ref="C804:G804"/>
    <mergeCell ref="C775:G775"/>
    <mergeCell ref="C793:G793"/>
    <mergeCell ref="C794:G794"/>
    <mergeCell ref="C753:G753"/>
    <mergeCell ref="C782:G782"/>
    <mergeCell ref="C783:G783"/>
    <mergeCell ref="C784:G784"/>
    <mergeCell ref="C785:G785"/>
    <mergeCell ref="C786:G786"/>
    <mergeCell ref="C787:G787"/>
    <mergeCell ref="C788:G788"/>
    <mergeCell ref="C771:G771"/>
    <mergeCell ref="C756:G756"/>
    <mergeCell ref="C746:G746"/>
    <mergeCell ref="C645:G645"/>
    <mergeCell ref="C814:G814"/>
    <mergeCell ref="C886:G886"/>
    <mergeCell ref="C861:G861"/>
    <mergeCell ref="C498:G498"/>
    <mergeCell ref="C541:G541"/>
    <mergeCell ref="C542:G542"/>
    <mergeCell ref="C594:G594"/>
    <mergeCell ref="C599:G599"/>
    <mergeCell ref="C600:G600"/>
    <mergeCell ref="C601:G601"/>
    <mergeCell ref="C603:G603"/>
    <mergeCell ref="C604:G604"/>
    <mergeCell ref="C606:G606"/>
    <mergeCell ref="C609:G609"/>
    <mergeCell ref="C586:G586"/>
    <mergeCell ref="C499:G499"/>
    <mergeCell ref="C730:G730"/>
    <mergeCell ref="C731:G731"/>
    <mergeCell ref="C610:G610"/>
    <mergeCell ref="C569:G569"/>
    <mergeCell ref="C574:G574"/>
    <mergeCell ref="C575:G575"/>
    <mergeCell ref="C557:G557"/>
    <mergeCell ref="C796:G796"/>
    <mergeCell ref="C877:G877"/>
    <mergeCell ref="C860:G860"/>
    <mergeCell ref="C555:G555"/>
    <mergeCell ref="C778:G778"/>
    <mergeCell ref="C779:G779"/>
    <mergeCell ref="C780:G780"/>
    <mergeCell ref="C781:G781"/>
    <mergeCell ref="C223:G223"/>
    <mergeCell ref="C224:G224"/>
    <mergeCell ref="C615:G615"/>
    <mergeCell ref="C550:G550"/>
    <mergeCell ref="C551:G551"/>
    <mergeCell ref="C471:G471"/>
    <mergeCell ref="C470:G470"/>
    <mergeCell ref="C391:G391"/>
    <mergeCell ref="C392:G392"/>
    <mergeCell ref="C393:G393"/>
    <mergeCell ref="C394:G394"/>
    <mergeCell ref="C395:G395"/>
    <mergeCell ref="C696:G696"/>
    <mergeCell ref="C493:G493"/>
    <mergeCell ref="C494:G494"/>
    <mergeCell ref="C429:G429"/>
    <mergeCell ref="C430:G430"/>
    <mergeCell ref="C641:G641"/>
    <mergeCell ref="C642:G642"/>
    <mergeCell ref="C368:G368"/>
    <mergeCell ref="C369:G369"/>
    <mergeCell ref="C243:G243"/>
    <mergeCell ref="C476:G476"/>
    <mergeCell ref="C477:G477"/>
    <mergeCell ref="C478:G478"/>
    <mergeCell ref="C479:G479"/>
    <mergeCell ref="C483:G483"/>
    <mergeCell ref="C484:G484"/>
    <mergeCell ref="C485:G485"/>
    <mergeCell ref="C545:G545"/>
    <mergeCell ref="C546:G546"/>
    <mergeCell ref="C432:G432"/>
    <mergeCell ref="C343:G343"/>
    <mergeCell ref="C360:G360"/>
    <mergeCell ref="C452:G452"/>
    <mergeCell ref="C495:G495"/>
    <mergeCell ref="C496:G496"/>
    <mergeCell ref="C497:G497"/>
    <mergeCell ref="C581:G581"/>
    <mergeCell ref="C582:G582"/>
    <mergeCell ref="C573:G573"/>
    <mergeCell ref="C539:G539"/>
    <mergeCell ref="C540:G540"/>
    <mergeCell ref="C533:G533"/>
    <mergeCell ref="C472:G472"/>
    <mergeCell ref="C473:G473"/>
    <mergeCell ref="C474:G474"/>
    <mergeCell ref="C487:G487"/>
    <mergeCell ref="C488:G488"/>
    <mergeCell ref="C489:G489"/>
    <mergeCell ref="C490:G490"/>
    <mergeCell ref="C491:G491"/>
    <mergeCell ref="C492:G492"/>
    <mergeCell ref="C475:G475"/>
    <mergeCell ref="C396:G396"/>
    <mergeCell ref="C397:G397"/>
    <mergeCell ref="C552:G552"/>
    <mergeCell ref="C400:G400"/>
    <mergeCell ref="C401:G401"/>
    <mergeCell ref="C521:G521"/>
    <mergeCell ref="C580:G580"/>
    <mergeCell ref="C402:G402"/>
    <mergeCell ref="C403:G403"/>
    <mergeCell ref="C404:G404"/>
    <mergeCell ref="C405:G405"/>
    <mergeCell ref="C434:G434"/>
    <mergeCell ref="C469:G469"/>
    <mergeCell ref="C459:G459"/>
    <mergeCell ref="C460:G460"/>
    <mergeCell ref="C463:G463"/>
    <mergeCell ref="C464:G464"/>
    <mergeCell ref="C465:G465"/>
    <mergeCell ref="C462:G462"/>
    <mergeCell ref="C436:G436"/>
    <mergeCell ref="C423:G423"/>
    <mergeCell ref="C443:G443"/>
    <mergeCell ref="C468:G468"/>
    <mergeCell ref="C444:G444"/>
    <mergeCell ref="C445:G445"/>
    <mergeCell ref="C446:G446"/>
    <mergeCell ref="C447:G447"/>
    <mergeCell ref="C448:G448"/>
    <mergeCell ref="C449:G449"/>
    <mergeCell ref="C450:G450"/>
    <mergeCell ref="C451:G451"/>
    <mergeCell ref="C438:G438"/>
    <mergeCell ref="C433:G433"/>
    <mergeCell ref="C418:G418"/>
    <mergeCell ref="C414:G414"/>
    <mergeCell ref="C408:G408"/>
    <mergeCell ref="C374:G374"/>
    <mergeCell ref="C409:G409"/>
    <mergeCell ref="C410:G410"/>
    <mergeCell ref="C411:G411"/>
    <mergeCell ref="C412:G412"/>
    <mergeCell ref="C416:G416"/>
    <mergeCell ref="C415:G415"/>
    <mergeCell ref="C419:G419"/>
    <mergeCell ref="C420:G420"/>
    <mergeCell ref="C421:G421"/>
    <mergeCell ref="C361:G361"/>
    <mergeCell ref="C362:G362"/>
    <mergeCell ref="C363:G363"/>
    <mergeCell ref="C364:G364"/>
    <mergeCell ref="C365:G365"/>
    <mergeCell ref="C461:G461"/>
    <mergeCell ref="C389:G389"/>
    <mergeCell ref="C390:G390"/>
    <mergeCell ref="C458:G458"/>
    <mergeCell ref="C435:G435"/>
    <mergeCell ref="C439:G439"/>
    <mergeCell ref="C440:G440"/>
    <mergeCell ref="C441:G441"/>
    <mergeCell ref="C442:G442"/>
    <mergeCell ref="C454:G454"/>
    <mergeCell ref="C457:G457"/>
    <mergeCell ref="C367:G367"/>
    <mergeCell ref="C370:G370"/>
    <mergeCell ref="C371:G371"/>
    <mergeCell ref="C372:G372"/>
    <mergeCell ref="C373:G373"/>
    <mergeCell ref="C366:G366"/>
    <mergeCell ref="C357:G357"/>
    <mergeCell ref="C358:G358"/>
    <mergeCell ref="C383:G383"/>
    <mergeCell ref="C375:G375"/>
    <mergeCell ref="C376:G376"/>
    <mergeCell ref="C377:G377"/>
    <mergeCell ref="C378:G378"/>
    <mergeCell ref="C379:G379"/>
    <mergeCell ref="C380:G380"/>
    <mergeCell ref="C381:G381"/>
    <mergeCell ref="C382:G382"/>
    <mergeCell ref="C384:G384"/>
    <mergeCell ref="C385:G385"/>
    <mergeCell ref="C386:G386"/>
    <mergeCell ref="C387:G387"/>
    <mergeCell ref="C388:G388"/>
    <mergeCell ref="C304:G304"/>
    <mergeCell ref="C325:G325"/>
    <mergeCell ref="C326:G326"/>
    <mergeCell ref="C327:G327"/>
    <mergeCell ref="C328:G328"/>
    <mergeCell ref="C329:G329"/>
    <mergeCell ref="C330:G330"/>
    <mergeCell ref="C331:G331"/>
    <mergeCell ref="C332:G332"/>
    <mergeCell ref="C350:G350"/>
    <mergeCell ref="C351:G351"/>
    <mergeCell ref="C352:G352"/>
    <mergeCell ref="C353:G353"/>
    <mergeCell ref="C354:G354"/>
    <mergeCell ref="C355:G355"/>
    <mergeCell ref="C356:G356"/>
    <mergeCell ref="C259:G259"/>
    <mergeCell ref="C221:G221"/>
    <mergeCell ref="C222:G222"/>
    <mergeCell ref="C219:G219"/>
    <mergeCell ref="C234:G234"/>
    <mergeCell ref="C150:G150"/>
    <mergeCell ref="C267:G267"/>
    <mergeCell ref="C349:G349"/>
    <mergeCell ref="C305:G305"/>
    <mergeCell ref="C306:G306"/>
    <mergeCell ref="C307:G307"/>
    <mergeCell ref="C308:G308"/>
    <mergeCell ref="C309:G309"/>
    <mergeCell ref="C310:G310"/>
    <mergeCell ref="C311:G311"/>
    <mergeCell ref="C312:G312"/>
    <mergeCell ref="C337:G337"/>
    <mergeCell ref="C338:G338"/>
    <mergeCell ref="C339:G339"/>
    <mergeCell ref="C340:G340"/>
    <mergeCell ref="C341:G341"/>
    <mergeCell ref="C344:G344"/>
    <mergeCell ref="C345:G345"/>
    <mergeCell ref="C346:G346"/>
    <mergeCell ref="C348:G348"/>
    <mergeCell ref="C322:G322"/>
    <mergeCell ref="C323:G323"/>
    <mergeCell ref="C324:G324"/>
    <mergeCell ref="C336:G336"/>
    <mergeCell ref="C315:G315"/>
    <mergeCell ref="C347:G347"/>
    <mergeCell ref="C155:G155"/>
    <mergeCell ref="C268:G268"/>
    <mergeCell ref="C285:G285"/>
    <mergeCell ref="C286:G286"/>
    <mergeCell ref="C287:G287"/>
    <mergeCell ref="C235:G235"/>
    <mergeCell ref="C134:G134"/>
    <mergeCell ref="C151:G151"/>
    <mergeCell ref="C90:G90"/>
    <mergeCell ref="C91:G91"/>
    <mergeCell ref="C92:G92"/>
    <mergeCell ref="C99:G99"/>
    <mergeCell ref="C100:G100"/>
    <mergeCell ref="C101:G101"/>
    <mergeCell ref="C105:G105"/>
    <mergeCell ref="C108:G108"/>
    <mergeCell ref="C112:G112"/>
    <mergeCell ref="C113:G113"/>
    <mergeCell ref="C114:G114"/>
    <mergeCell ref="C116:G116"/>
    <mergeCell ref="C274:G274"/>
    <mergeCell ref="C276:G276"/>
    <mergeCell ref="C277:G277"/>
    <mergeCell ref="C278:G278"/>
    <mergeCell ref="C185:G185"/>
    <mergeCell ref="C97:G97"/>
    <mergeCell ref="C121:G121"/>
    <mergeCell ref="C149:G149"/>
    <mergeCell ref="C160:G160"/>
    <mergeCell ref="C107:G107"/>
    <mergeCell ref="C98:G98"/>
    <mergeCell ref="C240:G240"/>
    <mergeCell ref="C241:G241"/>
    <mergeCell ref="C298:G298"/>
    <mergeCell ref="C299:G299"/>
    <mergeCell ref="C300:G300"/>
    <mergeCell ref="C301:G301"/>
    <mergeCell ref="C302:G302"/>
    <mergeCell ref="C303:G303"/>
    <mergeCell ref="C295:G295"/>
    <mergeCell ref="C288:G288"/>
    <mergeCell ref="C289:G289"/>
    <mergeCell ref="C290:G290"/>
    <mergeCell ref="C291:G291"/>
    <mergeCell ref="C292:G292"/>
    <mergeCell ref="C293:G293"/>
    <mergeCell ref="C294:G294"/>
    <mergeCell ref="C296:G296"/>
    <mergeCell ref="C297:G297"/>
    <mergeCell ref="C279:G279"/>
    <mergeCell ref="C280:G280"/>
    <mergeCell ref="C281:G281"/>
    <mergeCell ref="C282:G282"/>
    <mergeCell ref="C283:G283"/>
    <mergeCell ref="C284:G284"/>
    <mergeCell ref="C258:G258"/>
    <mergeCell ref="C220:G220"/>
    <mergeCell ref="C236:G236"/>
    <mergeCell ref="C239:G239"/>
    <mergeCell ref="C178:G178"/>
    <mergeCell ref="C257:G257"/>
    <mergeCell ref="C58:G58"/>
    <mergeCell ref="C59:G59"/>
    <mergeCell ref="C60:G60"/>
    <mergeCell ref="C61:G61"/>
    <mergeCell ref="C63:G63"/>
    <mergeCell ref="C71:G71"/>
    <mergeCell ref="C72:G72"/>
    <mergeCell ref="C73:G73"/>
    <mergeCell ref="C74:G74"/>
    <mergeCell ref="C70:G70"/>
    <mergeCell ref="C75:G75"/>
    <mergeCell ref="C76:G76"/>
    <mergeCell ref="C77:G77"/>
    <mergeCell ref="C85:G85"/>
    <mergeCell ref="C86:G86"/>
    <mergeCell ref="C87:G87"/>
    <mergeCell ref="C88:G88"/>
    <mergeCell ref="C176:G176"/>
    <mergeCell ref="C142:G142"/>
    <mergeCell ref="C122:G122"/>
    <mergeCell ref="C188:G188"/>
    <mergeCell ref="C174:G174"/>
    <mergeCell ref="C183:G183"/>
    <mergeCell ref="C180:G180"/>
    <mergeCell ref="C246:G246"/>
    <mergeCell ref="C165:G165"/>
    <mergeCell ref="C261:G261"/>
    <mergeCell ref="C262:G262"/>
    <mergeCell ref="C263:G263"/>
    <mergeCell ref="C265:G265"/>
    <mergeCell ref="C266:G266"/>
    <mergeCell ref="C89:G89"/>
    <mergeCell ref="C84:G84"/>
    <mergeCell ref="C53:G53"/>
    <mergeCell ref="C44:G44"/>
    <mergeCell ref="C16:G16"/>
    <mergeCell ref="C17:G17"/>
    <mergeCell ref="C19:G19"/>
    <mergeCell ref="C20:G20"/>
    <mergeCell ref="C21:G21"/>
    <mergeCell ref="C22:G22"/>
    <mergeCell ref="C23:G23"/>
    <mergeCell ref="C24:G24"/>
    <mergeCell ref="C25:G25"/>
    <mergeCell ref="C28:G28"/>
    <mergeCell ref="C34:G34"/>
    <mergeCell ref="C35:G35"/>
    <mergeCell ref="C32:G32"/>
    <mergeCell ref="C33:G33"/>
    <mergeCell ref="C37:G37"/>
    <mergeCell ref="C38:G38"/>
    <mergeCell ref="C39:G39"/>
    <mergeCell ref="C40:G40"/>
    <mergeCell ref="C41:G41"/>
    <mergeCell ref="C42:G42"/>
    <mergeCell ref="C57:G57"/>
    <mergeCell ref="C55:G55"/>
    <mergeCell ref="C56:G56"/>
    <mergeCell ref="C26:G26"/>
    <mergeCell ref="I43:J43"/>
    <mergeCell ref="I42:J42"/>
    <mergeCell ref="I41:J41"/>
    <mergeCell ref="I39:J39"/>
    <mergeCell ref="I84:J84"/>
    <mergeCell ref="I77:J77"/>
    <mergeCell ref="I76:J76"/>
    <mergeCell ref="I75:J75"/>
    <mergeCell ref="I74:J74"/>
    <mergeCell ref="I73:J73"/>
    <mergeCell ref="I72:J72"/>
    <mergeCell ref="I71:J71"/>
    <mergeCell ref="I70:J70"/>
    <mergeCell ref="I63:J63"/>
    <mergeCell ref="I61:J61"/>
    <mergeCell ref="I60:J60"/>
    <mergeCell ref="I59:J59"/>
    <mergeCell ref="I58:J58"/>
    <mergeCell ref="I57:J57"/>
    <mergeCell ref="C48:G48"/>
    <mergeCell ref="I35:J35"/>
    <mergeCell ref="I38:J38"/>
    <mergeCell ref="C49:G49"/>
    <mergeCell ref="C50:G50"/>
    <mergeCell ref="C51:G51"/>
    <mergeCell ref="C52:G52"/>
    <mergeCell ref="C43:G43"/>
    <mergeCell ref="I26:J26"/>
    <mergeCell ref="C27:G27"/>
    <mergeCell ref="I27:J27"/>
    <mergeCell ref="I40:J40"/>
    <mergeCell ref="I116:J116"/>
    <mergeCell ref="I114:J114"/>
    <mergeCell ref="I113:J113"/>
    <mergeCell ref="I112:J112"/>
    <mergeCell ref="I108:J108"/>
    <mergeCell ref="I53:J53"/>
    <mergeCell ref="I46:J46"/>
    <mergeCell ref="I90:J90"/>
    <mergeCell ref="I89:J89"/>
    <mergeCell ref="I88:J88"/>
    <mergeCell ref="I87:J87"/>
    <mergeCell ref="I86:J86"/>
    <mergeCell ref="I85:J85"/>
    <mergeCell ref="I98:J98"/>
    <mergeCell ref="I107:J107"/>
    <mergeCell ref="I105:J105"/>
    <mergeCell ref="I101:J101"/>
    <mergeCell ref="I100:J100"/>
    <mergeCell ref="I99:J99"/>
    <mergeCell ref="I92:J92"/>
    <mergeCell ref="I91:J91"/>
    <mergeCell ref="I52:J52"/>
    <mergeCell ref="I49:J49"/>
    <mergeCell ref="I50:J50"/>
    <mergeCell ref="I47:J47"/>
    <mergeCell ref="I259:J259"/>
    <mergeCell ref="I258:J258"/>
    <mergeCell ref="I241:J241"/>
    <mergeCell ref="I240:J240"/>
    <mergeCell ref="I239:J239"/>
    <mergeCell ref="I236:J236"/>
    <mergeCell ref="I235:J235"/>
    <mergeCell ref="I264:J264"/>
    <mergeCell ref="I268:J268"/>
    <mergeCell ref="I267:J267"/>
    <mergeCell ref="I266:J266"/>
    <mergeCell ref="I265:J265"/>
    <mergeCell ref="I177:J177"/>
    <mergeCell ref="I176:J176"/>
    <mergeCell ref="I150:J150"/>
    <mergeCell ref="I147:J147"/>
    <mergeCell ref="I145:J145"/>
    <mergeCell ref="I168:J168"/>
    <mergeCell ref="I165:J165"/>
    <mergeCell ref="I166:J166"/>
    <mergeCell ref="I163:J163"/>
    <mergeCell ref="I164:J164"/>
    <mergeCell ref="I243:J243"/>
    <mergeCell ref="I187:J187"/>
    <mergeCell ref="I188:J188"/>
    <mergeCell ref="I174:J174"/>
    <mergeCell ref="I183:J183"/>
    <mergeCell ref="I179:J179"/>
    <mergeCell ref="I180:J180"/>
    <mergeCell ref="I181:J181"/>
    <mergeCell ref="I224:J224"/>
    <mergeCell ref="I223:J223"/>
    <mergeCell ref="I341:J341"/>
    <mergeCell ref="I344:J344"/>
    <mergeCell ref="I340:J340"/>
    <mergeCell ref="I339:J339"/>
    <mergeCell ref="I338:J338"/>
    <mergeCell ref="I337:J337"/>
    <mergeCell ref="I336:J336"/>
    <mergeCell ref="I332:J332"/>
    <mergeCell ref="I331:J331"/>
    <mergeCell ref="I330:J330"/>
    <mergeCell ref="I263:J263"/>
    <mergeCell ref="I262:J262"/>
    <mergeCell ref="I261:J261"/>
    <mergeCell ref="I273:J273"/>
    <mergeCell ref="I298:J298"/>
    <mergeCell ref="I278:J278"/>
    <mergeCell ref="I296:J296"/>
    <mergeCell ref="I295:J295"/>
    <mergeCell ref="I283:J283"/>
    <mergeCell ref="I269:J269"/>
    <mergeCell ref="I270:J270"/>
    <mergeCell ref="I326:J326"/>
    <mergeCell ref="I325:J325"/>
    <mergeCell ref="I311:J311"/>
    <mergeCell ref="I310:J310"/>
    <mergeCell ref="I285:J285"/>
    <mergeCell ref="I284:J284"/>
    <mergeCell ref="I302:J302"/>
    <mergeCell ref="I301:J301"/>
    <mergeCell ref="I309:J309"/>
    <mergeCell ref="I308:J308"/>
    <mergeCell ref="I307:J307"/>
    <mergeCell ref="I365:J365"/>
    <mergeCell ref="I364:J364"/>
    <mergeCell ref="I372:J372"/>
    <mergeCell ref="I373:J373"/>
    <mergeCell ref="I367:J367"/>
    <mergeCell ref="I345:J345"/>
    <mergeCell ref="I357:J357"/>
    <mergeCell ref="I356:J356"/>
    <mergeCell ref="I355:J355"/>
    <mergeCell ref="I354:J354"/>
    <mergeCell ref="I353:J353"/>
    <mergeCell ref="I352:J352"/>
    <mergeCell ref="I351:J351"/>
    <mergeCell ref="I350:J350"/>
    <mergeCell ref="I368:J368"/>
    <mergeCell ref="I369:J369"/>
    <mergeCell ref="I370:J370"/>
    <mergeCell ref="I349:J349"/>
    <mergeCell ref="I348:J348"/>
    <mergeCell ref="I607:J607"/>
    <mergeCell ref="I382:J382"/>
    <mergeCell ref="I17:J17"/>
    <mergeCell ref="I16:J16"/>
    <mergeCell ref="I599:J599"/>
    <mergeCell ref="I612:J612"/>
    <mergeCell ref="I611:J611"/>
    <mergeCell ref="I610:J610"/>
    <mergeCell ref="I609:J609"/>
    <mergeCell ref="I606:J606"/>
    <mergeCell ref="I604:J604"/>
    <mergeCell ref="I603:J603"/>
    <mergeCell ref="I601:J601"/>
    <mergeCell ref="I569:J569"/>
    <mergeCell ref="I408:J408"/>
    <mergeCell ref="I546:J546"/>
    <mergeCell ref="I544:J544"/>
    <mergeCell ref="I44:J44"/>
    <mergeCell ref="I123:J123"/>
    <mergeCell ref="I429:J429"/>
    <mergeCell ref="I397:J397"/>
    <mergeCell ref="I394:J394"/>
    <mergeCell ref="I393:J393"/>
    <mergeCell ref="I392:J392"/>
    <mergeCell ref="I276:J276"/>
    <mergeCell ref="I294:J294"/>
    <mergeCell ref="I293:J293"/>
    <mergeCell ref="I292:J292"/>
    <mergeCell ref="I291:J291"/>
    <mergeCell ref="I290:J290"/>
    <mergeCell ref="I289:J289"/>
    <mergeCell ref="I288:J288"/>
    <mergeCell ref="I28:J28"/>
    <mergeCell ref="I534:J534"/>
    <mergeCell ref="I487:J487"/>
    <mergeCell ref="I430:J430"/>
    <mergeCell ref="I553:J553"/>
    <mergeCell ref="I552:J552"/>
    <mergeCell ref="I343:J343"/>
    <mergeCell ref="I551:J551"/>
    <mergeCell ref="I550:J550"/>
    <mergeCell ref="I549:J549"/>
    <mergeCell ref="I548:J548"/>
    <mergeCell ref="I547:J547"/>
    <mergeCell ref="I414:J414"/>
    <mergeCell ref="I412:J412"/>
    <mergeCell ref="I411:J411"/>
    <mergeCell ref="I410:J410"/>
    <mergeCell ref="I409:J409"/>
    <mergeCell ref="I287:J287"/>
    <mergeCell ref="I286:J286"/>
    <mergeCell ref="I328:J328"/>
    <mergeCell ref="I327:J327"/>
    <mergeCell ref="I306:J306"/>
    <mergeCell ref="I297:J297"/>
    <mergeCell ref="I304:J304"/>
    <mergeCell ref="I303:J303"/>
    <mergeCell ref="I300:J300"/>
    <mergeCell ref="I299:J299"/>
    <mergeCell ref="I305:J305"/>
    <mergeCell ref="I377:J377"/>
    <mergeCell ref="I376:J376"/>
    <mergeCell ref="I375:J375"/>
    <mergeCell ref="I374:J374"/>
    <mergeCell ref="I470:J470"/>
    <mergeCell ref="I478:J478"/>
    <mergeCell ref="I477:J477"/>
    <mergeCell ref="I475:J475"/>
    <mergeCell ref="I474:J474"/>
    <mergeCell ref="I486:J486"/>
    <mergeCell ref="I398:J398"/>
    <mergeCell ref="I363:J363"/>
    <mergeCell ref="I362:J362"/>
    <mergeCell ref="I805:J805"/>
    <mergeCell ref="I804:J804"/>
    <mergeCell ref="I806:J806"/>
    <mergeCell ref="I807:J807"/>
    <mergeCell ref="I643:J643"/>
    <mergeCell ref="I642:J642"/>
    <mergeCell ref="I641:J641"/>
    <mergeCell ref="I792:J792"/>
    <mergeCell ref="I775:J775"/>
    <mergeCell ref="I778:J778"/>
    <mergeCell ref="I779:J779"/>
    <mergeCell ref="I780:J780"/>
    <mergeCell ref="I777:J777"/>
    <mergeCell ref="I735:J735"/>
    <mergeCell ref="I734:J734"/>
    <mergeCell ref="I696:J696"/>
    <mergeCell ref="I594:J594"/>
    <mergeCell ref="I593:J593"/>
    <mergeCell ref="I680:J680"/>
    <mergeCell ref="I712:J712"/>
    <mergeCell ref="I682:J682"/>
    <mergeCell ref="I716:J716"/>
    <mergeCell ref="I713:J713"/>
    <mergeCell ref="C141:G141"/>
    <mergeCell ref="I245:J245"/>
    <mergeCell ref="C179:G179"/>
    <mergeCell ref="C168:G168"/>
    <mergeCell ref="C166:G166"/>
    <mergeCell ref="C163:G163"/>
    <mergeCell ref="C164:G164"/>
    <mergeCell ref="C186:G186"/>
    <mergeCell ref="I222:J222"/>
    <mergeCell ref="C13:G13"/>
    <mergeCell ref="I34:J34"/>
    <mergeCell ref="I33:J33"/>
    <mergeCell ref="I20:J20"/>
    <mergeCell ref="C15:G15"/>
    <mergeCell ref="I51:J51"/>
    <mergeCell ref="I48:J48"/>
    <mergeCell ref="I488:J488"/>
    <mergeCell ref="I464:J464"/>
    <mergeCell ref="I442:J442"/>
    <mergeCell ref="I441:J441"/>
    <mergeCell ref="I440:J440"/>
    <mergeCell ref="I439:J439"/>
    <mergeCell ref="I438:J438"/>
    <mergeCell ref="I435:J435"/>
    <mergeCell ref="I434:J434"/>
    <mergeCell ref="I463:J463"/>
    <mergeCell ref="I462:J462"/>
    <mergeCell ref="I346:J346"/>
    <mergeCell ref="I415:J415"/>
    <mergeCell ref="I347:J347"/>
    <mergeCell ref="I472:J472"/>
    <mergeCell ref="I471:J471"/>
    <mergeCell ref="I379:J379"/>
    <mergeCell ref="I274:J274"/>
    <mergeCell ref="I282:J282"/>
    <mergeCell ref="I281:J281"/>
    <mergeCell ref="I280:J280"/>
    <mergeCell ref="I279:J279"/>
    <mergeCell ref="I277:J277"/>
    <mergeCell ref="I401:J401"/>
    <mergeCell ref="I400:J400"/>
    <mergeCell ref="B2:B11"/>
    <mergeCell ref="I321:J321"/>
    <mergeCell ref="I322:J322"/>
    <mergeCell ref="I312:J312"/>
    <mergeCell ref="I313:J313"/>
    <mergeCell ref="I323:J323"/>
    <mergeCell ref="I324:J324"/>
    <mergeCell ref="I318:J318"/>
    <mergeCell ref="I317:J317"/>
    <mergeCell ref="I316:J316"/>
    <mergeCell ref="I315:J315"/>
    <mergeCell ref="C313:G313"/>
    <mergeCell ref="C316:G316"/>
    <mergeCell ref="C317:G317"/>
    <mergeCell ref="C318:G318"/>
    <mergeCell ref="C14:G14"/>
    <mergeCell ref="I173:J173"/>
    <mergeCell ref="C169:G169"/>
    <mergeCell ref="I169:J169"/>
    <mergeCell ref="C170:G170"/>
    <mergeCell ref="I170:J170"/>
    <mergeCell ref="C167:G167"/>
    <mergeCell ref="I167:J167"/>
    <mergeCell ref="I45:J45"/>
    <mergeCell ref="C161:G161"/>
    <mergeCell ref="I161:J161"/>
    <mergeCell ref="C162:G162"/>
    <mergeCell ref="I162:J162"/>
    <mergeCell ref="C171:G171"/>
    <mergeCell ref="I171:J171"/>
    <mergeCell ref="C172:G172"/>
    <mergeCell ref="I172:J172"/>
    <mergeCell ref="I383:J383"/>
    <mergeCell ref="I545:J545"/>
    <mergeCell ref="I496:J496"/>
    <mergeCell ref="I329:J329"/>
    <mergeCell ref="I221:J221"/>
    <mergeCell ref="I220:J220"/>
    <mergeCell ref="C29:G29"/>
    <mergeCell ref="I29:J29"/>
    <mergeCell ref="C30:G30"/>
    <mergeCell ref="I30:J30"/>
    <mergeCell ref="I178:J178"/>
    <mergeCell ref="C187:G187"/>
    <mergeCell ref="C319:G319"/>
    <mergeCell ref="C321:G321"/>
    <mergeCell ref="I385:J385"/>
    <mergeCell ref="I384:J384"/>
    <mergeCell ref="I539:J539"/>
    <mergeCell ref="I540:J540"/>
    <mergeCell ref="I498:J498"/>
    <mergeCell ref="I535:J535"/>
    <mergeCell ref="I536:J536"/>
    <mergeCell ref="I381:J381"/>
    <mergeCell ref="I380:J380"/>
    <mergeCell ref="I428:J428"/>
    <mergeCell ref="I426:J426"/>
    <mergeCell ref="I427:J427"/>
    <mergeCell ref="I421:J421"/>
    <mergeCell ref="I420:J420"/>
    <mergeCell ref="I419:J419"/>
    <mergeCell ref="I418:J418"/>
    <mergeCell ref="I458:J458"/>
    <mergeCell ref="I457:J457"/>
    <mergeCell ref="H4:L4"/>
    <mergeCell ref="C5:E5"/>
    <mergeCell ref="F5:G5"/>
    <mergeCell ref="I185:J185"/>
    <mergeCell ref="I182:J182"/>
    <mergeCell ref="F7:G7"/>
    <mergeCell ref="I19:J19"/>
    <mergeCell ref="C9:E9"/>
    <mergeCell ref="C11:G11"/>
    <mergeCell ref="C12:F12"/>
    <mergeCell ref="I12:J12"/>
    <mergeCell ref="I25:J25"/>
    <mergeCell ref="I24:J24"/>
    <mergeCell ref="I23:J23"/>
    <mergeCell ref="I22:J22"/>
    <mergeCell ref="I21:J21"/>
    <mergeCell ref="C46:G46"/>
    <mergeCell ref="C47:G47"/>
    <mergeCell ref="I15:J15"/>
    <mergeCell ref="I122:J122"/>
    <mergeCell ref="I154:J154"/>
    <mergeCell ref="C182:G182"/>
    <mergeCell ref="C45:G45"/>
    <mergeCell ref="I124:J124"/>
    <mergeCell ref="I186:J186"/>
    <mergeCell ref="I144:J144"/>
    <mergeCell ref="I143:J143"/>
    <mergeCell ref="I142:J142"/>
    <mergeCell ref="I134:J134"/>
    <mergeCell ref="C133:G133"/>
    <mergeCell ref="C126:G126"/>
    <mergeCell ref="C242:G242"/>
    <mergeCell ref="I146:J146"/>
    <mergeCell ref="I499:J499"/>
    <mergeCell ref="I360:J360"/>
    <mergeCell ref="I361:J361"/>
    <mergeCell ref="C154:G154"/>
    <mergeCell ref="I399:J399"/>
    <mergeCell ref="I492:J492"/>
    <mergeCell ref="I473:J473"/>
    <mergeCell ref="I388:J388"/>
    <mergeCell ref="I387:J387"/>
    <mergeCell ref="I386:J386"/>
    <mergeCell ref="I396:J396"/>
    <mergeCell ref="I395:J395"/>
    <mergeCell ref="I389:J389"/>
    <mergeCell ref="I489:J489"/>
    <mergeCell ref="I468:J468"/>
    <mergeCell ref="I469:J469"/>
    <mergeCell ref="I391:J391"/>
    <mergeCell ref="I390:J390"/>
    <mergeCell ref="I319:J319"/>
    <mergeCell ref="I358:J358"/>
    <mergeCell ref="I371:J371"/>
    <mergeCell ref="I366:J366"/>
    <mergeCell ref="C193:G193"/>
    <mergeCell ref="C192:G192"/>
    <mergeCell ref="C196:G196"/>
    <mergeCell ref="C197:G197"/>
    <mergeCell ref="C198:G198"/>
    <mergeCell ref="I465:J465"/>
    <mergeCell ref="I801:J801"/>
    <mergeCell ref="C802:G802"/>
    <mergeCell ref="I802:J802"/>
    <mergeCell ref="C806:G806"/>
    <mergeCell ref="C807:G807"/>
    <mergeCell ref="C810:G810"/>
    <mergeCell ref="I810:J810"/>
    <mergeCell ref="C811:G811"/>
    <mergeCell ref="I811:J811"/>
    <mergeCell ref="C858:G858"/>
    <mergeCell ref="I858:J858"/>
    <mergeCell ref="C845:G845"/>
    <mergeCell ref="C816:G816"/>
    <mergeCell ref="I816:J816"/>
    <mergeCell ref="C857:G857"/>
    <mergeCell ref="I857:J857"/>
    <mergeCell ref="I454:J454"/>
    <mergeCell ref="I433:J433"/>
    <mergeCell ref="I405:J405"/>
    <mergeCell ref="I404:J404"/>
    <mergeCell ref="I403:J403"/>
    <mergeCell ref="I402:J402"/>
    <mergeCell ref="I449:J449"/>
    <mergeCell ref="I450:J450"/>
    <mergeCell ref="I378:J378"/>
    <mergeCell ref="I497:J497"/>
    <mergeCell ref="C859:G859"/>
    <mergeCell ref="C862:G862"/>
    <mergeCell ref="I862:J862"/>
    <mergeCell ref="C863:G863"/>
    <mergeCell ref="I863:J863"/>
    <mergeCell ref="C864:G864"/>
    <mergeCell ref="I864:J864"/>
    <mergeCell ref="C173:G173"/>
    <mergeCell ref="I476:J476"/>
    <mergeCell ref="I443:J443"/>
    <mergeCell ref="I444:J444"/>
    <mergeCell ref="I445:J445"/>
    <mergeCell ref="I446:J446"/>
    <mergeCell ref="I447:J447"/>
    <mergeCell ref="I448:J448"/>
    <mergeCell ref="C205:G205"/>
    <mergeCell ref="I205:J205"/>
    <mergeCell ref="C206:G206"/>
    <mergeCell ref="C207:G207"/>
    <mergeCell ref="C208:G208"/>
    <mergeCell ref="C209:G209"/>
    <mergeCell ref="C211:G211"/>
    <mergeCell ref="I211:J211"/>
    <mergeCell ref="I206:J206"/>
    <mergeCell ref="I207:J207"/>
    <mergeCell ref="I208:J208"/>
    <mergeCell ref="I209:J209"/>
    <mergeCell ref="I190:J190"/>
    <mergeCell ref="C191:G191"/>
    <mergeCell ref="I191:J191"/>
    <mergeCell ref="I192:J192"/>
    <mergeCell ref="I193:J193"/>
    <mergeCell ref="C855:G855"/>
    <mergeCell ref="I855:J855"/>
    <mergeCell ref="C848:G848"/>
    <mergeCell ref="I848:J848"/>
    <mergeCell ref="C828:G828"/>
    <mergeCell ref="I846:J846"/>
    <mergeCell ref="C847:G847"/>
    <mergeCell ref="I847:J847"/>
    <mergeCell ref="I829:J829"/>
    <mergeCell ref="C824:G824"/>
    <mergeCell ref="C213:G213"/>
    <mergeCell ref="I202:J202"/>
    <mergeCell ref="I877:J877"/>
    <mergeCell ref="C878:G878"/>
    <mergeCell ref="I878:J878"/>
    <mergeCell ref="I790:J790"/>
    <mergeCell ref="C791:G791"/>
    <mergeCell ref="I791:J791"/>
    <mergeCell ref="C792:G792"/>
    <mergeCell ref="I794:J794"/>
    <mergeCell ref="I795:J795"/>
    <mergeCell ref="I600:J600"/>
    <mergeCell ref="I246:J246"/>
    <mergeCell ref="C247:G247"/>
    <mergeCell ref="I247:J247"/>
    <mergeCell ref="C248:G248"/>
    <mergeCell ref="I248:J248"/>
    <mergeCell ref="I814:J814"/>
    <mergeCell ref="C815:G815"/>
    <mergeCell ref="I815:J815"/>
    <mergeCell ref="I800:J800"/>
    <mergeCell ref="C801:G801"/>
    <mergeCell ref="I237:J237"/>
    <mergeCell ref="C238:G238"/>
    <mergeCell ref="I238:J238"/>
    <mergeCell ref="C627:G627"/>
    <mergeCell ref="I196:J196"/>
    <mergeCell ref="I197:J197"/>
    <mergeCell ref="I198:J198"/>
    <mergeCell ref="I199:J199"/>
    <mergeCell ref="I200:J200"/>
    <mergeCell ref="I201:J201"/>
    <mergeCell ref="C202:G202"/>
    <mergeCell ref="C212:G212"/>
    <mergeCell ref="C199:G199"/>
    <mergeCell ref="C200:G200"/>
    <mergeCell ref="C201:G201"/>
    <mergeCell ref="C195:G195"/>
    <mergeCell ref="C203:G203"/>
    <mergeCell ref="I195:J195"/>
    <mergeCell ref="I203:J203"/>
    <mergeCell ref="I575:J575"/>
    <mergeCell ref="I613:J613"/>
    <mergeCell ref="I614:J614"/>
    <mergeCell ref="I615:J615"/>
    <mergeCell ref="I616:J616"/>
    <mergeCell ref="I485:J485"/>
    <mergeCell ref="I484:J484"/>
    <mergeCell ref="I483:J483"/>
    <mergeCell ref="I479:J479"/>
    <mergeCell ref="I416:J416"/>
    <mergeCell ref="I423:J423"/>
    <mergeCell ref="I424:J424"/>
    <mergeCell ref="I425:J425"/>
    <mergeCell ref="C880:G880"/>
    <mergeCell ref="I880:J880"/>
    <mergeCell ref="C881:G881"/>
    <mergeCell ref="I881:J881"/>
    <mergeCell ref="C882:G882"/>
    <mergeCell ref="I882:J882"/>
    <mergeCell ref="C883:G883"/>
    <mergeCell ref="I883:J883"/>
    <mergeCell ref="C884:G884"/>
    <mergeCell ref="I884:J884"/>
    <mergeCell ref="C885:G885"/>
    <mergeCell ref="I885:J885"/>
    <mergeCell ref="I155:J155"/>
    <mergeCell ref="C157:G157"/>
    <mergeCell ref="I157:J157"/>
    <mergeCell ref="C158:G158"/>
    <mergeCell ref="I158:J158"/>
    <mergeCell ref="I491:J491"/>
    <mergeCell ref="I490:J490"/>
    <mergeCell ref="I542:J542"/>
    <mergeCell ref="I541:J541"/>
    <mergeCell ref="I495:J495"/>
    <mergeCell ref="I494:J494"/>
    <mergeCell ref="I493:J493"/>
    <mergeCell ref="C813:G813"/>
    <mergeCell ref="I461:J461"/>
    <mergeCell ref="I460:J460"/>
    <mergeCell ref="I459:J459"/>
    <mergeCell ref="C214:G214"/>
    <mergeCell ref="I214:J214"/>
    <mergeCell ref="C190:G190"/>
    <mergeCell ref="C237:G237"/>
    <mergeCell ref="C910:G910"/>
    <mergeCell ref="I910:J910"/>
    <mergeCell ref="C911:G911"/>
    <mergeCell ref="C879:G879"/>
    <mergeCell ref="I879:J879"/>
    <mergeCell ref="C875:G875"/>
    <mergeCell ref="I875:J875"/>
    <mergeCell ref="C876:G876"/>
    <mergeCell ref="I876:J876"/>
    <mergeCell ref="C871:G871"/>
    <mergeCell ref="I871:J871"/>
    <mergeCell ref="C872:G872"/>
    <mergeCell ref="I872:J872"/>
    <mergeCell ref="C834:G834"/>
    <mergeCell ref="I834:J834"/>
    <mergeCell ref="C835:G835"/>
    <mergeCell ref="I835:J835"/>
    <mergeCell ref="C874:G874"/>
    <mergeCell ref="I874:J874"/>
    <mergeCell ref="C838:G838"/>
    <mergeCell ref="I838:J838"/>
    <mergeCell ref="I845:J845"/>
    <mergeCell ref="C851:G851"/>
    <mergeCell ref="I851:J851"/>
    <mergeCell ref="C852:G852"/>
    <mergeCell ref="I886:J886"/>
    <mergeCell ref="C887:G887"/>
    <mergeCell ref="I887:J887"/>
    <mergeCell ref="C888:G888"/>
    <mergeCell ref="I888:J888"/>
    <mergeCell ref="C889:G889"/>
    <mergeCell ref="I889:J889"/>
    <mergeCell ref="I899:J899"/>
    <mergeCell ref="C890:G890"/>
    <mergeCell ref="I890:J890"/>
    <mergeCell ref="C891:G891"/>
    <mergeCell ref="I891:J891"/>
    <mergeCell ref="C892:G892"/>
    <mergeCell ref="C900:G900"/>
    <mergeCell ref="I900:J900"/>
    <mergeCell ref="C902:G902"/>
    <mergeCell ref="I902:J902"/>
    <mergeCell ref="C903:G903"/>
    <mergeCell ref="I903:J903"/>
    <mergeCell ref="C905:G905"/>
    <mergeCell ref="I905:J905"/>
    <mergeCell ref="C906:G906"/>
    <mergeCell ref="I906:J906"/>
    <mergeCell ref="C909:G909"/>
    <mergeCell ref="I909:J909"/>
    <mergeCell ref="C194:G194"/>
    <mergeCell ref="I194:J194"/>
    <mergeCell ref="I212:J212"/>
    <mergeCell ref="I213:J213"/>
    <mergeCell ref="C210:G210"/>
    <mergeCell ref="I210:J210"/>
    <mergeCell ref="C922:G922"/>
    <mergeCell ref="C907:G907"/>
    <mergeCell ref="I907:J907"/>
    <mergeCell ref="C901:G901"/>
    <mergeCell ref="I901:J901"/>
    <mergeCell ref="C904:G904"/>
    <mergeCell ref="I904:J904"/>
    <mergeCell ref="C251:G251"/>
    <mergeCell ref="I251:J251"/>
    <mergeCell ref="C250:G250"/>
    <mergeCell ref="C821:G821"/>
    <mergeCell ref="I821:J821"/>
    <mergeCell ref="C822:G822"/>
    <mergeCell ref="I822:J822"/>
    <mergeCell ref="C823:G823"/>
    <mergeCell ref="I823:J823"/>
    <mergeCell ref="C572:G572"/>
    <mergeCell ref="I572:J572"/>
    <mergeCell ref="C554:G554"/>
    <mergeCell ref="I554:J554"/>
    <mergeCell ref="C561:G561"/>
    <mergeCell ref="I914:J914"/>
    <mergeCell ref="C915:G915"/>
    <mergeCell ref="I915:J915"/>
    <mergeCell ref="C916:G916"/>
    <mergeCell ref="I916:J916"/>
    <mergeCell ref="C252:G252"/>
    <mergeCell ref="I252:J252"/>
    <mergeCell ref="C254:G254"/>
    <mergeCell ref="I254:J254"/>
    <mergeCell ref="C253:G253"/>
    <mergeCell ref="I253:J253"/>
    <mergeCell ref="C918:G918"/>
    <mergeCell ref="C919:G919"/>
    <mergeCell ref="I919:J919"/>
    <mergeCell ref="C920:G920"/>
    <mergeCell ref="I920:J920"/>
    <mergeCell ref="C216:G216"/>
    <mergeCell ref="C217:G217"/>
    <mergeCell ref="I217:J217"/>
    <mergeCell ref="I216:J216"/>
    <mergeCell ref="C226:G226"/>
    <mergeCell ref="I226:J226"/>
    <mergeCell ref="C232:G232"/>
    <mergeCell ref="I232:J232"/>
    <mergeCell ref="C228:G228"/>
    <mergeCell ref="I228:J228"/>
    <mergeCell ref="C229:G229"/>
    <mergeCell ref="I229:J229"/>
    <mergeCell ref="C227:G227"/>
    <mergeCell ref="I227:J227"/>
    <mergeCell ref="C230:G230"/>
    <mergeCell ref="I230:J230"/>
    <mergeCell ref="C231:G231"/>
    <mergeCell ref="I250:J250"/>
    <mergeCell ref="C894:G894"/>
    <mergeCell ref="C912:G912"/>
    <mergeCell ref="I912:J912"/>
    <mergeCell ref="C820:G820"/>
    <mergeCell ref="I820:J820"/>
    <mergeCell ref="I555:J555"/>
    <mergeCell ref="I561:J561"/>
    <mergeCell ref="C562:G562"/>
    <mergeCell ref="I562:J562"/>
    <mergeCell ref="C563:G563"/>
    <mergeCell ref="I563:J563"/>
    <mergeCell ref="C564:G564"/>
    <mergeCell ref="I564:J564"/>
    <mergeCell ref="C565:G565"/>
    <mergeCell ref="I860:J860"/>
    <mergeCell ref="I828:J828"/>
    <mergeCell ref="C829:G829"/>
    <mergeCell ref="I565:J565"/>
    <mergeCell ref="C566:G566"/>
    <mergeCell ref="I566:J566"/>
    <mergeCell ref="I567:J567"/>
    <mergeCell ref="C570:G570"/>
    <mergeCell ref="I570:J570"/>
    <mergeCell ref="C571:G571"/>
    <mergeCell ref="I571:J571"/>
    <mergeCell ref="I568:J568"/>
    <mergeCell ref="C560:G560"/>
    <mergeCell ref="C567:G567"/>
    <mergeCell ref="C568:G568"/>
    <mergeCell ref="I627:J627"/>
    <mergeCell ref="I852:J852"/>
    <mergeCell ref="C853:G853"/>
    <mergeCell ref="I853:J853"/>
    <mergeCell ref="C854:G854"/>
    <mergeCell ref="I854:J854"/>
    <mergeCell ref="C925:G925"/>
    <mergeCell ref="I925:J925"/>
    <mergeCell ref="C924:G924"/>
    <mergeCell ref="I924:J924"/>
    <mergeCell ref="C908:G908"/>
    <mergeCell ref="I908:J908"/>
    <mergeCell ref="C913:G913"/>
    <mergeCell ref="I913:J913"/>
    <mergeCell ref="C914:G914"/>
    <mergeCell ref="I824:J824"/>
    <mergeCell ref="C825:G825"/>
    <mergeCell ref="I825:J825"/>
    <mergeCell ref="C826:G826"/>
    <mergeCell ref="I826:J826"/>
    <mergeCell ref="C827:G827"/>
    <mergeCell ref="I827:J827"/>
    <mergeCell ref="C846:G846"/>
    <mergeCell ref="I861:J861"/>
    <mergeCell ref="I859:J859"/>
    <mergeCell ref="I911:J911"/>
    <mergeCell ref="I892:J892"/>
    <mergeCell ref="C923:G923"/>
    <mergeCell ref="I923:J923"/>
    <mergeCell ref="C895:G895"/>
    <mergeCell ref="I895:J895"/>
    <mergeCell ref="C896:G896"/>
    <mergeCell ref="I896:J896"/>
    <mergeCell ref="C897:G897"/>
    <mergeCell ref="I897:J897"/>
    <mergeCell ref="C898:G898"/>
    <mergeCell ref="I898:J898"/>
    <mergeCell ref="C899:G899"/>
  </mergeCells>
  <phoneticPr fontId="11" type="noConversion"/>
  <printOptions horizontalCentered="1"/>
  <pageMargins left="0.59055118110236227" right="0.59055118110236227" top="0.78740157480314965" bottom="0.78740157480314965" header="0.31496062992125984" footer="0.31496062992125984"/>
  <pageSetup paperSize="9" scale="29" fitToHeight="0"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2:XEZ673"/>
  <sheetViews>
    <sheetView showGridLines="0" zoomScale="55" zoomScaleNormal="55" zoomScaleSheetLayoutView="55" workbookViewId="0">
      <selection activeCell="C23" sqref="C23:G23"/>
    </sheetView>
  </sheetViews>
  <sheetFormatPr defaultColWidth="6.7109375" defaultRowHeight="18" customHeight="1" outlineLevelRow="1"/>
  <cols>
    <col min="1" max="1" width="2.7109375" style="166" customWidth="1"/>
    <col min="2" max="2" width="13.42578125" style="166" customWidth="1"/>
    <col min="3" max="7" width="26" style="166" customWidth="1"/>
    <col min="8" max="8" width="14.28515625" style="173" customWidth="1"/>
    <col min="9" max="9" width="5" style="168" customWidth="1"/>
    <col min="10" max="10" width="12" style="168" customWidth="1"/>
    <col min="11" max="11" width="18.42578125" style="166" customWidth="1"/>
    <col min="12" max="13" width="15.28515625" style="166" customWidth="1"/>
    <col min="14" max="14" width="18.7109375" style="166" customWidth="1"/>
    <col min="15" max="16" width="15.28515625" style="166" customWidth="1"/>
    <col min="17" max="17" width="21.5703125" style="166" customWidth="1"/>
    <col min="18" max="18" width="6.7109375" style="166"/>
    <col min="19" max="19" width="8" style="166" customWidth="1"/>
    <col min="20" max="20" width="14" style="166" bestFit="1" customWidth="1"/>
    <col min="21" max="16384" width="6.7109375" style="166"/>
  </cols>
  <sheetData>
    <row r="2" spans="2:17" ht="14.45" customHeight="1" outlineLevel="1">
      <c r="B2" s="353"/>
      <c r="C2" s="146" t="s">
        <v>0</v>
      </c>
      <c r="D2" s="147"/>
      <c r="E2" s="147"/>
      <c r="F2" s="147"/>
      <c r="G2" s="147"/>
      <c r="H2" s="220"/>
      <c r="I2" s="147"/>
      <c r="J2" s="147"/>
      <c r="K2" s="147"/>
      <c r="L2" s="147"/>
      <c r="M2" s="147"/>
      <c r="N2" s="147"/>
      <c r="O2" s="147"/>
      <c r="P2" s="147"/>
      <c r="Q2" s="150"/>
    </row>
    <row r="3" spans="2:17" ht="14.45" customHeight="1" outlineLevel="1">
      <c r="B3" s="355"/>
      <c r="C3" s="148"/>
      <c r="D3" s="149"/>
      <c r="E3" s="149"/>
      <c r="F3" s="149"/>
      <c r="G3" s="149"/>
      <c r="H3" s="221"/>
      <c r="I3" s="149"/>
      <c r="J3" s="149"/>
      <c r="K3" s="149"/>
      <c r="L3" s="149"/>
      <c r="M3" s="149"/>
      <c r="N3" s="149"/>
      <c r="O3" s="149"/>
      <c r="P3" s="149"/>
      <c r="Q3" s="151"/>
    </row>
    <row r="4" spans="2:17" ht="18.75" outlineLevel="1">
      <c r="B4" s="355"/>
      <c r="C4" s="8" t="s">
        <v>2</v>
      </c>
      <c r="D4" s="7"/>
      <c r="E4" s="7"/>
      <c r="F4" s="11" t="s">
        <v>27</v>
      </c>
      <c r="G4" s="28"/>
      <c r="H4" s="414" t="s">
        <v>1</v>
      </c>
      <c r="I4" s="415"/>
      <c r="J4" s="415"/>
      <c r="K4" s="415"/>
      <c r="L4" s="416"/>
      <c r="M4" s="137"/>
      <c r="N4" s="137"/>
      <c r="O4" s="137"/>
      <c r="P4" s="137"/>
      <c r="Q4" s="138"/>
    </row>
    <row r="5" spans="2:17" ht="21" outlineLevel="1">
      <c r="B5" s="355"/>
      <c r="C5" s="381" t="s">
        <v>1728</v>
      </c>
      <c r="D5" s="382"/>
      <c r="E5" s="382"/>
      <c r="F5" s="384">
        <f>Capa!W4</f>
        <v>0</v>
      </c>
      <c r="G5" s="417"/>
      <c r="H5" s="21"/>
      <c r="I5" s="22"/>
      <c r="J5" s="22"/>
      <c r="K5" s="218"/>
      <c r="L5" s="23"/>
      <c r="M5" s="139"/>
      <c r="N5" s="139"/>
      <c r="O5" s="139"/>
      <c r="P5" s="139"/>
      <c r="Q5" s="140"/>
    </row>
    <row r="6" spans="2:17" ht="18.75" outlineLevel="1">
      <c r="B6" s="355"/>
      <c r="C6" s="11" t="s">
        <v>6</v>
      </c>
      <c r="D6" s="11" t="s">
        <v>7</v>
      </c>
      <c r="E6" s="11" t="s">
        <v>8</v>
      </c>
      <c r="F6" s="8" t="s">
        <v>29</v>
      </c>
      <c r="G6" s="17"/>
      <c r="H6" s="91"/>
      <c r="I6" s="25"/>
      <c r="J6" s="26" t="s">
        <v>4</v>
      </c>
      <c r="K6" s="26"/>
      <c r="L6" s="23"/>
      <c r="M6" s="142"/>
      <c r="N6" s="142"/>
      <c r="O6" s="142"/>
      <c r="P6" s="142"/>
      <c r="Q6" s="143"/>
    </row>
    <row r="7" spans="2:17" ht="21" outlineLevel="1">
      <c r="B7" s="355"/>
      <c r="C7" s="216"/>
      <c r="D7" s="216"/>
      <c r="E7" s="216"/>
      <c r="F7" s="388" t="s">
        <v>11</v>
      </c>
      <c r="G7" s="420"/>
      <c r="H7" s="21"/>
      <c r="I7" s="25" t="s">
        <v>30</v>
      </c>
      <c r="J7" s="26" t="s">
        <v>5</v>
      </c>
      <c r="K7" s="26"/>
      <c r="L7" s="23"/>
      <c r="M7" s="144"/>
      <c r="N7" s="144"/>
      <c r="O7" s="144"/>
      <c r="P7" s="144"/>
      <c r="Q7" s="145"/>
    </row>
    <row r="8" spans="2:17" ht="18.75" outlineLevel="1">
      <c r="B8" s="355"/>
      <c r="C8" s="11" t="s">
        <v>31</v>
      </c>
      <c r="D8" s="13"/>
      <c r="E8" s="13"/>
      <c r="F8" s="11" t="s">
        <v>14</v>
      </c>
      <c r="G8" s="152" t="s">
        <v>15</v>
      </c>
      <c r="H8" s="91"/>
      <c r="I8" s="25"/>
      <c r="J8" s="26" t="s">
        <v>10</v>
      </c>
      <c r="K8" s="26"/>
      <c r="L8" s="23"/>
      <c r="M8" s="137"/>
      <c r="N8" s="137"/>
      <c r="O8" s="137"/>
      <c r="P8" s="137"/>
      <c r="Q8" s="138"/>
    </row>
    <row r="9" spans="2:17" ht="21" outlineLevel="1">
      <c r="B9" s="355"/>
      <c r="C9" s="381" t="str">
        <f>Capa!H8</f>
        <v>GERAL</v>
      </c>
      <c r="D9" s="382"/>
      <c r="E9" s="382"/>
      <c r="F9" s="217">
        <f>Capa!W8</f>
        <v>44133</v>
      </c>
      <c r="G9" s="153">
        <f>Capa!Z8</f>
        <v>0</v>
      </c>
      <c r="H9" s="21"/>
      <c r="I9" s="25"/>
      <c r="J9" s="26" t="s">
        <v>12</v>
      </c>
      <c r="K9" s="26"/>
      <c r="L9" s="23"/>
      <c r="M9" s="139"/>
      <c r="N9" s="139"/>
      <c r="O9" s="139"/>
      <c r="P9" s="139"/>
      <c r="Q9" s="140"/>
    </row>
    <row r="10" spans="2:17" ht="18.75" outlineLevel="1">
      <c r="B10" s="355"/>
      <c r="C10" s="11" t="s">
        <v>18</v>
      </c>
      <c r="D10" s="154"/>
      <c r="E10" s="154"/>
      <c r="F10" s="154"/>
      <c r="G10" s="155"/>
      <c r="H10" s="92"/>
      <c r="I10" s="25"/>
      <c r="J10" s="26" t="s">
        <v>16</v>
      </c>
      <c r="K10" s="26"/>
      <c r="L10" s="23"/>
      <c r="M10" s="141"/>
      <c r="N10" s="139"/>
      <c r="O10" s="139"/>
      <c r="P10" s="139"/>
      <c r="Q10" s="140"/>
    </row>
    <row r="11" spans="2:17" ht="18.75" outlineLevel="1">
      <c r="B11" s="357"/>
      <c r="C11" s="421" t="str">
        <f>Capa!H10</f>
        <v xml:space="preserve">RESTAURO EDIFÍCIO VITAL BRASIL
</v>
      </c>
      <c r="D11" s="422"/>
      <c r="E11" s="422"/>
      <c r="F11" s="422"/>
      <c r="G11" s="423"/>
      <c r="H11" s="31"/>
      <c r="I11" s="32"/>
      <c r="J11" s="32"/>
      <c r="K11" s="219"/>
      <c r="L11" s="33"/>
      <c r="M11" s="160"/>
      <c r="N11" s="161"/>
      <c r="O11" s="161"/>
      <c r="P11" s="161"/>
      <c r="Q11" s="162"/>
    </row>
    <row r="12" spans="2:17" s="40" customFormat="1" ht="66" customHeight="1">
      <c r="B12" s="179" t="s">
        <v>32</v>
      </c>
      <c r="C12" s="424"/>
      <c r="D12" s="424"/>
      <c r="E12" s="424"/>
      <c r="F12" s="424"/>
      <c r="G12" s="225"/>
      <c r="H12" s="131"/>
      <c r="I12" s="425" t="s">
        <v>35</v>
      </c>
      <c r="J12" s="426"/>
      <c r="K12" s="179" t="s">
        <v>36</v>
      </c>
      <c r="L12" s="179" t="s">
        <v>37</v>
      </c>
      <c r="M12" s="179" t="s">
        <v>288</v>
      </c>
      <c r="N12" s="179" t="s">
        <v>38</v>
      </c>
      <c r="O12" s="179" t="s">
        <v>289</v>
      </c>
      <c r="P12" s="179" t="s">
        <v>287</v>
      </c>
      <c r="Q12" s="225" t="s">
        <v>39</v>
      </c>
    </row>
    <row r="13" spans="2:17" s="40" customFormat="1" ht="24.95" customHeight="1">
      <c r="B13" s="229"/>
      <c r="C13" s="475" t="s">
        <v>33</v>
      </c>
      <c r="D13" s="476"/>
      <c r="E13" s="476"/>
      <c r="F13" s="476"/>
      <c r="G13" s="476"/>
      <c r="H13" s="230"/>
      <c r="I13" s="231"/>
      <c r="J13" s="231"/>
      <c r="K13" s="230"/>
      <c r="L13" s="230"/>
      <c r="M13" s="230"/>
      <c r="N13" s="229"/>
      <c r="O13" s="229"/>
      <c r="P13" s="229"/>
      <c r="Q13" s="232"/>
    </row>
    <row r="14" spans="2:17" s="167" customFormat="1" ht="24.95" customHeight="1">
      <c r="B14" s="233">
        <v>19</v>
      </c>
      <c r="C14" s="477" t="s">
        <v>1192</v>
      </c>
      <c r="D14" s="477"/>
      <c r="E14" s="477"/>
      <c r="F14" s="477"/>
      <c r="G14" s="477"/>
      <c r="H14" s="234"/>
      <c r="I14" s="235"/>
      <c r="J14" s="235"/>
      <c r="K14" s="236"/>
      <c r="L14" s="236"/>
      <c r="M14" s="236"/>
      <c r="N14" s="237"/>
      <c r="O14" s="237"/>
      <c r="P14" s="237"/>
      <c r="Q14" s="208">
        <f>SUBTOTAL(9,Q15:Q30)</f>
        <v>0</v>
      </c>
    </row>
    <row r="15" spans="2:17" s="169" customFormat="1" ht="24.95" customHeight="1">
      <c r="B15" s="238" t="s">
        <v>1052</v>
      </c>
      <c r="C15" s="471" t="s">
        <v>241</v>
      </c>
      <c r="D15" s="471"/>
      <c r="E15" s="471"/>
      <c r="F15" s="471"/>
      <c r="G15" s="471"/>
      <c r="H15" s="239"/>
      <c r="I15" s="472"/>
      <c r="J15" s="472"/>
      <c r="K15" s="240"/>
      <c r="L15" s="240"/>
      <c r="M15" s="240"/>
      <c r="N15" s="240"/>
      <c r="O15" s="240"/>
      <c r="P15" s="240"/>
      <c r="Q15" s="241">
        <f>SUBTOTAL(9,Q16:Q19)</f>
        <v>0</v>
      </c>
    </row>
    <row r="16" spans="2:17" s="167" customFormat="1" ht="66.75" customHeight="1" outlineLevel="1">
      <c r="B16" s="242" t="s">
        <v>1053</v>
      </c>
      <c r="C16" s="466" t="s">
        <v>1193</v>
      </c>
      <c r="D16" s="467"/>
      <c r="E16" s="467"/>
      <c r="F16" s="467"/>
      <c r="G16" s="468"/>
      <c r="H16" s="243" t="s">
        <v>1194</v>
      </c>
      <c r="I16" s="473">
        <v>2130</v>
      </c>
      <c r="J16" s="474"/>
      <c r="K16" s="244"/>
      <c r="L16" s="244"/>
      <c r="M16" s="244"/>
      <c r="N16" s="244"/>
      <c r="O16" s="244"/>
      <c r="P16" s="244"/>
      <c r="Q16" s="245"/>
    </row>
    <row r="17" spans="1:36" s="167" customFormat="1" ht="66.75" customHeight="1" outlineLevel="1">
      <c r="B17" s="242" t="s">
        <v>1054</v>
      </c>
      <c r="C17" s="466" t="s">
        <v>1195</v>
      </c>
      <c r="D17" s="467"/>
      <c r="E17" s="467"/>
      <c r="F17" s="467"/>
      <c r="G17" s="468"/>
      <c r="H17" s="243" t="s">
        <v>1196</v>
      </c>
      <c r="I17" s="469">
        <v>20</v>
      </c>
      <c r="J17" s="470"/>
      <c r="K17" s="244"/>
      <c r="L17" s="244"/>
      <c r="M17" s="244"/>
      <c r="N17" s="244"/>
      <c r="O17" s="244"/>
      <c r="P17" s="244"/>
      <c r="Q17" s="245"/>
    </row>
    <row r="18" spans="1:36" s="170" customFormat="1" ht="66.75" customHeight="1" outlineLevel="1">
      <c r="B18" s="242" t="s">
        <v>1055</v>
      </c>
      <c r="C18" s="466" t="s">
        <v>1197</v>
      </c>
      <c r="D18" s="467"/>
      <c r="E18" s="467"/>
      <c r="F18" s="467"/>
      <c r="G18" s="468"/>
      <c r="H18" s="243" t="s">
        <v>264</v>
      </c>
      <c r="I18" s="469">
        <v>4</v>
      </c>
      <c r="J18" s="470"/>
      <c r="K18" s="244"/>
      <c r="L18" s="244"/>
      <c r="M18" s="244"/>
      <c r="N18" s="244"/>
      <c r="O18" s="244"/>
      <c r="P18" s="244"/>
      <c r="Q18" s="245"/>
    </row>
    <row r="19" spans="1:36" s="167" customFormat="1" ht="24.95" customHeight="1" outlineLevel="1">
      <c r="B19" s="242"/>
      <c r="C19" s="466"/>
      <c r="D19" s="467"/>
      <c r="E19" s="467"/>
      <c r="F19" s="467"/>
      <c r="G19" s="468"/>
      <c r="H19" s="246" t="str">
        <f>IFERROR(VLOOKUP(#REF!,[25]SERVIÇOS!A:F,3,0),"")</f>
        <v/>
      </c>
      <c r="I19" s="469"/>
      <c r="J19" s="470"/>
      <c r="K19" s="247"/>
      <c r="L19" s="247"/>
      <c r="M19" s="247"/>
      <c r="N19" s="247"/>
      <c r="O19" s="247"/>
      <c r="P19" s="247"/>
      <c r="Q19" s="248"/>
    </row>
    <row r="20" spans="1:36" s="169" customFormat="1" ht="24.95" customHeight="1">
      <c r="B20" s="238" t="s">
        <v>1052</v>
      </c>
      <c r="C20" s="471" t="s">
        <v>1198</v>
      </c>
      <c r="D20" s="471"/>
      <c r="E20" s="471"/>
      <c r="F20" s="471"/>
      <c r="G20" s="471"/>
      <c r="H20" s="239"/>
      <c r="I20" s="472"/>
      <c r="J20" s="472"/>
      <c r="K20" s="240"/>
      <c r="L20" s="240"/>
      <c r="M20" s="240"/>
      <c r="N20" s="240"/>
      <c r="O20" s="240"/>
      <c r="P20" s="240"/>
      <c r="Q20" s="241">
        <f>SUBTOTAL(9,Q21:Q29)</f>
        <v>0</v>
      </c>
    </row>
    <row r="21" spans="1:36" s="170" customFormat="1" ht="54.75" customHeight="1" outlineLevel="1">
      <c r="B21" s="242" t="s">
        <v>1199</v>
      </c>
      <c r="C21" s="466" t="s">
        <v>1200</v>
      </c>
      <c r="D21" s="467"/>
      <c r="E21" s="467"/>
      <c r="F21" s="467"/>
      <c r="G21" s="468"/>
      <c r="H21" s="243" t="s">
        <v>1194</v>
      </c>
      <c r="I21" s="469">
        <v>1518</v>
      </c>
      <c r="J21" s="470"/>
      <c r="K21" s="244"/>
      <c r="L21" s="244"/>
      <c r="M21" s="244"/>
      <c r="N21" s="244"/>
      <c r="O21" s="244"/>
      <c r="P21" s="244"/>
      <c r="Q21" s="245"/>
    </row>
    <row r="22" spans="1:36" s="167" customFormat="1" ht="54.75" customHeight="1" outlineLevel="1">
      <c r="B22" s="242" t="s">
        <v>1201</v>
      </c>
      <c r="C22" s="466" t="s">
        <v>1202</v>
      </c>
      <c r="D22" s="467"/>
      <c r="E22" s="467"/>
      <c r="F22" s="467"/>
      <c r="G22" s="468"/>
      <c r="H22" s="243" t="s">
        <v>1194</v>
      </c>
      <c r="I22" s="469">
        <v>1518</v>
      </c>
      <c r="J22" s="470"/>
      <c r="K22" s="244"/>
      <c r="L22" s="244"/>
      <c r="M22" s="244"/>
      <c r="N22" s="244"/>
      <c r="O22" s="244"/>
      <c r="P22" s="244"/>
      <c r="Q22" s="245"/>
    </row>
    <row r="23" spans="1:36" s="167" customFormat="1" ht="54.75" customHeight="1" outlineLevel="1">
      <c r="B23" s="242" t="s">
        <v>1203</v>
      </c>
      <c r="C23" s="466" t="s">
        <v>1204</v>
      </c>
      <c r="D23" s="467"/>
      <c r="E23" s="467"/>
      <c r="F23" s="467"/>
      <c r="G23" s="468"/>
      <c r="H23" s="243" t="s">
        <v>1196</v>
      </c>
      <c r="I23" s="469">
        <v>5650</v>
      </c>
      <c r="J23" s="470"/>
      <c r="K23" s="244"/>
      <c r="L23" s="244"/>
      <c r="M23" s="244"/>
      <c r="N23" s="244"/>
      <c r="O23" s="244"/>
      <c r="P23" s="244"/>
      <c r="Q23" s="245"/>
    </row>
    <row r="24" spans="1:36" s="167" customFormat="1" ht="54.75" customHeight="1" outlineLevel="1">
      <c r="B24" s="242" t="s">
        <v>1205</v>
      </c>
      <c r="C24" s="466" t="s">
        <v>1250</v>
      </c>
      <c r="D24" s="467"/>
      <c r="E24" s="467"/>
      <c r="F24" s="467"/>
      <c r="G24" s="468"/>
      <c r="H24" s="243" t="s">
        <v>1194</v>
      </c>
      <c r="I24" s="469">
        <v>660.3</v>
      </c>
      <c r="J24" s="470"/>
      <c r="K24" s="244"/>
      <c r="L24" s="244"/>
      <c r="M24" s="244"/>
      <c r="N24" s="244"/>
      <c r="O24" s="244"/>
      <c r="P24" s="244"/>
      <c r="Q24" s="245"/>
    </row>
    <row r="25" spans="1:36" s="167" customFormat="1" ht="54.75" customHeight="1" outlineLevel="1">
      <c r="B25" s="242" t="s">
        <v>1206</v>
      </c>
      <c r="C25" s="466" t="s">
        <v>1207</v>
      </c>
      <c r="D25" s="467"/>
      <c r="E25" s="467"/>
      <c r="F25" s="467"/>
      <c r="G25" s="468"/>
      <c r="H25" s="243" t="s">
        <v>1196</v>
      </c>
      <c r="I25" s="469">
        <v>2260</v>
      </c>
      <c r="J25" s="470"/>
      <c r="K25" s="244"/>
      <c r="L25" s="244"/>
      <c r="M25" s="244"/>
      <c r="N25" s="244"/>
      <c r="O25" s="244"/>
      <c r="P25" s="244"/>
      <c r="Q25" s="245"/>
    </row>
    <row r="26" spans="1:36" s="167" customFormat="1" ht="54.75" customHeight="1" outlineLevel="1">
      <c r="B26" s="242" t="s">
        <v>1208</v>
      </c>
      <c r="C26" s="466" t="s">
        <v>1209</v>
      </c>
      <c r="D26" s="467"/>
      <c r="E26" s="467"/>
      <c r="F26" s="467"/>
      <c r="G26" s="468"/>
      <c r="H26" s="243" t="s">
        <v>1194</v>
      </c>
      <c r="I26" s="469">
        <v>1130</v>
      </c>
      <c r="J26" s="470"/>
      <c r="K26" s="244"/>
      <c r="L26" s="244"/>
      <c r="M26" s="244"/>
      <c r="N26" s="244"/>
      <c r="O26" s="244"/>
      <c r="P26" s="244"/>
      <c r="Q26" s="245"/>
    </row>
    <row r="27" spans="1:36" s="167" customFormat="1" ht="54.75" customHeight="1" outlineLevel="1">
      <c r="B27" s="242" t="s">
        <v>1210</v>
      </c>
      <c r="C27" s="466" t="s">
        <v>1212</v>
      </c>
      <c r="D27" s="467"/>
      <c r="E27" s="467"/>
      <c r="F27" s="467"/>
      <c r="G27" s="468"/>
      <c r="H27" s="243" t="s">
        <v>1211</v>
      </c>
      <c r="I27" s="469">
        <v>244</v>
      </c>
      <c r="J27" s="470"/>
      <c r="K27" s="244"/>
      <c r="L27" s="244"/>
      <c r="M27" s="244"/>
      <c r="N27" s="244"/>
      <c r="O27" s="244"/>
      <c r="P27" s="244"/>
      <c r="Q27" s="245"/>
    </row>
    <row r="28" spans="1:36" s="167" customFormat="1" ht="54.75" customHeight="1" outlineLevel="1">
      <c r="B28" s="242" t="s">
        <v>1213</v>
      </c>
      <c r="C28" s="466" t="s">
        <v>1214</v>
      </c>
      <c r="D28" s="467"/>
      <c r="E28" s="467"/>
      <c r="F28" s="467"/>
      <c r="G28" s="468"/>
      <c r="H28" s="243" t="s">
        <v>1196</v>
      </c>
      <c r="I28" s="469">
        <v>220</v>
      </c>
      <c r="J28" s="470"/>
      <c r="K28" s="244"/>
      <c r="L28" s="244"/>
      <c r="M28" s="244"/>
      <c r="N28" s="244"/>
      <c r="O28" s="244"/>
      <c r="P28" s="244"/>
      <c r="Q28" s="245"/>
    </row>
    <row r="29" spans="1:36" s="167" customFormat="1" ht="54.75" customHeight="1" outlineLevel="1">
      <c r="B29" s="242" t="s">
        <v>1215</v>
      </c>
      <c r="C29" s="466" t="s">
        <v>1216</v>
      </c>
      <c r="D29" s="467"/>
      <c r="E29" s="467"/>
      <c r="F29" s="467"/>
      <c r="G29" s="468"/>
      <c r="H29" s="243" t="s">
        <v>264</v>
      </c>
      <c r="I29" s="469">
        <v>16</v>
      </c>
      <c r="J29" s="470"/>
      <c r="K29" s="244"/>
      <c r="L29" s="244"/>
      <c r="M29" s="244"/>
      <c r="N29" s="244"/>
      <c r="O29" s="244"/>
      <c r="P29" s="244"/>
      <c r="Q29" s="245"/>
    </row>
    <row r="30" spans="1:36" s="196" customFormat="1" ht="9.9499999999999993" customHeight="1">
      <c r="A30" s="167"/>
      <c r="B30" s="249"/>
      <c r="C30" s="250" t="str">
        <f>IFERROR(VLOOKUP(#REF!,[25]SERVIÇOS!A:F,2,0),"")</f>
        <v/>
      </c>
      <c r="D30" s="250"/>
      <c r="E30" s="250"/>
      <c r="F30" s="250"/>
      <c r="G30" s="251"/>
      <c r="H30" s="251" t="str">
        <f>IFERROR(VLOOKUP(#REF!,[25]SERVIÇOS!A:F,3,0),"")</f>
        <v/>
      </c>
      <c r="I30" s="252"/>
      <c r="J30" s="252"/>
      <c r="K30" s="240"/>
      <c r="L30" s="240"/>
      <c r="M30" s="240"/>
      <c r="N30" s="240"/>
      <c r="O30" s="240"/>
      <c r="P30" s="240"/>
      <c r="Q30" s="253"/>
      <c r="R30" s="166"/>
      <c r="S30" s="166"/>
      <c r="T30" s="166"/>
      <c r="U30" s="166"/>
      <c r="V30" s="166"/>
      <c r="W30" s="166"/>
      <c r="X30" s="166"/>
      <c r="Y30" s="166"/>
      <c r="Z30" s="166"/>
      <c r="AA30" s="166"/>
      <c r="AB30" s="166"/>
      <c r="AC30" s="166"/>
      <c r="AD30" s="166"/>
      <c r="AE30" s="166"/>
      <c r="AF30" s="166"/>
      <c r="AG30" s="166"/>
      <c r="AH30" s="166"/>
      <c r="AI30" s="166"/>
      <c r="AJ30" s="166"/>
    </row>
    <row r="31" spans="1:36" s="167" customFormat="1" ht="24.95" customHeight="1">
      <c r="B31" s="249"/>
      <c r="C31" s="250" t="str">
        <f>IFERROR(VLOOKUP(#REF!,[25]SERVIÇOS!A:F,2,0),"")</f>
        <v/>
      </c>
      <c r="D31" s="250"/>
      <c r="E31" s="250"/>
      <c r="F31" s="250"/>
      <c r="G31" s="251"/>
      <c r="H31" s="251" t="str">
        <f>IFERROR(VLOOKUP(#REF!,[25]SERVIÇOS!A:F,3,0),"")</f>
        <v/>
      </c>
      <c r="I31" s="252"/>
      <c r="J31" s="252"/>
      <c r="K31" s="240"/>
      <c r="L31" s="240"/>
      <c r="M31" s="240"/>
      <c r="N31" s="240"/>
      <c r="O31" s="240"/>
      <c r="P31" s="240"/>
      <c r="Q31" s="253"/>
    </row>
    <row r="32" spans="1:36" s="169" customFormat="1" ht="24.95" customHeight="1">
      <c r="B32" s="254"/>
      <c r="C32" s="255" t="s">
        <v>697</v>
      </c>
      <c r="D32" s="255"/>
      <c r="E32" s="255"/>
      <c r="F32" s="255"/>
      <c r="G32" s="256"/>
      <c r="H32" s="256" t="s">
        <v>47</v>
      </c>
      <c r="I32" s="257"/>
      <c r="J32" s="257"/>
      <c r="K32" s="258"/>
      <c r="L32" s="258"/>
      <c r="M32" s="258"/>
      <c r="N32" s="258"/>
      <c r="O32" s="258"/>
      <c r="P32" s="258"/>
      <c r="Q32" s="259">
        <f>SUBTOTAL(9,Q14:Q31)</f>
        <v>0</v>
      </c>
    </row>
    <row r="33" spans="2:19" s="170" customFormat="1" ht="24.95" customHeight="1" outlineLevel="1">
      <c r="B33" s="249"/>
      <c r="C33" s="250"/>
      <c r="D33" s="250"/>
      <c r="E33" s="250"/>
      <c r="F33" s="250"/>
      <c r="G33" s="251"/>
      <c r="H33" s="251"/>
      <c r="I33" s="252"/>
      <c r="J33" s="252"/>
      <c r="K33" s="240"/>
      <c r="L33" s="240"/>
      <c r="M33" s="240"/>
      <c r="N33" s="240"/>
      <c r="O33" s="240"/>
      <c r="P33" s="240"/>
      <c r="Q33" s="253"/>
    </row>
    <row r="34" spans="2:19" s="167" customFormat="1" ht="24.95" customHeight="1" outlineLevel="1">
      <c r="B34" s="172"/>
      <c r="C34" s="166"/>
      <c r="D34" s="166"/>
      <c r="E34" s="166"/>
      <c r="F34" s="166"/>
      <c r="G34" s="166"/>
      <c r="H34" s="173"/>
      <c r="I34" s="168"/>
      <c r="J34" s="168"/>
      <c r="K34" s="166"/>
      <c r="L34" s="166"/>
      <c r="M34" s="166"/>
      <c r="N34" s="166"/>
      <c r="O34" s="166"/>
      <c r="P34" s="166"/>
      <c r="Q34" s="166"/>
      <c r="S34" s="211"/>
    </row>
    <row r="35" spans="2:19" s="167" customFormat="1" ht="24.95" customHeight="1" outlineLevel="1">
      <c r="B35" s="166"/>
      <c r="C35" s="166"/>
      <c r="D35" s="166"/>
      <c r="E35" s="166"/>
      <c r="F35" s="166"/>
      <c r="G35" s="166"/>
      <c r="H35" s="173"/>
      <c r="I35" s="168"/>
      <c r="J35" s="168"/>
      <c r="K35" s="166"/>
      <c r="L35" s="166"/>
      <c r="M35" s="166"/>
      <c r="N35" s="166"/>
      <c r="O35" s="166"/>
      <c r="P35" s="166"/>
      <c r="Q35" s="166"/>
      <c r="S35" s="211"/>
    </row>
    <row r="36" spans="2:19" s="167" customFormat="1" ht="24.95" customHeight="1" outlineLevel="1">
      <c r="B36" s="166"/>
      <c r="C36" s="166"/>
      <c r="D36" s="166"/>
      <c r="E36" s="166"/>
      <c r="F36" s="166"/>
      <c r="G36" s="166"/>
      <c r="H36" s="173"/>
      <c r="I36" s="168"/>
      <c r="J36" s="168"/>
      <c r="K36" s="166"/>
      <c r="L36" s="166"/>
      <c r="M36" s="166"/>
      <c r="N36" s="166"/>
      <c r="O36" s="166"/>
      <c r="P36" s="166"/>
      <c r="Q36" s="166"/>
      <c r="S36" s="211"/>
    </row>
    <row r="37" spans="2:19" s="167" customFormat="1" ht="24.95" customHeight="1" outlineLevel="1">
      <c r="B37" s="166"/>
      <c r="C37" s="166"/>
      <c r="D37" s="166"/>
      <c r="E37" s="166"/>
      <c r="F37" s="166"/>
      <c r="G37" s="166"/>
      <c r="H37" s="173"/>
      <c r="I37" s="168"/>
      <c r="J37" s="168"/>
      <c r="K37" s="166"/>
      <c r="L37" s="166"/>
      <c r="M37" s="166"/>
      <c r="N37" s="166"/>
      <c r="O37" s="166"/>
      <c r="P37" s="166"/>
      <c r="Q37" s="166"/>
      <c r="S37" s="211"/>
    </row>
    <row r="38" spans="2:19" s="167" customFormat="1" ht="24.95" customHeight="1" outlineLevel="1">
      <c r="B38" s="166"/>
      <c r="C38" s="166"/>
      <c r="D38" s="166"/>
      <c r="E38" s="166"/>
      <c r="F38" s="166"/>
      <c r="G38" s="166"/>
      <c r="H38" s="173"/>
      <c r="I38" s="168"/>
      <c r="J38" s="168"/>
      <c r="K38" s="166"/>
      <c r="L38" s="166"/>
      <c r="M38" s="166"/>
      <c r="N38" s="166"/>
      <c r="O38" s="166"/>
      <c r="P38" s="166"/>
      <c r="Q38" s="166"/>
      <c r="S38" s="211"/>
    </row>
    <row r="39" spans="2:19" s="167" customFormat="1" ht="24.95" customHeight="1" outlineLevel="1">
      <c r="B39" s="166"/>
      <c r="C39" s="166"/>
      <c r="D39" s="166"/>
      <c r="E39" s="166"/>
      <c r="F39" s="166"/>
      <c r="G39" s="166"/>
      <c r="H39" s="173"/>
      <c r="I39" s="168"/>
      <c r="J39" s="168"/>
      <c r="K39" s="166"/>
      <c r="L39" s="166"/>
      <c r="M39" s="166"/>
      <c r="N39" s="166"/>
      <c r="O39" s="166"/>
      <c r="P39" s="166"/>
      <c r="Q39" s="166"/>
      <c r="S39" s="211"/>
    </row>
    <row r="40" spans="2:19" s="167" customFormat="1" ht="24.95" customHeight="1" outlineLevel="1">
      <c r="B40" s="166"/>
      <c r="C40" s="166"/>
      <c r="D40" s="166"/>
      <c r="E40" s="166"/>
      <c r="F40" s="166"/>
      <c r="G40" s="166"/>
      <c r="H40" s="173"/>
      <c r="I40" s="168"/>
      <c r="J40" s="168"/>
      <c r="K40" s="166"/>
      <c r="L40" s="166"/>
      <c r="M40" s="166"/>
      <c r="N40" s="166"/>
      <c r="O40" s="166"/>
      <c r="P40" s="166"/>
      <c r="Q40" s="166"/>
      <c r="S40" s="211"/>
    </row>
    <row r="41" spans="2:19" s="167" customFormat="1" ht="24.95" customHeight="1" outlineLevel="1">
      <c r="B41" s="166"/>
      <c r="C41" s="166"/>
      <c r="D41" s="166"/>
      <c r="E41" s="166"/>
      <c r="F41" s="166"/>
      <c r="G41" s="166"/>
      <c r="H41" s="173"/>
      <c r="I41" s="168"/>
      <c r="J41" s="168"/>
      <c r="K41" s="166"/>
      <c r="L41" s="166"/>
      <c r="M41" s="166"/>
      <c r="N41" s="166"/>
      <c r="O41" s="166"/>
      <c r="P41" s="166"/>
      <c r="Q41" s="166"/>
      <c r="S41" s="211"/>
    </row>
    <row r="42" spans="2:19" s="167" customFormat="1" ht="24.95" customHeight="1" outlineLevel="1">
      <c r="B42" s="166"/>
      <c r="C42" s="166"/>
      <c r="D42" s="166"/>
      <c r="E42" s="166"/>
      <c r="F42" s="166"/>
      <c r="G42" s="166"/>
      <c r="H42" s="173"/>
      <c r="I42" s="168"/>
      <c r="J42" s="168"/>
      <c r="K42" s="166"/>
      <c r="L42" s="166"/>
      <c r="M42" s="166"/>
      <c r="N42" s="166"/>
      <c r="O42" s="166"/>
      <c r="P42" s="166"/>
      <c r="Q42" s="166"/>
      <c r="S42" s="211"/>
    </row>
    <row r="43" spans="2:19" s="167" customFormat="1" ht="24.95" customHeight="1" outlineLevel="1">
      <c r="B43" s="166"/>
      <c r="C43" s="166"/>
      <c r="D43" s="166"/>
      <c r="E43" s="166"/>
      <c r="F43" s="166"/>
      <c r="G43" s="166"/>
      <c r="H43" s="173"/>
      <c r="I43" s="168"/>
      <c r="J43" s="168"/>
      <c r="K43" s="166"/>
      <c r="L43" s="166"/>
      <c r="M43" s="166"/>
      <c r="N43" s="166"/>
      <c r="O43" s="166"/>
      <c r="P43" s="166"/>
      <c r="Q43" s="166"/>
      <c r="S43" s="211"/>
    </row>
    <row r="44" spans="2:19" s="167" customFormat="1" ht="24.95" customHeight="1" outlineLevel="1">
      <c r="B44" s="166"/>
      <c r="C44" s="166"/>
      <c r="D44" s="166"/>
      <c r="E44" s="166"/>
      <c r="F44" s="166"/>
      <c r="G44" s="166"/>
      <c r="H44" s="173"/>
      <c r="I44" s="168"/>
      <c r="J44" s="168"/>
      <c r="K44" s="166"/>
      <c r="L44" s="166"/>
      <c r="M44" s="166"/>
      <c r="N44" s="166"/>
      <c r="O44" s="166"/>
      <c r="P44" s="166"/>
      <c r="Q44" s="166"/>
      <c r="S44" s="211"/>
    </row>
    <row r="45" spans="2:19" s="167" customFormat="1" ht="24.95" customHeight="1" outlineLevel="1">
      <c r="B45" s="166"/>
      <c r="C45" s="166"/>
      <c r="D45" s="166"/>
      <c r="E45" s="166"/>
      <c r="F45" s="166"/>
      <c r="G45" s="166"/>
      <c r="H45" s="173"/>
      <c r="I45" s="168"/>
      <c r="J45" s="168"/>
      <c r="K45" s="166"/>
      <c r="L45" s="166"/>
      <c r="M45" s="166"/>
      <c r="N45" s="166"/>
      <c r="O45" s="166"/>
      <c r="P45" s="166"/>
      <c r="Q45" s="166"/>
      <c r="S45" s="211"/>
    </row>
    <row r="46" spans="2:19" s="167" customFormat="1" ht="24.95" customHeight="1" outlineLevel="1">
      <c r="B46" s="166"/>
      <c r="C46" s="166"/>
      <c r="D46" s="166"/>
      <c r="E46" s="166"/>
      <c r="F46" s="166"/>
      <c r="G46" s="166"/>
      <c r="H46" s="173"/>
      <c r="I46" s="168"/>
      <c r="J46" s="168"/>
      <c r="K46" s="166"/>
      <c r="L46" s="166"/>
      <c r="M46" s="166"/>
      <c r="N46" s="166"/>
      <c r="O46" s="166"/>
      <c r="P46" s="166"/>
      <c r="Q46" s="166"/>
      <c r="S46" s="211"/>
    </row>
    <row r="47" spans="2:19" s="167" customFormat="1" ht="24.95" customHeight="1" outlineLevel="1">
      <c r="B47" s="166"/>
      <c r="C47" s="166"/>
      <c r="D47" s="166"/>
      <c r="E47" s="166"/>
      <c r="F47" s="166"/>
      <c r="G47" s="166"/>
      <c r="H47" s="173"/>
      <c r="I47" s="168"/>
      <c r="J47" s="168"/>
      <c r="K47" s="166"/>
      <c r="L47" s="166"/>
      <c r="M47" s="166"/>
      <c r="N47" s="166"/>
      <c r="O47" s="166"/>
      <c r="P47" s="166"/>
      <c r="Q47" s="166"/>
      <c r="S47" s="211"/>
    </row>
    <row r="48" spans="2:19" s="167" customFormat="1" ht="39.950000000000003" customHeight="1" outlineLevel="1">
      <c r="B48" s="166"/>
      <c r="C48" s="166"/>
      <c r="D48" s="166"/>
      <c r="E48" s="166"/>
      <c r="F48" s="166"/>
      <c r="G48" s="166"/>
      <c r="H48" s="173"/>
      <c r="I48" s="168"/>
      <c r="J48" s="168"/>
      <c r="K48" s="166"/>
      <c r="L48" s="166"/>
      <c r="M48" s="166"/>
      <c r="N48" s="166"/>
      <c r="O48" s="166"/>
      <c r="P48" s="166"/>
      <c r="Q48" s="166"/>
      <c r="S48" s="211"/>
    </row>
    <row r="49" spans="1:36" s="196" customFormat="1" ht="9.9499999999999993" customHeight="1">
      <c r="A49" s="167"/>
      <c r="B49" s="166"/>
      <c r="C49" s="166"/>
      <c r="D49" s="166"/>
      <c r="E49" s="166"/>
      <c r="F49" s="166"/>
      <c r="G49" s="166"/>
      <c r="H49" s="173"/>
      <c r="I49" s="168"/>
      <c r="J49" s="168"/>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row>
    <row r="50" spans="1:36" s="167" customFormat="1" ht="24.95" customHeight="1">
      <c r="B50" s="166"/>
      <c r="C50" s="166"/>
      <c r="D50" s="166"/>
      <c r="E50" s="166"/>
      <c r="F50" s="166"/>
      <c r="G50" s="166"/>
      <c r="H50" s="173"/>
      <c r="I50" s="168"/>
      <c r="J50" s="168"/>
      <c r="K50" s="166"/>
      <c r="L50" s="166"/>
      <c r="M50" s="166"/>
      <c r="N50" s="166"/>
      <c r="O50" s="166"/>
      <c r="P50" s="166"/>
      <c r="Q50" s="166"/>
    </row>
    <row r="51" spans="1:36" s="167" customFormat="1" ht="24.95" customHeight="1">
      <c r="B51" s="166"/>
      <c r="C51" s="166"/>
      <c r="D51" s="166"/>
      <c r="E51" s="166"/>
      <c r="F51" s="166"/>
      <c r="G51" s="166"/>
      <c r="H51" s="173"/>
      <c r="I51" s="168"/>
      <c r="J51" s="168"/>
      <c r="K51" s="166"/>
      <c r="L51" s="166"/>
      <c r="M51" s="166"/>
      <c r="N51" s="166"/>
      <c r="O51" s="166"/>
      <c r="P51" s="166"/>
      <c r="Q51" s="166"/>
    </row>
    <row r="52" spans="1:36" s="169" customFormat="1" ht="24.95" customHeight="1">
      <c r="B52" s="166"/>
      <c r="C52" s="166"/>
      <c r="D52" s="166"/>
      <c r="E52" s="166"/>
      <c r="F52" s="166"/>
      <c r="G52" s="166"/>
      <c r="H52" s="173"/>
      <c r="I52" s="168"/>
      <c r="J52" s="168"/>
      <c r="K52" s="166"/>
      <c r="L52" s="166"/>
      <c r="M52" s="166"/>
      <c r="N52" s="166"/>
      <c r="O52" s="166"/>
      <c r="P52" s="166"/>
      <c r="Q52" s="166"/>
    </row>
    <row r="53" spans="1:36" s="167" customFormat="1" ht="24.95" customHeight="1" outlineLevel="1">
      <c r="B53" s="166"/>
      <c r="C53" s="166"/>
      <c r="D53" s="166"/>
      <c r="E53" s="166"/>
      <c r="F53" s="166"/>
      <c r="G53" s="166"/>
      <c r="H53" s="173"/>
      <c r="I53" s="168"/>
      <c r="J53" s="168"/>
      <c r="K53" s="166"/>
      <c r="L53" s="166"/>
      <c r="M53" s="166"/>
      <c r="N53" s="166"/>
      <c r="O53" s="166"/>
      <c r="P53" s="166"/>
      <c r="Q53" s="166"/>
    </row>
    <row r="54" spans="1:36" s="167" customFormat="1" ht="24.95" customHeight="1" outlineLevel="1">
      <c r="B54" s="166"/>
      <c r="C54" s="166"/>
      <c r="D54" s="166"/>
      <c r="E54" s="166"/>
      <c r="F54" s="166"/>
      <c r="G54" s="166"/>
      <c r="H54" s="173"/>
      <c r="I54" s="168"/>
      <c r="J54" s="168"/>
      <c r="K54" s="166"/>
      <c r="L54" s="166"/>
      <c r="M54" s="166"/>
      <c r="N54" s="166"/>
      <c r="O54" s="166"/>
      <c r="P54" s="166"/>
      <c r="Q54" s="166"/>
    </row>
    <row r="55" spans="1:36" s="167" customFormat="1" ht="24.95" customHeight="1" outlineLevel="1">
      <c r="B55" s="166"/>
      <c r="C55" s="166"/>
      <c r="D55" s="166"/>
      <c r="E55" s="166"/>
      <c r="F55" s="166"/>
      <c r="G55" s="166"/>
      <c r="H55" s="173"/>
      <c r="I55" s="168"/>
      <c r="J55" s="168"/>
      <c r="K55" s="166"/>
      <c r="L55" s="166"/>
      <c r="M55" s="166"/>
      <c r="N55" s="166"/>
      <c r="O55" s="166"/>
      <c r="P55" s="166"/>
      <c r="Q55" s="166"/>
    </row>
    <row r="56" spans="1:36" s="167" customFormat="1" ht="100.15" customHeight="1" outlineLevel="1">
      <c r="B56" s="166"/>
      <c r="C56" s="166"/>
      <c r="D56" s="166"/>
      <c r="E56" s="166"/>
      <c r="F56" s="166"/>
      <c r="G56" s="166"/>
      <c r="H56" s="173"/>
      <c r="I56" s="168"/>
      <c r="J56" s="168"/>
      <c r="K56" s="166"/>
      <c r="L56" s="166"/>
      <c r="M56" s="166"/>
      <c r="N56" s="166"/>
      <c r="O56" s="166"/>
      <c r="P56" s="166"/>
      <c r="Q56" s="166"/>
    </row>
    <row r="57" spans="1:36" s="167" customFormat="1" ht="24.95" customHeight="1" outlineLevel="1">
      <c r="B57" s="166"/>
      <c r="C57" s="166"/>
      <c r="D57" s="166"/>
      <c r="E57" s="166"/>
      <c r="F57" s="166"/>
      <c r="G57" s="166"/>
      <c r="H57" s="173"/>
      <c r="I57" s="168"/>
      <c r="J57" s="168"/>
      <c r="K57" s="166"/>
      <c r="L57" s="166"/>
      <c r="M57" s="166"/>
      <c r="N57" s="166"/>
      <c r="O57" s="166"/>
      <c r="P57" s="166"/>
      <c r="Q57" s="166"/>
    </row>
    <row r="58" spans="1:36" s="196" customFormat="1" ht="9.9499999999999993" customHeight="1">
      <c r="A58" s="167"/>
      <c r="B58" s="166"/>
      <c r="C58" s="166"/>
      <c r="D58" s="166"/>
      <c r="E58" s="166"/>
      <c r="F58" s="166"/>
      <c r="G58" s="166"/>
      <c r="H58" s="173"/>
      <c r="I58" s="168"/>
      <c r="J58" s="168"/>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row>
    <row r="59" spans="1:36" s="169" customFormat="1" ht="24.95" customHeight="1">
      <c r="B59" s="166"/>
      <c r="C59" s="166"/>
      <c r="D59" s="166"/>
      <c r="E59" s="166"/>
      <c r="F59" s="166"/>
      <c r="G59" s="166"/>
      <c r="H59" s="173"/>
      <c r="I59" s="168"/>
      <c r="J59" s="168"/>
      <c r="K59" s="166"/>
      <c r="L59" s="166"/>
      <c r="M59" s="166"/>
      <c r="N59" s="166"/>
      <c r="O59" s="166"/>
      <c r="P59" s="166"/>
      <c r="Q59" s="166"/>
    </row>
    <row r="60" spans="1:36" s="167" customFormat="1" ht="24.95" customHeight="1" outlineLevel="1">
      <c r="B60" s="166"/>
      <c r="C60" s="166"/>
      <c r="D60" s="166"/>
      <c r="E60" s="166"/>
      <c r="F60" s="166"/>
      <c r="G60" s="166"/>
      <c r="H60" s="173"/>
      <c r="I60" s="168"/>
      <c r="J60" s="168"/>
      <c r="K60" s="166"/>
      <c r="L60" s="166"/>
      <c r="M60" s="166"/>
      <c r="N60" s="166"/>
      <c r="O60" s="166"/>
      <c r="P60" s="166"/>
      <c r="Q60" s="166"/>
    </row>
    <row r="61" spans="1:36" s="167" customFormat="1" ht="24.95" customHeight="1" outlineLevel="1">
      <c r="B61" s="166"/>
      <c r="C61" s="166"/>
      <c r="D61" s="166"/>
      <c r="E61" s="166"/>
      <c r="F61" s="166"/>
      <c r="G61" s="166"/>
      <c r="H61" s="173"/>
      <c r="I61" s="168"/>
      <c r="J61" s="168"/>
      <c r="K61" s="166"/>
      <c r="L61" s="166"/>
      <c r="M61" s="166"/>
      <c r="N61" s="166"/>
      <c r="O61" s="166"/>
      <c r="P61" s="166"/>
      <c r="Q61" s="166"/>
    </row>
    <row r="62" spans="1:36" s="167" customFormat="1" ht="24.95" customHeight="1" outlineLevel="1">
      <c r="B62" s="166"/>
      <c r="C62" s="166"/>
      <c r="D62" s="166"/>
      <c r="E62" s="166"/>
      <c r="F62" s="166"/>
      <c r="G62" s="166"/>
      <c r="H62" s="173"/>
      <c r="I62" s="168"/>
      <c r="J62" s="168"/>
      <c r="K62" s="166"/>
      <c r="L62" s="166"/>
      <c r="M62" s="166"/>
      <c r="N62" s="166"/>
      <c r="O62" s="166"/>
      <c r="P62" s="166"/>
      <c r="Q62" s="166"/>
    </row>
    <row r="63" spans="1:36" s="167" customFormat="1" ht="24.95" customHeight="1" outlineLevel="1">
      <c r="B63" s="166"/>
      <c r="C63" s="166"/>
      <c r="D63" s="166"/>
      <c r="E63" s="166"/>
      <c r="F63" s="166"/>
      <c r="G63" s="166"/>
      <c r="H63" s="173"/>
      <c r="I63" s="168"/>
      <c r="J63" s="168"/>
      <c r="K63" s="166"/>
      <c r="L63" s="166"/>
      <c r="M63" s="166"/>
      <c r="N63" s="166"/>
      <c r="O63" s="166"/>
      <c r="P63" s="166"/>
      <c r="Q63" s="166"/>
    </row>
    <row r="64" spans="1:36" s="167" customFormat="1" ht="100.15" customHeight="1" outlineLevel="1">
      <c r="B64" s="166"/>
      <c r="C64" s="166"/>
      <c r="D64" s="166"/>
      <c r="E64" s="166"/>
      <c r="F64" s="166"/>
      <c r="G64" s="166"/>
      <c r="H64" s="173"/>
      <c r="I64" s="168"/>
      <c r="J64" s="168"/>
      <c r="K64" s="166"/>
      <c r="L64" s="166"/>
      <c r="M64" s="166"/>
      <c r="N64" s="166"/>
      <c r="O64" s="166"/>
      <c r="P64" s="166"/>
      <c r="Q64" s="166"/>
    </row>
    <row r="65" spans="1:36" s="167" customFormat="1" ht="24.95" customHeight="1" outlineLevel="1">
      <c r="B65" s="166"/>
      <c r="C65" s="166"/>
      <c r="D65" s="166"/>
      <c r="E65" s="166"/>
      <c r="F65" s="166"/>
      <c r="G65" s="166"/>
      <c r="H65" s="173"/>
      <c r="I65" s="168"/>
      <c r="J65" s="168"/>
      <c r="K65" s="166"/>
      <c r="L65" s="166"/>
      <c r="M65" s="166"/>
      <c r="N65" s="166"/>
      <c r="O65" s="166"/>
      <c r="P65" s="166"/>
      <c r="Q65" s="166"/>
    </row>
    <row r="66" spans="1:36" s="167" customFormat="1" ht="24.95" customHeight="1" outlineLevel="1">
      <c r="B66" s="166"/>
      <c r="C66" s="166"/>
      <c r="D66" s="166"/>
      <c r="E66" s="166"/>
      <c r="F66" s="166"/>
      <c r="G66" s="166"/>
      <c r="H66" s="173"/>
      <c r="I66" s="168"/>
      <c r="J66" s="168"/>
      <c r="K66" s="166"/>
      <c r="L66" s="166"/>
      <c r="M66" s="166"/>
      <c r="N66" s="166"/>
      <c r="O66" s="166"/>
      <c r="P66" s="166"/>
      <c r="Q66" s="166"/>
    </row>
    <row r="67" spans="1:36" s="196" customFormat="1" ht="9.9499999999999993" customHeight="1">
      <c r="A67" s="167"/>
      <c r="B67" s="166"/>
      <c r="C67" s="166"/>
      <c r="D67" s="166"/>
      <c r="E67" s="166"/>
      <c r="F67" s="166"/>
      <c r="G67" s="166"/>
      <c r="H67" s="173"/>
      <c r="I67" s="168"/>
      <c r="J67" s="168"/>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row>
    <row r="68" spans="1:36" s="169" customFormat="1" ht="24.95" customHeight="1">
      <c r="B68" s="166"/>
      <c r="C68" s="166"/>
      <c r="D68" s="166"/>
      <c r="E68" s="166"/>
      <c r="F68" s="166"/>
      <c r="G68" s="166"/>
      <c r="H68" s="173"/>
      <c r="I68" s="168"/>
      <c r="J68" s="168"/>
      <c r="K68" s="166"/>
      <c r="L68" s="166"/>
      <c r="M68" s="166"/>
      <c r="N68" s="166"/>
      <c r="O68" s="166"/>
      <c r="P68" s="166"/>
      <c r="Q68" s="166"/>
    </row>
    <row r="69" spans="1:36" s="167" customFormat="1" ht="24.95" customHeight="1" outlineLevel="1">
      <c r="B69" s="166"/>
      <c r="C69" s="166"/>
      <c r="D69" s="166"/>
      <c r="E69" s="166"/>
      <c r="F69" s="166"/>
      <c r="G69" s="166"/>
      <c r="H69" s="173"/>
      <c r="I69" s="168"/>
      <c r="J69" s="168"/>
      <c r="K69" s="166"/>
      <c r="L69" s="166"/>
      <c r="M69" s="166"/>
      <c r="N69" s="166"/>
      <c r="O69" s="166"/>
      <c r="P69" s="166"/>
      <c r="Q69" s="166"/>
    </row>
    <row r="70" spans="1:36" s="167" customFormat="1" ht="24.95" customHeight="1" outlineLevel="1">
      <c r="B70" s="166"/>
      <c r="C70" s="166"/>
      <c r="D70" s="166"/>
      <c r="E70" s="166"/>
      <c r="F70" s="166"/>
      <c r="G70" s="166"/>
      <c r="H70" s="173"/>
      <c r="I70" s="168"/>
      <c r="J70" s="168"/>
      <c r="K70" s="166"/>
      <c r="L70" s="166"/>
      <c r="M70" s="166"/>
      <c r="N70" s="166"/>
      <c r="O70" s="166"/>
      <c r="P70" s="166"/>
      <c r="Q70" s="166"/>
    </row>
    <row r="71" spans="1:36" s="167" customFormat="1" ht="24.95" customHeight="1" outlineLevel="1">
      <c r="B71" s="166"/>
      <c r="C71" s="166"/>
      <c r="D71" s="166"/>
      <c r="E71" s="166"/>
      <c r="F71" s="166"/>
      <c r="G71" s="166"/>
      <c r="H71" s="173"/>
      <c r="I71" s="168"/>
      <c r="J71" s="168"/>
      <c r="K71" s="166"/>
      <c r="L71" s="166"/>
      <c r="M71" s="166"/>
      <c r="N71" s="166"/>
      <c r="O71" s="166"/>
      <c r="P71" s="166"/>
      <c r="Q71" s="166"/>
    </row>
    <row r="72" spans="1:36" s="167" customFormat="1" ht="24.95" customHeight="1" outlineLevel="1">
      <c r="B72" s="166"/>
      <c r="C72" s="166"/>
      <c r="D72" s="166"/>
      <c r="E72" s="166"/>
      <c r="F72" s="166"/>
      <c r="G72" s="166"/>
      <c r="H72" s="173"/>
      <c r="I72" s="168"/>
      <c r="J72" s="168"/>
      <c r="K72" s="166"/>
      <c r="L72" s="166"/>
      <c r="M72" s="166"/>
      <c r="N72" s="166"/>
      <c r="O72" s="166"/>
      <c r="P72" s="166"/>
      <c r="Q72" s="166"/>
    </row>
    <row r="73" spans="1:36" s="167" customFormat="1" ht="100.15" customHeight="1" outlineLevel="1">
      <c r="B73" s="166"/>
      <c r="C73" s="166"/>
      <c r="D73" s="166"/>
      <c r="E73" s="166"/>
      <c r="F73" s="166"/>
      <c r="G73" s="166"/>
      <c r="H73" s="173"/>
      <c r="I73" s="168"/>
      <c r="J73" s="168"/>
      <c r="K73" s="166"/>
      <c r="L73" s="166"/>
      <c r="M73" s="166"/>
      <c r="N73" s="166"/>
      <c r="O73" s="166"/>
      <c r="P73" s="166"/>
      <c r="Q73" s="166"/>
    </row>
    <row r="74" spans="1:36" s="167" customFormat="1" ht="24.95" customHeight="1" outlineLevel="1">
      <c r="B74" s="166"/>
      <c r="C74" s="166"/>
      <c r="D74" s="166"/>
      <c r="E74" s="166"/>
      <c r="F74" s="166"/>
      <c r="G74" s="166"/>
      <c r="H74" s="173"/>
      <c r="I74" s="168"/>
      <c r="J74" s="168"/>
      <c r="K74" s="166"/>
      <c r="L74" s="166"/>
      <c r="M74" s="166"/>
      <c r="N74" s="166"/>
      <c r="O74" s="166"/>
      <c r="P74" s="166"/>
      <c r="Q74" s="166"/>
    </row>
    <row r="75" spans="1:36" s="167" customFormat="1" ht="24.95" customHeight="1" outlineLevel="1">
      <c r="B75" s="166"/>
      <c r="C75" s="166"/>
      <c r="D75" s="166"/>
      <c r="E75" s="166"/>
      <c r="F75" s="166"/>
      <c r="G75" s="166"/>
      <c r="H75" s="173"/>
      <c r="I75" s="168"/>
      <c r="J75" s="168"/>
      <c r="K75" s="166"/>
      <c r="L75" s="166"/>
      <c r="M75" s="166"/>
      <c r="N75" s="166"/>
      <c r="O75" s="166"/>
      <c r="P75" s="166"/>
      <c r="Q75" s="166"/>
    </row>
    <row r="76" spans="1:36" s="167" customFormat="1" ht="24.95" customHeight="1" outlineLevel="1">
      <c r="B76" s="166"/>
      <c r="C76" s="166"/>
      <c r="D76" s="166"/>
      <c r="E76" s="166"/>
      <c r="F76" s="166"/>
      <c r="G76" s="166"/>
      <c r="H76" s="173"/>
      <c r="I76" s="168"/>
      <c r="J76" s="168"/>
      <c r="K76" s="166"/>
      <c r="L76" s="166"/>
      <c r="M76" s="166"/>
      <c r="N76" s="166"/>
      <c r="O76" s="166"/>
      <c r="P76" s="166"/>
      <c r="Q76" s="166"/>
    </row>
    <row r="77" spans="1:36" s="196" customFormat="1" ht="9.9499999999999993" customHeight="1">
      <c r="A77" s="167"/>
      <c r="B77" s="166"/>
      <c r="C77" s="166"/>
      <c r="D77" s="166"/>
      <c r="E77" s="166"/>
      <c r="F77" s="166"/>
      <c r="G77" s="166"/>
      <c r="H77" s="173"/>
      <c r="I77" s="168"/>
      <c r="J77" s="168"/>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row>
    <row r="78" spans="1:36" s="167" customFormat="1" ht="24.95" customHeight="1">
      <c r="B78" s="166"/>
      <c r="C78" s="166"/>
      <c r="D78" s="166"/>
      <c r="E78" s="166"/>
      <c r="F78" s="166"/>
      <c r="G78" s="166"/>
      <c r="H78" s="173"/>
      <c r="I78" s="168"/>
      <c r="J78" s="168"/>
      <c r="K78" s="166"/>
      <c r="L78" s="166"/>
      <c r="M78" s="166"/>
      <c r="N78" s="166"/>
      <c r="O78" s="166"/>
      <c r="P78" s="166"/>
      <c r="Q78" s="166"/>
    </row>
    <row r="79" spans="1:36" s="169" customFormat="1" ht="24.95" customHeight="1">
      <c r="B79" s="166"/>
      <c r="C79" s="166"/>
      <c r="D79" s="166"/>
      <c r="E79" s="166"/>
      <c r="F79" s="166"/>
      <c r="G79" s="166"/>
      <c r="H79" s="173"/>
      <c r="I79" s="168"/>
      <c r="J79" s="168"/>
      <c r="K79" s="166"/>
      <c r="L79" s="166"/>
      <c r="M79" s="166"/>
      <c r="N79" s="166"/>
      <c r="O79" s="166"/>
      <c r="P79" s="166"/>
      <c r="Q79" s="166"/>
    </row>
    <row r="80" spans="1:36" s="167" customFormat="1" ht="24.95" customHeight="1" outlineLevel="1">
      <c r="B80" s="166"/>
      <c r="C80" s="166"/>
      <c r="D80" s="166"/>
      <c r="E80" s="166"/>
      <c r="F80" s="166"/>
      <c r="G80" s="166"/>
      <c r="H80" s="173"/>
      <c r="I80" s="168"/>
      <c r="J80" s="168"/>
      <c r="K80" s="166"/>
      <c r="L80" s="166"/>
      <c r="M80" s="166"/>
      <c r="N80" s="166"/>
      <c r="O80" s="166"/>
      <c r="P80" s="166"/>
      <c r="Q80" s="166"/>
    </row>
    <row r="81" spans="1:36" s="167" customFormat="1" ht="24.95" customHeight="1" outlineLevel="1">
      <c r="B81" s="166"/>
      <c r="C81" s="166"/>
      <c r="D81" s="166"/>
      <c r="E81" s="166"/>
      <c r="F81" s="166"/>
      <c r="G81" s="166"/>
      <c r="H81" s="173"/>
      <c r="I81" s="168"/>
      <c r="J81" s="168"/>
      <c r="K81" s="166"/>
      <c r="L81" s="166"/>
      <c r="M81" s="166"/>
      <c r="N81" s="166"/>
      <c r="O81" s="166"/>
      <c r="P81" s="166"/>
      <c r="Q81" s="166"/>
    </row>
    <row r="82" spans="1:36" s="167" customFormat="1" ht="100.15" customHeight="1" outlineLevel="1">
      <c r="B82" s="166"/>
      <c r="C82" s="166"/>
      <c r="D82" s="166"/>
      <c r="E82" s="166"/>
      <c r="F82" s="166"/>
      <c r="G82" s="166"/>
      <c r="H82" s="173"/>
      <c r="I82" s="168"/>
      <c r="J82" s="168"/>
      <c r="K82" s="166"/>
      <c r="L82" s="166"/>
      <c r="M82" s="166"/>
      <c r="N82" s="166"/>
      <c r="O82" s="166"/>
      <c r="P82" s="166"/>
      <c r="Q82" s="166"/>
    </row>
    <row r="83" spans="1:36" s="167" customFormat="1" ht="24.95" customHeight="1" outlineLevel="1">
      <c r="B83" s="166"/>
      <c r="C83" s="166"/>
      <c r="D83" s="166"/>
      <c r="E83" s="166"/>
      <c r="F83" s="166"/>
      <c r="G83" s="166"/>
      <c r="H83" s="173"/>
      <c r="I83" s="168"/>
      <c r="J83" s="168"/>
      <c r="K83" s="166"/>
      <c r="L83" s="166"/>
      <c r="M83" s="166"/>
      <c r="N83" s="166"/>
      <c r="O83" s="166"/>
      <c r="P83" s="166"/>
      <c r="Q83" s="166"/>
    </row>
    <row r="84" spans="1:36" s="196" customFormat="1" ht="9.9499999999999993" customHeight="1">
      <c r="A84" s="167"/>
      <c r="B84" s="166"/>
      <c r="C84" s="166"/>
      <c r="D84" s="166"/>
      <c r="E84" s="166"/>
      <c r="F84" s="166"/>
      <c r="G84" s="166"/>
      <c r="H84" s="173"/>
      <c r="I84" s="168"/>
      <c r="J84" s="168"/>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row>
    <row r="85" spans="1:36" s="169" customFormat="1" ht="24.95" customHeight="1">
      <c r="B85" s="166"/>
      <c r="C85" s="166"/>
      <c r="D85" s="166"/>
      <c r="E85" s="166"/>
      <c r="F85" s="166"/>
      <c r="G85" s="166"/>
      <c r="H85" s="173"/>
      <c r="I85" s="168"/>
      <c r="J85" s="168"/>
      <c r="K85" s="166"/>
      <c r="L85" s="166"/>
      <c r="M85" s="166"/>
      <c r="N85" s="166"/>
      <c r="O85" s="166"/>
      <c r="P85" s="166"/>
      <c r="Q85" s="166"/>
    </row>
    <row r="86" spans="1:36" s="167" customFormat="1" ht="24.95" customHeight="1" outlineLevel="1">
      <c r="B86" s="166"/>
      <c r="C86" s="166"/>
      <c r="D86" s="166"/>
      <c r="E86" s="166"/>
      <c r="F86" s="166"/>
      <c r="G86" s="166"/>
      <c r="H86" s="173"/>
      <c r="I86" s="168"/>
      <c r="J86" s="168"/>
      <c r="K86" s="166"/>
      <c r="L86" s="166"/>
      <c r="M86" s="166"/>
      <c r="N86" s="166"/>
      <c r="O86" s="166"/>
      <c r="P86" s="166"/>
      <c r="Q86" s="166"/>
    </row>
    <row r="87" spans="1:36" s="167" customFormat="1" ht="24.95" customHeight="1" outlineLevel="1">
      <c r="B87" s="166"/>
      <c r="C87" s="166"/>
      <c r="D87" s="166"/>
      <c r="E87" s="166"/>
      <c r="F87" s="166"/>
      <c r="G87" s="166"/>
      <c r="H87" s="173"/>
      <c r="I87" s="168"/>
      <c r="J87" s="168"/>
      <c r="K87" s="166"/>
      <c r="L87" s="166"/>
      <c r="M87" s="166"/>
      <c r="N87" s="166"/>
      <c r="O87" s="166"/>
      <c r="P87" s="166"/>
      <c r="Q87" s="166"/>
    </row>
    <row r="88" spans="1:36" s="167" customFormat="1" ht="24.95" customHeight="1" outlineLevel="1">
      <c r="B88" s="166"/>
      <c r="C88" s="166"/>
      <c r="D88" s="166"/>
      <c r="E88" s="166"/>
      <c r="F88" s="166"/>
      <c r="G88" s="166"/>
      <c r="H88" s="173"/>
      <c r="I88" s="168"/>
      <c r="J88" s="168"/>
      <c r="K88" s="166"/>
      <c r="L88" s="166"/>
      <c r="M88" s="166"/>
      <c r="N88" s="166"/>
      <c r="O88" s="166"/>
      <c r="P88" s="166"/>
      <c r="Q88" s="166"/>
    </row>
    <row r="89" spans="1:36" s="167" customFormat="1" ht="24.95" customHeight="1" outlineLevel="1">
      <c r="B89" s="166"/>
      <c r="C89" s="166"/>
      <c r="D89" s="166"/>
      <c r="E89" s="166"/>
      <c r="F89" s="166"/>
      <c r="G89" s="166"/>
      <c r="H89" s="173"/>
      <c r="I89" s="168"/>
      <c r="J89" s="168"/>
      <c r="K89" s="166"/>
      <c r="L89" s="166"/>
      <c r="M89" s="166"/>
      <c r="N89" s="166"/>
      <c r="O89" s="166"/>
      <c r="P89" s="166"/>
      <c r="Q89" s="166"/>
    </row>
    <row r="90" spans="1:36" s="167" customFormat="1" ht="24.95" customHeight="1" outlineLevel="1">
      <c r="B90" s="166"/>
      <c r="C90" s="166"/>
      <c r="D90" s="166"/>
      <c r="E90" s="166"/>
      <c r="F90" s="166"/>
      <c r="G90" s="166"/>
      <c r="H90" s="173"/>
      <c r="I90" s="168"/>
      <c r="J90" s="168"/>
      <c r="K90" s="166"/>
      <c r="L90" s="166"/>
      <c r="M90" s="166"/>
      <c r="N90" s="166"/>
      <c r="O90" s="166"/>
      <c r="P90" s="166"/>
      <c r="Q90" s="166"/>
    </row>
    <row r="91" spans="1:36" s="196" customFormat="1" ht="9.9499999999999993" customHeight="1">
      <c r="A91" s="167"/>
      <c r="B91" s="166"/>
      <c r="C91" s="166"/>
      <c r="D91" s="166"/>
      <c r="E91" s="166"/>
      <c r="F91" s="166"/>
      <c r="G91" s="166"/>
      <c r="H91" s="173"/>
      <c r="I91" s="168"/>
      <c r="J91" s="168"/>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row>
    <row r="92" spans="1:36" s="167" customFormat="1" ht="24.95" customHeight="1">
      <c r="B92" s="166"/>
      <c r="C92" s="166"/>
      <c r="D92" s="166"/>
      <c r="E92" s="166"/>
      <c r="F92" s="166"/>
      <c r="G92" s="166"/>
      <c r="H92" s="173"/>
      <c r="I92" s="168"/>
      <c r="J92" s="168"/>
      <c r="K92" s="166"/>
      <c r="L92" s="166"/>
      <c r="M92" s="166"/>
      <c r="N92" s="166"/>
      <c r="O92" s="166"/>
      <c r="P92" s="166"/>
      <c r="Q92" s="166"/>
    </row>
    <row r="93" spans="1:36" s="169" customFormat="1" ht="24.95" customHeight="1">
      <c r="B93" s="166"/>
      <c r="C93" s="166"/>
      <c r="D93" s="166"/>
      <c r="E93" s="166"/>
      <c r="F93" s="166"/>
      <c r="G93" s="166"/>
      <c r="H93" s="173"/>
      <c r="I93" s="168"/>
      <c r="J93" s="168"/>
      <c r="K93" s="166"/>
      <c r="L93" s="166"/>
      <c r="M93" s="166"/>
      <c r="N93" s="166"/>
      <c r="O93" s="166"/>
      <c r="P93" s="166"/>
      <c r="Q93" s="166"/>
    </row>
    <row r="94" spans="1:36" s="167" customFormat="1" ht="60" customHeight="1" outlineLevel="1">
      <c r="B94" s="166"/>
      <c r="C94" s="166"/>
      <c r="D94" s="166"/>
      <c r="E94" s="166"/>
      <c r="F94" s="166"/>
      <c r="G94" s="166"/>
      <c r="H94" s="173"/>
      <c r="I94" s="168"/>
      <c r="J94" s="168"/>
      <c r="K94" s="166"/>
      <c r="L94" s="166"/>
      <c r="M94" s="166"/>
      <c r="N94" s="166"/>
      <c r="O94" s="166"/>
      <c r="P94" s="166"/>
      <c r="Q94" s="166"/>
    </row>
    <row r="95" spans="1:36" s="167" customFormat="1" ht="60" customHeight="1" outlineLevel="1">
      <c r="B95" s="166"/>
      <c r="C95" s="166"/>
      <c r="D95" s="166"/>
      <c r="E95" s="166"/>
      <c r="F95" s="166"/>
      <c r="G95" s="166"/>
      <c r="H95" s="173"/>
      <c r="I95" s="168"/>
      <c r="J95" s="168"/>
      <c r="K95" s="166"/>
      <c r="L95" s="166"/>
      <c r="M95" s="166"/>
      <c r="N95" s="166"/>
      <c r="O95" s="166"/>
      <c r="P95" s="166"/>
      <c r="Q95" s="166"/>
    </row>
    <row r="96" spans="1:36" s="196" customFormat="1" ht="9.9499999999999993" customHeight="1">
      <c r="A96" s="167"/>
      <c r="B96" s="166"/>
      <c r="C96" s="166"/>
      <c r="D96" s="166"/>
      <c r="E96" s="166"/>
      <c r="F96" s="166"/>
      <c r="G96" s="166"/>
      <c r="H96" s="173"/>
      <c r="I96" s="168"/>
      <c r="J96" s="168"/>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row>
    <row r="97" spans="1:36" s="169" customFormat="1" ht="24.95" customHeight="1">
      <c r="B97" s="166"/>
      <c r="C97" s="166"/>
      <c r="D97" s="166"/>
      <c r="E97" s="166"/>
      <c r="F97" s="166"/>
      <c r="G97" s="166"/>
      <c r="H97" s="173"/>
      <c r="I97" s="168"/>
      <c r="J97" s="168"/>
      <c r="K97" s="166"/>
      <c r="L97" s="166"/>
      <c r="M97" s="166"/>
      <c r="N97" s="166"/>
      <c r="O97" s="166"/>
      <c r="P97" s="166"/>
      <c r="Q97" s="166"/>
    </row>
    <row r="98" spans="1:36" s="167" customFormat="1" ht="40.15" customHeight="1" outlineLevel="1">
      <c r="B98" s="166"/>
      <c r="C98" s="166"/>
      <c r="D98" s="166"/>
      <c r="E98" s="166"/>
      <c r="F98" s="166"/>
      <c r="G98" s="166"/>
      <c r="H98" s="173"/>
      <c r="I98" s="168"/>
      <c r="J98" s="168"/>
      <c r="K98" s="166"/>
      <c r="L98" s="166"/>
      <c r="M98" s="166"/>
      <c r="N98" s="166"/>
      <c r="O98" s="166"/>
      <c r="P98" s="166"/>
      <c r="Q98" s="166"/>
    </row>
    <row r="99" spans="1:36" s="196" customFormat="1" ht="9.9499999999999993" customHeight="1">
      <c r="A99" s="167"/>
      <c r="B99" s="166"/>
      <c r="C99" s="166"/>
      <c r="D99" s="166"/>
      <c r="E99" s="166"/>
      <c r="F99" s="166"/>
      <c r="G99" s="166"/>
      <c r="H99" s="173"/>
      <c r="I99" s="168"/>
      <c r="J99" s="168"/>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row>
    <row r="100" spans="1:36" s="169" customFormat="1" ht="24.95" customHeight="1">
      <c r="B100" s="166"/>
      <c r="C100" s="166"/>
      <c r="D100" s="166"/>
      <c r="E100" s="166"/>
      <c r="F100" s="166"/>
      <c r="G100" s="166"/>
      <c r="H100" s="173"/>
      <c r="I100" s="168"/>
      <c r="J100" s="168"/>
      <c r="K100" s="166"/>
      <c r="L100" s="166"/>
      <c r="M100" s="166"/>
      <c r="N100" s="166"/>
      <c r="O100" s="166"/>
      <c r="P100" s="166"/>
      <c r="Q100" s="166"/>
    </row>
    <row r="101" spans="1:36" s="167" customFormat="1" ht="40.15" customHeight="1" outlineLevel="1">
      <c r="B101" s="166"/>
      <c r="C101" s="166"/>
      <c r="D101" s="166"/>
      <c r="E101" s="166"/>
      <c r="F101" s="166"/>
      <c r="G101" s="166"/>
      <c r="H101" s="173"/>
      <c r="I101" s="168"/>
      <c r="J101" s="168"/>
      <c r="K101" s="166"/>
      <c r="L101" s="166"/>
      <c r="M101" s="166"/>
      <c r="N101" s="166"/>
      <c r="O101" s="166"/>
      <c r="P101" s="166"/>
      <c r="Q101" s="166"/>
    </row>
    <row r="102" spans="1:36" s="167" customFormat="1" ht="60" customHeight="1" outlineLevel="1">
      <c r="B102" s="166"/>
      <c r="C102" s="166"/>
      <c r="D102" s="166"/>
      <c r="E102" s="166"/>
      <c r="F102" s="166"/>
      <c r="G102" s="166"/>
      <c r="H102" s="173"/>
      <c r="I102" s="168"/>
      <c r="J102" s="168"/>
      <c r="K102" s="166"/>
      <c r="L102" s="166"/>
      <c r="M102" s="166"/>
      <c r="N102" s="166"/>
      <c r="O102" s="166"/>
      <c r="P102" s="166"/>
      <c r="Q102" s="166"/>
    </row>
    <row r="103" spans="1:36" s="196" customFormat="1" ht="9.9499999999999993" customHeight="1">
      <c r="A103" s="167"/>
      <c r="B103" s="166"/>
      <c r="C103" s="166"/>
      <c r="D103" s="166"/>
      <c r="E103" s="166"/>
      <c r="F103" s="166"/>
      <c r="G103" s="166"/>
      <c r="H103" s="173"/>
      <c r="I103" s="168"/>
      <c r="J103" s="168"/>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row>
    <row r="104" spans="1:36" s="169" customFormat="1" ht="24.95" customHeight="1">
      <c r="B104" s="166"/>
      <c r="C104" s="166"/>
      <c r="D104" s="166"/>
      <c r="E104" s="166"/>
      <c r="F104" s="166"/>
      <c r="G104" s="166"/>
      <c r="H104" s="173"/>
      <c r="I104" s="168"/>
      <c r="J104" s="168"/>
      <c r="K104" s="166"/>
      <c r="L104" s="166"/>
      <c r="M104" s="166"/>
      <c r="N104" s="166"/>
      <c r="O104" s="166"/>
      <c r="P104" s="166"/>
      <c r="Q104" s="166"/>
    </row>
    <row r="105" spans="1:36" s="167" customFormat="1" ht="25.15" customHeight="1" outlineLevel="1">
      <c r="B105" s="166"/>
      <c r="C105" s="166"/>
      <c r="D105" s="166"/>
      <c r="E105" s="166"/>
      <c r="F105" s="166"/>
      <c r="G105" s="166"/>
      <c r="H105" s="173"/>
      <c r="I105" s="168"/>
      <c r="J105" s="168"/>
      <c r="K105" s="166"/>
      <c r="L105" s="166"/>
      <c r="M105" s="166"/>
      <c r="N105" s="166"/>
      <c r="O105" s="166"/>
      <c r="P105" s="166"/>
      <c r="Q105" s="166"/>
    </row>
    <row r="106" spans="1:36" s="196" customFormat="1" ht="9.9499999999999993" customHeight="1">
      <c r="A106" s="167"/>
      <c r="B106" s="166"/>
      <c r="C106" s="166"/>
      <c r="D106" s="166"/>
      <c r="E106" s="166"/>
      <c r="F106" s="166"/>
      <c r="G106" s="166"/>
      <c r="H106" s="173"/>
      <c r="I106" s="168"/>
      <c r="J106" s="168"/>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row>
    <row r="107" spans="1:36" s="167" customFormat="1" ht="24.95" customHeight="1">
      <c r="B107" s="166"/>
      <c r="C107" s="166"/>
      <c r="D107" s="166"/>
      <c r="E107" s="166"/>
      <c r="F107" s="166"/>
      <c r="G107" s="166"/>
      <c r="H107" s="173"/>
      <c r="I107" s="168"/>
      <c r="J107" s="168"/>
      <c r="K107" s="166"/>
      <c r="L107" s="166"/>
      <c r="M107" s="166"/>
      <c r="N107" s="166"/>
      <c r="O107" s="166"/>
      <c r="P107" s="166"/>
      <c r="Q107" s="166"/>
    </row>
    <row r="108" spans="1:36" s="169" customFormat="1" ht="24.95" customHeight="1">
      <c r="B108" s="166"/>
      <c r="C108" s="166"/>
      <c r="D108" s="166"/>
      <c r="E108" s="166"/>
      <c r="F108" s="166"/>
      <c r="G108" s="166"/>
      <c r="H108" s="173"/>
      <c r="I108" s="168"/>
      <c r="J108" s="168"/>
      <c r="K108" s="166"/>
      <c r="L108" s="166"/>
      <c r="M108" s="166"/>
      <c r="N108" s="166"/>
      <c r="O108" s="166"/>
      <c r="P108" s="166"/>
      <c r="Q108" s="166"/>
    </row>
    <row r="109" spans="1:36" s="167" customFormat="1" ht="24.95" customHeight="1" outlineLevel="1">
      <c r="B109" s="166"/>
      <c r="C109" s="166"/>
      <c r="D109" s="166"/>
      <c r="E109" s="166"/>
      <c r="F109" s="166"/>
      <c r="G109" s="166"/>
      <c r="H109" s="173"/>
      <c r="I109" s="168"/>
      <c r="J109" s="168"/>
      <c r="K109" s="166"/>
      <c r="L109" s="166"/>
      <c r="M109" s="166"/>
      <c r="N109" s="166"/>
      <c r="O109" s="166"/>
      <c r="P109" s="166"/>
      <c r="Q109" s="166"/>
    </row>
    <row r="110" spans="1:36" s="167" customFormat="1" ht="24.95" customHeight="1" outlineLevel="1">
      <c r="B110" s="166"/>
      <c r="C110" s="166"/>
      <c r="D110" s="166"/>
      <c r="E110" s="166"/>
      <c r="F110" s="166"/>
      <c r="G110" s="166"/>
      <c r="H110" s="173"/>
      <c r="I110" s="168"/>
      <c r="J110" s="168"/>
      <c r="K110" s="166"/>
      <c r="L110" s="166"/>
      <c r="M110" s="166"/>
      <c r="N110" s="166"/>
      <c r="O110" s="166"/>
      <c r="P110" s="166"/>
      <c r="Q110" s="166"/>
    </row>
    <row r="111" spans="1:36" s="167" customFormat="1" ht="24.95" customHeight="1" outlineLevel="1">
      <c r="B111" s="166"/>
      <c r="C111" s="166"/>
      <c r="D111" s="166"/>
      <c r="E111" s="166"/>
      <c r="F111" s="166"/>
      <c r="G111" s="166"/>
      <c r="H111" s="173"/>
      <c r="I111" s="168"/>
      <c r="J111" s="168"/>
      <c r="K111" s="166"/>
      <c r="L111" s="166"/>
      <c r="M111" s="166"/>
      <c r="N111" s="166"/>
      <c r="O111" s="166"/>
      <c r="P111" s="166"/>
      <c r="Q111" s="166"/>
    </row>
    <row r="112" spans="1:36" s="167" customFormat="1" ht="24.95" customHeight="1" outlineLevel="1">
      <c r="B112" s="166"/>
      <c r="C112" s="166"/>
      <c r="D112" s="166"/>
      <c r="E112" s="166"/>
      <c r="F112" s="166"/>
      <c r="G112" s="166"/>
      <c r="H112" s="173"/>
      <c r="I112" s="168"/>
      <c r="J112" s="168"/>
      <c r="K112" s="166"/>
      <c r="L112" s="166"/>
      <c r="M112" s="166"/>
      <c r="N112" s="166"/>
      <c r="O112" s="166"/>
      <c r="P112" s="166"/>
      <c r="Q112" s="166"/>
    </row>
    <row r="113" spans="1:36" s="167" customFormat="1" ht="24.95" customHeight="1" outlineLevel="1">
      <c r="B113" s="166"/>
      <c r="C113" s="166"/>
      <c r="D113" s="166"/>
      <c r="E113" s="166"/>
      <c r="F113" s="166"/>
      <c r="G113" s="166"/>
      <c r="H113" s="173"/>
      <c r="I113" s="168"/>
      <c r="J113" s="168"/>
      <c r="K113" s="166"/>
      <c r="L113" s="166"/>
      <c r="M113" s="166"/>
      <c r="N113" s="166"/>
      <c r="O113" s="166"/>
      <c r="P113" s="166"/>
      <c r="Q113" s="166"/>
    </row>
    <row r="114" spans="1:36" s="196" customFormat="1" ht="9.9499999999999993" customHeight="1">
      <c r="A114" s="167"/>
      <c r="B114" s="166"/>
      <c r="C114" s="166"/>
      <c r="D114" s="166"/>
      <c r="E114" s="166"/>
      <c r="F114" s="166"/>
      <c r="G114" s="166"/>
      <c r="H114" s="173"/>
      <c r="I114" s="168"/>
      <c r="J114" s="168"/>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1:36" s="167" customFormat="1" ht="24.95" customHeight="1">
      <c r="B115" s="166"/>
      <c r="C115" s="166"/>
      <c r="D115" s="166"/>
      <c r="E115" s="166"/>
      <c r="F115" s="166"/>
      <c r="G115" s="166"/>
      <c r="H115" s="173"/>
      <c r="I115" s="168"/>
      <c r="J115" s="168"/>
      <c r="K115" s="166"/>
      <c r="L115" s="166"/>
      <c r="M115" s="166"/>
      <c r="N115" s="166"/>
      <c r="O115" s="166"/>
      <c r="P115" s="166"/>
      <c r="Q115" s="166"/>
    </row>
    <row r="116" spans="1:36" s="169" customFormat="1" ht="24.95" customHeight="1">
      <c r="B116" s="166"/>
      <c r="C116" s="166"/>
      <c r="D116" s="166"/>
      <c r="E116" s="166"/>
      <c r="F116" s="166"/>
      <c r="G116" s="166"/>
      <c r="H116" s="173"/>
      <c r="I116" s="168"/>
      <c r="J116" s="168"/>
      <c r="K116" s="166"/>
      <c r="L116" s="166"/>
      <c r="M116" s="166"/>
      <c r="N116" s="166"/>
      <c r="O116" s="166"/>
      <c r="P116" s="166"/>
      <c r="Q116" s="166"/>
    </row>
    <row r="117" spans="1:36" s="167" customFormat="1" ht="24.95" customHeight="1" outlineLevel="1">
      <c r="B117" s="166"/>
      <c r="C117" s="166"/>
      <c r="D117" s="166"/>
      <c r="E117" s="166"/>
      <c r="F117" s="166"/>
      <c r="G117" s="166"/>
      <c r="H117" s="173"/>
      <c r="I117" s="168"/>
      <c r="J117" s="168"/>
      <c r="K117" s="166"/>
      <c r="L117" s="166"/>
      <c r="M117" s="166"/>
      <c r="N117" s="166"/>
      <c r="O117" s="166"/>
      <c r="P117" s="166"/>
      <c r="Q117" s="166"/>
    </row>
    <row r="118" spans="1:36" s="167" customFormat="1" ht="24.95" customHeight="1" outlineLevel="1">
      <c r="B118" s="166"/>
      <c r="C118" s="166"/>
      <c r="D118" s="166"/>
      <c r="E118" s="166"/>
      <c r="F118" s="166"/>
      <c r="G118" s="166"/>
      <c r="H118" s="173"/>
      <c r="I118" s="168"/>
      <c r="J118" s="168"/>
      <c r="K118" s="166"/>
      <c r="L118" s="166"/>
      <c r="M118" s="166"/>
      <c r="N118" s="166"/>
      <c r="O118" s="166"/>
      <c r="P118" s="166"/>
      <c r="Q118" s="166"/>
    </row>
    <row r="119" spans="1:36" s="167" customFormat="1" ht="39.950000000000003" customHeight="1" outlineLevel="1">
      <c r="B119" s="166"/>
      <c r="C119" s="166"/>
      <c r="D119" s="166"/>
      <c r="E119" s="166"/>
      <c r="F119" s="166"/>
      <c r="G119" s="166"/>
      <c r="H119" s="173"/>
      <c r="I119" s="168"/>
      <c r="J119" s="168"/>
      <c r="K119" s="166"/>
      <c r="L119" s="166"/>
      <c r="M119" s="166"/>
      <c r="N119" s="166"/>
      <c r="O119" s="166"/>
      <c r="P119" s="166"/>
      <c r="Q119" s="166"/>
    </row>
    <row r="120" spans="1:36" s="167" customFormat="1" ht="39.950000000000003" customHeight="1" outlineLevel="1">
      <c r="B120" s="166"/>
      <c r="C120" s="166"/>
      <c r="D120" s="166"/>
      <c r="E120" s="166"/>
      <c r="F120" s="166"/>
      <c r="G120" s="166"/>
      <c r="H120" s="173"/>
      <c r="I120" s="168"/>
      <c r="J120" s="168"/>
      <c r="K120" s="166"/>
      <c r="L120" s="166"/>
      <c r="M120" s="166"/>
      <c r="N120" s="166"/>
      <c r="O120" s="166"/>
      <c r="P120" s="166"/>
      <c r="Q120" s="166"/>
    </row>
    <row r="121" spans="1:36" s="167" customFormat="1" ht="24.95" customHeight="1" outlineLevel="1">
      <c r="B121" s="166"/>
      <c r="C121" s="166"/>
      <c r="D121" s="166"/>
      <c r="E121" s="166"/>
      <c r="F121" s="166"/>
      <c r="G121" s="166"/>
      <c r="H121" s="173"/>
      <c r="I121" s="168"/>
      <c r="J121" s="168"/>
      <c r="K121" s="166"/>
      <c r="L121" s="166"/>
      <c r="M121" s="166"/>
      <c r="N121" s="166"/>
      <c r="O121" s="166"/>
      <c r="P121" s="166"/>
      <c r="Q121" s="166"/>
    </row>
    <row r="122" spans="1:36" s="167" customFormat="1" ht="39.950000000000003" customHeight="1" outlineLevel="1">
      <c r="B122" s="166"/>
      <c r="C122" s="166"/>
      <c r="D122" s="166"/>
      <c r="E122" s="166"/>
      <c r="F122" s="166"/>
      <c r="G122" s="166"/>
      <c r="H122" s="173"/>
      <c r="I122" s="168"/>
      <c r="J122" s="168"/>
      <c r="K122" s="166"/>
      <c r="L122" s="166"/>
      <c r="M122" s="166"/>
      <c r="N122" s="166"/>
      <c r="O122" s="166"/>
      <c r="P122" s="166"/>
      <c r="Q122" s="166"/>
    </row>
    <row r="123" spans="1:36" s="167" customFormat="1" ht="39.950000000000003" customHeight="1" outlineLevel="1">
      <c r="B123" s="166"/>
      <c r="C123" s="166"/>
      <c r="D123" s="166"/>
      <c r="E123" s="166"/>
      <c r="F123" s="166"/>
      <c r="G123" s="166"/>
      <c r="H123" s="173"/>
      <c r="I123" s="168"/>
      <c r="J123" s="168"/>
      <c r="K123" s="166"/>
      <c r="L123" s="166"/>
      <c r="M123" s="166"/>
      <c r="N123" s="166"/>
      <c r="O123" s="166"/>
      <c r="P123" s="166"/>
      <c r="Q123" s="166"/>
    </row>
    <row r="124" spans="1:36" s="167" customFormat="1" ht="39.950000000000003" customHeight="1" outlineLevel="1">
      <c r="B124" s="166"/>
      <c r="C124" s="166"/>
      <c r="D124" s="166"/>
      <c r="E124" s="166"/>
      <c r="F124" s="166"/>
      <c r="G124" s="166"/>
      <c r="H124" s="173"/>
      <c r="I124" s="168"/>
      <c r="J124" s="168"/>
      <c r="K124" s="166"/>
      <c r="L124" s="166"/>
      <c r="M124" s="166"/>
      <c r="N124" s="166"/>
      <c r="O124" s="166"/>
      <c r="P124" s="166"/>
      <c r="Q124" s="166"/>
    </row>
    <row r="125" spans="1:36" s="196" customFormat="1" ht="9.9499999999999993" customHeight="1">
      <c r="A125" s="167"/>
      <c r="B125" s="166"/>
      <c r="C125" s="166"/>
      <c r="D125" s="166"/>
      <c r="E125" s="166"/>
      <c r="F125" s="166"/>
      <c r="G125" s="166"/>
      <c r="H125" s="173"/>
      <c r="I125" s="168"/>
      <c r="J125" s="168"/>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row>
    <row r="126" spans="1:36" s="167" customFormat="1" ht="24.95" customHeight="1">
      <c r="B126" s="166"/>
      <c r="C126" s="166"/>
      <c r="D126" s="166"/>
      <c r="E126" s="166"/>
      <c r="F126" s="166"/>
      <c r="G126" s="166"/>
      <c r="H126" s="173"/>
      <c r="I126" s="168"/>
      <c r="J126" s="168"/>
      <c r="K126" s="166"/>
      <c r="L126" s="166"/>
      <c r="M126" s="166"/>
      <c r="N126" s="166"/>
      <c r="O126" s="166"/>
      <c r="P126" s="166"/>
      <c r="Q126" s="166"/>
    </row>
    <row r="127" spans="1:36" s="169" customFormat="1" ht="24.95" customHeight="1">
      <c r="B127" s="166"/>
      <c r="C127" s="166"/>
      <c r="D127" s="166"/>
      <c r="E127" s="166"/>
      <c r="F127" s="166"/>
      <c r="G127" s="166"/>
      <c r="H127" s="173"/>
      <c r="I127" s="168"/>
      <c r="J127" s="168"/>
      <c r="K127" s="166"/>
      <c r="L127" s="166"/>
      <c r="M127" s="166"/>
      <c r="N127" s="166"/>
      <c r="O127" s="166"/>
      <c r="P127" s="166"/>
      <c r="Q127" s="166"/>
    </row>
    <row r="128" spans="1:36" s="167" customFormat="1" ht="39.950000000000003" customHeight="1" outlineLevel="1">
      <c r="B128" s="166"/>
      <c r="C128" s="166"/>
      <c r="D128" s="166"/>
      <c r="E128" s="166"/>
      <c r="F128" s="166"/>
      <c r="G128" s="166"/>
      <c r="H128" s="173"/>
      <c r="I128" s="168"/>
      <c r="J128" s="168"/>
      <c r="K128" s="166"/>
      <c r="L128" s="166"/>
      <c r="M128" s="166"/>
      <c r="N128" s="166"/>
      <c r="O128" s="166"/>
      <c r="P128" s="166"/>
      <c r="Q128" s="166"/>
    </row>
    <row r="129" spans="1:36" s="167" customFormat="1" ht="24.95" customHeight="1" outlineLevel="1">
      <c r="B129" s="166"/>
      <c r="C129" s="166"/>
      <c r="D129" s="166"/>
      <c r="E129" s="166"/>
      <c r="F129" s="166"/>
      <c r="G129" s="166"/>
      <c r="H129" s="173"/>
      <c r="I129" s="168"/>
      <c r="J129" s="168"/>
      <c r="K129" s="166"/>
      <c r="L129" s="166"/>
      <c r="M129" s="166"/>
      <c r="N129" s="166"/>
      <c r="O129" s="166"/>
      <c r="P129" s="166"/>
      <c r="Q129" s="166"/>
    </row>
    <row r="130" spans="1:36" s="167" customFormat="1" ht="39.950000000000003" customHeight="1" outlineLevel="1">
      <c r="B130" s="166"/>
      <c r="C130" s="166"/>
      <c r="D130" s="166"/>
      <c r="E130" s="166"/>
      <c r="F130" s="166"/>
      <c r="G130" s="166"/>
      <c r="H130" s="173"/>
      <c r="I130" s="168"/>
      <c r="J130" s="168"/>
      <c r="K130" s="166"/>
      <c r="L130" s="166"/>
      <c r="M130" s="166"/>
      <c r="N130" s="166"/>
      <c r="O130" s="166"/>
      <c r="P130" s="166"/>
      <c r="Q130" s="166"/>
    </row>
    <row r="131" spans="1:36" s="167" customFormat="1" ht="39.950000000000003" customHeight="1" outlineLevel="1">
      <c r="B131" s="166"/>
      <c r="C131" s="166"/>
      <c r="D131" s="166"/>
      <c r="E131" s="166"/>
      <c r="F131" s="166"/>
      <c r="G131" s="166"/>
      <c r="H131" s="173"/>
      <c r="I131" s="168"/>
      <c r="J131" s="168"/>
      <c r="K131" s="166"/>
      <c r="L131" s="166"/>
      <c r="M131" s="166"/>
      <c r="N131" s="166"/>
      <c r="O131" s="166"/>
      <c r="P131" s="166"/>
      <c r="Q131" s="166"/>
    </row>
    <row r="132" spans="1:36" s="167" customFormat="1" ht="39.950000000000003" customHeight="1" outlineLevel="1">
      <c r="B132" s="166"/>
      <c r="C132" s="166"/>
      <c r="D132" s="166"/>
      <c r="E132" s="166"/>
      <c r="F132" s="166"/>
      <c r="G132" s="166"/>
      <c r="H132" s="173"/>
      <c r="I132" s="168"/>
      <c r="J132" s="168"/>
      <c r="K132" s="166"/>
      <c r="L132" s="166"/>
      <c r="M132" s="166"/>
      <c r="N132" s="166"/>
      <c r="O132" s="166"/>
      <c r="P132" s="166"/>
      <c r="Q132" s="166"/>
    </row>
    <row r="133" spans="1:36" s="167" customFormat="1" ht="39.950000000000003" customHeight="1" outlineLevel="1">
      <c r="B133" s="166"/>
      <c r="C133" s="166"/>
      <c r="D133" s="166"/>
      <c r="E133" s="166"/>
      <c r="F133" s="166"/>
      <c r="G133" s="166"/>
      <c r="H133" s="173"/>
      <c r="I133" s="168"/>
      <c r="J133" s="168"/>
      <c r="K133" s="166"/>
      <c r="L133" s="166"/>
      <c r="M133" s="166"/>
      <c r="N133" s="166"/>
      <c r="O133" s="166"/>
      <c r="P133" s="166"/>
      <c r="Q133" s="166"/>
    </row>
    <row r="134" spans="1:36" s="167" customFormat="1" ht="39.950000000000003" customHeight="1" outlineLevel="1">
      <c r="B134" s="166"/>
      <c r="C134" s="166"/>
      <c r="D134" s="166"/>
      <c r="E134" s="166"/>
      <c r="F134" s="166"/>
      <c r="G134" s="166"/>
      <c r="H134" s="173"/>
      <c r="I134" s="168"/>
      <c r="J134" s="168"/>
      <c r="K134" s="166"/>
      <c r="L134" s="166"/>
      <c r="M134" s="166"/>
      <c r="N134" s="166"/>
      <c r="O134" s="166"/>
      <c r="P134" s="166"/>
      <c r="Q134" s="166"/>
    </row>
    <row r="135" spans="1:36" s="167" customFormat="1" ht="39.950000000000003" customHeight="1" outlineLevel="1">
      <c r="B135" s="166"/>
      <c r="C135" s="166"/>
      <c r="D135" s="166"/>
      <c r="E135" s="166"/>
      <c r="F135" s="166"/>
      <c r="G135" s="166"/>
      <c r="H135" s="173"/>
      <c r="I135" s="168"/>
      <c r="J135" s="168"/>
      <c r="K135" s="166"/>
      <c r="L135" s="166"/>
      <c r="M135" s="166"/>
      <c r="N135" s="166"/>
      <c r="O135" s="166"/>
      <c r="P135" s="166"/>
      <c r="Q135" s="166"/>
    </row>
    <row r="136" spans="1:36" s="167" customFormat="1" ht="60" customHeight="1" outlineLevel="1">
      <c r="B136" s="166"/>
      <c r="C136" s="166"/>
      <c r="D136" s="166"/>
      <c r="E136" s="166"/>
      <c r="F136" s="166"/>
      <c r="G136" s="166"/>
      <c r="H136" s="173"/>
      <c r="I136" s="168"/>
      <c r="J136" s="168"/>
      <c r="K136" s="166"/>
      <c r="L136" s="166"/>
      <c r="M136" s="166"/>
      <c r="N136" s="166"/>
      <c r="O136" s="166"/>
      <c r="P136" s="166"/>
      <c r="Q136" s="166"/>
    </row>
    <row r="137" spans="1:36" s="167" customFormat="1" ht="60" customHeight="1" outlineLevel="1">
      <c r="B137" s="166"/>
      <c r="C137" s="166"/>
      <c r="D137" s="166"/>
      <c r="E137" s="166"/>
      <c r="F137" s="166"/>
      <c r="G137" s="166"/>
      <c r="H137" s="173"/>
      <c r="I137" s="168"/>
      <c r="J137" s="168"/>
      <c r="K137" s="166"/>
      <c r="L137" s="166"/>
      <c r="M137" s="166"/>
      <c r="N137" s="166"/>
      <c r="O137" s="166"/>
      <c r="P137" s="166"/>
      <c r="Q137" s="166"/>
    </row>
    <row r="138" spans="1:36" s="167" customFormat="1" ht="60" customHeight="1" outlineLevel="1">
      <c r="B138" s="166"/>
      <c r="C138" s="166"/>
      <c r="D138" s="166"/>
      <c r="E138" s="166"/>
      <c r="F138" s="166"/>
      <c r="G138" s="166"/>
      <c r="H138" s="173"/>
      <c r="I138" s="168"/>
      <c r="J138" s="168"/>
      <c r="K138" s="166"/>
      <c r="L138" s="166"/>
      <c r="M138" s="166"/>
      <c r="N138" s="166"/>
      <c r="O138" s="166"/>
      <c r="P138" s="166"/>
      <c r="Q138" s="166"/>
    </row>
    <row r="139" spans="1:36" s="167" customFormat="1" ht="60" customHeight="1" outlineLevel="1">
      <c r="B139" s="166"/>
      <c r="C139" s="166"/>
      <c r="D139" s="166"/>
      <c r="E139" s="166"/>
      <c r="F139" s="166"/>
      <c r="G139" s="166"/>
      <c r="H139" s="173"/>
      <c r="I139" s="168"/>
      <c r="J139" s="168"/>
      <c r="K139" s="166"/>
      <c r="L139" s="166"/>
      <c r="M139" s="166"/>
      <c r="N139" s="166"/>
      <c r="O139" s="166"/>
      <c r="P139" s="166"/>
      <c r="Q139" s="166"/>
    </row>
    <row r="140" spans="1:36" s="167" customFormat="1" ht="60" customHeight="1" outlineLevel="1">
      <c r="B140" s="166"/>
      <c r="C140" s="166"/>
      <c r="D140" s="166"/>
      <c r="E140" s="166"/>
      <c r="F140" s="166"/>
      <c r="G140" s="166"/>
      <c r="H140" s="173"/>
      <c r="I140" s="168"/>
      <c r="J140" s="168"/>
      <c r="K140" s="166"/>
      <c r="L140" s="166"/>
      <c r="M140" s="166"/>
      <c r="N140" s="166"/>
      <c r="O140" s="166"/>
      <c r="P140" s="166"/>
      <c r="Q140" s="166"/>
    </row>
    <row r="141" spans="1:36" s="196" customFormat="1" ht="9.9499999999999993" customHeight="1">
      <c r="A141" s="167"/>
      <c r="B141" s="166"/>
      <c r="C141" s="166"/>
      <c r="D141" s="166"/>
      <c r="E141" s="166"/>
      <c r="F141" s="166"/>
      <c r="G141" s="166"/>
      <c r="H141" s="173"/>
      <c r="I141" s="168"/>
      <c r="J141" s="168"/>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row>
    <row r="142" spans="1:36" s="169" customFormat="1" ht="24.95" customHeight="1">
      <c r="B142" s="166"/>
      <c r="C142" s="166"/>
      <c r="D142" s="166"/>
      <c r="E142" s="166"/>
      <c r="F142" s="166"/>
      <c r="G142" s="166"/>
      <c r="H142" s="173"/>
      <c r="I142" s="168"/>
      <c r="J142" s="168"/>
      <c r="K142" s="166"/>
      <c r="L142" s="166"/>
      <c r="M142" s="166"/>
      <c r="N142" s="166"/>
      <c r="O142" s="166"/>
      <c r="P142" s="166"/>
      <c r="Q142" s="166"/>
    </row>
    <row r="143" spans="1:36" s="167" customFormat="1" ht="39.950000000000003" customHeight="1" outlineLevel="1">
      <c r="B143" s="166"/>
      <c r="C143" s="166"/>
      <c r="D143" s="166"/>
      <c r="E143" s="166"/>
      <c r="F143" s="166"/>
      <c r="G143" s="166"/>
      <c r="H143" s="173"/>
      <c r="I143" s="168"/>
      <c r="J143" s="168"/>
      <c r="K143" s="166"/>
      <c r="L143" s="166"/>
      <c r="M143" s="166"/>
      <c r="N143" s="166"/>
      <c r="O143" s="166"/>
      <c r="P143" s="166"/>
      <c r="Q143" s="166"/>
    </row>
    <row r="144" spans="1:36" s="167" customFormat="1" ht="80.099999999999994" customHeight="1" outlineLevel="1">
      <c r="B144" s="166"/>
      <c r="C144" s="166"/>
      <c r="D144" s="166"/>
      <c r="E144" s="166"/>
      <c r="F144" s="166"/>
      <c r="G144" s="166"/>
      <c r="H144" s="173"/>
      <c r="I144" s="168"/>
      <c r="J144" s="168"/>
      <c r="K144" s="166"/>
      <c r="L144" s="166"/>
      <c r="M144" s="166"/>
      <c r="N144" s="166"/>
      <c r="O144" s="166"/>
      <c r="P144" s="166"/>
      <c r="Q144" s="166"/>
    </row>
    <row r="145" spans="1:36" s="167" customFormat="1" ht="90" customHeight="1" outlineLevel="1">
      <c r="B145" s="166"/>
      <c r="C145" s="166"/>
      <c r="D145" s="166"/>
      <c r="E145" s="166"/>
      <c r="F145" s="166"/>
      <c r="G145" s="166"/>
      <c r="H145" s="173"/>
      <c r="I145" s="168"/>
      <c r="J145" s="168"/>
      <c r="K145" s="166"/>
      <c r="L145" s="166"/>
      <c r="M145" s="166"/>
      <c r="N145" s="166"/>
      <c r="O145" s="166"/>
      <c r="P145" s="166"/>
      <c r="Q145" s="166"/>
    </row>
    <row r="146" spans="1:36" s="167" customFormat="1" ht="80.099999999999994" customHeight="1" outlineLevel="1">
      <c r="B146" s="166"/>
      <c r="C146" s="166"/>
      <c r="D146" s="166"/>
      <c r="E146" s="166"/>
      <c r="F146" s="166"/>
      <c r="G146" s="166"/>
      <c r="H146" s="173"/>
      <c r="I146" s="168"/>
      <c r="J146" s="168"/>
      <c r="K146" s="166"/>
      <c r="L146" s="166"/>
      <c r="M146" s="166"/>
      <c r="N146" s="166"/>
      <c r="O146" s="166"/>
      <c r="P146" s="166"/>
      <c r="Q146" s="166"/>
    </row>
    <row r="147" spans="1:36" s="167" customFormat="1" ht="60" customHeight="1" outlineLevel="1">
      <c r="B147" s="166"/>
      <c r="C147" s="166"/>
      <c r="D147" s="166"/>
      <c r="E147" s="166"/>
      <c r="F147" s="166"/>
      <c r="G147" s="166"/>
      <c r="H147" s="173"/>
      <c r="I147" s="168"/>
      <c r="J147" s="168"/>
      <c r="K147" s="166"/>
      <c r="L147" s="166"/>
      <c r="M147" s="166"/>
      <c r="N147" s="166"/>
      <c r="O147" s="166"/>
      <c r="P147" s="166"/>
      <c r="Q147" s="166"/>
    </row>
    <row r="148" spans="1:36" s="167" customFormat="1" ht="60" customHeight="1" outlineLevel="1">
      <c r="B148" s="166"/>
      <c r="C148" s="166"/>
      <c r="D148" s="166"/>
      <c r="E148" s="166"/>
      <c r="F148" s="166"/>
      <c r="G148" s="166"/>
      <c r="H148" s="173"/>
      <c r="I148" s="168"/>
      <c r="J148" s="168"/>
      <c r="K148" s="166"/>
      <c r="L148" s="166"/>
      <c r="M148" s="166"/>
      <c r="N148" s="166"/>
      <c r="O148" s="166"/>
      <c r="P148" s="166"/>
      <c r="Q148" s="166"/>
    </row>
    <row r="149" spans="1:36" s="167" customFormat="1" ht="78.75" customHeight="1" outlineLevel="1">
      <c r="B149" s="166"/>
      <c r="C149" s="166"/>
      <c r="D149" s="166"/>
      <c r="E149" s="166"/>
      <c r="F149" s="166"/>
      <c r="G149" s="166"/>
      <c r="H149" s="173"/>
      <c r="I149" s="168"/>
      <c r="J149" s="168"/>
      <c r="K149" s="166"/>
      <c r="L149" s="166"/>
      <c r="M149" s="166"/>
      <c r="N149" s="166"/>
      <c r="O149" s="166"/>
      <c r="P149" s="166"/>
      <c r="Q149" s="166"/>
    </row>
    <row r="150" spans="1:36" s="196" customFormat="1" ht="9.9499999999999993" customHeight="1">
      <c r="A150" s="167"/>
      <c r="B150" s="166"/>
      <c r="C150" s="166"/>
      <c r="D150" s="166"/>
      <c r="E150" s="166"/>
      <c r="F150" s="166"/>
      <c r="G150" s="166"/>
      <c r="H150" s="173"/>
      <c r="I150" s="168"/>
      <c r="J150" s="168"/>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row>
    <row r="151" spans="1:36" s="169" customFormat="1" ht="24.95" customHeight="1">
      <c r="B151" s="166"/>
      <c r="C151" s="166"/>
      <c r="D151" s="166"/>
      <c r="E151" s="166"/>
      <c r="F151" s="166"/>
      <c r="G151" s="166"/>
      <c r="H151" s="173"/>
      <c r="I151" s="168"/>
      <c r="J151" s="168"/>
      <c r="K151" s="166"/>
      <c r="L151" s="166"/>
      <c r="M151" s="166"/>
      <c r="N151" s="166"/>
      <c r="O151" s="166"/>
      <c r="P151" s="166"/>
      <c r="Q151" s="166"/>
    </row>
    <row r="152" spans="1:36" s="167" customFormat="1" ht="60" customHeight="1" outlineLevel="1">
      <c r="B152" s="166"/>
      <c r="C152" s="166"/>
      <c r="D152" s="166"/>
      <c r="E152" s="166"/>
      <c r="F152" s="166"/>
      <c r="G152" s="166"/>
      <c r="H152" s="173"/>
      <c r="I152" s="168"/>
      <c r="J152" s="168"/>
      <c r="K152" s="166"/>
      <c r="L152" s="166"/>
      <c r="M152" s="166"/>
      <c r="N152" s="166"/>
      <c r="O152" s="166"/>
      <c r="P152" s="166"/>
      <c r="Q152" s="166"/>
    </row>
    <row r="153" spans="1:36" s="167" customFormat="1" ht="90" customHeight="1" outlineLevel="1">
      <c r="B153" s="166"/>
      <c r="C153" s="166"/>
      <c r="D153" s="166"/>
      <c r="E153" s="166"/>
      <c r="F153" s="166"/>
      <c r="G153" s="166"/>
      <c r="H153" s="173"/>
      <c r="I153" s="168"/>
      <c r="J153" s="168"/>
      <c r="K153" s="166"/>
      <c r="L153" s="166"/>
      <c r="M153" s="166"/>
      <c r="N153" s="166"/>
      <c r="O153" s="166"/>
      <c r="P153" s="166"/>
      <c r="Q153" s="166"/>
    </row>
    <row r="154" spans="1:36" s="167" customFormat="1" ht="60" customHeight="1" outlineLevel="1">
      <c r="B154" s="166"/>
      <c r="C154" s="166"/>
      <c r="D154" s="166"/>
      <c r="E154" s="166"/>
      <c r="F154" s="166"/>
      <c r="G154" s="166"/>
      <c r="H154" s="173"/>
      <c r="I154" s="168"/>
      <c r="J154" s="168"/>
      <c r="K154" s="166"/>
      <c r="L154" s="166"/>
      <c r="M154" s="166"/>
      <c r="N154" s="166"/>
      <c r="O154" s="166"/>
      <c r="P154" s="166"/>
      <c r="Q154" s="166"/>
    </row>
    <row r="155" spans="1:36" s="196" customFormat="1" ht="9.9499999999999993" customHeight="1">
      <c r="A155" s="167"/>
      <c r="B155" s="166"/>
      <c r="C155" s="166"/>
      <c r="D155" s="166"/>
      <c r="E155" s="166"/>
      <c r="F155" s="166"/>
      <c r="G155" s="166"/>
      <c r="H155" s="173"/>
      <c r="I155" s="168"/>
      <c r="J155" s="168"/>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row>
    <row r="156" spans="1:36" s="167" customFormat="1" ht="24.95" customHeight="1">
      <c r="B156" s="166"/>
      <c r="C156" s="166"/>
      <c r="D156" s="166"/>
      <c r="E156" s="166"/>
      <c r="F156" s="166"/>
      <c r="G156" s="166"/>
      <c r="H156" s="173"/>
      <c r="I156" s="168"/>
      <c r="J156" s="168"/>
      <c r="K156" s="166"/>
      <c r="L156" s="166"/>
      <c r="M156" s="166"/>
      <c r="N156" s="166"/>
      <c r="O156" s="166"/>
      <c r="P156" s="166"/>
      <c r="Q156" s="166"/>
    </row>
    <row r="157" spans="1:36" s="169" customFormat="1" ht="24.95" customHeight="1">
      <c r="B157" s="166"/>
      <c r="C157" s="166"/>
      <c r="D157" s="166"/>
      <c r="E157" s="166"/>
      <c r="F157" s="166"/>
      <c r="G157" s="166"/>
      <c r="H157" s="173"/>
      <c r="I157" s="168"/>
      <c r="J157" s="168"/>
      <c r="K157" s="166"/>
      <c r="L157" s="166"/>
      <c r="M157" s="166"/>
      <c r="N157" s="166"/>
      <c r="O157" s="166"/>
      <c r="P157" s="166"/>
      <c r="Q157" s="166"/>
    </row>
    <row r="158" spans="1:36" s="167" customFormat="1" ht="24.95" customHeight="1" outlineLevel="1">
      <c r="B158" s="166"/>
      <c r="C158" s="166"/>
      <c r="D158" s="166"/>
      <c r="E158" s="166"/>
      <c r="F158" s="166"/>
      <c r="G158" s="166"/>
      <c r="H158" s="173"/>
      <c r="I158" s="168"/>
      <c r="J158" s="168"/>
      <c r="K158" s="166"/>
      <c r="L158" s="166"/>
      <c r="M158" s="166"/>
      <c r="N158" s="166"/>
      <c r="O158" s="166"/>
      <c r="P158" s="166"/>
      <c r="Q158" s="166"/>
    </row>
    <row r="159" spans="1:36" s="167" customFormat="1" ht="24.95" customHeight="1" outlineLevel="1">
      <c r="B159" s="166"/>
      <c r="C159" s="166"/>
      <c r="D159" s="166"/>
      <c r="E159" s="166"/>
      <c r="F159" s="166"/>
      <c r="G159" s="166"/>
      <c r="H159" s="173"/>
      <c r="I159" s="168"/>
      <c r="J159" s="168"/>
      <c r="K159" s="166"/>
      <c r="L159" s="166"/>
      <c r="M159" s="166"/>
      <c r="N159" s="166"/>
      <c r="O159" s="166"/>
      <c r="P159" s="166"/>
      <c r="Q159" s="166"/>
    </row>
    <row r="160" spans="1:36" s="167" customFormat="1" ht="24.95" customHeight="1" outlineLevel="1">
      <c r="B160" s="166"/>
      <c r="C160" s="166"/>
      <c r="D160" s="166"/>
      <c r="E160" s="166"/>
      <c r="F160" s="166"/>
      <c r="G160" s="166"/>
      <c r="H160" s="173"/>
      <c r="I160" s="168"/>
      <c r="J160" s="168"/>
      <c r="K160" s="166"/>
      <c r="L160" s="166"/>
      <c r="M160" s="166"/>
      <c r="N160" s="166"/>
      <c r="O160" s="166"/>
      <c r="P160" s="166"/>
      <c r="Q160" s="166"/>
    </row>
    <row r="161" spans="1:36" s="167" customFormat="1" ht="24.95" customHeight="1" outlineLevel="1">
      <c r="B161" s="166"/>
      <c r="C161" s="166"/>
      <c r="D161" s="166"/>
      <c r="E161" s="166"/>
      <c r="F161" s="166"/>
      <c r="G161" s="166"/>
      <c r="H161" s="173"/>
      <c r="I161" s="168"/>
      <c r="J161" s="168"/>
      <c r="K161" s="166"/>
      <c r="L161" s="166"/>
      <c r="M161" s="166"/>
      <c r="N161" s="166"/>
      <c r="O161" s="166"/>
      <c r="P161" s="166"/>
      <c r="Q161" s="166"/>
    </row>
    <row r="162" spans="1:36" s="196" customFormat="1" ht="9.9499999999999993" customHeight="1">
      <c r="A162" s="167"/>
      <c r="B162" s="166"/>
      <c r="C162" s="166"/>
      <c r="D162" s="166"/>
      <c r="E162" s="166"/>
      <c r="F162" s="166"/>
      <c r="G162" s="166"/>
      <c r="H162" s="173"/>
      <c r="I162" s="168"/>
      <c r="J162" s="168"/>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row>
    <row r="163" spans="1:36" s="167" customFormat="1" ht="24.95" customHeight="1">
      <c r="B163" s="166"/>
      <c r="C163" s="166"/>
      <c r="D163" s="166"/>
      <c r="E163" s="166"/>
      <c r="F163" s="166"/>
      <c r="G163" s="166"/>
      <c r="H163" s="173"/>
      <c r="I163" s="168"/>
      <c r="J163" s="168"/>
      <c r="K163" s="166"/>
      <c r="L163" s="166"/>
      <c r="M163" s="166"/>
      <c r="N163" s="166"/>
      <c r="O163" s="166"/>
      <c r="P163" s="166"/>
      <c r="Q163" s="166"/>
    </row>
    <row r="164" spans="1:36" s="169" customFormat="1" ht="24.95" customHeight="1">
      <c r="B164" s="166"/>
      <c r="C164" s="166"/>
      <c r="D164" s="166"/>
      <c r="E164" s="166"/>
      <c r="F164" s="166"/>
      <c r="G164" s="166"/>
      <c r="H164" s="173"/>
      <c r="I164" s="168"/>
      <c r="J164" s="168"/>
      <c r="K164" s="166"/>
      <c r="L164" s="166"/>
      <c r="M164" s="166"/>
      <c r="N164" s="166"/>
      <c r="O164" s="166"/>
      <c r="P164" s="166"/>
      <c r="Q164" s="166"/>
    </row>
    <row r="165" spans="1:36" s="167" customFormat="1" ht="24.95" customHeight="1" outlineLevel="1">
      <c r="B165" s="166"/>
      <c r="C165" s="166"/>
      <c r="D165" s="166"/>
      <c r="E165" s="166"/>
      <c r="F165" s="166"/>
      <c r="G165" s="166"/>
      <c r="H165" s="173"/>
      <c r="I165" s="168"/>
      <c r="J165" s="168"/>
      <c r="K165" s="166"/>
      <c r="L165" s="166"/>
      <c r="M165" s="166"/>
      <c r="N165" s="166"/>
      <c r="O165" s="166"/>
      <c r="P165" s="166"/>
      <c r="Q165" s="166"/>
    </row>
    <row r="166" spans="1:36" s="167" customFormat="1" ht="24.95" customHeight="1" outlineLevel="1">
      <c r="B166" s="166"/>
      <c r="C166" s="166"/>
      <c r="D166" s="166"/>
      <c r="E166" s="166"/>
      <c r="F166" s="166"/>
      <c r="G166" s="166"/>
      <c r="H166" s="173"/>
      <c r="I166" s="168"/>
      <c r="J166" s="168"/>
      <c r="K166" s="166"/>
      <c r="L166" s="166"/>
      <c r="M166" s="166"/>
      <c r="N166" s="166"/>
      <c r="O166" s="166"/>
      <c r="P166" s="166"/>
      <c r="Q166" s="166"/>
    </row>
    <row r="167" spans="1:36" s="167" customFormat="1" ht="24.95" customHeight="1" outlineLevel="1">
      <c r="B167" s="166"/>
      <c r="C167" s="166"/>
      <c r="D167" s="166"/>
      <c r="E167" s="166"/>
      <c r="F167" s="166"/>
      <c r="G167" s="166"/>
      <c r="H167" s="173"/>
      <c r="I167" s="168"/>
      <c r="J167" s="168"/>
      <c r="K167" s="166"/>
      <c r="L167" s="166"/>
      <c r="M167" s="166"/>
      <c r="N167" s="166"/>
      <c r="O167" s="166"/>
      <c r="P167" s="166"/>
      <c r="Q167" s="166"/>
    </row>
    <row r="168" spans="1:36" s="167" customFormat="1" ht="45" customHeight="1" outlineLevel="1">
      <c r="B168" s="166"/>
      <c r="C168" s="166"/>
      <c r="D168" s="166"/>
      <c r="E168" s="166"/>
      <c r="F168" s="166"/>
      <c r="G168" s="166"/>
      <c r="H168" s="173"/>
      <c r="I168" s="168"/>
      <c r="J168" s="168"/>
      <c r="K168" s="166"/>
      <c r="L168" s="166"/>
      <c r="M168" s="166"/>
      <c r="N168" s="166"/>
      <c r="O168" s="166"/>
      <c r="P168" s="166"/>
      <c r="Q168" s="166"/>
    </row>
    <row r="169" spans="1:36" s="167" customFormat="1" ht="25.15" customHeight="1" outlineLevel="1">
      <c r="B169" s="166"/>
      <c r="C169" s="166"/>
      <c r="D169" s="166"/>
      <c r="E169" s="166"/>
      <c r="F169" s="166"/>
      <c r="G169" s="166"/>
      <c r="H169" s="173"/>
      <c r="I169" s="168"/>
      <c r="J169" s="168"/>
      <c r="K169" s="166"/>
      <c r="L169" s="166"/>
      <c r="M169" s="166"/>
      <c r="N169" s="166"/>
      <c r="O169" s="166"/>
      <c r="P169" s="166"/>
      <c r="Q169" s="166"/>
    </row>
    <row r="170" spans="1:36" s="167" customFormat="1" ht="25.15" customHeight="1" outlineLevel="1">
      <c r="B170" s="166"/>
      <c r="C170" s="166"/>
      <c r="D170" s="166"/>
      <c r="E170" s="166"/>
      <c r="F170" s="166"/>
      <c r="G170" s="166"/>
      <c r="H170" s="173"/>
      <c r="I170" s="168"/>
      <c r="J170" s="168"/>
      <c r="K170" s="166"/>
      <c r="L170" s="166"/>
      <c r="M170" s="166"/>
      <c r="N170" s="166"/>
      <c r="O170" s="166"/>
      <c r="P170" s="166"/>
      <c r="Q170" s="166"/>
    </row>
    <row r="171" spans="1:36" s="167" customFormat="1" ht="25.15" customHeight="1" outlineLevel="1">
      <c r="B171" s="166"/>
      <c r="C171" s="166"/>
      <c r="D171" s="166"/>
      <c r="E171" s="166"/>
      <c r="F171" s="166"/>
      <c r="G171" s="166"/>
      <c r="H171" s="173"/>
      <c r="I171" s="168"/>
      <c r="J171" s="168"/>
      <c r="K171" s="166"/>
      <c r="L171" s="166"/>
      <c r="M171" s="166"/>
      <c r="N171" s="166"/>
      <c r="O171" s="166"/>
      <c r="P171" s="166"/>
      <c r="Q171" s="166"/>
    </row>
    <row r="172" spans="1:36" s="167" customFormat="1" ht="25.15" customHeight="1" outlineLevel="1">
      <c r="B172" s="166"/>
      <c r="C172" s="166"/>
      <c r="D172" s="166"/>
      <c r="E172" s="166"/>
      <c r="F172" s="166"/>
      <c r="G172" s="166"/>
      <c r="H172" s="173"/>
      <c r="I172" s="168"/>
      <c r="J172" s="168"/>
      <c r="K172" s="166"/>
      <c r="L172" s="166"/>
      <c r="M172" s="166"/>
      <c r="N172" s="166"/>
      <c r="O172" s="166"/>
      <c r="P172" s="166"/>
      <c r="Q172" s="166"/>
    </row>
    <row r="173" spans="1:36" s="196" customFormat="1" ht="9.9499999999999993" customHeight="1">
      <c r="A173" s="167"/>
      <c r="B173" s="166"/>
      <c r="C173" s="166"/>
      <c r="D173" s="166"/>
      <c r="E173" s="166"/>
      <c r="F173" s="166"/>
      <c r="G173" s="166"/>
      <c r="H173" s="173"/>
      <c r="I173" s="168"/>
      <c r="J173" s="168"/>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row>
    <row r="174" spans="1:36" s="169" customFormat="1" ht="24.95" customHeight="1">
      <c r="B174" s="166"/>
      <c r="C174" s="166"/>
      <c r="D174" s="166"/>
      <c r="E174" s="166"/>
      <c r="F174" s="166"/>
      <c r="G174" s="166"/>
      <c r="H174" s="173"/>
      <c r="I174" s="168"/>
      <c r="J174" s="168"/>
      <c r="K174" s="166"/>
      <c r="L174" s="166"/>
      <c r="M174" s="166"/>
      <c r="N174" s="166"/>
      <c r="O174" s="166"/>
      <c r="P174" s="166"/>
      <c r="Q174" s="166"/>
    </row>
    <row r="175" spans="1:36" s="167" customFormat="1" ht="24.95" customHeight="1" outlineLevel="1">
      <c r="B175" s="166"/>
      <c r="C175" s="166"/>
      <c r="D175" s="166"/>
      <c r="E175" s="166"/>
      <c r="F175" s="166"/>
      <c r="G175" s="166"/>
      <c r="H175" s="173"/>
      <c r="I175" s="168"/>
      <c r="J175" s="168"/>
      <c r="K175" s="166"/>
      <c r="L175" s="166"/>
      <c r="M175" s="166"/>
      <c r="N175" s="166"/>
      <c r="O175" s="166"/>
      <c r="P175" s="166"/>
      <c r="Q175" s="166"/>
    </row>
    <row r="176" spans="1:36" s="167" customFormat="1" ht="24.95" customHeight="1" outlineLevel="1">
      <c r="B176" s="166"/>
      <c r="C176" s="166"/>
      <c r="D176" s="166"/>
      <c r="E176" s="166"/>
      <c r="F176" s="166"/>
      <c r="G176" s="166"/>
      <c r="H176" s="173"/>
      <c r="I176" s="168"/>
      <c r="J176" s="168"/>
      <c r="K176" s="166"/>
      <c r="L176" s="166"/>
      <c r="M176" s="166"/>
      <c r="N176" s="166"/>
      <c r="O176" s="166"/>
      <c r="P176" s="166"/>
      <c r="Q176" s="166"/>
    </row>
    <row r="177" spans="1:36" s="167" customFormat="1" ht="24.95" customHeight="1" outlineLevel="1">
      <c r="B177" s="166"/>
      <c r="C177" s="166"/>
      <c r="D177" s="166"/>
      <c r="E177" s="166"/>
      <c r="F177" s="166"/>
      <c r="G177" s="166"/>
      <c r="H177" s="173"/>
      <c r="I177" s="168"/>
      <c r="J177" s="168"/>
      <c r="K177" s="166"/>
      <c r="L177" s="166"/>
      <c r="M177" s="166"/>
      <c r="N177" s="166"/>
      <c r="O177" s="166"/>
      <c r="P177" s="166"/>
      <c r="Q177" s="166"/>
    </row>
    <row r="178" spans="1:36" s="196" customFormat="1" ht="9.9499999999999993" customHeight="1">
      <c r="A178" s="167"/>
      <c r="B178" s="166"/>
      <c r="C178" s="166"/>
      <c r="D178" s="166"/>
      <c r="E178" s="166"/>
      <c r="F178" s="166"/>
      <c r="G178" s="166"/>
      <c r="H178" s="173"/>
      <c r="I178" s="168"/>
      <c r="J178" s="168"/>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row>
    <row r="179" spans="1:36" s="167" customFormat="1" ht="24.95" customHeight="1">
      <c r="B179" s="166"/>
      <c r="C179" s="166"/>
      <c r="D179" s="166"/>
      <c r="E179" s="166"/>
      <c r="F179" s="166"/>
      <c r="G179" s="166"/>
      <c r="H179" s="173"/>
      <c r="I179" s="168"/>
      <c r="J179" s="168"/>
      <c r="K179" s="166"/>
      <c r="L179" s="166"/>
      <c r="M179" s="166"/>
      <c r="N179" s="166"/>
      <c r="O179" s="166"/>
      <c r="P179" s="166"/>
      <c r="Q179" s="166"/>
    </row>
    <row r="180" spans="1:36" s="169" customFormat="1" ht="24.95" customHeight="1">
      <c r="B180" s="166"/>
      <c r="C180" s="166"/>
      <c r="D180" s="166"/>
      <c r="E180" s="166"/>
      <c r="F180" s="166"/>
      <c r="G180" s="166"/>
      <c r="H180" s="173"/>
      <c r="I180" s="168"/>
      <c r="J180" s="168"/>
      <c r="K180" s="166"/>
      <c r="L180" s="166"/>
      <c r="M180" s="166"/>
      <c r="N180" s="166"/>
      <c r="O180" s="166"/>
      <c r="P180" s="166"/>
      <c r="Q180" s="166"/>
    </row>
    <row r="181" spans="1:36" s="167" customFormat="1" ht="39.950000000000003" customHeight="1" outlineLevel="1">
      <c r="B181" s="166"/>
      <c r="C181" s="166"/>
      <c r="D181" s="166"/>
      <c r="E181" s="166"/>
      <c r="F181" s="166"/>
      <c r="G181" s="166"/>
      <c r="H181" s="173"/>
      <c r="I181" s="168"/>
      <c r="J181" s="168"/>
      <c r="K181" s="166"/>
      <c r="L181" s="166"/>
      <c r="M181" s="166"/>
      <c r="N181" s="166"/>
      <c r="O181" s="166"/>
      <c r="P181" s="166"/>
      <c r="Q181" s="166"/>
    </row>
    <row r="182" spans="1:36" s="167" customFormat="1" ht="39.950000000000003" customHeight="1" outlineLevel="1">
      <c r="B182" s="166"/>
      <c r="C182" s="166"/>
      <c r="D182" s="166"/>
      <c r="E182" s="166"/>
      <c r="F182" s="166"/>
      <c r="G182" s="166"/>
      <c r="H182" s="173"/>
      <c r="I182" s="168"/>
      <c r="J182" s="168"/>
      <c r="K182" s="166"/>
      <c r="L182" s="166"/>
      <c r="M182" s="166"/>
      <c r="N182" s="166"/>
      <c r="O182" s="166"/>
      <c r="P182" s="166"/>
      <c r="Q182" s="166"/>
    </row>
    <row r="183" spans="1:36" s="167" customFormat="1" ht="24.95" customHeight="1" outlineLevel="1">
      <c r="B183" s="166"/>
      <c r="C183" s="166"/>
      <c r="D183" s="166"/>
      <c r="E183" s="166"/>
      <c r="F183" s="166"/>
      <c r="G183" s="166"/>
      <c r="H183" s="173"/>
      <c r="I183" s="168"/>
      <c r="J183" s="168"/>
      <c r="K183" s="166"/>
      <c r="L183" s="166"/>
      <c r="M183" s="166"/>
      <c r="N183" s="166"/>
      <c r="O183" s="166"/>
      <c r="P183" s="166"/>
      <c r="Q183" s="166"/>
    </row>
    <row r="184" spans="1:36" s="167" customFormat="1" ht="24.95" customHeight="1" outlineLevel="1">
      <c r="B184" s="166"/>
      <c r="C184" s="166"/>
      <c r="D184" s="166"/>
      <c r="E184" s="166"/>
      <c r="F184" s="166"/>
      <c r="G184" s="166"/>
      <c r="H184" s="173"/>
      <c r="I184" s="168"/>
      <c r="J184" s="168"/>
      <c r="K184" s="166"/>
      <c r="L184" s="166"/>
      <c r="M184" s="166"/>
      <c r="N184" s="166"/>
      <c r="O184" s="166"/>
      <c r="P184" s="166"/>
      <c r="Q184" s="166"/>
    </row>
    <row r="185" spans="1:36" s="167" customFormat="1" ht="24.95" customHeight="1" outlineLevel="1">
      <c r="B185" s="166"/>
      <c r="C185" s="166"/>
      <c r="D185" s="166"/>
      <c r="E185" s="166"/>
      <c r="F185" s="166"/>
      <c r="G185" s="166"/>
      <c r="H185" s="173"/>
      <c r="I185" s="168"/>
      <c r="J185" s="168"/>
      <c r="K185" s="166"/>
      <c r="L185" s="166"/>
      <c r="M185" s="166"/>
      <c r="N185" s="166"/>
      <c r="O185" s="166"/>
      <c r="P185" s="166"/>
      <c r="Q185" s="166"/>
    </row>
    <row r="186" spans="1:36" s="167" customFormat="1" ht="24.95" customHeight="1" outlineLevel="1">
      <c r="B186" s="166"/>
      <c r="C186" s="166"/>
      <c r="D186" s="166"/>
      <c r="E186" s="166"/>
      <c r="F186" s="166"/>
      <c r="G186" s="166"/>
      <c r="H186" s="173"/>
      <c r="I186" s="168"/>
      <c r="J186" s="168"/>
      <c r="K186" s="166"/>
      <c r="L186" s="166"/>
      <c r="M186" s="166"/>
      <c r="N186" s="166"/>
      <c r="O186" s="166"/>
      <c r="P186" s="166"/>
      <c r="Q186" s="166"/>
    </row>
    <row r="187" spans="1:36" s="167" customFormat="1" ht="24.95" customHeight="1" outlineLevel="1">
      <c r="B187" s="166"/>
      <c r="C187" s="166"/>
      <c r="D187" s="166"/>
      <c r="E187" s="166"/>
      <c r="F187" s="166"/>
      <c r="G187" s="166"/>
      <c r="H187" s="173"/>
      <c r="I187" s="168"/>
      <c r="J187" s="168"/>
      <c r="K187" s="166"/>
      <c r="L187" s="166"/>
      <c r="M187" s="166"/>
      <c r="N187" s="166"/>
      <c r="O187" s="166"/>
      <c r="P187" s="166"/>
      <c r="Q187" s="166"/>
    </row>
    <row r="188" spans="1:36" s="167" customFormat="1" ht="39.950000000000003" customHeight="1" outlineLevel="1">
      <c r="B188" s="166"/>
      <c r="C188" s="166"/>
      <c r="D188" s="166"/>
      <c r="E188" s="166"/>
      <c r="F188" s="166"/>
      <c r="G188" s="166"/>
      <c r="H188" s="173"/>
      <c r="I188" s="168"/>
      <c r="J188" s="168"/>
      <c r="K188" s="166"/>
      <c r="L188" s="166"/>
      <c r="M188" s="166"/>
      <c r="N188" s="166"/>
      <c r="O188" s="166"/>
      <c r="P188" s="166"/>
      <c r="Q188" s="166"/>
    </row>
    <row r="189" spans="1:36" s="167" customFormat="1" ht="24.95" customHeight="1" outlineLevel="1">
      <c r="B189" s="166"/>
      <c r="C189" s="166"/>
      <c r="D189" s="166"/>
      <c r="E189" s="166"/>
      <c r="F189" s="166"/>
      <c r="G189" s="166"/>
      <c r="H189" s="173"/>
      <c r="I189" s="168"/>
      <c r="J189" s="168"/>
      <c r="K189" s="166"/>
      <c r="L189" s="166"/>
      <c r="M189" s="166"/>
      <c r="N189" s="166"/>
      <c r="O189" s="166"/>
      <c r="P189" s="166"/>
      <c r="Q189" s="166"/>
    </row>
    <row r="190" spans="1:36" s="167" customFormat="1" ht="24.95" customHeight="1" outlineLevel="1">
      <c r="B190" s="166"/>
      <c r="C190" s="166"/>
      <c r="D190" s="166"/>
      <c r="E190" s="166"/>
      <c r="F190" s="166"/>
      <c r="G190" s="166"/>
      <c r="H190" s="173"/>
      <c r="I190" s="168"/>
      <c r="J190" s="168"/>
      <c r="K190" s="166"/>
      <c r="L190" s="166"/>
      <c r="M190" s="166"/>
      <c r="N190" s="166"/>
      <c r="O190" s="166"/>
      <c r="P190" s="166"/>
      <c r="Q190" s="166"/>
    </row>
    <row r="191" spans="1:36" s="167" customFormat="1" ht="24.95" customHeight="1" outlineLevel="1">
      <c r="B191" s="166"/>
      <c r="C191" s="166"/>
      <c r="D191" s="166"/>
      <c r="E191" s="166"/>
      <c r="F191" s="166"/>
      <c r="G191" s="166"/>
      <c r="H191" s="173"/>
      <c r="I191" s="168"/>
      <c r="J191" s="168"/>
      <c r="K191" s="166"/>
      <c r="L191" s="166"/>
      <c r="M191" s="166"/>
      <c r="N191" s="166"/>
      <c r="O191" s="166"/>
      <c r="P191" s="166"/>
      <c r="Q191" s="166"/>
    </row>
    <row r="192" spans="1:36" s="167" customFormat="1" ht="24.95" customHeight="1" outlineLevel="1">
      <c r="B192" s="166"/>
      <c r="C192" s="166"/>
      <c r="D192" s="166"/>
      <c r="E192" s="166"/>
      <c r="F192" s="166"/>
      <c r="G192" s="166"/>
      <c r="H192" s="173"/>
      <c r="I192" s="168"/>
      <c r="J192" s="168"/>
      <c r="K192" s="166"/>
      <c r="L192" s="166"/>
      <c r="M192" s="166"/>
      <c r="N192" s="166"/>
      <c r="O192" s="166"/>
      <c r="P192" s="166"/>
      <c r="Q192" s="166"/>
    </row>
    <row r="193" spans="1:36" s="196" customFormat="1" ht="9.9499999999999993" customHeight="1">
      <c r="A193" s="167"/>
      <c r="B193" s="166"/>
      <c r="C193" s="166"/>
      <c r="D193" s="166"/>
      <c r="E193" s="166"/>
      <c r="F193" s="166"/>
      <c r="G193" s="166"/>
      <c r="H193" s="173"/>
      <c r="I193" s="168"/>
      <c r="J193" s="168"/>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row>
    <row r="194" spans="1:36" s="167" customFormat="1" ht="24.95" customHeight="1">
      <c r="B194" s="166"/>
      <c r="C194" s="166"/>
      <c r="D194" s="166"/>
      <c r="E194" s="166"/>
      <c r="F194" s="166"/>
      <c r="G194" s="166"/>
      <c r="H194" s="173"/>
      <c r="I194" s="168"/>
      <c r="J194" s="168"/>
      <c r="K194" s="166"/>
      <c r="L194" s="166"/>
      <c r="M194" s="166"/>
      <c r="N194" s="166"/>
      <c r="O194" s="166"/>
      <c r="P194" s="166"/>
      <c r="Q194" s="166"/>
    </row>
    <row r="195" spans="1:36" s="169" customFormat="1" ht="24.95" customHeight="1">
      <c r="B195" s="166"/>
      <c r="C195" s="166"/>
      <c r="D195" s="166"/>
      <c r="E195" s="166"/>
      <c r="F195" s="166"/>
      <c r="G195" s="166"/>
      <c r="H195" s="173"/>
      <c r="I195" s="168"/>
      <c r="J195" s="168"/>
      <c r="K195" s="166"/>
      <c r="L195" s="166"/>
      <c r="M195" s="166"/>
      <c r="N195" s="166"/>
      <c r="O195" s="166"/>
      <c r="P195" s="166"/>
      <c r="Q195" s="166"/>
    </row>
    <row r="196" spans="1:36" s="167" customFormat="1" ht="39.950000000000003" customHeight="1" outlineLevel="1">
      <c r="B196" s="166"/>
      <c r="C196" s="166"/>
      <c r="D196" s="166"/>
      <c r="E196" s="166"/>
      <c r="F196" s="166"/>
      <c r="G196" s="166"/>
      <c r="H196" s="173"/>
      <c r="I196" s="168"/>
      <c r="J196" s="168"/>
      <c r="K196" s="166"/>
      <c r="L196" s="166"/>
      <c r="M196" s="166"/>
      <c r="N196" s="166"/>
      <c r="O196" s="166"/>
      <c r="P196" s="166"/>
      <c r="Q196" s="166"/>
    </row>
    <row r="197" spans="1:36" s="167" customFormat="1" ht="39.950000000000003" customHeight="1" outlineLevel="1">
      <c r="B197" s="166"/>
      <c r="C197" s="166"/>
      <c r="D197" s="166"/>
      <c r="E197" s="166"/>
      <c r="F197" s="166"/>
      <c r="G197" s="166"/>
      <c r="H197" s="173"/>
      <c r="I197" s="168"/>
      <c r="J197" s="168"/>
      <c r="K197" s="166"/>
      <c r="L197" s="166"/>
      <c r="M197" s="166"/>
      <c r="N197" s="166"/>
      <c r="O197" s="166"/>
      <c r="P197" s="166"/>
      <c r="Q197" s="166"/>
    </row>
    <row r="198" spans="1:36" s="167" customFormat="1" ht="39.950000000000003" customHeight="1" outlineLevel="1">
      <c r="B198" s="166"/>
      <c r="C198" s="166"/>
      <c r="D198" s="166"/>
      <c r="E198" s="166"/>
      <c r="F198" s="166"/>
      <c r="G198" s="166"/>
      <c r="H198" s="173"/>
      <c r="I198" s="168"/>
      <c r="J198" s="168"/>
      <c r="K198" s="166"/>
      <c r="L198" s="166"/>
      <c r="M198" s="166"/>
      <c r="N198" s="166"/>
      <c r="O198" s="166"/>
      <c r="P198" s="166"/>
      <c r="Q198" s="166"/>
    </row>
    <row r="199" spans="1:36" s="167" customFormat="1" ht="39.950000000000003" customHeight="1" outlineLevel="1">
      <c r="B199" s="166"/>
      <c r="C199" s="166"/>
      <c r="D199" s="166"/>
      <c r="E199" s="166"/>
      <c r="F199" s="166"/>
      <c r="G199" s="166"/>
      <c r="H199" s="173"/>
      <c r="I199" s="168"/>
      <c r="J199" s="168"/>
      <c r="K199" s="166"/>
      <c r="L199" s="166"/>
      <c r="M199" s="166"/>
      <c r="N199" s="166"/>
      <c r="O199" s="166"/>
      <c r="P199" s="166"/>
      <c r="Q199" s="166"/>
    </row>
    <row r="200" spans="1:36" s="167" customFormat="1" ht="24.95" customHeight="1" outlineLevel="1">
      <c r="B200" s="166"/>
      <c r="C200" s="166"/>
      <c r="D200" s="166"/>
      <c r="E200" s="166"/>
      <c r="F200" s="166"/>
      <c r="G200" s="166"/>
      <c r="H200" s="173"/>
      <c r="I200" s="168"/>
      <c r="J200" s="168"/>
      <c r="K200" s="166"/>
      <c r="L200" s="166"/>
      <c r="M200" s="166"/>
      <c r="N200" s="166"/>
      <c r="O200" s="166"/>
      <c r="P200" s="166"/>
      <c r="Q200" s="166"/>
    </row>
    <row r="201" spans="1:36" s="167" customFormat="1" ht="24.95" customHeight="1" outlineLevel="1">
      <c r="B201" s="166"/>
      <c r="C201" s="166"/>
      <c r="D201" s="166"/>
      <c r="E201" s="166"/>
      <c r="F201" s="166"/>
      <c r="G201" s="166"/>
      <c r="H201" s="173"/>
      <c r="I201" s="168"/>
      <c r="J201" s="168"/>
      <c r="K201" s="166"/>
      <c r="L201" s="166"/>
      <c r="M201" s="166"/>
      <c r="N201" s="166"/>
      <c r="O201" s="166"/>
      <c r="P201" s="166"/>
      <c r="Q201" s="166"/>
    </row>
    <row r="202" spans="1:36" s="167" customFormat="1" ht="24.95" customHeight="1" outlineLevel="1">
      <c r="B202" s="166"/>
      <c r="C202" s="166"/>
      <c r="D202" s="166"/>
      <c r="E202" s="166"/>
      <c r="F202" s="166"/>
      <c r="G202" s="166"/>
      <c r="H202" s="173"/>
      <c r="I202" s="168"/>
      <c r="J202" s="168"/>
      <c r="K202" s="166"/>
      <c r="L202" s="166"/>
      <c r="M202" s="166"/>
      <c r="N202" s="166"/>
      <c r="O202" s="166"/>
      <c r="P202" s="166"/>
      <c r="Q202" s="166"/>
    </row>
    <row r="203" spans="1:36" s="167" customFormat="1" ht="24.95" customHeight="1" outlineLevel="1">
      <c r="B203" s="166"/>
      <c r="C203" s="166"/>
      <c r="D203" s="166"/>
      <c r="E203" s="166"/>
      <c r="F203" s="166"/>
      <c r="G203" s="166"/>
      <c r="H203" s="173"/>
      <c r="I203" s="168"/>
      <c r="J203" s="168"/>
      <c r="K203" s="166"/>
      <c r="L203" s="166"/>
      <c r="M203" s="166"/>
      <c r="N203" s="166"/>
      <c r="O203" s="166"/>
      <c r="P203" s="166"/>
      <c r="Q203" s="166"/>
    </row>
    <row r="204" spans="1:36" s="167" customFormat="1" ht="24.95" customHeight="1" outlineLevel="1">
      <c r="B204" s="166"/>
      <c r="C204" s="166"/>
      <c r="D204" s="166"/>
      <c r="E204" s="166"/>
      <c r="F204" s="166"/>
      <c r="G204" s="166"/>
      <c r="H204" s="173"/>
      <c r="I204" s="168"/>
      <c r="J204" s="168"/>
      <c r="K204" s="166"/>
      <c r="L204" s="166"/>
      <c r="M204" s="166"/>
      <c r="N204" s="166"/>
      <c r="O204" s="166"/>
      <c r="P204" s="166"/>
      <c r="Q204" s="166"/>
    </row>
    <row r="205" spans="1:36" s="167" customFormat="1" ht="24.95" customHeight="1" outlineLevel="1">
      <c r="B205" s="166"/>
      <c r="C205" s="166"/>
      <c r="D205" s="166"/>
      <c r="E205" s="166"/>
      <c r="F205" s="166"/>
      <c r="G205" s="166"/>
      <c r="H205" s="173"/>
      <c r="I205" s="168"/>
      <c r="J205" s="168"/>
      <c r="K205" s="166"/>
      <c r="L205" s="166"/>
      <c r="M205" s="166"/>
      <c r="N205" s="166"/>
      <c r="O205" s="166"/>
      <c r="P205" s="166"/>
      <c r="Q205" s="166"/>
    </row>
    <row r="206" spans="1:36" s="167" customFormat="1" ht="24.95" customHeight="1" outlineLevel="1">
      <c r="B206" s="166"/>
      <c r="C206" s="166"/>
      <c r="D206" s="166"/>
      <c r="E206" s="166"/>
      <c r="F206" s="166"/>
      <c r="G206" s="166"/>
      <c r="H206" s="173"/>
      <c r="I206" s="168"/>
      <c r="J206" s="168"/>
      <c r="K206" s="166"/>
      <c r="L206" s="166"/>
      <c r="M206" s="166"/>
      <c r="N206" s="166"/>
      <c r="O206" s="166"/>
      <c r="P206" s="166"/>
      <c r="Q206" s="166"/>
    </row>
    <row r="207" spans="1:36" s="167" customFormat="1" ht="24.95" customHeight="1" outlineLevel="1">
      <c r="B207" s="166"/>
      <c r="C207" s="166"/>
      <c r="D207" s="166"/>
      <c r="E207" s="166"/>
      <c r="F207" s="166"/>
      <c r="G207" s="166"/>
      <c r="H207" s="173"/>
      <c r="I207" s="168"/>
      <c r="J207" s="168"/>
      <c r="K207" s="166"/>
      <c r="L207" s="166"/>
      <c r="M207" s="166"/>
      <c r="N207" s="166"/>
      <c r="O207" s="166"/>
      <c r="P207" s="166"/>
      <c r="Q207" s="166"/>
    </row>
    <row r="208" spans="1:36" s="167" customFormat="1" ht="24.95" customHeight="1" outlineLevel="1">
      <c r="B208" s="166"/>
      <c r="C208" s="166"/>
      <c r="D208" s="166"/>
      <c r="E208" s="166"/>
      <c r="F208" s="166"/>
      <c r="G208" s="166"/>
      <c r="H208" s="173"/>
      <c r="I208" s="168"/>
      <c r="J208" s="168"/>
      <c r="K208" s="166"/>
      <c r="L208" s="166"/>
      <c r="M208" s="166"/>
      <c r="N208" s="166"/>
      <c r="O208" s="166"/>
      <c r="P208" s="166"/>
      <c r="Q208" s="166"/>
    </row>
    <row r="209" spans="2:17" s="167" customFormat="1" ht="24.95" customHeight="1" outlineLevel="1">
      <c r="B209" s="166"/>
      <c r="C209" s="166"/>
      <c r="D209" s="166"/>
      <c r="E209" s="166"/>
      <c r="F209" s="166"/>
      <c r="G209" s="166"/>
      <c r="H209" s="173"/>
      <c r="I209" s="168"/>
      <c r="J209" s="168"/>
      <c r="K209" s="166"/>
      <c r="L209" s="166"/>
      <c r="M209" s="166"/>
      <c r="N209" s="166"/>
      <c r="O209" s="166"/>
      <c r="P209" s="166"/>
      <c r="Q209" s="166"/>
    </row>
    <row r="210" spans="2:17" s="167" customFormat="1" ht="24.95" customHeight="1" outlineLevel="1">
      <c r="B210" s="166"/>
      <c r="C210" s="166"/>
      <c r="D210" s="166"/>
      <c r="E210" s="166"/>
      <c r="F210" s="166"/>
      <c r="G210" s="166"/>
      <c r="H210" s="173"/>
      <c r="I210" s="168"/>
      <c r="J210" s="168"/>
      <c r="K210" s="166"/>
      <c r="L210" s="166"/>
      <c r="M210" s="166"/>
      <c r="N210" s="166"/>
      <c r="O210" s="166"/>
      <c r="P210" s="166"/>
      <c r="Q210" s="166"/>
    </row>
    <row r="211" spans="2:17" s="167" customFormat="1" ht="24.95" customHeight="1" outlineLevel="1">
      <c r="B211" s="166"/>
      <c r="C211" s="166"/>
      <c r="D211" s="166"/>
      <c r="E211" s="166"/>
      <c r="F211" s="166"/>
      <c r="G211" s="166"/>
      <c r="H211" s="173"/>
      <c r="I211" s="168"/>
      <c r="J211" s="168"/>
      <c r="K211" s="166"/>
      <c r="L211" s="166"/>
      <c r="M211" s="166"/>
      <c r="N211" s="166"/>
      <c r="O211" s="166"/>
      <c r="P211" s="166"/>
      <c r="Q211" s="166"/>
    </row>
    <row r="212" spans="2:17" s="167" customFormat="1" ht="24.95" customHeight="1" outlineLevel="1">
      <c r="B212" s="166"/>
      <c r="C212" s="166"/>
      <c r="D212" s="166"/>
      <c r="E212" s="166"/>
      <c r="F212" s="166"/>
      <c r="G212" s="166"/>
      <c r="H212" s="173"/>
      <c r="I212" s="168"/>
      <c r="J212" s="168"/>
      <c r="K212" s="166"/>
      <c r="L212" s="166"/>
      <c r="M212" s="166"/>
      <c r="N212" s="166"/>
      <c r="O212" s="166"/>
      <c r="P212" s="166"/>
      <c r="Q212" s="166"/>
    </row>
    <row r="213" spans="2:17" s="167" customFormat="1" ht="24.95" customHeight="1" outlineLevel="1">
      <c r="B213" s="166"/>
      <c r="C213" s="166"/>
      <c r="D213" s="166"/>
      <c r="E213" s="166"/>
      <c r="F213" s="166"/>
      <c r="G213" s="166"/>
      <c r="H213" s="173"/>
      <c r="I213" s="168"/>
      <c r="J213" s="168"/>
      <c r="K213" s="166"/>
      <c r="L213" s="166"/>
      <c r="M213" s="166"/>
      <c r="N213" s="166"/>
      <c r="O213" s="166"/>
      <c r="P213" s="166"/>
      <c r="Q213" s="166"/>
    </row>
    <row r="214" spans="2:17" s="167" customFormat="1" ht="24.95" customHeight="1" outlineLevel="1">
      <c r="B214" s="166"/>
      <c r="C214" s="166"/>
      <c r="D214" s="166"/>
      <c r="E214" s="166"/>
      <c r="F214" s="166"/>
      <c r="G214" s="166"/>
      <c r="H214" s="173"/>
      <c r="I214" s="168"/>
      <c r="J214" s="168"/>
      <c r="K214" s="166"/>
      <c r="L214" s="166"/>
      <c r="M214" s="166"/>
      <c r="N214" s="166"/>
      <c r="O214" s="166"/>
      <c r="P214" s="166"/>
      <c r="Q214" s="166"/>
    </row>
    <row r="215" spans="2:17" s="167" customFormat="1" ht="24.95" customHeight="1" outlineLevel="1">
      <c r="B215" s="166"/>
      <c r="C215" s="166"/>
      <c r="D215" s="166"/>
      <c r="E215" s="166"/>
      <c r="F215" s="166"/>
      <c r="G215" s="166"/>
      <c r="H215" s="173"/>
      <c r="I215" s="168"/>
      <c r="J215" s="168"/>
      <c r="K215" s="166"/>
      <c r="L215" s="166"/>
      <c r="M215" s="166"/>
      <c r="N215" s="166"/>
      <c r="O215" s="166"/>
      <c r="P215" s="166"/>
      <c r="Q215" s="166"/>
    </row>
    <row r="216" spans="2:17" s="167" customFormat="1" ht="24.95" customHeight="1" outlineLevel="1">
      <c r="B216" s="166"/>
      <c r="C216" s="166"/>
      <c r="D216" s="166"/>
      <c r="E216" s="166"/>
      <c r="F216" s="166"/>
      <c r="G216" s="166"/>
      <c r="H216" s="173"/>
      <c r="I216" s="168"/>
      <c r="J216" s="168"/>
      <c r="K216" s="166"/>
      <c r="L216" s="166"/>
      <c r="M216" s="166"/>
      <c r="N216" s="166"/>
      <c r="O216" s="166"/>
      <c r="P216" s="166"/>
      <c r="Q216" s="166"/>
    </row>
    <row r="217" spans="2:17" s="167" customFormat="1" ht="24.95" customHeight="1" outlineLevel="1">
      <c r="B217" s="166"/>
      <c r="C217" s="166"/>
      <c r="D217" s="166"/>
      <c r="E217" s="166"/>
      <c r="F217" s="166"/>
      <c r="G217" s="166"/>
      <c r="H217" s="173"/>
      <c r="I217" s="168"/>
      <c r="J217" s="168"/>
      <c r="K217" s="166"/>
      <c r="L217" s="166"/>
      <c r="M217" s="166"/>
      <c r="N217" s="166"/>
      <c r="O217" s="166"/>
      <c r="P217" s="166"/>
      <c r="Q217" s="166"/>
    </row>
    <row r="218" spans="2:17" s="167" customFormat="1" ht="24.95" customHeight="1" outlineLevel="1">
      <c r="B218" s="166"/>
      <c r="C218" s="166"/>
      <c r="D218" s="166"/>
      <c r="E218" s="166"/>
      <c r="F218" s="166"/>
      <c r="G218" s="166"/>
      <c r="H218" s="173"/>
      <c r="I218" s="168"/>
      <c r="J218" s="168"/>
      <c r="K218" s="166"/>
      <c r="L218" s="166"/>
      <c r="M218" s="166"/>
      <c r="N218" s="166"/>
      <c r="O218" s="166"/>
      <c r="P218" s="166"/>
      <c r="Q218" s="166"/>
    </row>
    <row r="219" spans="2:17" s="167" customFormat="1" ht="24.95" customHeight="1" outlineLevel="1">
      <c r="B219" s="166"/>
      <c r="C219" s="166"/>
      <c r="D219" s="166"/>
      <c r="E219" s="166"/>
      <c r="F219" s="166"/>
      <c r="G219" s="166"/>
      <c r="H219" s="173"/>
      <c r="I219" s="168"/>
      <c r="J219" s="168"/>
      <c r="K219" s="166"/>
      <c r="L219" s="166"/>
      <c r="M219" s="166"/>
      <c r="N219" s="166"/>
      <c r="O219" s="166"/>
      <c r="P219" s="166"/>
      <c r="Q219" s="166"/>
    </row>
    <row r="220" spans="2:17" s="167" customFormat="1" ht="24.95" customHeight="1" outlineLevel="1">
      <c r="B220" s="166"/>
      <c r="C220" s="166"/>
      <c r="D220" s="166"/>
      <c r="E220" s="166"/>
      <c r="F220" s="166"/>
      <c r="G220" s="166"/>
      <c r="H220" s="173"/>
      <c r="I220" s="168"/>
      <c r="J220" s="168"/>
      <c r="K220" s="166"/>
      <c r="L220" s="166"/>
      <c r="M220" s="166"/>
      <c r="N220" s="166"/>
      <c r="O220" s="166"/>
      <c r="P220" s="166"/>
      <c r="Q220" s="166"/>
    </row>
    <row r="221" spans="2:17" s="167" customFormat="1" ht="24.95" customHeight="1" outlineLevel="1">
      <c r="B221" s="166"/>
      <c r="C221" s="166"/>
      <c r="D221" s="166"/>
      <c r="E221" s="166"/>
      <c r="F221" s="166"/>
      <c r="G221" s="166"/>
      <c r="H221" s="173"/>
      <c r="I221" s="168"/>
      <c r="J221" s="168"/>
      <c r="K221" s="166"/>
      <c r="L221" s="166"/>
      <c r="M221" s="166"/>
      <c r="N221" s="166"/>
      <c r="O221" s="166"/>
      <c r="P221" s="166"/>
      <c r="Q221" s="166"/>
    </row>
    <row r="222" spans="2:17" s="167" customFormat="1" ht="24.95" customHeight="1" outlineLevel="1">
      <c r="B222" s="166"/>
      <c r="C222" s="166"/>
      <c r="D222" s="166"/>
      <c r="E222" s="166"/>
      <c r="F222" s="166"/>
      <c r="G222" s="166"/>
      <c r="H222" s="173"/>
      <c r="I222" s="168"/>
      <c r="J222" s="168"/>
      <c r="K222" s="166"/>
      <c r="L222" s="166"/>
      <c r="M222" s="166"/>
      <c r="N222" s="166"/>
      <c r="O222" s="166"/>
      <c r="P222" s="166"/>
      <c r="Q222" s="166"/>
    </row>
    <row r="223" spans="2:17" s="167" customFormat="1" ht="24.95" customHeight="1" outlineLevel="1">
      <c r="B223" s="166"/>
      <c r="C223" s="166"/>
      <c r="D223" s="166"/>
      <c r="E223" s="166"/>
      <c r="F223" s="166"/>
      <c r="G223" s="166"/>
      <c r="H223" s="173"/>
      <c r="I223" s="168"/>
      <c r="J223" s="168"/>
      <c r="K223" s="166"/>
      <c r="L223" s="166"/>
      <c r="M223" s="166"/>
      <c r="N223" s="166"/>
      <c r="O223" s="166"/>
      <c r="P223" s="166"/>
      <c r="Q223" s="166"/>
    </row>
    <row r="224" spans="2:17" s="167" customFormat="1" ht="24.95" customHeight="1" outlineLevel="1">
      <c r="B224" s="166"/>
      <c r="C224" s="166"/>
      <c r="D224" s="166"/>
      <c r="E224" s="166"/>
      <c r="F224" s="166"/>
      <c r="G224" s="166"/>
      <c r="H224" s="173"/>
      <c r="I224" s="168"/>
      <c r="J224" s="168"/>
      <c r="K224" s="166"/>
      <c r="L224" s="166"/>
      <c r="M224" s="166"/>
      <c r="N224" s="166"/>
      <c r="O224" s="166"/>
      <c r="P224" s="166"/>
      <c r="Q224" s="166"/>
    </row>
    <row r="225" spans="1:36" s="167" customFormat="1" ht="24.95" customHeight="1" outlineLevel="1">
      <c r="B225" s="166"/>
      <c r="C225" s="166"/>
      <c r="D225" s="166"/>
      <c r="E225" s="166"/>
      <c r="F225" s="166"/>
      <c r="G225" s="166"/>
      <c r="H225" s="173"/>
      <c r="I225" s="168"/>
      <c r="J225" s="168"/>
      <c r="K225" s="166"/>
      <c r="L225" s="166"/>
      <c r="M225" s="166"/>
      <c r="N225" s="166"/>
      <c r="O225" s="166"/>
      <c r="P225" s="166"/>
      <c r="Q225" s="166"/>
    </row>
    <row r="226" spans="1:36" s="167" customFormat="1" ht="24.95" customHeight="1" outlineLevel="1">
      <c r="B226" s="166"/>
      <c r="C226" s="166"/>
      <c r="D226" s="166"/>
      <c r="E226" s="166"/>
      <c r="F226" s="166"/>
      <c r="G226" s="166"/>
      <c r="H226" s="173"/>
      <c r="I226" s="168"/>
      <c r="J226" s="168"/>
      <c r="K226" s="166"/>
      <c r="L226" s="166"/>
      <c r="M226" s="166"/>
      <c r="N226" s="166"/>
      <c r="O226" s="166"/>
      <c r="P226" s="166"/>
      <c r="Q226" s="166"/>
    </row>
    <row r="227" spans="1:36" s="167" customFormat="1" ht="24.95" customHeight="1" outlineLevel="1">
      <c r="B227" s="166"/>
      <c r="C227" s="166"/>
      <c r="D227" s="166"/>
      <c r="E227" s="166"/>
      <c r="F227" s="166"/>
      <c r="G227" s="166"/>
      <c r="H227" s="173"/>
      <c r="I227" s="168"/>
      <c r="J227" s="168"/>
      <c r="K227" s="166"/>
      <c r="L227" s="166"/>
      <c r="M227" s="166"/>
      <c r="N227" s="166"/>
      <c r="O227" s="166"/>
      <c r="P227" s="166"/>
      <c r="Q227" s="166"/>
    </row>
    <row r="228" spans="1:36" s="167" customFormat="1" ht="24.95" customHeight="1" outlineLevel="1">
      <c r="B228" s="166"/>
      <c r="C228" s="166"/>
      <c r="D228" s="166"/>
      <c r="E228" s="166"/>
      <c r="F228" s="166"/>
      <c r="G228" s="166"/>
      <c r="H228" s="173"/>
      <c r="I228" s="168"/>
      <c r="J228" s="168"/>
      <c r="K228" s="166"/>
      <c r="L228" s="166"/>
      <c r="M228" s="166"/>
      <c r="N228" s="166"/>
      <c r="O228" s="166"/>
      <c r="P228" s="166"/>
      <c r="Q228" s="166"/>
    </row>
    <row r="229" spans="1:36" s="167" customFormat="1" ht="24.95" customHeight="1" outlineLevel="1">
      <c r="B229" s="166"/>
      <c r="C229" s="166"/>
      <c r="D229" s="166"/>
      <c r="E229" s="166"/>
      <c r="F229" s="166"/>
      <c r="G229" s="166"/>
      <c r="H229" s="173"/>
      <c r="I229" s="168"/>
      <c r="J229" s="168"/>
      <c r="K229" s="166"/>
      <c r="L229" s="166"/>
      <c r="M229" s="166"/>
      <c r="N229" s="166"/>
      <c r="O229" s="166"/>
      <c r="P229" s="166"/>
      <c r="Q229" s="166"/>
    </row>
    <row r="230" spans="1:36" s="167" customFormat="1" ht="24.95" customHeight="1" outlineLevel="1">
      <c r="B230" s="166"/>
      <c r="C230" s="166"/>
      <c r="D230" s="166"/>
      <c r="E230" s="166"/>
      <c r="F230" s="166"/>
      <c r="G230" s="166"/>
      <c r="H230" s="173"/>
      <c r="I230" s="168"/>
      <c r="J230" s="168"/>
      <c r="K230" s="166"/>
      <c r="L230" s="166"/>
      <c r="M230" s="166"/>
      <c r="N230" s="166"/>
      <c r="O230" s="166"/>
      <c r="P230" s="166"/>
      <c r="Q230" s="166"/>
    </row>
    <row r="231" spans="1:36" s="167" customFormat="1" ht="24.95" customHeight="1" outlineLevel="1">
      <c r="B231" s="166"/>
      <c r="C231" s="166"/>
      <c r="D231" s="166"/>
      <c r="E231" s="166"/>
      <c r="F231" s="166"/>
      <c r="G231" s="166"/>
      <c r="H231" s="173"/>
      <c r="I231" s="168"/>
      <c r="J231" s="168"/>
      <c r="K231" s="166"/>
      <c r="L231" s="166"/>
      <c r="M231" s="166"/>
      <c r="N231" s="166"/>
      <c r="O231" s="166"/>
      <c r="P231" s="166"/>
      <c r="Q231" s="166"/>
    </row>
    <row r="232" spans="1:36" s="167" customFormat="1" ht="24.95" customHeight="1" outlineLevel="1">
      <c r="B232" s="166"/>
      <c r="C232" s="166"/>
      <c r="D232" s="166"/>
      <c r="E232" s="166"/>
      <c r="F232" s="166"/>
      <c r="G232" s="166"/>
      <c r="H232" s="173"/>
      <c r="I232" s="168"/>
      <c r="J232" s="168"/>
      <c r="K232" s="166"/>
      <c r="L232" s="166"/>
      <c r="M232" s="166"/>
      <c r="N232" s="166"/>
      <c r="O232" s="166"/>
      <c r="P232" s="166"/>
      <c r="Q232" s="166"/>
    </row>
    <row r="233" spans="1:36" s="167" customFormat="1" ht="24.95" customHeight="1" outlineLevel="1">
      <c r="B233" s="166"/>
      <c r="C233" s="166"/>
      <c r="D233" s="166"/>
      <c r="E233" s="166"/>
      <c r="F233" s="166"/>
      <c r="G233" s="166"/>
      <c r="H233" s="173"/>
      <c r="I233" s="168"/>
      <c r="J233" s="168"/>
      <c r="K233" s="166"/>
      <c r="L233" s="166"/>
      <c r="M233" s="166"/>
      <c r="N233" s="166"/>
      <c r="O233" s="166"/>
      <c r="P233" s="166"/>
      <c r="Q233" s="166"/>
    </row>
    <row r="234" spans="1:36" s="167" customFormat="1" ht="24.95" customHeight="1" outlineLevel="1">
      <c r="B234" s="166"/>
      <c r="C234" s="166"/>
      <c r="D234" s="166"/>
      <c r="E234" s="166"/>
      <c r="F234" s="166"/>
      <c r="G234" s="166"/>
      <c r="H234" s="173"/>
      <c r="I234" s="168"/>
      <c r="J234" s="168"/>
      <c r="K234" s="166"/>
      <c r="L234" s="166"/>
      <c r="M234" s="166"/>
      <c r="N234" s="166"/>
      <c r="O234" s="166"/>
      <c r="P234" s="166"/>
      <c r="Q234" s="166"/>
    </row>
    <row r="235" spans="1:36" s="196" customFormat="1" ht="9.9499999999999993" customHeight="1">
      <c r="A235" s="167"/>
      <c r="B235" s="166"/>
      <c r="C235" s="166"/>
      <c r="D235" s="166"/>
      <c r="E235" s="166"/>
      <c r="F235" s="166"/>
      <c r="G235" s="166"/>
      <c r="H235" s="173"/>
      <c r="I235" s="168"/>
      <c r="J235" s="168"/>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row>
    <row r="236" spans="1:36" s="169" customFormat="1" ht="24.95" customHeight="1">
      <c r="B236" s="166"/>
      <c r="C236" s="166"/>
      <c r="D236" s="166"/>
      <c r="E236" s="166"/>
      <c r="F236" s="166"/>
      <c r="G236" s="166"/>
      <c r="H236" s="173"/>
      <c r="I236" s="168"/>
      <c r="J236" s="168"/>
      <c r="K236" s="166"/>
      <c r="L236" s="166"/>
      <c r="M236" s="166"/>
      <c r="N236" s="166"/>
      <c r="O236" s="166"/>
      <c r="P236" s="166"/>
      <c r="Q236" s="166"/>
    </row>
    <row r="237" spans="1:36" s="167" customFormat="1" ht="24.95" customHeight="1" outlineLevel="1">
      <c r="B237" s="166"/>
      <c r="C237" s="166"/>
      <c r="D237" s="166"/>
      <c r="E237" s="166"/>
      <c r="F237" s="166"/>
      <c r="G237" s="166"/>
      <c r="H237" s="173"/>
      <c r="I237" s="168"/>
      <c r="J237" s="168"/>
      <c r="K237" s="166"/>
      <c r="L237" s="166"/>
      <c r="M237" s="166"/>
      <c r="N237" s="166"/>
      <c r="O237" s="166"/>
      <c r="P237" s="166"/>
      <c r="Q237" s="166"/>
    </row>
    <row r="238" spans="1:36" s="167" customFormat="1" ht="24.95" customHeight="1" outlineLevel="1">
      <c r="B238" s="166"/>
      <c r="C238" s="166"/>
      <c r="D238" s="166"/>
      <c r="E238" s="166"/>
      <c r="F238" s="166"/>
      <c r="G238" s="166"/>
      <c r="H238" s="173"/>
      <c r="I238" s="168"/>
      <c r="J238" s="168"/>
      <c r="K238" s="166"/>
      <c r="L238" s="166"/>
      <c r="M238" s="166"/>
      <c r="N238" s="166"/>
      <c r="O238" s="166"/>
      <c r="P238" s="166"/>
      <c r="Q238" s="166"/>
    </row>
    <row r="239" spans="1:36" s="167" customFormat="1" ht="24.95" customHeight="1" outlineLevel="1">
      <c r="B239" s="166"/>
      <c r="C239" s="166"/>
      <c r="D239" s="166"/>
      <c r="E239" s="166"/>
      <c r="F239" s="166"/>
      <c r="G239" s="166"/>
      <c r="H239" s="173"/>
      <c r="I239" s="168"/>
      <c r="J239" s="168"/>
      <c r="K239" s="166"/>
      <c r="L239" s="166"/>
      <c r="M239" s="166"/>
      <c r="N239" s="166"/>
      <c r="O239" s="166"/>
      <c r="P239" s="166"/>
      <c r="Q239" s="166"/>
    </row>
    <row r="240" spans="1:36" s="167" customFormat="1" ht="24.95" customHeight="1" outlineLevel="1">
      <c r="B240" s="166"/>
      <c r="C240" s="166"/>
      <c r="D240" s="166"/>
      <c r="E240" s="166"/>
      <c r="F240" s="166"/>
      <c r="G240" s="166"/>
      <c r="H240" s="173"/>
      <c r="I240" s="168"/>
      <c r="J240" s="168"/>
      <c r="K240" s="166"/>
      <c r="L240" s="166"/>
      <c r="M240" s="166"/>
      <c r="N240" s="166"/>
      <c r="O240" s="166"/>
      <c r="P240" s="166"/>
      <c r="Q240" s="166"/>
    </row>
    <row r="241" spans="1:36" s="167" customFormat="1" ht="24.95" customHeight="1" outlineLevel="1">
      <c r="B241" s="166"/>
      <c r="C241" s="166"/>
      <c r="D241" s="166"/>
      <c r="E241" s="166"/>
      <c r="F241" s="166"/>
      <c r="G241" s="166"/>
      <c r="H241" s="173"/>
      <c r="I241" s="168"/>
      <c r="J241" s="168"/>
      <c r="K241" s="166"/>
      <c r="L241" s="166"/>
      <c r="M241" s="166"/>
      <c r="N241" s="166"/>
      <c r="O241" s="166"/>
      <c r="P241" s="166"/>
      <c r="Q241" s="166"/>
    </row>
    <row r="242" spans="1:36" s="167" customFormat="1" ht="24.95" customHeight="1" outlineLevel="1">
      <c r="B242" s="166"/>
      <c r="C242" s="166"/>
      <c r="D242" s="166"/>
      <c r="E242" s="166"/>
      <c r="F242" s="166"/>
      <c r="G242" s="166"/>
      <c r="H242" s="173"/>
      <c r="I242" s="168"/>
      <c r="J242" s="168"/>
      <c r="K242" s="166"/>
      <c r="L242" s="166"/>
      <c r="M242" s="166"/>
      <c r="N242" s="166"/>
      <c r="O242" s="166"/>
      <c r="P242" s="166"/>
      <c r="Q242" s="166"/>
    </row>
    <row r="243" spans="1:36" s="167" customFormat="1" ht="24.95" customHeight="1" outlineLevel="1">
      <c r="B243" s="166"/>
      <c r="C243" s="166"/>
      <c r="D243" s="166"/>
      <c r="E243" s="166"/>
      <c r="F243" s="166"/>
      <c r="G243" s="166"/>
      <c r="H243" s="173"/>
      <c r="I243" s="168"/>
      <c r="J243" s="168"/>
      <c r="K243" s="166"/>
      <c r="L243" s="166"/>
      <c r="M243" s="166"/>
      <c r="N243" s="166"/>
      <c r="O243" s="166"/>
      <c r="P243" s="166"/>
      <c r="Q243" s="166"/>
    </row>
    <row r="244" spans="1:36" s="167" customFormat="1" ht="24.95" customHeight="1" outlineLevel="1">
      <c r="B244" s="166"/>
      <c r="C244" s="166"/>
      <c r="D244" s="166"/>
      <c r="E244" s="166"/>
      <c r="F244" s="166"/>
      <c r="G244" s="166"/>
      <c r="H244" s="173"/>
      <c r="I244" s="168"/>
      <c r="J244" s="168"/>
      <c r="K244" s="166"/>
      <c r="L244" s="166"/>
      <c r="M244" s="166"/>
      <c r="N244" s="166"/>
      <c r="O244" s="166"/>
      <c r="P244" s="166"/>
      <c r="Q244" s="166"/>
    </row>
    <row r="245" spans="1:36" s="167" customFormat="1" ht="24.95" customHeight="1" outlineLevel="1">
      <c r="B245" s="166"/>
      <c r="C245" s="166"/>
      <c r="D245" s="166"/>
      <c r="E245" s="166"/>
      <c r="F245" s="166"/>
      <c r="G245" s="166"/>
      <c r="H245" s="173"/>
      <c r="I245" s="168"/>
      <c r="J245" s="168"/>
      <c r="K245" s="166"/>
      <c r="L245" s="166"/>
      <c r="M245" s="166"/>
      <c r="N245" s="166"/>
      <c r="O245" s="166"/>
      <c r="P245" s="166"/>
      <c r="Q245" s="166"/>
    </row>
    <row r="246" spans="1:36" s="167" customFormat="1" ht="24.95" customHeight="1" outlineLevel="1">
      <c r="B246" s="166"/>
      <c r="C246" s="166"/>
      <c r="D246" s="166"/>
      <c r="E246" s="166"/>
      <c r="F246" s="166"/>
      <c r="G246" s="166"/>
      <c r="H246" s="173"/>
      <c r="I246" s="168"/>
      <c r="J246" s="168"/>
      <c r="K246" s="166"/>
      <c r="L246" s="166"/>
      <c r="M246" s="166"/>
      <c r="N246" s="166"/>
      <c r="O246" s="166"/>
      <c r="P246" s="166"/>
      <c r="Q246" s="166"/>
    </row>
    <row r="247" spans="1:36" s="167" customFormat="1" ht="24.95" customHeight="1" outlineLevel="1">
      <c r="B247" s="166"/>
      <c r="C247" s="166"/>
      <c r="D247" s="166"/>
      <c r="E247" s="166"/>
      <c r="F247" s="166"/>
      <c r="G247" s="166"/>
      <c r="H247" s="173"/>
      <c r="I247" s="168"/>
      <c r="J247" s="168"/>
      <c r="K247" s="166"/>
      <c r="L247" s="166"/>
      <c r="M247" s="166"/>
      <c r="N247" s="166"/>
      <c r="O247" s="166"/>
      <c r="P247" s="166"/>
      <c r="Q247" s="166"/>
    </row>
    <row r="248" spans="1:36" s="167" customFormat="1" ht="24.95" customHeight="1" outlineLevel="1">
      <c r="B248" s="166"/>
      <c r="C248" s="166"/>
      <c r="D248" s="166"/>
      <c r="E248" s="166"/>
      <c r="F248" s="166"/>
      <c r="G248" s="166"/>
      <c r="H248" s="173"/>
      <c r="I248" s="168"/>
      <c r="J248" s="168"/>
      <c r="K248" s="166"/>
      <c r="L248" s="166"/>
      <c r="M248" s="166"/>
      <c r="N248" s="166"/>
      <c r="O248" s="166"/>
      <c r="P248" s="166"/>
      <c r="Q248" s="166"/>
    </row>
    <row r="249" spans="1:36" s="167" customFormat="1" ht="24.95" customHeight="1" outlineLevel="1">
      <c r="B249" s="166"/>
      <c r="C249" s="166"/>
      <c r="D249" s="166"/>
      <c r="E249" s="166"/>
      <c r="F249" s="166"/>
      <c r="G249" s="166"/>
      <c r="H249" s="173"/>
      <c r="I249" s="168"/>
      <c r="J249" s="168"/>
      <c r="K249" s="166"/>
      <c r="L249" s="166"/>
      <c r="M249" s="166"/>
      <c r="N249" s="166"/>
      <c r="O249" s="166"/>
      <c r="P249" s="166"/>
      <c r="Q249" s="166"/>
    </row>
    <row r="250" spans="1:36" s="167" customFormat="1" ht="24.95" customHeight="1" outlineLevel="1">
      <c r="B250" s="166"/>
      <c r="C250" s="166"/>
      <c r="D250" s="166"/>
      <c r="E250" s="166"/>
      <c r="F250" s="166"/>
      <c r="G250" s="166"/>
      <c r="H250" s="173"/>
      <c r="I250" s="168"/>
      <c r="J250" s="168"/>
      <c r="K250" s="166"/>
      <c r="L250" s="166"/>
      <c r="M250" s="166"/>
      <c r="N250" s="166"/>
      <c r="O250" s="166"/>
      <c r="P250" s="166"/>
      <c r="Q250" s="166"/>
    </row>
    <row r="251" spans="1:36" s="167" customFormat="1" ht="24.95" customHeight="1" outlineLevel="1">
      <c r="B251" s="166"/>
      <c r="C251" s="166"/>
      <c r="D251" s="166"/>
      <c r="E251" s="166"/>
      <c r="F251" s="166"/>
      <c r="G251" s="166"/>
      <c r="H251" s="173"/>
      <c r="I251" s="168"/>
      <c r="J251" s="168"/>
      <c r="K251" s="166"/>
      <c r="L251" s="166"/>
      <c r="M251" s="166"/>
      <c r="N251" s="166"/>
      <c r="O251" s="166"/>
      <c r="P251" s="166"/>
      <c r="Q251" s="166"/>
    </row>
    <row r="252" spans="1:36" s="167" customFormat="1" ht="24.95" customHeight="1" outlineLevel="1">
      <c r="B252" s="166"/>
      <c r="C252" s="166"/>
      <c r="D252" s="166"/>
      <c r="E252" s="166"/>
      <c r="F252" s="166"/>
      <c r="G252" s="166"/>
      <c r="H252" s="173"/>
      <c r="I252" s="168"/>
      <c r="J252" s="168"/>
      <c r="K252" s="166"/>
      <c r="L252" s="166"/>
      <c r="M252" s="166"/>
      <c r="N252" s="166"/>
      <c r="O252" s="166"/>
      <c r="P252" s="166"/>
      <c r="Q252" s="166"/>
    </row>
    <row r="253" spans="1:36" s="196" customFormat="1" ht="9.9499999999999993" customHeight="1">
      <c r="A253" s="167"/>
      <c r="B253" s="166"/>
      <c r="C253" s="166"/>
      <c r="D253" s="166"/>
      <c r="E253" s="166"/>
      <c r="F253" s="166"/>
      <c r="G253" s="166"/>
      <c r="H253" s="173"/>
      <c r="I253" s="168"/>
      <c r="J253" s="168"/>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row>
    <row r="254" spans="1:36" s="169" customFormat="1" ht="24.95" customHeight="1">
      <c r="B254" s="166"/>
      <c r="C254" s="166"/>
      <c r="D254" s="166"/>
      <c r="E254" s="166"/>
      <c r="F254" s="166"/>
      <c r="G254" s="166"/>
      <c r="H254" s="173"/>
      <c r="I254" s="168"/>
      <c r="J254" s="168"/>
      <c r="K254" s="166"/>
      <c r="L254" s="166"/>
      <c r="M254" s="166"/>
      <c r="N254" s="166"/>
      <c r="O254" s="166"/>
      <c r="P254" s="166"/>
      <c r="Q254" s="166"/>
    </row>
    <row r="255" spans="1:36" s="167" customFormat="1" ht="24.95" customHeight="1" outlineLevel="1">
      <c r="B255" s="166"/>
      <c r="C255" s="166"/>
      <c r="D255" s="166"/>
      <c r="E255" s="166"/>
      <c r="F255" s="166"/>
      <c r="G255" s="166"/>
      <c r="H255" s="173"/>
      <c r="I255" s="168"/>
      <c r="J255" s="168"/>
      <c r="K255" s="166"/>
      <c r="L255" s="166"/>
      <c r="M255" s="166"/>
      <c r="N255" s="166"/>
      <c r="O255" s="166"/>
      <c r="P255" s="166"/>
      <c r="Q255" s="166"/>
    </row>
    <row r="256" spans="1:36" s="167" customFormat="1" ht="24.95" customHeight="1" outlineLevel="1">
      <c r="B256" s="166"/>
      <c r="C256" s="166"/>
      <c r="D256" s="166"/>
      <c r="E256" s="166"/>
      <c r="F256" s="166"/>
      <c r="G256" s="166"/>
      <c r="H256" s="173"/>
      <c r="I256" s="168"/>
      <c r="J256" s="168"/>
      <c r="K256" s="166"/>
      <c r="L256" s="166"/>
      <c r="M256" s="166"/>
      <c r="N256" s="166"/>
      <c r="O256" s="166"/>
      <c r="P256" s="166"/>
      <c r="Q256" s="166"/>
    </row>
    <row r="257" spans="1:36" s="167" customFormat="1" ht="24.95" customHeight="1" outlineLevel="1">
      <c r="B257" s="166"/>
      <c r="C257" s="166"/>
      <c r="D257" s="166"/>
      <c r="E257" s="166"/>
      <c r="F257" s="166"/>
      <c r="G257" s="166"/>
      <c r="H257" s="173"/>
      <c r="I257" s="168"/>
      <c r="J257" s="168"/>
      <c r="K257" s="166"/>
      <c r="L257" s="166"/>
      <c r="M257" s="166"/>
      <c r="N257" s="166"/>
      <c r="O257" s="166"/>
      <c r="P257" s="166"/>
      <c r="Q257" s="166"/>
    </row>
    <row r="258" spans="1:36" s="167" customFormat="1" ht="24.95" customHeight="1" outlineLevel="1">
      <c r="B258" s="166"/>
      <c r="C258" s="166"/>
      <c r="D258" s="166"/>
      <c r="E258" s="166"/>
      <c r="F258" s="166"/>
      <c r="G258" s="166"/>
      <c r="H258" s="173"/>
      <c r="I258" s="168"/>
      <c r="J258" s="168"/>
      <c r="K258" s="166"/>
      <c r="L258" s="166"/>
      <c r="M258" s="166"/>
      <c r="N258" s="166"/>
      <c r="O258" s="166"/>
      <c r="P258" s="166"/>
      <c r="Q258" s="166"/>
    </row>
    <row r="259" spans="1:36" s="167" customFormat="1" ht="24.95" customHeight="1" outlineLevel="1">
      <c r="B259" s="166"/>
      <c r="C259" s="166"/>
      <c r="D259" s="166"/>
      <c r="E259" s="166"/>
      <c r="F259" s="166"/>
      <c r="G259" s="166"/>
      <c r="H259" s="173"/>
      <c r="I259" s="168"/>
      <c r="J259" s="168"/>
      <c r="K259" s="166"/>
      <c r="L259" s="166"/>
      <c r="M259" s="166"/>
      <c r="N259" s="166"/>
      <c r="O259" s="166"/>
      <c r="P259" s="166"/>
      <c r="Q259" s="166"/>
    </row>
    <row r="260" spans="1:36" s="196" customFormat="1" ht="9.9499999999999993" customHeight="1">
      <c r="A260" s="167"/>
      <c r="B260" s="166"/>
      <c r="C260" s="166"/>
      <c r="D260" s="166"/>
      <c r="E260" s="166"/>
      <c r="F260" s="166"/>
      <c r="G260" s="166"/>
      <c r="H260" s="173"/>
      <c r="I260" s="168"/>
      <c r="J260" s="168"/>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row>
    <row r="261" spans="1:36" s="169" customFormat="1" ht="24.95" customHeight="1">
      <c r="B261" s="166"/>
      <c r="C261" s="166"/>
      <c r="D261" s="166"/>
      <c r="E261" s="166"/>
      <c r="F261" s="166"/>
      <c r="G261" s="166"/>
      <c r="H261" s="173"/>
      <c r="I261" s="168"/>
      <c r="J261" s="168"/>
      <c r="K261" s="166"/>
      <c r="L261" s="166"/>
      <c r="M261" s="166"/>
      <c r="N261" s="166"/>
      <c r="O261" s="166"/>
      <c r="P261" s="166"/>
      <c r="Q261" s="166"/>
    </row>
    <row r="262" spans="1:36" s="167" customFormat="1" ht="24.95" customHeight="1" outlineLevel="1">
      <c r="B262" s="166"/>
      <c r="C262" s="166"/>
      <c r="D262" s="166"/>
      <c r="E262" s="166"/>
      <c r="F262" s="166"/>
      <c r="G262" s="166"/>
      <c r="H262" s="173"/>
      <c r="I262" s="168"/>
      <c r="J262" s="168"/>
      <c r="K262" s="166"/>
      <c r="L262" s="166"/>
      <c r="M262" s="166"/>
      <c r="N262" s="166"/>
      <c r="O262" s="166"/>
      <c r="P262" s="166"/>
      <c r="Q262" s="166"/>
    </row>
    <row r="263" spans="1:36" s="167" customFormat="1" ht="24.95" customHeight="1" outlineLevel="1">
      <c r="B263" s="166"/>
      <c r="C263" s="166"/>
      <c r="D263" s="166"/>
      <c r="E263" s="166"/>
      <c r="F263" s="166"/>
      <c r="G263" s="166"/>
      <c r="H263" s="173"/>
      <c r="I263" s="168"/>
      <c r="J263" s="168"/>
      <c r="K263" s="166"/>
      <c r="L263" s="166"/>
      <c r="M263" s="166"/>
      <c r="N263" s="166"/>
      <c r="O263" s="166"/>
      <c r="P263" s="166"/>
      <c r="Q263" s="166"/>
    </row>
    <row r="264" spans="1:36" s="167" customFormat="1" ht="24.95" customHeight="1" outlineLevel="1">
      <c r="B264" s="166"/>
      <c r="C264" s="166"/>
      <c r="D264" s="166"/>
      <c r="E264" s="166"/>
      <c r="F264" s="166"/>
      <c r="G264" s="166"/>
      <c r="H264" s="173"/>
      <c r="I264" s="168"/>
      <c r="J264" s="168"/>
      <c r="K264" s="166"/>
      <c r="L264" s="166"/>
      <c r="M264" s="166"/>
      <c r="N264" s="166"/>
      <c r="O264" s="166"/>
      <c r="P264" s="166"/>
      <c r="Q264" s="166"/>
    </row>
    <row r="265" spans="1:36" s="167" customFormat="1" ht="24.95" customHeight="1" outlineLevel="1">
      <c r="B265" s="166"/>
      <c r="C265" s="166"/>
      <c r="D265" s="166"/>
      <c r="E265" s="166"/>
      <c r="F265" s="166"/>
      <c r="G265" s="166"/>
      <c r="H265" s="173"/>
      <c r="I265" s="168"/>
      <c r="J265" s="168"/>
      <c r="K265" s="166"/>
      <c r="L265" s="166"/>
      <c r="M265" s="166"/>
      <c r="N265" s="166"/>
      <c r="O265" s="166"/>
      <c r="P265" s="166"/>
      <c r="Q265" s="166"/>
    </row>
    <row r="266" spans="1:36" s="167" customFormat="1" ht="24.95" customHeight="1" outlineLevel="1">
      <c r="B266" s="166"/>
      <c r="C266" s="166"/>
      <c r="D266" s="166"/>
      <c r="E266" s="166"/>
      <c r="F266" s="166"/>
      <c r="G266" s="166"/>
      <c r="H266" s="173"/>
      <c r="I266" s="168"/>
      <c r="J266" s="168"/>
      <c r="K266" s="166"/>
      <c r="L266" s="166"/>
      <c r="M266" s="166"/>
      <c r="N266" s="166"/>
      <c r="O266" s="166"/>
      <c r="P266" s="166"/>
      <c r="Q266" s="166"/>
    </row>
    <row r="267" spans="1:36" s="167" customFormat="1" ht="24.95" customHeight="1" outlineLevel="1">
      <c r="B267" s="166"/>
      <c r="C267" s="166"/>
      <c r="D267" s="166"/>
      <c r="E267" s="166"/>
      <c r="F267" s="166"/>
      <c r="G267" s="166"/>
      <c r="H267" s="173"/>
      <c r="I267" s="168"/>
      <c r="J267" s="168"/>
      <c r="K267" s="166"/>
      <c r="L267" s="166"/>
      <c r="M267" s="166"/>
      <c r="N267" s="166"/>
      <c r="O267" s="166"/>
      <c r="P267" s="166"/>
      <c r="Q267" s="166"/>
    </row>
    <row r="268" spans="1:36" s="167" customFormat="1" ht="24.95" customHeight="1" outlineLevel="1">
      <c r="B268" s="166"/>
      <c r="C268" s="166"/>
      <c r="D268" s="166"/>
      <c r="E268" s="166"/>
      <c r="F268" s="166"/>
      <c r="G268" s="166"/>
      <c r="H268" s="173"/>
      <c r="I268" s="168"/>
      <c r="J268" s="168"/>
      <c r="K268" s="166"/>
      <c r="L268" s="166"/>
      <c r="M268" s="166"/>
      <c r="N268" s="166"/>
      <c r="O268" s="166"/>
      <c r="P268" s="166"/>
      <c r="Q268" s="166"/>
    </row>
    <row r="269" spans="1:36" s="167" customFormat="1" ht="24.95" customHeight="1" outlineLevel="1">
      <c r="B269" s="166"/>
      <c r="C269" s="166"/>
      <c r="D269" s="166"/>
      <c r="E269" s="166"/>
      <c r="F269" s="166"/>
      <c r="G269" s="166"/>
      <c r="H269" s="173"/>
      <c r="I269" s="168"/>
      <c r="J269" s="168"/>
      <c r="K269" s="166"/>
      <c r="L269" s="166"/>
      <c r="M269" s="166"/>
      <c r="N269" s="166"/>
      <c r="O269" s="166"/>
      <c r="P269" s="166"/>
      <c r="Q269" s="166"/>
    </row>
    <row r="270" spans="1:36" s="167" customFormat="1" ht="24.95" customHeight="1" outlineLevel="1">
      <c r="B270" s="166"/>
      <c r="C270" s="166"/>
      <c r="D270" s="166"/>
      <c r="E270" s="166"/>
      <c r="F270" s="166"/>
      <c r="G270" s="166"/>
      <c r="H270" s="173"/>
      <c r="I270" s="168"/>
      <c r="J270" s="168"/>
      <c r="K270" s="166"/>
      <c r="L270" s="166"/>
      <c r="M270" s="166"/>
      <c r="N270" s="166"/>
      <c r="O270" s="166"/>
      <c r="P270" s="166"/>
      <c r="Q270" s="166"/>
    </row>
    <row r="271" spans="1:36" s="167" customFormat="1" ht="24.95" customHeight="1" outlineLevel="1">
      <c r="B271" s="166"/>
      <c r="C271" s="166"/>
      <c r="D271" s="166"/>
      <c r="E271" s="166"/>
      <c r="F271" s="166"/>
      <c r="G271" s="166"/>
      <c r="H271" s="173"/>
      <c r="I271" s="168"/>
      <c r="J271" s="168"/>
      <c r="K271" s="166"/>
      <c r="L271" s="166"/>
      <c r="M271" s="166"/>
      <c r="N271" s="166"/>
      <c r="O271" s="166"/>
      <c r="P271" s="166"/>
      <c r="Q271" s="166"/>
    </row>
    <row r="272" spans="1:36" s="167" customFormat="1" ht="24.95" customHeight="1" outlineLevel="1">
      <c r="B272" s="166"/>
      <c r="C272" s="166"/>
      <c r="D272" s="166"/>
      <c r="E272" s="166"/>
      <c r="F272" s="166"/>
      <c r="G272" s="166"/>
      <c r="H272" s="173"/>
      <c r="I272" s="168"/>
      <c r="J272" s="168"/>
      <c r="K272" s="166"/>
      <c r="L272" s="166"/>
      <c r="M272" s="166"/>
      <c r="N272" s="166"/>
      <c r="O272" s="166"/>
      <c r="P272" s="166"/>
      <c r="Q272" s="166"/>
    </row>
    <row r="273" spans="1:36" s="167" customFormat="1" ht="24.95" customHeight="1" outlineLevel="1">
      <c r="B273" s="166"/>
      <c r="C273" s="166"/>
      <c r="D273" s="166"/>
      <c r="E273" s="166"/>
      <c r="F273" s="166"/>
      <c r="G273" s="166"/>
      <c r="H273" s="173"/>
      <c r="I273" s="168"/>
      <c r="J273" s="168"/>
      <c r="K273" s="166"/>
      <c r="L273" s="166"/>
      <c r="M273" s="166"/>
      <c r="N273" s="166"/>
      <c r="O273" s="166"/>
      <c r="P273" s="166"/>
      <c r="Q273" s="166"/>
    </row>
    <row r="274" spans="1:36" s="167" customFormat="1" ht="24.95" customHeight="1" outlineLevel="1">
      <c r="B274" s="166"/>
      <c r="C274" s="166"/>
      <c r="D274" s="166"/>
      <c r="E274" s="166"/>
      <c r="F274" s="166"/>
      <c r="G274" s="166"/>
      <c r="H274" s="173"/>
      <c r="I274" s="168"/>
      <c r="J274" s="168"/>
      <c r="K274" s="166"/>
      <c r="L274" s="166"/>
      <c r="M274" s="166"/>
      <c r="N274" s="166"/>
      <c r="O274" s="166"/>
      <c r="P274" s="166"/>
      <c r="Q274" s="166"/>
    </row>
    <row r="275" spans="1:36" s="167" customFormat="1" ht="24.95" customHeight="1" outlineLevel="1">
      <c r="B275" s="166"/>
      <c r="C275" s="166"/>
      <c r="D275" s="166"/>
      <c r="E275" s="166"/>
      <c r="F275" s="166"/>
      <c r="G275" s="166"/>
      <c r="H275" s="173"/>
      <c r="I275" s="168"/>
      <c r="J275" s="168"/>
      <c r="K275" s="166"/>
      <c r="L275" s="166"/>
      <c r="M275" s="166"/>
      <c r="N275" s="166"/>
      <c r="O275" s="166"/>
      <c r="P275" s="166"/>
      <c r="Q275" s="166"/>
    </row>
    <row r="276" spans="1:36" s="167" customFormat="1" ht="24.95" customHeight="1" outlineLevel="1">
      <c r="B276" s="166"/>
      <c r="C276" s="166"/>
      <c r="D276" s="166"/>
      <c r="E276" s="166"/>
      <c r="F276" s="166"/>
      <c r="G276" s="166"/>
      <c r="H276" s="173"/>
      <c r="I276" s="168"/>
      <c r="J276" s="168"/>
      <c r="K276" s="166"/>
      <c r="L276" s="166"/>
      <c r="M276" s="166"/>
      <c r="N276" s="166"/>
      <c r="O276" s="166"/>
      <c r="P276" s="166"/>
      <c r="Q276" s="166"/>
    </row>
    <row r="277" spans="1:36" s="196" customFormat="1" ht="9.9499999999999993" customHeight="1">
      <c r="A277" s="167"/>
      <c r="B277" s="166"/>
      <c r="C277" s="166"/>
      <c r="D277" s="166"/>
      <c r="E277" s="166"/>
      <c r="F277" s="166"/>
      <c r="G277" s="166"/>
      <c r="H277" s="173"/>
      <c r="I277" s="168"/>
      <c r="J277" s="168"/>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row>
    <row r="278" spans="1:36" s="169" customFormat="1" ht="24.95" customHeight="1">
      <c r="B278" s="166"/>
      <c r="C278" s="166"/>
      <c r="D278" s="166"/>
      <c r="E278" s="166"/>
      <c r="F278" s="166"/>
      <c r="G278" s="166"/>
      <c r="H278" s="173"/>
      <c r="I278" s="168"/>
      <c r="J278" s="168"/>
      <c r="K278" s="166"/>
      <c r="L278" s="166"/>
      <c r="M278" s="166"/>
      <c r="N278" s="166"/>
      <c r="O278" s="166"/>
      <c r="P278" s="166"/>
      <c r="Q278" s="166"/>
    </row>
    <row r="279" spans="1:36" s="167" customFormat="1" ht="24.95" customHeight="1" outlineLevel="1">
      <c r="B279" s="166"/>
      <c r="C279" s="166"/>
      <c r="D279" s="166"/>
      <c r="E279" s="166"/>
      <c r="F279" s="166"/>
      <c r="G279" s="166"/>
      <c r="H279" s="173"/>
      <c r="I279" s="168"/>
      <c r="J279" s="168"/>
      <c r="K279" s="166"/>
      <c r="L279" s="166"/>
      <c r="M279" s="166"/>
      <c r="N279" s="166"/>
      <c r="O279" s="166"/>
      <c r="P279" s="166"/>
      <c r="Q279" s="166"/>
    </row>
    <row r="280" spans="1:36" s="167" customFormat="1" ht="24.95" customHeight="1" outlineLevel="1">
      <c r="B280" s="166"/>
      <c r="C280" s="166"/>
      <c r="D280" s="166"/>
      <c r="E280" s="166"/>
      <c r="F280" s="166"/>
      <c r="G280" s="166"/>
      <c r="H280" s="173"/>
      <c r="I280" s="168"/>
      <c r="J280" s="168"/>
      <c r="K280" s="166"/>
      <c r="L280" s="166"/>
      <c r="M280" s="166"/>
      <c r="N280" s="166"/>
      <c r="O280" s="166"/>
      <c r="P280" s="166"/>
      <c r="Q280" s="166"/>
    </row>
    <row r="281" spans="1:36" s="167" customFormat="1" ht="39.950000000000003" customHeight="1" outlineLevel="1">
      <c r="B281" s="166"/>
      <c r="C281" s="166"/>
      <c r="D281" s="166"/>
      <c r="E281" s="166"/>
      <c r="F281" s="166"/>
      <c r="G281" s="166"/>
      <c r="H281" s="173"/>
      <c r="I281" s="168"/>
      <c r="J281" s="168"/>
      <c r="K281" s="166"/>
      <c r="L281" s="166"/>
      <c r="M281" s="166"/>
      <c r="N281" s="166"/>
      <c r="O281" s="166"/>
      <c r="P281" s="166"/>
      <c r="Q281" s="166"/>
    </row>
    <row r="282" spans="1:36" s="167" customFormat="1" ht="39.950000000000003" customHeight="1" outlineLevel="1">
      <c r="B282" s="166"/>
      <c r="C282" s="166"/>
      <c r="D282" s="166"/>
      <c r="E282" s="166"/>
      <c r="F282" s="166"/>
      <c r="G282" s="166"/>
      <c r="H282" s="173"/>
      <c r="I282" s="168"/>
      <c r="J282" s="168"/>
      <c r="K282" s="166"/>
      <c r="L282" s="166"/>
      <c r="M282" s="166"/>
      <c r="N282" s="166"/>
      <c r="O282" s="166"/>
      <c r="P282" s="166"/>
      <c r="Q282" s="166"/>
    </row>
    <row r="283" spans="1:36" s="167" customFormat="1" ht="39.950000000000003" customHeight="1" outlineLevel="1">
      <c r="B283" s="166"/>
      <c r="C283" s="166"/>
      <c r="D283" s="166"/>
      <c r="E283" s="166"/>
      <c r="F283" s="166"/>
      <c r="G283" s="166"/>
      <c r="H283" s="173"/>
      <c r="I283" s="168"/>
      <c r="J283" s="168"/>
      <c r="K283" s="166"/>
      <c r="L283" s="166"/>
      <c r="M283" s="166"/>
      <c r="N283" s="166"/>
      <c r="O283" s="166"/>
      <c r="P283" s="166"/>
      <c r="Q283" s="166"/>
    </row>
    <row r="284" spans="1:36" s="167" customFormat="1" ht="24.95" customHeight="1" outlineLevel="1">
      <c r="B284" s="166"/>
      <c r="C284" s="166"/>
      <c r="D284" s="166"/>
      <c r="E284" s="166"/>
      <c r="F284" s="166"/>
      <c r="G284" s="166"/>
      <c r="H284" s="173"/>
      <c r="I284" s="168"/>
      <c r="J284" s="168"/>
      <c r="K284" s="166"/>
      <c r="L284" s="166"/>
      <c r="M284" s="166"/>
      <c r="N284" s="166"/>
      <c r="O284" s="166"/>
      <c r="P284" s="166"/>
      <c r="Q284" s="166"/>
    </row>
    <row r="285" spans="1:36" s="167" customFormat="1" ht="24.95" customHeight="1" outlineLevel="1">
      <c r="B285" s="166"/>
      <c r="C285" s="166"/>
      <c r="D285" s="166"/>
      <c r="E285" s="166"/>
      <c r="F285" s="166"/>
      <c r="G285" s="166"/>
      <c r="H285" s="173"/>
      <c r="I285" s="168"/>
      <c r="J285" s="168"/>
      <c r="K285" s="166"/>
      <c r="L285" s="166"/>
      <c r="M285" s="166"/>
      <c r="N285" s="166"/>
      <c r="O285" s="166"/>
      <c r="P285" s="166"/>
      <c r="Q285" s="166"/>
    </row>
    <row r="286" spans="1:36" s="167" customFormat="1" ht="24.95" customHeight="1" outlineLevel="1">
      <c r="B286" s="166"/>
      <c r="C286" s="166"/>
      <c r="D286" s="166"/>
      <c r="E286" s="166"/>
      <c r="F286" s="166"/>
      <c r="G286" s="166"/>
      <c r="H286" s="173"/>
      <c r="I286" s="168"/>
      <c r="J286" s="168"/>
      <c r="K286" s="166"/>
      <c r="L286" s="166"/>
      <c r="M286" s="166"/>
      <c r="N286" s="166"/>
      <c r="O286" s="166"/>
      <c r="P286" s="166"/>
      <c r="Q286" s="166"/>
    </row>
    <row r="287" spans="1:36" s="167" customFormat="1" ht="24.95" customHeight="1" outlineLevel="1">
      <c r="B287" s="166"/>
      <c r="C287" s="166"/>
      <c r="D287" s="166"/>
      <c r="E287" s="166"/>
      <c r="F287" s="166"/>
      <c r="G287" s="166"/>
      <c r="H287" s="173"/>
      <c r="I287" s="168"/>
      <c r="J287" s="168"/>
      <c r="K287" s="166"/>
      <c r="L287" s="166"/>
      <c r="M287" s="166"/>
      <c r="N287" s="166"/>
      <c r="O287" s="166"/>
      <c r="P287" s="166"/>
      <c r="Q287" s="166"/>
    </row>
    <row r="288" spans="1:36" s="167" customFormat="1" ht="24.95" customHeight="1" outlineLevel="1">
      <c r="B288" s="166"/>
      <c r="C288" s="166"/>
      <c r="D288" s="166"/>
      <c r="E288" s="166"/>
      <c r="F288" s="166"/>
      <c r="G288" s="166"/>
      <c r="H288" s="173"/>
      <c r="I288" s="168"/>
      <c r="J288" s="168"/>
      <c r="K288" s="166"/>
      <c r="L288" s="166"/>
      <c r="M288" s="166"/>
      <c r="N288" s="166"/>
      <c r="O288" s="166"/>
      <c r="P288" s="166"/>
      <c r="Q288" s="166"/>
    </row>
    <row r="289" spans="2:17" s="167" customFormat="1" ht="24.95" customHeight="1" outlineLevel="1">
      <c r="B289" s="166"/>
      <c r="C289" s="166"/>
      <c r="D289" s="166"/>
      <c r="E289" s="166"/>
      <c r="F289" s="166"/>
      <c r="G289" s="166"/>
      <c r="H289" s="173"/>
      <c r="I289" s="168"/>
      <c r="J289" s="168"/>
      <c r="K289" s="166"/>
      <c r="L289" s="166"/>
      <c r="M289" s="166"/>
      <c r="N289" s="166"/>
      <c r="O289" s="166"/>
      <c r="P289" s="166"/>
      <c r="Q289" s="166"/>
    </row>
    <row r="290" spans="2:17" s="167" customFormat="1" ht="24.95" customHeight="1" outlineLevel="1">
      <c r="B290" s="166"/>
      <c r="C290" s="166"/>
      <c r="D290" s="166"/>
      <c r="E290" s="166"/>
      <c r="F290" s="166"/>
      <c r="G290" s="166"/>
      <c r="H290" s="173"/>
      <c r="I290" s="168"/>
      <c r="J290" s="168"/>
      <c r="K290" s="166"/>
      <c r="L290" s="166"/>
      <c r="M290" s="166"/>
      <c r="N290" s="166"/>
      <c r="O290" s="166"/>
      <c r="P290" s="166"/>
      <c r="Q290" s="166"/>
    </row>
    <row r="291" spans="2:17" s="167" customFormat="1" ht="24.95" customHeight="1" outlineLevel="1">
      <c r="B291" s="166"/>
      <c r="C291" s="166"/>
      <c r="D291" s="166"/>
      <c r="E291" s="166"/>
      <c r="F291" s="166"/>
      <c r="G291" s="166"/>
      <c r="H291" s="173"/>
      <c r="I291" s="168"/>
      <c r="J291" s="168"/>
      <c r="K291" s="166"/>
      <c r="L291" s="166"/>
      <c r="M291" s="166"/>
      <c r="N291" s="166"/>
      <c r="O291" s="166"/>
      <c r="P291" s="166"/>
      <c r="Q291" s="166"/>
    </row>
    <row r="292" spans="2:17" s="167" customFormat="1" ht="24.95" customHeight="1" outlineLevel="1">
      <c r="B292" s="166"/>
      <c r="C292" s="166"/>
      <c r="D292" s="166"/>
      <c r="E292" s="166"/>
      <c r="F292" s="166"/>
      <c r="G292" s="166"/>
      <c r="H292" s="173"/>
      <c r="I292" s="168"/>
      <c r="J292" s="168"/>
      <c r="K292" s="166"/>
      <c r="L292" s="166"/>
      <c r="M292" s="166"/>
      <c r="N292" s="166"/>
      <c r="O292" s="166"/>
      <c r="P292" s="166"/>
      <c r="Q292" s="166"/>
    </row>
    <row r="293" spans="2:17" s="167" customFormat="1" ht="24.95" customHeight="1" outlineLevel="1">
      <c r="B293" s="166"/>
      <c r="C293" s="166"/>
      <c r="D293" s="166"/>
      <c r="E293" s="166"/>
      <c r="F293" s="166"/>
      <c r="G293" s="166"/>
      <c r="H293" s="173"/>
      <c r="I293" s="168"/>
      <c r="J293" s="168"/>
      <c r="K293" s="166"/>
      <c r="L293" s="166"/>
      <c r="M293" s="166"/>
      <c r="N293" s="166"/>
      <c r="O293" s="166"/>
      <c r="P293" s="166"/>
      <c r="Q293" s="166"/>
    </row>
    <row r="294" spans="2:17" s="167" customFormat="1" ht="24.95" customHeight="1" outlineLevel="1">
      <c r="B294" s="166"/>
      <c r="C294" s="166"/>
      <c r="D294" s="166"/>
      <c r="E294" s="166"/>
      <c r="F294" s="166"/>
      <c r="G294" s="166"/>
      <c r="H294" s="173"/>
      <c r="I294" s="168"/>
      <c r="J294" s="168"/>
      <c r="K294" s="166"/>
      <c r="L294" s="166"/>
      <c r="M294" s="166"/>
      <c r="N294" s="166"/>
      <c r="O294" s="166"/>
      <c r="P294" s="166"/>
      <c r="Q294" s="166"/>
    </row>
    <row r="295" spans="2:17" s="167" customFormat="1" ht="24.95" customHeight="1" outlineLevel="1">
      <c r="B295" s="166"/>
      <c r="C295" s="166"/>
      <c r="D295" s="166"/>
      <c r="E295" s="166"/>
      <c r="F295" s="166"/>
      <c r="G295" s="166"/>
      <c r="H295" s="173"/>
      <c r="I295" s="168"/>
      <c r="J295" s="168"/>
      <c r="K295" s="166"/>
      <c r="L295" s="166"/>
      <c r="M295" s="166"/>
      <c r="N295" s="166"/>
      <c r="O295" s="166"/>
      <c r="P295" s="166"/>
      <c r="Q295" s="166"/>
    </row>
    <row r="296" spans="2:17" s="167" customFormat="1" ht="24.95" customHeight="1" outlineLevel="1">
      <c r="B296" s="166"/>
      <c r="C296" s="166"/>
      <c r="D296" s="166"/>
      <c r="E296" s="166"/>
      <c r="F296" s="166"/>
      <c r="G296" s="166"/>
      <c r="H296" s="173"/>
      <c r="I296" s="168"/>
      <c r="J296" s="168"/>
      <c r="K296" s="166"/>
      <c r="L296" s="166"/>
      <c r="M296" s="166"/>
      <c r="N296" s="166"/>
      <c r="O296" s="166"/>
      <c r="P296" s="166"/>
      <c r="Q296" s="166"/>
    </row>
    <row r="297" spans="2:17" s="167" customFormat="1" ht="24.95" customHeight="1" outlineLevel="1">
      <c r="B297" s="166"/>
      <c r="C297" s="166"/>
      <c r="D297" s="166"/>
      <c r="E297" s="166"/>
      <c r="F297" s="166"/>
      <c r="G297" s="166"/>
      <c r="H297" s="173"/>
      <c r="I297" s="168"/>
      <c r="J297" s="168"/>
      <c r="K297" s="166"/>
      <c r="L297" s="166"/>
      <c r="M297" s="166"/>
      <c r="N297" s="166"/>
      <c r="O297" s="166"/>
      <c r="P297" s="166"/>
      <c r="Q297" s="166"/>
    </row>
    <row r="298" spans="2:17" s="167" customFormat="1" ht="24.95" customHeight="1" outlineLevel="1">
      <c r="B298" s="166"/>
      <c r="C298" s="166"/>
      <c r="D298" s="166"/>
      <c r="E298" s="166"/>
      <c r="F298" s="166"/>
      <c r="G298" s="166"/>
      <c r="H298" s="173"/>
      <c r="I298" s="168"/>
      <c r="J298" s="168"/>
      <c r="K298" s="166"/>
      <c r="L298" s="166"/>
      <c r="M298" s="166"/>
      <c r="N298" s="166"/>
      <c r="O298" s="166"/>
      <c r="P298" s="166"/>
      <c r="Q298" s="166"/>
    </row>
    <row r="299" spans="2:17" s="167" customFormat="1" ht="24.95" customHeight="1" outlineLevel="1">
      <c r="B299" s="166"/>
      <c r="C299" s="166"/>
      <c r="D299" s="166"/>
      <c r="E299" s="166"/>
      <c r="F299" s="166"/>
      <c r="G299" s="166"/>
      <c r="H299" s="173"/>
      <c r="I299" s="168"/>
      <c r="J299" s="168"/>
      <c r="K299" s="166"/>
      <c r="L299" s="166"/>
      <c r="M299" s="166"/>
      <c r="N299" s="166"/>
      <c r="O299" s="166"/>
      <c r="P299" s="166"/>
      <c r="Q299" s="166"/>
    </row>
    <row r="300" spans="2:17" s="167" customFormat="1" ht="24.95" customHeight="1" outlineLevel="1">
      <c r="B300" s="166"/>
      <c r="C300" s="166"/>
      <c r="D300" s="166"/>
      <c r="E300" s="166"/>
      <c r="F300" s="166"/>
      <c r="G300" s="166"/>
      <c r="H300" s="173"/>
      <c r="I300" s="168"/>
      <c r="J300" s="168"/>
      <c r="K300" s="166"/>
      <c r="L300" s="166"/>
      <c r="M300" s="166"/>
      <c r="N300" s="166"/>
      <c r="O300" s="166"/>
      <c r="P300" s="166"/>
      <c r="Q300" s="166"/>
    </row>
    <row r="301" spans="2:17" s="167" customFormat="1" ht="24.95" customHeight="1" outlineLevel="1">
      <c r="B301" s="166"/>
      <c r="C301" s="166"/>
      <c r="D301" s="166"/>
      <c r="E301" s="166"/>
      <c r="F301" s="166"/>
      <c r="G301" s="166"/>
      <c r="H301" s="173"/>
      <c r="I301" s="168"/>
      <c r="J301" s="168"/>
      <c r="K301" s="166"/>
      <c r="L301" s="166"/>
      <c r="M301" s="166"/>
      <c r="N301" s="166"/>
      <c r="O301" s="166"/>
      <c r="P301" s="166"/>
      <c r="Q301" s="166"/>
    </row>
    <row r="302" spans="2:17" s="167" customFormat="1" ht="24.95" customHeight="1" outlineLevel="1">
      <c r="B302" s="166"/>
      <c r="C302" s="166"/>
      <c r="D302" s="166"/>
      <c r="E302" s="166"/>
      <c r="F302" s="166"/>
      <c r="G302" s="166"/>
      <c r="H302" s="173"/>
      <c r="I302" s="168"/>
      <c r="J302" s="168"/>
      <c r="K302" s="166"/>
      <c r="L302" s="166"/>
      <c r="M302" s="166"/>
      <c r="N302" s="166"/>
      <c r="O302" s="166"/>
      <c r="P302" s="166"/>
      <c r="Q302" s="166"/>
    </row>
    <row r="303" spans="2:17" s="167" customFormat="1" ht="24.95" customHeight="1" outlineLevel="1">
      <c r="B303" s="166"/>
      <c r="C303" s="166"/>
      <c r="D303" s="166"/>
      <c r="E303" s="166"/>
      <c r="F303" s="166"/>
      <c r="G303" s="166"/>
      <c r="H303" s="173"/>
      <c r="I303" s="168"/>
      <c r="J303" s="168"/>
      <c r="K303" s="166"/>
      <c r="L303" s="166"/>
      <c r="M303" s="166"/>
      <c r="N303" s="166"/>
      <c r="O303" s="166"/>
      <c r="P303" s="166"/>
      <c r="Q303" s="166"/>
    </row>
    <row r="304" spans="2:17" s="167" customFormat="1" ht="24.95" customHeight="1" outlineLevel="1">
      <c r="B304" s="166"/>
      <c r="C304" s="166"/>
      <c r="D304" s="166"/>
      <c r="E304" s="166"/>
      <c r="F304" s="166"/>
      <c r="G304" s="166"/>
      <c r="H304" s="173"/>
      <c r="I304" s="168"/>
      <c r="J304" s="168"/>
      <c r="K304" s="166"/>
      <c r="L304" s="166"/>
      <c r="M304" s="166"/>
      <c r="N304" s="166"/>
      <c r="O304" s="166"/>
      <c r="P304" s="166"/>
      <c r="Q304" s="166"/>
    </row>
    <row r="305" spans="2:17" s="167" customFormat="1" ht="24.95" customHeight="1" outlineLevel="1">
      <c r="B305" s="166"/>
      <c r="C305" s="166"/>
      <c r="D305" s="166"/>
      <c r="E305" s="166"/>
      <c r="F305" s="166"/>
      <c r="G305" s="166"/>
      <c r="H305" s="173"/>
      <c r="I305" s="168"/>
      <c r="J305" s="168"/>
      <c r="K305" s="166"/>
      <c r="L305" s="166"/>
      <c r="M305" s="166"/>
      <c r="N305" s="166"/>
      <c r="O305" s="166"/>
      <c r="P305" s="166"/>
      <c r="Q305" s="166"/>
    </row>
    <row r="306" spans="2:17" s="167" customFormat="1" ht="24.95" customHeight="1" outlineLevel="1">
      <c r="B306" s="166"/>
      <c r="C306" s="166"/>
      <c r="D306" s="166"/>
      <c r="E306" s="166"/>
      <c r="F306" s="166"/>
      <c r="G306" s="166"/>
      <c r="H306" s="173"/>
      <c r="I306" s="168"/>
      <c r="J306" s="168"/>
      <c r="K306" s="166"/>
      <c r="L306" s="166"/>
      <c r="M306" s="166"/>
      <c r="N306" s="166"/>
      <c r="O306" s="166"/>
      <c r="P306" s="166"/>
      <c r="Q306" s="166"/>
    </row>
    <row r="307" spans="2:17" s="167" customFormat="1" ht="24.95" customHeight="1" outlineLevel="1">
      <c r="B307" s="166"/>
      <c r="C307" s="166"/>
      <c r="D307" s="166"/>
      <c r="E307" s="166"/>
      <c r="F307" s="166"/>
      <c r="G307" s="166"/>
      <c r="H307" s="173"/>
      <c r="I307" s="168"/>
      <c r="J307" s="168"/>
      <c r="K307" s="166"/>
      <c r="L307" s="166"/>
      <c r="M307" s="166"/>
      <c r="N307" s="166"/>
      <c r="O307" s="166"/>
      <c r="P307" s="166"/>
      <c r="Q307" s="166"/>
    </row>
    <row r="308" spans="2:17" s="167" customFormat="1" ht="24.95" customHeight="1" outlineLevel="1">
      <c r="B308" s="166"/>
      <c r="C308" s="166"/>
      <c r="D308" s="166"/>
      <c r="E308" s="166"/>
      <c r="F308" s="166"/>
      <c r="G308" s="166"/>
      <c r="H308" s="173"/>
      <c r="I308" s="168"/>
      <c r="J308" s="168"/>
      <c r="K308" s="166"/>
      <c r="L308" s="166"/>
      <c r="M308" s="166"/>
      <c r="N308" s="166"/>
      <c r="O308" s="166"/>
      <c r="P308" s="166"/>
      <c r="Q308" s="166"/>
    </row>
    <row r="309" spans="2:17" s="167" customFormat="1" ht="24.95" customHeight="1" outlineLevel="1">
      <c r="B309" s="166"/>
      <c r="C309" s="166"/>
      <c r="D309" s="166"/>
      <c r="E309" s="166"/>
      <c r="F309" s="166"/>
      <c r="G309" s="166"/>
      <c r="H309" s="173"/>
      <c r="I309" s="168"/>
      <c r="J309" s="168"/>
      <c r="K309" s="166"/>
      <c r="L309" s="166"/>
      <c r="M309" s="166"/>
      <c r="N309" s="166"/>
      <c r="O309" s="166"/>
      <c r="P309" s="166"/>
      <c r="Q309" s="166"/>
    </row>
    <row r="310" spans="2:17" s="167" customFormat="1" ht="24.95" customHeight="1" outlineLevel="1">
      <c r="B310" s="166"/>
      <c r="C310" s="166"/>
      <c r="D310" s="166"/>
      <c r="E310" s="166"/>
      <c r="F310" s="166"/>
      <c r="G310" s="166"/>
      <c r="H310" s="173"/>
      <c r="I310" s="168"/>
      <c r="J310" s="168"/>
      <c r="K310" s="166"/>
      <c r="L310" s="166"/>
      <c r="M310" s="166"/>
      <c r="N310" s="166"/>
      <c r="O310" s="166"/>
      <c r="P310" s="166"/>
      <c r="Q310" s="166"/>
    </row>
    <row r="311" spans="2:17" s="167" customFormat="1" ht="24.95" customHeight="1" outlineLevel="1">
      <c r="B311" s="166"/>
      <c r="C311" s="166"/>
      <c r="D311" s="166"/>
      <c r="E311" s="166"/>
      <c r="F311" s="166"/>
      <c r="G311" s="166"/>
      <c r="H311" s="173"/>
      <c r="I311" s="168"/>
      <c r="J311" s="168"/>
      <c r="K311" s="166"/>
      <c r="L311" s="166"/>
      <c r="M311" s="166"/>
      <c r="N311" s="166"/>
      <c r="O311" s="166"/>
      <c r="P311" s="166"/>
      <c r="Q311" s="166"/>
    </row>
    <row r="312" spans="2:17" s="167" customFormat="1" ht="24.95" customHeight="1" outlineLevel="1">
      <c r="B312" s="166"/>
      <c r="C312" s="166"/>
      <c r="D312" s="166"/>
      <c r="E312" s="166"/>
      <c r="F312" s="166"/>
      <c r="G312" s="166"/>
      <c r="H312" s="173"/>
      <c r="I312" s="168"/>
      <c r="J312" s="168"/>
      <c r="K312" s="166"/>
      <c r="L312" s="166"/>
      <c r="M312" s="166"/>
      <c r="N312" s="166"/>
      <c r="O312" s="166"/>
      <c r="P312" s="166"/>
      <c r="Q312" s="166"/>
    </row>
    <row r="313" spans="2:17" s="167" customFormat="1" ht="24.95" customHeight="1" outlineLevel="1">
      <c r="B313" s="166"/>
      <c r="C313" s="166"/>
      <c r="D313" s="166"/>
      <c r="E313" s="166"/>
      <c r="F313" s="166"/>
      <c r="G313" s="166"/>
      <c r="H313" s="173"/>
      <c r="I313" s="168"/>
      <c r="J313" s="168"/>
      <c r="K313" s="166"/>
      <c r="L313" s="166"/>
      <c r="M313" s="166"/>
      <c r="N313" s="166"/>
      <c r="O313" s="166"/>
      <c r="P313" s="166"/>
      <c r="Q313" s="166"/>
    </row>
    <row r="314" spans="2:17" s="167" customFormat="1" ht="24.95" customHeight="1" outlineLevel="1">
      <c r="B314" s="166"/>
      <c r="C314" s="166"/>
      <c r="D314" s="166"/>
      <c r="E314" s="166"/>
      <c r="F314" s="166"/>
      <c r="G314" s="166"/>
      <c r="H314" s="173"/>
      <c r="I314" s="168"/>
      <c r="J314" s="168"/>
      <c r="K314" s="166"/>
      <c r="L314" s="166"/>
      <c r="M314" s="166"/>
      <c r="N314" s="166"/>
      <c r="O314" s="166"/>
      <c r="P314" s="166"/>
      <c r="Q314" s="166"/>
    </row>
    <row r="315" spans="2:17" s="167" customFormat="1" ht="24.95" customHeight="1" outlineLevel="1">
      <c r="B315" s="166"/>
      <c r="C315" s="166"/>
      <c r="D315" s="166"/>
      <c r="E315" s="166"/>
      <c r="F315" s="166"/>
      <c r="G315" s="166"/>
      <c r="H315" s="173"/>
      <c r="I315" s="168"/>
      <c r="J315" s="168"/>
      <c r="K315" s="166"/>
      <c r="L315" s="166"/>
      <c r="M315" s="166"/>
      <c r="N315" s="166"/>
      <c r="O315" s="166"/>
      <c r="P315" s="166"/>
      <c r="Q315" s="166"/>
    </row>
    <row r="316" spans="2:17" s="167" customFormat="1" ht="24.95" customHeight="1" outlineLevel="1">
      <c r="B316" s="166"/>
      <c r="C316" s="166"/>
      <c r="D316" s="166"/>
      <c r="E316" s="166"/>
      <c r="F316" s="166"/>
      <c r="G316" s="166"/>
      <c r="H316" s="173"/>
      <c r="I316" s="168"/>
      <c r="J316" s="168"/>
      <c r="K316" s="166"/>
      <c r="L316" s="166"/>
      <c r="M316" s="166"/>
      <c r="N316" s="166"/>
      <c r="O316" s="166"/>
      <c r="P316" s="166"/>
      <c r="Q316" s="166"/>
    </row>
    <row r="317" spans="2:17" s="167" customFormat="1" ht="24.95" customHeight="1" outlineLevel="1">
      <c r="B317" s="166"/>
      <c r="C317" s="166"/>
      <c r="D317" s="166"/>
      <c r="E317" s="166"/>
      <c r="F317" s="166"/>
      <c r="G317" s="166"/>
      <c r="H317" s="173"/>
      <c r="I317" s="168"/>
      <c r="J317" s="168"/>
      <c r="K317" s="166"/>
      <c r="L317" s="166"/>
      <c r="M317" s="166"/>
      <c r="N317" s="166"/>
      <c r="O317" s="166"/>
      <c r="P317" s="166"/>
      <c r="Q317" s="166"/>
    </row>
    <row r="318" spans="2:17" s="167" customFormat="1" ht="24.95" customHeight="1" outlineLevel="1">
      <c r="B318" s="166"/>
      <c r="C318" s="166"/>
      <c r="D318" s="166"/>
      <c r="E318" s="166"/>
      <c r="F318" s="166"/>
      <c r="G318" s="166"/>
      <c r="H318" s="173"/>
      <c r="I318" s="168"/>
      <c r="J318" s="168"/>
      <c r="K318" s="166"/>
      <c r="L318" s="166"/>
      <c r="M318" s="166"/>
      <c r="N318" s="166"/>
      <c r="O318" s="166"/>
      <c r="P318" s="166"/>
      <c r="Q318" s="166"/>
    </row>
    <row r="319" spans="2:17" s="167" customFormat="1" ht="24.95" customHeight="1" outlineLevel="1">
      <c r="B319" s="166"/>
      <c r="C319" s="166"/>
      <c r="D319" s="166"/>
      <c r="E319" s="166"/>
      <c r="F319" s="166"/>
      <c r="G319" s="166"/>
      <c r="H319" s="173"/>
      <c r="I319" s="168"/>
      <c r="J319" s="168"/>
      <c r="K319" s="166"/>
      <c r="L319" s="166"/>
      <c r="M319" s="166"/>
      <c r="N319" s="166"/>
      <c r="O319" s="166"/>
      <c r="P319" s="166"/>
      <c r="Q319" s="166"/>
    </row>
    <row r="320" spans="2:17" s="167" customFormat="1" ht="24.95" customHeight="1" outlineLevel="1">
      <c r="B320" s="166"/>
      <c r="C320" s="166"/>
      <c r="D320" s="166"/>
      <c r="E320" s="166"/>
      <c r="F320" s="166"/>
      <c r="G320" s="166"/>
      <c r="H320" s="173"/>
      <c r="I320" s="168"/>
      <c r="J320" s="168"/>
      <c r="K320" s="166"/>
      <c r="L320" s="166"/>
      <c r="M320" s="166"/>
      <c r="N320" s="166"/>
      <c r="O320" s="166"/>
      <c r="P320" s="166"/>
      <c r="Q320" s="166"/>
    </row>
    <row r="321" spans="1:36" s="167" customFormat="1" ht="24.95" customHeight="1" outlineLevel="1">
      <c r="B321" s="166"/>
      <c r="C321" s="166"/>
      <c r="D321" s="166"/>
      <c r="E321" s="166"/>
      <c r="F321" s="166"/>
      <c r="G321" s="166"/>
      <c r="H321" s="173"/>
      <c r="I321" s="168"/>
      <c r="J321" s="168"/>
      <c r="K321" s="166"/>
      <c r="L321" s="166"/>
      <c r="M321" s="166"/>
      <c r="N321" s="166"/>
      <c r="O321" s="166"/>
      <c r="P321" s="166"/>
      <c r="Q321" s="166"/>
    </row>
    <row r="322" spans="1:36" s="196" customFormat="1" ht="9.9499999999999993" customHeight="1">
      <c r="A322" s="167"/>
      <c r="B322" s="166"/>
      <c r="C322" s="166"/>
      <c r="D322" s="166"/>
      <c r="E322" s="166"/>
      <c r="F322" s="166"/>
      <c r="G322" s="166"/>
      <c r="H322" s="173"/>
      <c r="I322" s="168"/>
      <c r="J322" s="168"/>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row>
    <row r="323" spans="1:36" s="167" customFormat="1" ht="24.95" customHeight="1">
      <c r="B323" s="166"/>
      <c r="C323" s="166"/>
      <c r="D323" s="166"/>
      <c r="E323" s="166"/>
      <c r="F323" s="166"/>
      <c r="G323" s="166"/>
      <c r="H323" s="173"/>
      <c r="I323" s="168"/>
      <c r="J323" s="168"/>
      <c r="K323" s="166"/>
      <c r="L323" s="166"/>
      <c r="M323" s="166"/>
      <c r="N323" s="166"/>
      <c r="O323" s="166"/>
      <c r="P323" s="166"/>
      <c r="Q323" s="166"/>
    </row>
    <row r="324" spans="1:36" s="169" customFormat="1" ht="24.95" customHeight="1">
      <c r="B324" s="166"/>
      <c r="C324" s="166"/>
      <c r="D324" s="166"/>
      <c r="E324" s="166"/>
      <c r="F324" s="166"/>
      <c r="G324" s="166"/>
      <c r="H324" s="173"/>
      <c r="I324" s="168"/>
      <c r="J324" s="168"/>
      <c r="K324" s="166"/>
      <c r="L324" s="166"/>
      <c r="M324" s="166"/>
      <c r="N324" s="166"/>
      <c r="O324" s="166"/>
      <c r="P324" s="166"/>
      <c r="Q324" s="166"/>
    </row>
    <row r="325" spans="1:36" s="167" customFormat="1" ht="24.95" customHeight="1" outlineLevel="1">
      <c r="B325" s="166"/>
      <c r="C325" s="166"/>
      <c r="D325" s="166"/>
      <c r="E325" s="166"/>
      <c r="F325" s="166"/>
      <c r="G325" s="166"/>
      <c r="H325" s="173"/>
      <c r="I325" s="168"/>
      <c r="J325" s="168"/>
      <c r="K325" s="166"/>
      <c r="L325" s="166"/>
      <c r="M325" s="166"/>
      <c r="N325" s="166"/>
      <c r="O325" s="166"/>
      <c r="P325" s="166"/>
      <c r="Q325" s="166"/>
    </row>
    <row r="326" spans="1:36" s="167" customFormat="1" ht="24.95" customHeight="1" outlineLevel="1">
      <c r="B326" s="166"/>
      <c r="C326" s="166"/>
      <c r="D326" s="166"/>
      <c r="E326" s="166"/>
      <c r="F326" s="166"/>
      <c r="G326" s="166"/>
      <c r="H326" s="173"/>
      <c r="I326" s="168"/>
      <c r="J326" s="168"/>
      <c r="K326" s="166"/>
      <c r="L326" s="166"/>
      <c r="M326" s="166"/>
      <c r="N326" s="166"/>
      <c r="O326" s="166"/>
      <c r="P326" s="166"/>
      <c r="Q326" s="166"/>
    </row>
    <row r="327" spans="1:36" s="167" customFormat="1" ht="24.95" customHeight="1" outlineLevel="1">
      <c r="B327" s="166"/>
      <c r="C327" s="166"/>
      <c r="D327" s="166"/>
      <c r="E327" s="166"/>
      <c r="F327" s="166"/>
      <c r="G327" s="166"/>
      <c r="H327" s="173"/>
      <c r="I327" s="168"/>
      <c r="J327" s="168"/>
      <c r="K327" s="166"/>
      <c r="L327" s="166"/>
      <c r="M327" s="166"/>
      <c r="N327" s="166"/>
      <c r="O327" s="166"/>
      <c r="P327" s="166"/>
      <c r="Q327" s="166"/>
    </row>
    <row r="328" spans="1:36" s="167" customFormat="1" ht="40.15" customHeight="1" outlineLevel="1">
      <c r="B328" s="166"/>
      <c r="C328" s="166"/>
      <c r="D328" s="166"/>
      <c r="E328" s="166"/>
      <c r="F328" s="166"/>
      <c r="G328" s="166"/>
      <c r="H328" s="173"/>
      <c r="I328" s="168"/>
      <c r="J328" s="168"/>
      <c r="K328" s="166"/>
      <c r="L328" s="166"/>
      <c r="M328" s="166"/>
      <c r="N328" s="166"/>
      <c r="O328" s="166"/>
      <c r="P328" s="166"/>
      <c r="Q328" s="166"/>
    </row>
    <row r="329" spans="1:36" s="196" customFormat="1" ht="9.9499999999999993" customHeight="1">
      <c r="A329" s="167"/>
      <c r="B329" s="166"/>
      <c r="C329" s="166"/>
      <c r="D329" s="166"/>
      <c r="E329" s="166"/>
      <c r="F329" s="166"/>
      <c r="G329" s="166"/>
      <c r="H329" s="173"/>
      <c r="I329" s="168"/>
      <c r="J329" s="168"/>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row>
    <row r="330" spans="1:36" s="169" customFormat="1" ht="24.95" customHeight="1">
      <c r="B330" s="166"/>
      <c r="C330" s="166"/>
      <c r="D330" s="166"/>
      <c r="E330" s="166"/>
      <c r="F330" s="166"/>
      <c r="G330" s="166"/>
      <c r="H330" s="173"/>
      <c r="I330" s="168"/>
      <c r="J330" s="168"/>
      <c r="K330" s="166"/>
      <c r="L330" s="166"/>
      <c r="M330" s="166"/>
      <c r="N330" s="166"/>
      <c r="O330" s="166"/>
      <c r="P330" s="166"/>
      <c r="Q330" s="166"/>
    </row>
    <row r="331" spans="1:36" s="167" customFormat="1" ht="60" customHeight="1" outlineLevel="1">
      <c r="B331" s="166"/>
      <c r="C331" s="166"/>
      <c r="D331" s="166"/>
      <c r="E331" s="166"/>
      <c r="F331" s="166"/>
      <c r="G331" s="166"/>
      <c r="H331" s="173"/>
      <c r="I331" s="168"/>
      <c r="J331" s="168"/>
      <c r="K331" s="166"/>
      <c r="L331" s="166"/>
      <c r="M331" s="166"/>
      <c r="N331" s="166"/>
      <c r="O331" s="166"/>
      <c r="P331" s="166"/>
      <c r="Q331" s="166"/>
    </row>
    <row r="332" spans="1:36" s="167" customFormat="1" ht="24.95" customHeight="1" outlineLevel="1">
      <c r="B332" s="166"/>
      <c r="C332" s="166"/>
      <c r="D332" s="166"/>
      <c r="E332" s="166"/>
      <c r="F332" s="166"/>
      <c r="G332" s="166"/>
      <c r="H332" s="173"/>
      <c r="I332" s="168"/>
      <c r="J332" s="168"/>
      <c r="K332" s="166"/>
      <c r="L332" s="166"/>
      <c r="M332" s="166"/>
      <c r="N332" s="166"/>
      <c r="O332" s="166"/>
      <c r="P332" s="166"/>
      <c r="Q332" s="166"/>
    </row>
    <row r="333" spans="1:36" s="196" customFormat="1" ht="9.9499999999999993" customHeight="1">
      <c r="A333" s="167"/>
      <c r="B333" s="166"/>
      <c r="C333" s="166"/>
      <c r="D333" s="166"/>
      <c r="E333" s="166"/>
      <c r="F333" s="166"/>
      <c r="G333" s="166"/>
      <c r="H333" s="173"/>
      <c r="I333" s="168"/>
      <c r="J333" s="168"/>
      <c r="K333" s="166"/>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c r="AI333" s="166"/>
      <c r="AJ333" s="166"/>
    </row>
    <row r="334" spans="1:36" s="169" customFormat="1" ht="24.95" customHeight="1">
      <c r="B334" s="166"/>
      <c r="C334" s="166"/>
      <c r="D334" s="166"/>
      <c r="E334" s="166"/>
      <c r="F334" s="166"/>
      <c r="G334" s="166"/>
      <c r="H334" s="173"/>
      <c r="I334" s="168"/>
      <c r="J334" s="168"/>
      <c r="K334" s="166"/>
      <c r="L334" s="166"/>
      <c r="M334" s="166"/>
      <c r="N334" s="166"/>
      <c r="O334" s="166"/>
      <c r="P334" s="166"/>
      <c r="Q334" s="166"/>
    </row>
    <row r="335" spans="1:36" s="167" customFormat="1" ht="40.15" customHeight="1" outlineLevel="1">
      <c r="B335" s="166"/>
      <c r="C335" s="166"/>
      <c r="D335" s="166"/>
      <c r="E335" s="166"/>
      <c r="F335" s="166"/>
      <c r="G335" s="166"/>
      <c r="H335" s="173"/>
      <c r="I335" s="168"/>
      <c r="J335" s="168"/>
      <c r="K335" s="166"/>
      <c r="L335" s="166"/>
      <c r="M335" s="166"/>
      <c r="N335" s="166"/>
      <c r="O335" s="166"/>
      <c r="P335" s="166"/>
      <c r="Q335" s="166"/>
    </row>
    <row r="336" spans="1:36" s="167" customFormat="1" ht="40.15" customHeight="1" outlineLevel="1">
      <c r="B336" s="166"/>
      <c r="C336" s="166"/>
      <c r="D336" s="166"/>
      <c r="E336" s="166"/>
      <c r="F336" s="166"/>
      <c r="G336" s="166"/>
      <c r="H336" s="173"/>
      <c r="I336" s="168"/>
      <c r="J336" s="168"/>
      <c r="K336" s="166"/>
      <c r="L336" s="166"/>
      <c r="M336" s="166"/>
      <c r="N336" s="166"/>
      <c r="O336" s="166"/>
      <c r="P336" s="166"/>
      <c r="Q336" s="166"/>
    </row>
    <row r="337" spans="1:36" s="167" customFormat="1" ht="40.15" customHeight="1" outlineLevel="1">
      <c r="B337" s="166"/>
      <c r="C337" s="166"/>
      <c r="D337" s="166"/>
      <c r="E337" s="166"/>
      <c r="F337" s="166"/>
      <c r="G337" s="166"/>
      <c r="H337" s="173"/>
      <c r="I337" s="168"/>
      <c r="J337" s="168"/>
      <c r="K337" s="166"/>
      <c r="L337" s="166"/>
      <c r="M337" s="166"/>
      <c r="N337" s="166"/>
      <c r="O337" s="166"/>
      <c r="P337" s="166"/>
      <c r="Q337" s="166"/>
    </row>
    <row r="338" spans="1:36" s="196" customFormat="1" ht="9.9499999999999993" customHeight="1">
      <c r="A338" s="167"/>
      <c r="B338" s="166"/>
      <c r="C338" s="166"/>
      <c r="D338" s="166"/>
      <c r="E338" s="166"/>
      <c r="F338" s="166"/>
      <c r="G338" s="166"/>
      <c r="H338" s="173"/>
      <c r="I338" s="168"/>
      <c r="J338" s="168"/>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row>
    <row r="339" spans="1:36" s="169" customFormat="1" ht="24.95" customHeight="1">
      <c r="B339" s="166"/>
      <c r="C339" s="166"/>
      <c r="D339" s="166"/>
      <c r="E339" s="166"/>
      <c r="F339" s="166"/>
      <c r="G339" s="166"/>
      <c r="H339" s="173"/>
      <c r="I339" s="168"/>
      <c r="J339" s="168"/>
      <c r="K339" s="166"/>
      <c r="L339" s="166"/>
      <c r="M339" s="166"/>
      <c r="N339" s="166"/>
      <c r="O339" s="166"/>
      <c r="P339" s="166"/>
      <c r="Q339" s="166"/>
    </row>
    <row r="340" spans="1:36" s="167" customFormat="1" ht="25.15" customHeight="1" outlineLevel="1">
      <c r="B340" s="166"/>
      <c r="C340" s="166"/>
      <c r="D340" s="166"/>
      <c r="E340" s="166"/>
      <c r="F340" s="166"/>
      <c r="G340" s="166"/>
      <c r="H340" s="173"/>
      <c r="I340" s="168"/>
      <c r="J340" s="168"/>
      <c r="K340" s="166"/>
      <c r="L340" s="166"/>
      <c r="M340" s="166"/>
      <c r="N340" s="166"/>
      <c r="O340" s="166"/>
      <c r="P340" s="166"/>
      <c r="Q340" s="166"/>
    </row>
    <row r="341" spans="1:36" s="167" customFormat="1" ht="25.15" customHeight="1" outlineLevel="1">
      <c r="B341" s="166"/>
      <c r="C341" s="166"/>
      <c r="D341" s="166"/>
      <c r="E341" s="166"/>
      <c r="F341" s="166"/>
      <c r="G341" s="166"/>
      <c r="H341" s="173"/>
      <c r="I341" s="168"/>
      <c r="J341" s="168"/>
      <c r="K341" s="166"/>
      <c r="L341" s="166"/>
      <c r="M341" s="166"/>
      <c r="N341" s="166"/>
      <c r="O341" s="166"/>
      <c r="P341" s="166"/>
      <c r="Q341" s="166"/>
    </row>
    <row r="342" spans="1:36" s="167" customFormat="1" ht="25.15" customHeight="1" outlineLevel="1">
      <c r="B342" s="166"/>
      <c r="C342" s="166"/>
      <c r="D342" s="166"/>
      <c r="E342" s="166"/>
      <c r="F342" s="166"/>
      <c r="G342" s="166"/>
      <c r="H342" s="173"/>
      <c r="I342" s="168"/>
      <c r="J342" s="168"/>
      <c r="K342" s="166"/>
      <c r="L342" s="166"/>
      <c r="M342" s="166"/>
      <c r="N342" s="166"/>
      <c r="O342" s="166"/>
      <c r="P342" s="166"/>
      <c r="Q342" s="166"/>
    </row>
    <row r="343" spans="1:36" s="167" customFormat="1" ht="25.15" customHeight="1" outlineLevel="1">
      <c r="B343" s="166"/>
      <c r="C343" s="166"/>
      <c r="D343" s="166"/>
      <c r="E343" s="166"/>
      <c r="F343" s="166"/>
      <c r="G343" s="166"/>
      <c r="H343" s="173"/>
      <c r="I343" s="168"/>
      <c r="J343" s="168"/>
      <c r="K343" s="166"/>
      <c r="L343" s="166"/>
      <c r="M343" s="166"/>
      <c r="N343" s="166"/>
      <c r="O343" s="166"/>
      <c r="P343" s="166"/>
      <c r="Q343" s="166"/>
    </row>
    <row r="344" spans="1:36" s="167" customFormat="1" ht="25.15" customHeight="1" outlineLevel="1">
      <c r="B344" s="166"/>
      <c r="C344" s="166"/>
      <c r="D344" s="166"/>
      <c r="E344" s="166"/>
      <c r="F344" s="166"/>
      <c r="G344" s="166"/>
      <c r="H344" s="173"/>
      <c r="I344" s="168"/>
      <c r="J344" s="168"/>
      <c r="K344" s="166"/>
      <c r="L344" s="166"/>
      <c r="M344" s="166"/>
      <c r="N344" s="166"/>
      <c r="O344" s="166"/>
      <c r="P344" s="166"/>
      <c r="Q344" s="166"/>
    </row>
    <row r="345" spans="1:36" s="167" customFormat="1" ht="25.15" customHeight="1" outlineLevel="1">
      <c r="B345" s="166"/>
      <c r="C345" s="166"/>
      <c r="D345" s="166"/>
      <c r="E345" s="166"/>
      <c r="F345" s="166"/>
      <c r="G345" s="166"/>
      <c r="H345" s="173"/>
      <c r="I345" s="168"/>
      <c r="J345" s="168"/>
      <c r="K345" s="166"/>
      <c r="L345" s="166"/>
      <c r="M345" s="166"/>
      <c r="N345" s="166"/>
      <c r="O345" s="166"/>
      <c r="P345" s="166"/>
      <c r="Q345" s="166"/>
    </row>
    <row r="346" spans="1:36" s="167" customFormat="1" ht="25.15" customHeight="1" outlineLevel="1">
      <c r="B346" s="166"/>
      <c r="C346" s="166"/>
      <c r="D346" s="166"/>
      <c r="E346" s="166"/>
      <c r="F346" s="166"/>
      <c r="G346" s="166"/>
      <c r="H346" s="173"/>
      <c r="I346" s="168"/>
      <c r="J346" s="168"/>
      <c r="K346" s="166"/>
      <c r="L346" s="166"/>
      <c r="M346" s="166"/>
      <c r="N346" s="166"/>
      <c r="O346" s="166"/>
      <c r="P346" s="166"/>
      <c r="Q346" s="166"/>
    </row>
    <row r="347" spans="1:36" s="196" customFormat="1" ht="9.9499999999999993" customHeight="1">
      <c r="A347" s="167"/>
      <c r="B347" s="166"/>
      <c r="C347" s="166"/>
      <c r="D347" s="166"/>
      <c r="E347" s="166"/>
      <c r="F347" s="166"/>
      <c r="G347" s="166"/>
      <c r="H347" s="173"/>
      <c r="I347" s="168"/>
      <c r="J347" s="168"/>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row>
    <row r="348" spans="1:36" s="167" customFormat="1" ht="24.95" customHeight="1">
      <c r="B348" s="166"/>
      <c r="C348" s="166"/>
      <c r="D348" s="166"/>
      <c r="E348" s="166"/>
      <c r="F348" s="166"/>
      <c r="G348" s="166"/>
      <c r="H348" s="173"/>
      <c r="I348" s="168"/>
      <c r="J348" s="168"/>
      <c r="K348" s="166"/>
      <c r="L348" s="166"/>
      <c r="M348" s="166"/>
      <c r="N348" s="166"/>
      <c r="O348" s="166"/>
      <c r="P348" s="166"/>
      <c r="Q348" s="166"/>
    </row>
    <row r="349" spans="1:36" s="169" customFormat="1" ht="24.95" customHeight="1">
      <c r="B349" s="166"/>
      <c r="C349" s="166"/>
      <c r="D349" s="166"/>
      <c r="E349" s="166"/>
      <c r="F349" s="166"/>
      <c r="G349" s="166"/>
      <c r="H349" s="173"/>
      <c r="I349" s="168"/>
      <c r="J349" s="168"/>
      <c r="K349" s="166"/>
      <c r="L349" s="166"/>
      <c r="M349" s="166"/>
      <c r="N349" s="166"/>
      <c r="O349" s="166"/>
      <c r="P349" s="166"/>
      <c r="Q349" s="166"/>
    </row>
    <row r="350" spans="1:36" s="167" customFormat="1" ht="24.95" customHeight="1" outlineLevel="1">
      <c r="B350" s="166"/>
      <c r="C350" s="166"/>
      <c r="D350" s="166"/>
      <c r="E350" s="166"/>
      <c r="F350" s="166"/>
      <c r="G350" s="166"/>
      <c r="H350" s="173"/>
      <c r="I350" s="168"/>
      <c r="J350" s="168"/>
      <c r="K350" s="166"/>
      <c r="L350" s="166"/>
      <c r="M350" s="166"/>
      <c r="N350" s="166"/>
      <c r="O350" s="166"/>
      <c r="P350" s="166"/>
      <c r="Q350" s="166"/>
    </row>
    <row r="351" spans="1:36" s="167" customFormat="1" ht="24.95" customHeight="1" outlineLevel="1">
      <c r="B351" s="166"/>
      <c r="C351" s="166"/>
      <c r="D351" s="166"/>
      <c r="E351" s="166"/>
      <c r="F351" s="166"/>
      <c r="G351" s="166"/>
      <c r="H351" s="173"/>
      <c r="I351" s="168"/>
      <c r="J351" s="168"/>
      <c r="K351" s="166"/>
      <c r="L351" s="166"/>
      <c r="M351" s="166"/>
      <c r="N351" s="166"/>
      <c r="O351" s="166"/>
      <c r="P351" s="166"/>
      <c r="Q351" s="166"/>
    </row>
    <row r="352" spans="1:36" s="196" customFormat="1" ht="9.9499999999999993" customHeight="1">
      <c r="A352" s="167"/>
      <c r="B352" s="166"/>
      <c r="C352" s="166"/>
      <c r="D352" s="166"/>
      <c r="E352" s="166"/>
      <c r="F352" s="166"/>
      <c r="G352" s="166"/>
      <c r="H352" s="173"/>
      <c r="I352" s="168"/>
      <c r="J352" s="168"/>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row>
    <row r="353" spans="2:17" s="169" customFormat="1" ht="24.95" customHeight="1">
      <c r="B353" s="166"/>
      <c r="C353" s="166"/>
      <c r="D353" s="166"/>
      <c r="E353" s="166"/>
      <c r="F353" s="166"/>
      <c r="G353" s="166"/>
      <c r="H353" s="173"/>
      <c r="I353" s="168"/>
      <c r="J353" s="168"/>
      <c r="K353" s="166"/>
      <c r="L353" s="166"/>
      <c r="M353" s="166"/>
      <c r="N353" s="166"/>
      <c r="O353" s="166"/>
      <c r="P353" s="166"/>
      <c r="Q353" s="166"/>
    </row>
    <row r="354" spans="2:17" s="167" customFormat="1" ht="24.95" customHeight="1" outlineLevel="1">
      <c r="B354" s="166"/>
      <c r="C354" s="166"/>
      <c r="D354" s="166"/>
      <c r="E354" s="166"/>
      <c r="F354" s="166"/>
      <c r="G354" s="166"/>
      <c r="H354" s="173"/>
      <c r="I354" s="168"/>
      <c r="J354" s="168"/>
      <c r="K354" s="166"/>
      <c r="L354" s="166"/>
      <c r="M354" s="166"/>
      <c r="N354" s="166"/>
      <c r="O354" s="166"/>
      <c r="P354" s="166"/>
      <c r="Q354" s="166"/>
    </row>
    <row r="355" spans="2:17" s="167" customFormat="1" ht="24.95" customHeight="1" outlineLevel="1">
      <c r="B355" s="166"/>
      <c r="C355" s="166"/>
      <c r="D355" s="166"/>
      <c r="E355" s="166"/>
      <c r="F355" s="166"/>
      <c r="G355" s="166"/>
      <c r="H355" s="173"/>
      <c r="I355" s="168"/>
      <c r="J355" s="168"/>
      <c r="K355" s="166"/>
      <c r="L355" s="166"/>
      <c r="M355" s="166"/>
      <c r="N355" s="166"/>
      <c r="O355" s="166"/>
      <c r="P355" s="166"/>
      <c r="Q355" s="166"/>
    </row>
    <row r="356" spans="2:17" s="167" customFormat="1" ht="24.95" customHeight="1" outlineLevel="1">
      <c r="B356" s="166"/>
      <c r="C356" s="166"/>
      <c r="D356" s="166"/>
      <c r="E356" s="166"/>
      <c r="F356" s="166"/>
      <c r="G356" s="166"/>
      <c r="H356" s="173"/>
      <c r="I356" s="168"/>
      <c r="J356" s="168"/>
      <c r="K356" s="166"/>
      <c r="L356" s="166"/>
      <c r="M356" s="166"/>
      <c r="N356" s="166"/>
      <c r="O356" s="166"/>
      <c r="P356" s="166"/>
      <c r="Q356" s="166"/>
    </row>
    <row r="357" spans="2:17" s="167" customFormat="1" ht="24.95" customHeight="1" outlineLevel="1">
      <c r="B357" s="166"/>
      <c r="C357" s="166"/>
      <c r="D357" s="166"/>
      <c r="E357" s="166"/>
      <c r="F357" s="166"/>
      <c r="G357" s="166"/>
      <c r="H357" s="173"/>
      <c r="I357" s="168"/>
      <c r="J357" s="168"/>
      <c r="K357" s="166"/>
      <c r="L357" s="166"/>
      <c r="M357" s="166"/>
      <c r="N357" s="166"/>
      <c r="O357" s="166"/>
      <c r="P357" s="166"/>
      <c r="Q357" s="166"/>
    </row>
    <row r="358" spans="2:17" s="167" customFormat="1" ht="24.95" customHeight="1" outlineLevel="1">
      <c r="B358" s="166"/>
      <c r="C358" s="166"/>
      <c r="D358" s="166"/>
      <c r="E358" s="166"/>
      <c r="F358" s="166"/>
      <c r="G358" s="166"/>
      <c r="H358" s="173"/>
      <c r="I358" s="168"/>
      <c r="J358" s="168"/>
      <c r="K358" s="166"/>
      <c r="L358" s="166"/>
      <c r="M358" s="166"/>
      <c r="N358" s="166"/>
      <c r="O358" s="166"/>
      <c r="P358" s="166"/>
      <c r="Q358" s="166"/>
    </row>
    <row r="359" spans="2:17" s="167" customFormat="1" ht="24.95" customHeight="1" outlineLevel="1">
      <c r="B359" s="166"/>
      <c r="C359" s="166"/>
      <c r="D359" s="166"/>
      <c r="E359" s="166"/>
      <c r="F359" s="166"/>
      <c r="G359" s="166"/>
      <c r="H359" s="173"/>
      <c r="I359" s="168"/>
      <c r="J359" s="168"/>
      <c r="K359" s="166"/>
      <c r="L359" s="166"/>
      <c r="M359" s="166"/>
      <c r="N359" s="166"/>
      <c r="O359" s="166"/>
      <c r="P359" s="166"/>
      <c r="Q359" s="166"/>
    </row>
    <row r="360" spans="2:17" s="167" customFormat="1" ht="24.95" customHeight="1" outlineLevel="1">
      <c r="B360" s="166"/>
      <c r="C360" s="166"/>
      <c r="D360" s="166"/>
      <c r="E360" s="166"/>
      <c r="F360" s="166"/>
      <c r="G360" s="166"/>
      <c r="H360" s="173"/>
      <c r="I360" s="168"/>
      <c r="J360" s="168"/>
      <c r="K360" s="166"/>
      <c r="L360" s="166"/>
      <c r="M360" s="166"/>
      <c r="N360" s="166"/>
      <c r="O360" s="166"/>
      <c r="P360" s="166"/>
      <c r="Q360" s="166"/>
    </row>
    <row r="361" spans="2:17" s="167" customFormat="1" ht="24.95" customHeight="1" outlineLevel="1">
      <c r="B361" s="166"/>
      <c r="C361" s="166"/>
      <c r="D361" s="166"/>
      <c r="E361" s="166"/>
      <c r="F361" s="166"/>
      <c r="G361" s="166"/>
      <c r="H361" s="173"/>
      <c r="I361" s="168"/>
      <c r="J361" s="168"/>
      <c r="K361" s="166"/>
      <c r="L361" s="166"/>
      <c r="M361" s="166"/>
      <c r="N361" s="166"/>
      <c r="O361" s="166"/>
      <c r="P361" s="166"/>
      <c r="Q361" s="166"/>
    </row>
    <row r="362" spans="2:17" s="167" customFormat="1" ht="24.95" customHeight="1" outlineLevel="1">
      <c r="B362" s="166"/>
      <c r="C362" s="166"/>
      <c r="D362" s="166"/>
      <c r="E362" s="166"/>
      <c r="F362" s="166"/>
      <c r="G362" s="166"/>
      <c r="H362" s="173"/>
      <c r="I362" s="168"/>
      <c r="J362" s="168"/>
      <c r="K362" s="166"/>
      <c r="L362" s="166"/>
      <c r="M362" s="166"/>
      <c r="N362" s="166"/>
      <c r="O362" s="166"/>
      <c r="P362" s="166"/>
      <c r="Q362" s="166"/>
    </row>
    <row r="363" spans="2:17" s="167" customFormat="1" ht="24.95" customHeight="1" outlineLevel="1">
      <c r="B363" s="166"/>
      <c r="C363" s="166"/>
      <c r="D363" s="166"/>
      <c r="E363" s="166"/>
      <c r="F363" s="166"/>
      <c r="G363" s="166"/>
      <c r="H363" s="173"/>
      <c r="I363" s="168"/>
      <c r="J363" s="168"/>
      <c r="K363" s="166"/>
      <c r="L363" s="166"/>
      <c r="M363" s="166"/>
      <c r="N363" s="166"/>
      <c r="O363" s="166"/>
      <c r="P363" s="166"/>
      <c r="Q363" s="166"/>
    </row>
    <row r="364" spans="2:17" s="167" customFormat="1" ht="24.95" customHeight="1" outlineLevel="1">
      <c r="B364" s="166"/>
      <c r="C364" s="166"/>
      <c r="D364" s="166"/>
      <c r="E364" s="166"/>
      <c r="F364" s="166"/>
      <c r="G364" s="166"/>
      <c r="H364" s="173"/>
      <c r="I364" s="168"/>
      <c r="J364" s="168"/>
      <c r="K364" s="166"/>
      <c r="L364" s="166"/>
      <c r="M364" s="166"/>
      <c r="N364" s="166"/>
      <c r="O364" s="166"/>
      <c r="P364" s="166"/>
      <c r="Q364" s="166"/>
    </row>
    <row r="365" spans="2:17" s="167" customFormat="1" ht="24.95" customHeight="1" outlineLevel="1">
      <c r="B365" s="166"/>
      <c r="C365" s="166"/>
      <c r="D365" s="166"/>
      <c r="E365" s="166"/>
      <c r="F365" s="166"/>
      <c r="G365" s="166"/>
      <c r="H365" s="173"/>
      <c r="I365" s="168"/>
      <c r="J365" s="168"/>
      <c r="K365" s="166"/>
      <c r="L365" s="166"/>
      <c r="M365" s="166"/>
      <c r="N365" s="166"/>
      <c r="O365" s="166"/>
      <c r="P365" s="166"/>
      <c r="Q365" s="166"/>
    </row>
    <row r="366" spans="2:17" s="167" customFormat="1" ht="24.95" customHeight="1" outlineLevel="1">
      <c r="B366" s="166"/>
      <c r="C366" s="166"/>
      <c r="D366" s="166"/>
      <c r="E366" s="166"/>
      <c r="F366" s="166"/>
      <c r="G366" s="166"/>
      <c r="H366" s="173"/>
      <c r="I366" s="168"/>
      <c r="J366" s="168"/>
      <c r="K366" s="166"/>
      <c r="L366" s="166"/>
      <c r="M366" s="166"/>
      <c r="N366" s="166"/>
      <c r="O366" s="166"/>
      <c r="P366" s="166"/>
      <c r="Q366" s="166"/>
    </row>
    <row r="367" spans="2:17" s="167" customFormat="1" ht="24.95" customHeight="1" outlineLevel="1">
      <c r="B367" s="166"/>
      <c r="C367" s="166"/>
      <c r="D367" s="166"/>
      <c r="E367" s="166"/>
      <c r="F367" s="166"/>
      <c r="G367" s="166"/>
      <c r="H367" s="173"/>
      <c r="I367" s="168"/>
      <c r="J367" s="168"/>
      <c r="K367" s="166"/>
      <c r="L367" s="166"/>
      <c r="M367" s="166"/>
      <c r="N367" s="166"/>
      <c r="O367" s="166"/>
      <c r="P367" s="166"/>
      <c r="Q367" s="166"/>
    </row>
    <row r="368" spans="2:17" s="167" customFormat="1" ht="24.95" customHeight="1" outlineLevel="1">
      <c r="B368" s="166"/>
      <c r="C368" s="166"/>
      <c r="D368" s="166"/>
      <c r="E368" s="166"/>
      <c r="F368" s="166"/>
      <c r="G368" s="166"/>
      <c r="H368" s="173"/>
      <c r="I368" s="168"/>
      <c r="J368" s="168"/>
      <c r="K368" s="166"/>
      <c r="L368" s="166"/>
      <c r="M368" s="166"/>
      <c r="N368" s="166"/>
      <c r="O368" s="166"/>
      <c r="P368" s="166"/>
      <c r="Q368" s="166"/>
    </row>
    <row r="369" spans="2:17" s="167" customFormat="1" ht="24.95" customHeight="1" outlineLevel="1">
      <c r="B369" s="166"/>
      <c r="C369" s="166"/>
      <c r="D369" s="166"/>
      <c r="E369" s="166"/>
      <c r="F369" s="166"/>
      <c r="G369" s="166"/>
      <c r="H369" s="173"/>
      <c r="I369" s="168"/>
      <c r="J369" s="168"/>
      <c r="K369" s="166"/>
      <c r="L369" s="166"/>
      <c r="M369" s="166"/>
      <c r="N369" s="166"/>
      <c r="O369" s="166"/>
      <c r="P369" s="166"/>
      <c r="Q369" s="166"/>
    </row>
    <row r="370" spans="2:17" s="167" customFormat="1" ht="24.95" customHeight="1" outlineLevel="1">
      <c r="B370" s="166"/>
      <c r="C370" s="166"/>
      <c r="D370" s="166"/>
      <c r="E370" s="166"/>
      <c r="F370" s="166"/>
      <c r="G370" s="166"/>
      <c r="H370" s="173"/>
      <c r="I370" s="168"/>
      <c r="J370" s="168"/>
      <c r="K370" s="166"/>
      <c r="L370" s="166"/>
      <c r="M370" s="166"/>
      <c r="N370" s="166"/>
      <c r="O370" s="166"/>
      <c r="P370" s="166"/>
      <c r="Q370" s="166"/>
    </row>
    <row r="371" spans="2:17" s="167" customFormat="1" ht="39.950000000000003" customHeight="1" outlineLevel="1">
      <c r="B371" s="166"/>
      <c r="C371" s="166"/>
      <c r="D371" s="166"/>
      <c r="E371" s="166"/>
      <c r="F371" s="166"/>
      <c r="G371" s="166"/>
      <c r="H371" s="173"/>
      <c r="I371" s="168"/>
      <c r="J371" s="168"/>
      <c r="K371" s="166"/>
      <c r="L371" s="166"/>
      <c r="M371" s="166"/>
      <c r="N371" s="166"/>
      <c r="O371" s="166"/>
      <c r="P371" s="166"/>
      <c r="Q371" s="166"/>
    </row>
    <row r="372" spans="2:17" s="167" customFormat="1" ht="39.950000000000003" customHeight="1" outlineLevel="1">
      <c r="B372" s="166"/>
      <c r="C372" s="166"/>
      <c r="D372" s="166"/>
      <c r="E372" s="166"/>
      <c r="F372" s="166"/>
      <c r="G372" s="166"/>
      <c r="H372" s="173"/>
      <c r="I372" s="168"/>
      <c r="J372" s="168"/>
      <c r="K372" s="166"/>
      <c r="L372" s="166"/>
      <c r="M372" s="166"/>
      <c r="N372" s="166"/>
      <c r="O372" s="166"/>
      <c r="P372" s="166"/>
      <c r="Q372" s="166"/>
    </row>
    <row r="373" spans="2:17" s="167" customFormat="1" ht="39.950000000000003" customHeight="1" outlineLevel="1">
      <c r="B373" s="166"/>
      <c r="C373" s="166"/>
      <c r="D373" s="166"/>
      <c r="E373" s="166"/>
      <c r="F373" s="166"/>
      <c r="G373" s="166"/>
      <c r="H373" s="173"/>
      <c r="I373" s="168"/>
      <c r="J373" s="168"/>
      <c r="K373" s="166"/>
      <c r="L373" s="166"/>
      <c r="M373" s="166"/>
      <c r="N373" s="166"/>
      <c r="O373" s="166"/>
      <c r="P373" s="166"/>
      <c r="Q373" s="166"/>
    </row>
    <row r="374" spans="2:17" s="167" customFormat="1" ht="39.950000000000003" customHeight="1" outlineLevel="1">
      <c r="B374" s="166"/>
      <c r="C374" s="166"/>
      <c r="D374" s="166"/>
      <c r="E374" s="166"/>
      <c r="F374" s="166"/>
      <c r="G374" s="166"/>
      <c r="H374" s="173"/>
      <c r="I374" s="168"/>
      <c r="J374" s="168"/>
      <c r="K374" s="166"/>
      <c r="L374" s="166"/>
      <c r="M374" s="166"/>
      <c r="N374" s="166"/>
      <c r="O374" s="166"/>
      <c r="P374" s="166"/>
      <c r="Q374" s="166"/>
    </row>
    <row r="375" spans="2:17" s="167" customFormat="1" ht="24.95" customHeight="1" outlineLevel="1">
      <c r="B375" s="166"/>
      <c r="C375" s="166"/>
      <c r="D375" s="166"/>
      <c r="E375" s="166"/>
      <c r="F375" s="166"/>
      <c r="G375" s="166"/>
      <c r="H375" s="173"/>
      <c r="I375" s="168"/>
      <c r="J375" s="168"/>
      <c r="K375" s="166"/>
      <c r="L375" s="166"/>
      <c r="M375" s="166"/>
      <c r="N375" s="166"/>
      <c r="O375" s="166"/>
      <c r="P375" s="166"/>
      <c r="Q375" s="166"/>
    </row>
    <row r="376" spans="2:17" s="167" customFormat="1" ht="24.95" customHeight="1" outlineLevel="1">
      <c r="B376" s="166"/>
      <c r="C376" s="166"/>
      <c r="D376" s="166"/>
      <c r="E376" s="166"/>
      <c r="F376" s="166"/>
      <c r="G376" s="166"/>
      <c r="H376" s="173"/>
      <c r="I376" s="168"/>
      <c r="J376" s="168"/>
      <c r="K376" s="166"/>
      <c r="L376" s="166"/>
      <c r="M376" s="166"/>
      <c r="N376" s="166"/>
      <c r="O376" s="166"/>
      <c r="P376" s="166"/>
      <c r="Q376" s="166"/>
    </row>
    <row r="377" spans="2:17" s="167" customFormat="1" ht="39.950000000000003" customHeight="1" outlineLevel="1">
      <c r="B377" s="166"/>
      <c r="C377" s="166"/>
      <c r="D377" s="166"/>
      <c r="E377" s="166"/>
      <c r="F377" s="166"/>
      <c r="G377" s="166"/>
      <c r="H377" s="173"/>
      <c r="I377" s="168"/>
      <c r="J377" s="168"/>
      <c r="K377" s="166"/>
      <c r="L377" s="166"/>
      <c r="M377" s="166"/>
      <c r="N377" s="166"/>
      <c r="O377" s="166"/>
      <c r="P377" s="166"/>
      <c r="Q377" s="166"/>
    </row>
    <row r="378" spans="2:17" s="167" customFormat="1" ht="24.95" customHeight="1" outlineLevel="1">
      <c r="B378" s="166"/>
      <c r="C378" s="166"/>
      <c r="D378" s="166"/>
      <c r="E378" s="166"/>
      <c r="F378" s="166"/>
      <c r="G378" s="166"/>
      <c r="H378" s="173"/>
      <c r="I378" s="168"/>
      <c r="J378" s="168"/>
      <c r="K378" s="166"/>
      <c r="L378" s="166"/>
      <c r="M378" s="166"/>
      <c r="N378" s="166"/>
      <c r="O378" s="166"/>
      <c r="P378" s="166"/>
      <c r="Q378" s="166"/>
    </row>
    <row r="379" spans="2:17" s="167" customFormat="1" ht="24.95" customHeight="1" outlineLevel="1">
      <c r="B379" s="166"/>
      <c r="C379" s="166"/>
      <c r="D379" s="166"/>
      <c r="E379" s="166"/>
      <c r="F379" s="166"/>
      <c r="G379" s="166"/>
      <c r="H379" s="173"/>
      <c r="I379" s="168"/>
      <c r="J379" s="168"/>
      <c r="K379" s="166"/>
      <c r="L379" s="166"/>
      <c r="M379" s="166"/>
      <c r="N379" s="166"/>
      <c r="O379" s="166"/>
      <c r="P379" s="166"/>
      <c r="Q379" s="166"/>
    </row>
    <row r="380" spans="2:17" s="167" customFormat="1" ht="24.95" customHeight="1" outlineLevel="1">
      <c r="B380" s="166"/>
      <c r="C380" s="166"/>
      <c r="D380" s="166"/>
      <c r="E380" s="166"/>
      <c r="F380" s="166"/>
      <c r="G380" s="166"/>
      <c r="H380" s="173"/>
      <c r="I380" s="168"/>
      <c r="J380" s="168"/>
      <c r="K380" s="166"/>
      <c r="L380" s="166"/>
      <c r="M380" s="166"/>
      <c r="N380" s="166"/>
      <c r="O380" s="166"/>
      <c r="P380" s="166"/>
      <c r="Q380" s="166"/>
    </row>
    <row r="381" spans="2:17" s="167" customFormat="1" ht="24.95" customHeight="1" outlineLevel="1">
      <c r="B381" s="166"/>
      <c r="C381" s="166"/>
      <c r="D381" s="166"/>
      <c r="E381" s="166"/>
      <c r="F381" s="166"/>
      <c r="G381" s="166"/>
      <c r="H381" s="173"/>
      <c r="I381" s="168"/>
      <c r="J381" s="168"/>
      <c r="K381" s="166"/>
      <c r="L381" s="166"/>
      <c r="M381" s="166"/>
      <c r="N381" s="166"/>
      <c r="O381" s="166"/>
      <c r="P381" s="166"/>
      <c r="Q381" s="166"/>
    </row>
    <row r="382" spans="2:17" s="167" customFormat="1" ht="24.95" customHeight="1" outlineLevel="1">
      <c r="B382" s="166"/>
      <c r="C382" s="166"/>
      <c r="D382" s="166"/>
      <c r="E382" s="166"/>
      <c r="F382" s="166"/>
      <c r="G382" s="166"/>
      <c r="H382" s="173"/>
      <c r="I382" s="168"/>
      <c r="J382" s="168"/>
      <c r="K382" s="166"/>
      <c r="L382" s="166"/>
      <c r="M382" s="166"/>
      <c r="N382" s="166"/>
      <c r="O382" s="166"/>
      <c r="P382" s="166"/>
      <c r="Q382" s="166"/>
    </row>
    <row r="383" spans="2:17" s="167" customFormat="1" ht="24.95" customHeight="1" outlineLevel="1">
      <c r="B383" s="166"/>
      <c r="C383" s="166"/>
      <c r="D383" s="166"/>
      <c r="E383" s="166"/>
      <c r="F383" s="166"/>
      <c r="G383" s="166"/>
      <c r="H383" s="173"/>
      <c r="I383" s="168"/>
      <c r="J383" s="168"/>
      <c r="K383" s="166"/>
      <c r="L383" s="166"/>
      <c r="M383" s="166"/>
      <c r="N383" s="166"/>
      <c r="O383" s="166"/>
      <c r="P383" s="166"/>
      <c r="Q383" s="166"/>
    </row>
    <row r="384" spans="2:17" s="167" customFormat="1" ht="24.95" customHeight="1" outlineLevel="1">
      <c r="B384" s="166"/>
      <c r="C384" s="166"/>
      <c r="D384" s="166"/>
      <c r="E384" s="166"/>
      <c r="F384" s="166"/>
      <c r="G384" s="166"/>
      <c r="H384" s="173"/>
      <c r="I384" s="168"/>
      <c r="J384" s="168"/>
      <c r="K384" s="166"/>
      <c r="L384" s="166"/>
      <c r="M384" s="166"/>
      <c r="N384" s="166"/>
      <c r="O384" s="166"/>
      <c r="P384" s="166"/>
      <c r="Q384" s="166"/>
    </row>
    <row r="385" spans="1:36" s="167" customFormat="1" ht="24.95" customHeight="1" outlineLevel="1">
      <c r="B385" s="166"/>
      <c r="C385" s="166"/>
      <c r="D385" s="166"/>
      <c r="E385" s="166"/>
      <c r="F385" s="166"/>
      <c r="G385" s="166"/>
      <c r="H385" s="173"/>
      <c r="I385" s="168"/>
      <c r="J385" s="168"/>
      <c r="K385" s="166"/>
      <c r="L385" s="166"/>
      <c r="M385" s="166"/>
      <c r="N385" s="166"/>
      <c r="O385" s="166"/>
      <c r="P385" s="166"/>
      <c r="Q385" s="166"/>
    </row>
    <row r="386" spans="1:36" s="167" customFormat="1" ht="24.95" customHeight="1" outlineLevel="1">
      <c r="B386" s="166"/>
      <c r="C386" s="166"/>
      <c r="D386" s="166"/>
      <c r="E386" s="166"/>
      <c r="F386" s="166"/>
      <c r="G386" s="166"/>
      <c r="H386" s="173"/>
      <c r="I386" s="168"/>
      <c r="J386" s="168"/>
      <c r="K386" s="166"/>
      <c r="L386" s="166"/>
      <c r="M386" s="166"/>
      <c r="N386" s="166"/>
      <c r="O386" s="166"/>
      <c r="P386" s="166"/>
      <c r="Q386" s="166"/>
    </row>
    <row r="387" spans="1:36" s="167" customFormat="1" ht="24.95" customHeight="1" outlineLevel="1">
      <c r="B387" s="166"/>
      <c r="C387" s="166"/>
      <c r="D387" s="166"/>
      <c r="E387" s="166"/>
      <c r="F387" s="166"/>
      <c r="G387" s="166"/>
      <c r="H387" s="173"/>
      <c r="I387" s="168"/>
      <c r="J387" s="168"/>
      <c r="K387" s="166"/>
      <c r="L387" s="166"/>
      <c r="M387" s="166"/>
      <c r="N387" s="166"/>
      <c r="O387" s="166"/>
      <c r="P387" s="166"/>
      <c r="Q387" s="166"/>
    </row>
    <row r="388" spans="1:36" s="167" customFormat="1" ht="24.95" customHeight="1" outlineLevel="1">
      <c r="B388" s="166"/>
      <c r="C388" s="166"/>
      <c r="D388" s="166"/>
      <c r="E388" s="166"/>
      <c r="F388" s="166"/>
      <c r="G388" s="166"/>
      <c r="H388" s="173"/>
      <c r="I388" s="168"/>
      <c r="J388" s="168"/>
      <c r="K388" s="166"/>
      <c r="L388" s="166"/>
      <c r="M388" s="166"/>
      <c r="N388" s="166"/>
      <c r="O388" s="166"/>
      <c r="P388" s="166"/>
      <c r="Q388" s="166"/>
    </row>
    <row r="389" spans="1:36" s="167" customFormat="1" ht="24.95" customHeight="1" outlineLevel="1">
      <c r="B389" s="166"/>
      <c r="C389" s="166"/>
      <c r="D389" s="166"/>
      <c r="E389" s="166"/>
      <c r="F389" s="166"/>
      <c r="G389" s="166"/>
      <c r="H389" s="173"/>
      <c r="I389" s="168"/>
      <c r="J389" s="168"/>
      <c r="K389" s="166"/>
      <c r="L389" s="166"/>
      <c r="M389" s="166"/>
      <c r="N389" s="166"/>
      <c r="O389" s="166"/>
      <c r="P389" s="166"/>
      <c r="Q389" s="166"/>
    </row>
    <row r="390" spans="1:36" s="167" customFormat="1" ht="24.95" customHeight="1" outlineLevel="1">
      <c r="B390" s="166"/>
      <c r="C390" s="166"/>
      <c r="D390" s="166"/>
      <c r="E390" s="166"/>
      <c r="F390" s="166"/>
      <c r="G390" s="166"/>
      <c r="H390" s="173"/>
      <c r="I390" s="168"/>
      <c r="J390" s="168"/>
      <c r="K390" s="166"/>
      <c r="L390" s="166"/>
      <c r="M390" s="166"/>
      <c r="N390" s="166"/>
      <c r="O390" s="166"/>
      <c r="P390" s="166"/>
      <c r="Q390" s="166"/>
    </row>
    <row r="391" spans="1:36" s="167" customFormat="1" ht="24.95" customHeight="1" outlineLevel="1">
      <c r="B391" s="166"/>
      <c r="C391" s="166"/>
      <c r="D391" s="166"/>
      <c r="E391" s="166"/>
      <c r="F391" s="166"/>
      <c r="G391" s="166"/>
      <c r="H391" s="173"/>
      <c r="I391" s="168"/>
      <c r="J391" s="168"/>
      <c r="K391" s="166"/>
      <c r="L391" s="166"/>
      <c r="M391" s="166"/>
      <c r="N391" s="166"/>
      <c r="O391" s="166"/>
      <c r="P391" s="166"/>
      <c r="Q391" s="166"/>
    </row>
    <row r="392" spans="1:36" s="167" customFormat="1" ht="24.95" customHeight="1" outlineLevel="1">
      <c r="B392" s="166"/>
      <c r="C392" s="166"/>
      <c r="D392" s="166"/>
      <c r="E392" s="166"/>
      <c r="F392" s="166"/>
      <c r="G392" s="166"/>
      <c r="H392" s="173"/>
      <c r="I392" s="168"/>
      <c r="J392" s="168"/>
      <c r="K392" s="166"/>
      <c r="L392" s="166"/>
      <c r="M392" s="166"/>
      <c r="N392" s="166"/>
      <c r="O392" s="166"/>
      <c r="P392" s="166"/>
      <c r="Q392" s="166"/>
    </row>
    <row r="393" spans="1:36" s="167" customFormat="1" ht="24.95" customHeight="1" outlineLevel="1">
      <c r="B393" s="166"/>
      <c r="C393" s="166"/>
      <c r="D393" s="166"/>
      <c r="E393" s="166"/>
      <c r="F393" s="166"/>
      <c r="G393" s="166"/>
      <c r="H393" s="173"/>
      <c r="I393" s="168"/>
      <c r="J393" s="168"/>
      <c r="K393" s="166"/>
      <c r="L393" s="166"/>
      <c r="M393" s="166"/>
      <c r="N393" s="166"/>
      <c r="O393" s="166"/>
      <c r="P393" s="166"/>
      <c r="Q393" s="166"/>
    </row>
    <row r="394" spans="1:36" s="167" customFormat="1" ht="24.95" customHeight="1" outlineLevel="1">
      <c r="B394" s="166"/>
      <c r="C394" s="166"/>
      <c r="D394" s="166"/>
      <c r="E394" s="166"/>
      <c r="F394" s="166"/>
      <c r="G394" s="166"/>
      <c r="H394" s="173"/>
      <c r="I394" s="168"/>
      <c r="J394" s="168"/>
      <c r="K394" s="166"/>
      <c r="L394" s="166"/>
      <c r="M394" s="166"/>
      <c r="N394" s="166"/>
      <c r="O394" s="166"/>
      <c r="P394" s="166"/>
      <c r="Q394" s="166"/>
    </row>
    <row r="395" spans="1:36" s="167" customFormat="1" ht="24.95" customHeight="1" outlineLevel="1">
      <c r="B395" s="166"/>
      <c r="C395" s="166"/>
      <c r="D395" s="166"/>
      <c r="E395" s="166"/>
      <c r="F395" s="166"/>
      <c r="G395" s="166"/>
      <c r="H395" s="173"/>
      <c r="I395" s="168"/>
      <c r="J395" s="168"/>
      <c r="K395" s="166"/>
      <c r="L395" s="166"/>
      <c r="M395" s="166"/>
      <c r="N395" s="166"/>
      <c r="O395" s="166"/>
      <c r="P395" s="166"/>
      <c r="Q395" s="166"/>
    </row>
    <row r="396" spans="1:36" s="196" customFormat="1" ht="9.9499999999999993" customHeight="1">
      <c r="A396" s="167"/>
      <c r="B396" s="166"/>
      <c r="C396" s="166"/>
      <c r="D396" s="166"/>
      <c r="E396" s="166"/>
      <c r="F396" s="166"/>
      <c r="G396" s="166"/>
      <c r="H396" s="173"/>
      <c r="I396" s="168"/>
      <c r="J396" s="168"/>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row>
    <row r="397" spans="1:36" s="169" customFormat="1" ht="24.95" customHeight="1">
      <c r="B397" s="166"/>
      <c r="C397" s="166"/>
      <c r="D397" s="166"/>
      <c r="E397" s="166"/>
      <c r="F397" s="166"/>
      <c r="G397" s="166"/>
      <c r="H397" s="173"/>
      <c r="I397" s="168"/>
      <c r="J397" s="168"/>
      <c r="K397" s="166"/>
      <c r="L397" s="166"/>
      <c r="M397" s="166"/>
      <c r="N397" s="166"/>
      <c r="O397" s="166"/>
      <c r="P397" s="166"/>
      <c r="Q397" s="166"/>
    </row>
    <row r="398" spans="1:36" s="167" customFormat="1" ht="24.95" customHeight="1" outlineLevel="1">
      <c r="B398" s="166"/>
      <c r="C398" s="166"/>
      <c r="D398" s="166"/>
      <c r="E398" s="166"/>
      <c r="F398" s="166"/>
      <c r="G398" s="166"/>
      <c r="H398" s="173"/>
      <c r="I398" s="168"/>
      <c r="J398" s="168"/>
      <c r="K398" s="166"/>
      <c r="L398" s="166"/>
      <c r="M398" s="166"/>
      <c r="N398" s="166"/>
      <c r="O398" s="166"/>
      <c r="P398" s="166"/>
      <c r="Q398" s="166"/>
    </row>
    <row r="399" spans="1:36" s="167" customFormat="1" ht="24.95" customHeight="1" outlineLevel="1">
      <c r="B399" s="166"/>
      <c r="C399" s="166"/>
      <c r="D399" s="166"/>
      <c r="E399" s="166"/>
      <c r="F399" s="166"/>
      <c r="G399" s="166"/>
      <c r="H399" s="173"/>
      <c r="I399" s="168"/>
      <c r="J399" s="168"/>
      <c r="K399" s="166"/>
      <c r="L399" s="166"/>
      <c r="M399" s="166"/>
      <c r="N399" s="166"/>
      <c r="O399" s="166"/>
      <c r="P399" s="166"/>
      <c r="Q399" s="166"/>
    </row>
    <row r="400" spans="1:36" s="167" customFormat="1" ht="24.95" customHeight="1" outlineLevel="1">
      <c r="B400" s="166"/>
      <c r="C400" s="166"/>
      <c r="D400" s="166"/>
      <c r="E400" s="166"/>
      <c r="F400" s="166"/>
      <c r="G400" s="166"/>
      <c r="H400" s="173"/>
      <c r="I400" s="168"/>
      <c r="J400" s="168"/>
      <c r="K400" s="166"/>
      <c r="L400" s="166"/>
      <c r="M400" s="166"/>
      <c r="N400" s="166"/>
      <c r="O400" s="166"/>
      <c r="P400" s="166"/>
      <c r="Q400" s="166"/>
    </row>
    <row r="401" spans="2:17" s="167" customFormat="1" ht="24.95" customHeight="1" outlineLevel="1">
      <c r="B401" s="166"/>
      <c r="C401" s="166"/>
      <c r="D401" s="166"/>
      <c r="E401" s="166"/>
      <c r="F401" s="166"/>
      <c r="G401" s="166"/>
      <c r="H401" s="173"/>
      <c r="I401" s="168"/>
      <c r="J401" s="168"/>
      <c r="K401" s="166"/>
      <c r="L401" s="166"/>
      <c r="M401" s="166"/>
      <c r="N401" s="166"/>
      <c r="O401" s="166"/>
      <c r="P401" s="166"/>
      <c r="Q401" s="166"/>
    </row>
    <row r="402" spans="2:17" s="167" customFormat="1" ht="24.95" customHeight="1" outlineLevel="1">
      <c r="B402" s="166"/>
      <c r="C402" s="166"/>
      <c r="D402" s="166"/>
      <c r="E402" s="166"/>
      <c r="F402" s="166"/>
      <c r="G402" s="166"/>
      <c r="H402" s="173"/>
      <c r="I402" s="168"/>
      <c r="J402" s="168"/>
      <c r="K402" s="166"/>
      <c r="L402" s="166"/>
      <c r="M402" s="166"/>
      <c r="N402" s="166"/>
      <c r="O402" s="166"/>
      <c r="P402" s="166"/>
      <c r="Q402" s="166"/>
    </row>
    <row r="403" spans="2:17" s="167" customFormat="1" ht="24.95" customHeight="1" outlineLevel="1">
      <c r="B403" s="166"/>
      <c r="C403" s="166"/>
      <c r="D403" s="166"/>
      <c r="E403" s="166"/>
      <c r="F403" s="166"/>
      <c r="G403" s="166"/>
      <c r="H403" s="173"/>
      <c r="I403" s="168"/>
      <c r="J403" s="168"/>
      <c r="K403" s="166"/>
      <c r="L403" s="166"/>
      <c r="M403" s="166"/>
      <c r="N403" s="166"/>
      <c r="O403" s="166"/>
      <c r="P403" s="166"/>
      <c r="Q403" s="166"/>
    </row>
    <row r="404" spans="2:17" s="167" customFormat="1" ht="24.95" customHeight="1" outlineLevel="1">
      <c r="B404" s="166"/>
      <c r="C404" s="166"/>
      <c r="D404" s="166"/>
      <c r="E404" s="166"/>
      <c r="F404" s="166"/>
      <c r="G404" s="166"/>
      <c r="H404" s="173"/>
      <c r="I404" s="168"/>
      <c r="J404" s="168"/>
      <c r="K404" s="166"/>
      <c r="L404" s="166"/>
      <c r="M404" s="166"/>
      <c r="N404" s="166"/>
      <c r="O404" s="166"/>
      <c r="P404" s="166"/>
      <c r="Q404" s="166"/>
    </row>
    <row r="405" spans="2:17" s="167" customFormat="1" ht="24.95" customHeight="1" outlineLevel="1">
      <c r="B405" s="166"/>
      <c r="C405" s="166"/>
      <c r="D405" s="166"/>
      <c r="E405" s="166"/>
      <c r="F405" s="166"/>
      <c r="G405" s="166"/>
      <c r="H405" s="173"/>
      <c r="I405" s="168"/>
      <c r="J405" s="168"/>
      <c r="K405" s="166"/>
      <c r="L405" s="166"/>
      <c r="M405" s="166"/>
      <c r="N405" s="166"/>
      <c r="O405" s="166"/>
      <c r="P405" s="166"/>
      <c r="Q405" s="166"/>
    </row>
    <row r="406" spans="2:17" s="167" customFormat="1" ht="24.95" customHeight="1" outlineLevel="1">
      <c r="B406" s="166"/>
      <c r="C406" s="166"/>
      <c r="D406" s="166"/>
      <c r="E406" s="166"/>
      <c r="F406" s="166"/>
      <c r="G406" s="166"/>
      <c r="H406" s="173"/>
      <c r="I406" s="168"/>
      <c r="J406" s="168"/>
      <c r="K406" s="166"/>
      <c r="L406" s="166"/>
      <c r="M406" s="166"/>
      <c r="N406" s="166"/>
      <c r="O406" s="166"/>
      <c r="P406" s="166"/>
      <c r="Q406" s="166"/>
    </row>
    <row r="407" spans="2:17" s="167" customFormat="1" ht="24.95" customHeight="1" outlineLevel="1">
      <c r="B407" s="166"/>
      <c r="C407" s="166"/>
      <c r="D407" s="166"/>
      <c r="E407" s="166"/>
      <c r="F407" s="166"/>
      <c r="G407" s="166"/>
      <c r="H407" s="173"/>
      <c r="I407" s="168"/>
      <c r="J407" s="168"/>
      <c r="K407" s="166"/>
      <c r="L407" s="166"/>
      <c r="M407" s="166"/>
      <c r="N407" s="166"/>
      <c r="O407" s="166"/>
      <c r="P407" s="166"/>
      <c r="Q407" s="166"/>
    </row>
    <row r="408" spans="2:17" s="167" customFormat="1" ht="24.95" customHeight="1" outlineLevel="1">
      <c r="B408" s="166"/>
      <c r="C408" s="166"/>
      <c r="D408" s="166"/>
      <c r="E408" s="166"/>
      <c r="F408" s="166"/>
      <c r="G408" s="166"/>
      <c r="H408" s="173"/>
      <c r="I408" s="168"/>
      <c r="J408" s="168"/>
      <c r="K408" s="166"/>
      <c r="L408" s="166"/>
      <c r="M408" s="166"/>
      <c r="N408" s="166"/>
      <c r="O408" s="166"/>
      <c r="P408" s="166"/>
      <c r="Q408" s="166"/>
    </row>
    <row r="409" spans="2:17" s="167" customFormat="1" ht="24.95" customHeight="1" outlineLevel="1">
      <c r="B409" s="166"/>
      <c r="C409" s="166"/>
      <c r="D409" s="166"/>
      <c r="E409" s="166"/>
      <c r="F409" s="166"/>
      <c r="G409" s="166"/>
      <c r="H409" s="173"/>
      <c r="I409" s="168"/>
      <c r="J409" s="168"/>
      <c r="K409" s="166"/>
      <c r="L409" s="166"/>
      <c r="M409" s="166"/>
      <c r="N409" s="166"/>
      <c r="O409" s="166"/>
      <c r="P409" s="166"/>
      <c r="Q409" s="166"/>
    </row>
    <row r="410" spans="2:17" s="167" customFormat="1" ht="24.95" customHeight="1" outlineLevel="1">
      <c r="B410" s="166"/>
      <c r="C410" s="166"/>
      <c r="D410" s="166"/>
      <c r="E410" s="166"/>
      <c r="F410" s="166"/>
      <c r="G410" s="166"/>
      <c r="H410" s="173"/>
      <c r="I410" s="168"/>
      <c r="J410" s="168"/>
      <c r="K410" s="166"/>
      <c r="L410" s="166"/>
      <c r="M410" s="166"/>
      <c r="N410" s="166"/>
      <c r="O410" s="166"/>
      <c r="P410" s="166"/>
      <c r="Q410" s="166"/>
    </row>
    <row r="411" spans="2:17" s="167" customFormat="1" ht="24.95" customHeight="1" outlineLevel="1">
      <c r="B411" s="166"/>
      <c r="C411" s="166"/>
      <c r="D411" s="166"/>
      <c r="E411" s="166"/>
      <c r="F411" s="166"/>
      <c r="G411" s="166"/>
      <c r="H411" s="173"/>
      <c r="I411" s="168"/>
      <c r="J411" s="168"/>
      <c r="K411" s="166"/>
      <c r="L411" s="166"/>
      <c r="M411" s="166"/>
      <c r="N411" s="166"/>
      <c r="O411" s="166"/>
      <c r="P411" s="166"/>
      <c r="Q411" s="166"/>
    </row>
    <row r="412" spans="2:17" s="167" customFormat="1" ht="24.95" customHeight="1" outlineLevel="1">
      <c r="B412" s="166"/>
      <c r="C412" s="166"/>
      <c r="D412" s="166"/>
      <c r="E412" s="166"/>
      <c r="F412" s="166"/>
      <c r="G412" s="166"/>
      <c r="H412" s="173"/>
      <c r="I412" s="168"/>
      <c r="J412" s="168"/>
      <c r="K412" s="166"/>
      <c r="L412" s="166"/>
      <c r="M412" s="166"/>
      <c r="N412" s="166"/>
      <c r="O412" s="166"/>
      <c r="P412" s="166"/>
      <c r="Q412" s="166"/>
    </row>
    <row r="413" spans="2:17" s="167" customFormat="1" ht="24.95" customHeight="1" outlineLevel="1">
      <c r="B413" s="166"/>
      <c r="C413" s="166"/>
      <c r="D413" s="166"/>
      <c r="E413" s="166"/>
      <c r="F413" s="166"/>
      <c r="G413" s="166"/>
      <c r="H413" s="173"/>
      <c r="I413" s="168"/>
      <c r="J413" s="168"/>
      <c r="K413" s="166"/>
      <c r="L413" s="166"/>
      <c r="M413" s="166"/>
      <c r="N413" s="166"/>
      <c r="O413" s="166"/>
      <c r="P413" s="166"/>
      <c r="Q413" s="166"/>
    </row>
    <row r="414" spans="2:17" s="167" customFormat="1" ht="24.95" customHeight="1" outlineLevel="1">
      <c r="B414" s="166"/>
      <c r="C414" s="166"/>
      <c r="D414" s="166"/>
      <c r="E414" s="166"/>
      <c r="F414" s="166"/>
      <c r="G414" s="166"/>
      <c r="H414" s="173"/>
      <c r="I414" s="168"/>
      <c r="J414" s="168"/>
      <c r="K414" s="166"/>
      <c r="L414" s="166"/>
      <c r="M414" s="166"/>
      <c r="N414" s="166"/>
      <c r="O414" s="166"/>
      <c r="P414" s="166"/>
      <c r="Q414" s="166"/>
    </row>
    <row r="415" spans="2:17" s="167" customFormat="1" ht="24.95" customHeight="1" outlineLevel="1">
      <c r="B415" s="166"/>
      <c r="C415" s="166"/>
      <c r="D415" s="166"/>
      <c r="E415" s="166"/>
      <c r="F415" s="166"/>
      <c r="G415" s="166"/>
      <c r="H415" s="173"/>
      <c r="I415" s="168"/>
      <c r="J415" s="168"/>
      <c r="K415" s="166"/>
      <c r="L415" s="166"/>
      <c r="M415" s="166"/>
      <c r="N415" s="166"/>
      <c r="O415" s="166"/>
      <c r="P415" s="166"/>
      <c r="Q415" s="166"/>
    </row>
    <row r="416" spans="2:17" s="167" customFormat="1" ht="39.950000000000003" customHeight="1" outlineLevel="1">
      <c r="B416" s="166"/>
      <c r="C416" s="166"/>
      <c r="D416" s="166"/>
      <c r="E416" s="166"/>
      <c r="F416" s="166"/>
      <c r="G416" s="166"/>
      <c r="H416" s="173"/>
      <c r="I416" s="168"/>
      <c r="J416" s="168"/>
      <c r="K416" s="166"/>
      <c r="L416" s="166"/>
      <c r="M416" s="166"/>
      <c r="N416" s="166"/>
      <c r="O416" s="166"/>
      <c r="P416" s="166"/>
      <c r="Q416" s="166"/>
    </row>
    <row r="417" spans="1:36" s="167" customFormat="1" ht="24.95" customHeight="1" outlineLevel="1">
      <c r="B417" s="166"/>
      <c r="C417" s="166"/>
      <c r="D417" s="166"/>
      <c r="E417" s="166"/>
      <c r="F417" s="166"/>
      <c r="G417" s="166"/>
      <c r="H417" s="173"/>
      <c r="I417" s="168"/>
      <c r="J417" s="168"/>
      <c r="K417" s="166"/>
      <c r="L417" s="166"/>
      <c r="M417" s="166"/>
      <c r="N417" s="166"/>
      <c r="O417" s="166"/>
      <c r="P417" s="166"/>
      <c r="Q417" s="166"/>
    </row>
    <row r="418" spans="1:36" s="196" customFormat="1" ht="9.9499999999999993" customHeight="1">
      <c r="A418" s="167"/>
      <c r="B418" s="166"/>
      <c r="C418" s="166"/>
      <c r="D418" s="166"/>
      <c r="E418" s="166"/>
      <c r="F418" s="166"/>
      <c r="G418" s="166"/>
      <c r="H418" s="173"/>
      <c r="I418" s="168"/>
      <c r="J418" s="168"/>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row>
    <row r="419" spans="1:36" s="169" customFormat="1" ht="24.95" customHeight="1">
      <c r="B419" s="166"/>
      <c r="C419" s="166"/>
      <c r="D419" s="166"/>
      <c r="E419" s="166"/>
      <c r="F419" s="166"/>
      <c r="G419" s="166"/>
      <c r="H419" s="173"/>
      <c r="I419" s="168"/>
      <c r="J419" s="168"/>
      <c r="K419" s="166"/>
      <c r="L419" s="166"/>
      <c r="M419" s="166"/>
      <c r="N419" s="166"/>
      <c r="O419" s="166"/>
      <c r="P419" s="166"/>
      <c r="Q419" s="166"/>
    </row>
    <row r="420" spans="1:36" s="167" customFormat="1" ht="24.95" customHeight="1" outlineLevel="1">
      <c r="B420" s="166"/>
      <c r="C420" s="166"/>
      <c r="D420" s="166"/>
      <c r="E420" s="166"/>
      <c r="F420" s="166"/>
      <c r="G420" s="166"/>
      <c r="H420" s="173"/>
      <c r="I420" s="168"/>
      <c r="J420" s="168"/>
      <c r="K420" s="166"/>
      <c r="L420" s="166"/>
      <c r="M420" s="166"/>
      <c r="N420" s="166"/>
      <c r="O420" s="166"/>
      <c r="P420" s="166"/>
      <c r="Q420" s="166"/>
    </row>
    <row r="421" spans="1:36" s="196" customFormat="1" ht="9.9499999999999993" customHeight="1">
      <c r="A421" s="167"/>
      <c r="B421" s="166"/>
      <c r="C421" s="166"/>
      <c r="D421" s="166"/>
      <c r="E421" s="166"/>
      <c r="F421" s="166"/>
      <c r="G421" s="166"/>
      <c r="H421" s="173"/>
      <c r="I421" s="168"/>
      <c r="J421" s="168"/>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row>
    <row r="422" spans="1:36" s="169" customFormat="1" ht="24.95" customHeight="1">
      <c r="B422" s="166"/>
      <c r="C422" s="166"/>
      <c r="D422" s="166"/>
      <c r="E422" s="166"/>
      <c r="F422" s="166"/>
      <c r="G422" s="166"/>
      <c r="H422" s="173"/>
      <c r="I422" s="168"/>
      <c r="J422" s="168"/>
      <c r="K422" s="166"/>
      <c r="L422" s="166"/>
      <c r="M422" s="166"/>
      <c r="N422" s="166"/>
      <c r="O422" s="166"/>
      <c r="P422" s="166"/>
      <c r="Q422" s="166"/>
    </row>
    <row r="423" spans="1:36" s="167" customFormat="1" ht="24.95" customHeight="1" outlineLevel="1">
      <c r="B423" s="166"/>
      <c r="C423" s="166"/>
      <c r="D423" s="166"/>
      <c r="E423" s="166"/>
      <c r="F423" s="166"/>
      <c r="G423" s="166"/>
      <c r="H423" s="173"/>
      <c r="I423" s="168"/>
      <c r="J423" s="168"/>
      <c r="K423" s="166"/>
      <c r="L423" s="166"/>
      <c r="M423" s="166"/>
      <c r="N423" s="166"/>
      <c r="O423" s="166"/>
      <c r="P423" s="166"/>
      <c r="Q423" s="166"/>
    </row>
    <row r="424" spans="1:36" s="167" customFormat="1" ht="24.95" customHeight="1" outlineLevel="1">
      <c r="B424" s="166"/>
      <c r="C424" s="166"/>
      <c r="D424" s="166"/>
      <c r="E424" s="166"/>
      <c r="F424" s="166"/>
      <c r="G424" s="166"/>
      <c r="H424" s="173"/>
      <c r="I424" s="168"/>
      <c r="J424" s="168"/>
      <c r="K424" s="166"/>
      <c r="L424" s="166"/>
      <c r="M424" s="166"/>
      <c r="N424" s="166"/>
      <c r="O424" s="166"/>
      <c r="P424" s="166"/>
      <c r="Q424" s="166"/>
    </row>
    <row r="425" spans="1:36" s="167" customFormat="1" ht="24.95" customHeight="1" outlineLevel="1">
      <c r="B425" s="166"/>
      <c r="C425" s="166"/>
      <c r="D425" s="166"/>
      <c r="E425" s="166"/>
      <c r="F425" s="166"/>
      <c r="G425" s="166"/>
      <c r="H425" s="173"/>
      <c r="I425" s="168"/>
      <c r="J425" s="168"/>
      <c r="K425" s="166"/>
      <c r="L425" s="166"/>
      <c r="M425" s="166"/>
      <c r="N425" s="166"/>
      <c r="O425" s="166"/>
      <c r="P425" s="166"/>
      <c r="Q425" s="166"/>
    </row>
    <row r="426" spans="1:36" s="167" customFormat="1" ht="24.95" customHeight="1" outlineLevel="1">
      <c r="B426" s="166"/>
      <c r="C426" s="166"/>
      <c r="D426" s="166"/>
      <c r="E426" s="166"/>
      <c r="F426" s="166"/>
      <c r="G426" s="166"/>
      <c r="H426" s="173"/>
      <c r="I426" s="168"/>
      <c r="J426" s="168"/>
      <c r="K426" s="166"/>
      <c r="L426" s="166"/>
      <c r="M426" s="166"/>
      <c r="N426" s="166"/>
      <c r="O426" s="166"/>
      <c r="P426" s="166"/>
      <c r="Q426" s="166"/>
    </row>
    <row r="427" spans="1:36" s="167" customFormat="1" ht="24.95" customHeight="1" outlineLevel="1">
      <c r="B427" s="166"/>
      <c r="C427" s="166"/>
      <c r="D427" s="166"/>
      <c r="E427" s="166"/>
      <c r="F427" s="166"/>
      <c r="G427" s="166"/>
      <c r="H427" s="173"/>
      <c r="I427" s="168"/>
      <c r="J427" s="168"/>
      <c r="K427" s="166"/>
      <c r="L427" s="166"/>
      <c r="M427" s="166"/>
      <c r="N427" s="166"/>
      <c r="O427" s="166"/>
      <c r="P427" s="166"/>
      <c r="Q427" s="166"/>
    </row>
    <row r="428" spans="1:36" s="167" customFormat="1" ht="24.95" customHeight="1" outlineLevel="1">
      <c r="B428" s="166"/>
      <c r="C428" s="166"/>
      <c r="D428" s="166"/>
      <c r="E428" s="166"/>
      <c r="F428" s="166"/>
      <c r="G428" s="166"/>
      <c r="H428" s="173"/>
      <c r="I428" s="168"/>
      <c r="J428" s="168"/>
      <c r="K428" s="166"/>
      <c r="L428" s="166"/>
      <c r="M428" s="166"/>
      <c r="N428" s="166"/>
      <c r="O428" s="166"/>
      <c r="P428" s="166"/>
      <c r="Q428" s="166"/>
    </row>
    <row r="429" spans="1:36" s="167" customFormat="1" ht="24.95" customHeight="1" outlineLevel="1">
      <c r="B429" s="166"/>
      <c r="C429" s="166"/>
      <c r="D429" s="166"/>
      <c r="E429" s="166"/>
      <c r="F429" s="166"/>
      <c r="G429" s="166"/>
      <c r="H429" s="173"/>
      <c r="I429" s="168"/>
      <c r="J429" s="168"/>
      <c r="K429" s="166"/>
      <c r="L429" s="166"/>
      <c r="M429" s="166"/>
      <c r="N429" s="166"/>
      <c r="O429" s="166"/>
      <c r="P429" s="166"/>
      <c r="Q429" s="166"/>
    </row>
    <row r="430" spans="1:36" s="167" customFormat="1" ht="24.95" customHeight="1">
      <c r="B430" s="166"/>
      <c r="C430" s="166"/>
      <c r="D430" s="166"/>
      <c r="E430" s="166"/>
      <c r="F430" s="166"/>
      <c r="G430" s="166"/>
      <c r="H430" s="173"/>
      <c r="I430" s="168"/>
      <c r="J430" s="168"/>
      <c r="K430" s="166"/>
      <c r="L430" s="166"/>
      <c r="M430" s="166"/>
      <c r="N430" s="166"/>
      <c r="O430" s="166"/>
      <c r="P430" s="166"/>
      <c r="Q430" s="166"/>
    </row>
    <row r="431" spans="1:36" s="169" customFormat="1" ht="24.95" customHeight="1">
      <c r="B431" s="166"/>
      <c r="C431" s="166"/>
      <c r="D431" s="166"/>
      <c r="E431" s="166"/>
      <c r="F431" s="166"/>
      <c r="G431" s="166"/>
      <c r="H431" s="173"/>
      <c r="I431" s="168"/>
      <c r="J431" s="168"/>
      <c r="K431" s="166"/>
      <c r="L431" s="166"/>
      <c r="M431" s="166"/>
      <c r="N431" s="166"/>
      <c r="O431" s="166"/>
      <c r="P431" s="166"/>
      <c r="Q431" s="166"/>
    </row>
    <row r="432" spans="1:36" s="167" customFormat="1" ht="24.95" customHeight="1" outlineLevel="1">
      <c r="B432" s="166"/>
      <c r="C432" s="166"/>
      <c r="D432" s="166"/>
      <c r="E432" s="166"/>
      <c r="F432" s="166"/>
      <c r="G432" s="166"/>
      <c r="H432" s="173"/>
      <c r="I432" s="168"/>
      <c r="J432" s="168"/>
      <c r="K432" s="166"/>
      <c r="L432" s="166"/>
      <c r="M432" s="166"/>
      <c r="N432" s="166"/>
      <c r="O432" s="166"/>
      <c r="P432" s="166"/>
      <c r="Q432" s="166"/>
    </row>
    <row r="433" spans="1:36" s="167" customFormat="1" ht="24.95" customHeight="1" outlineLevel="1">
      <c r="B433" s="166"/>
      <c r="C433" s="166"/>
      <c r="D433" s="166"/>
      <c r="E433" s="166"/>
      <c r="F433" s="166"/>
      <c r="G433" s="166"/>
      <c r="H433" s="173"/>
      <c r="I433" s="168"/>
      <c r="J433" s="168"/>
      <c r="K433" s="166"/>
      <c r="L433" s="166"/>
      <c r="M433" s="166"/>
      <c r="N433" s="166"/>
      <c r="O433" s="166"/>
      <c r="P433" s="166"/>
      <c r="Q433" s="166"/>
    </row>
    <row r="434" spans="1:36" s="196" customFormat="1" ht="9.9499999999999993" customHeight="1">
      <c r="A434" s="167"/>
      <c r="B434" s="166"/>
      <c r="C434" s="166"/>
      <c r="D434" s="166"/>
      <c r="E434" s="166"/>
      <c r="F434" s="166"/>
      <c r="G434" s="166"/>
      <c r="H434" s="173"/>
      <c r="I434" s="168"/>
      <c r="J434" s="168"/>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row>
    <row r="435" spans="1:36" s="169" customFormat="1" ht="24.95" customHeight="1">
      <c r="B435" s="166"/>
      <c r="C435" s="166"/>
      <c r="D435" s="166"/>
      <c r="E435" s="166"/>
      <c r="F435" s="166"/>
      <c r="G435" s="166"/>
      <c r="H435" s="173"/>
      <c r="I435" s="168"/>
      <c r="J435" s="168"/>
      <c r="K435" s="166"/>
      <c r="L435" s="166"/>
      <c r="M435" s="166"/>
      <c r="N435" s="166"/>
      <c r="O435" s="166"/>
      <c r="P435" s="166"/>
      <c r="Q435" s="166"/>
    </row>
    <row r="436" spans="1:36" s="167" customFormat="1" ht="24.95" customHeight="1" outlineLevel="1">
      <c r="B436" s="166"/>
      <c r="C436" s="166"/>
      <c r="D436" s="166"/>
      <c r="E436" s="166"/>
      <c r="F436" s="166"/>
      <c r="G436" s="166"/>
      <c r="H436" s="173"/>
      <c r="I436" s="168"/>
      <c r="J436" s="168"/>
      <c r="K436" s="166"/>
      <c r="L436" s="166"/>
      <c r="M436" s="166"/>
      <c r="N436" s="166"/>
      <c r="O436" s="166"/>
      <c r="P436" s="166"/>
      <c r="Q436" s="166"/>
    </row>
    <row r="437" spans="1:36" s="167" customFormat="1" ht="24.95" customHeight="1" outlineLevel="1">
      <c r="B437" s="166"/>
      <c r="C437" s="166"/>
      <c r="D437" s="166"/>
      <c r="E437" s="166"/>
      <c r="F437" s="166"/>
      <c r="G437" s="166"/>
      <c r="H437" s="173"/>
      <c r="I437" s="168"/>
      <c r="J437" s="168"/>
      <c r="K437" s="166"/>
      <c r="L437" s="166"/>
      <c r="M437" s="166"/>
      <c r="N437" s="166"/>
      <c r="O437" s="166"/>
      <c r="P437" s="166"/>
      <c r="Q437" s="166"/>
    </row>
    <row r="438" spans="1:36" s="167" customFormat="1" ht="39.950000000000003" customHeight="1" outlineLevel="1">
      <c r="B438" s="166"/>
      <c r="C438" s="166"/>
      <c r="D438" s="166"/>
      <c r="E438" s="166"/>
      <c r="F438" s="166"/>
      <c r="G438" s="166"/>
      <c r="H438" s="173"/>
      <c r="I438" s="168"/>
      <c r="J438" s="168"/>
      <c r="K438" s="166"/>
      <c r="L438" s="166"/>
      <c r="M438" s="166"/>
      <c r="N438" s="166"/>
      <c r="O438" s="166"/>
      <c r="P438" s="166"/>
      <c r="Q438" s="166"/>
    </row>
    <row r="439" spans="1:36" s="167" customFormat="1" ht="24.95" customHeight="1" outlineLevel="1">
      <c r="B439" s="166"/>
      <c r="C439" s="166"/>
      <c r="D439" s="166"/>
      <c r="E439" s="166"/>
      <c r="F439" s="166"/>
      <c r="G439" s="166"/>
      <c r="H439" s="173"/>
      <c r="I439" s="168"/>
      <c r="J439" s="168"/>
      <c r="K439" s="166"/>
      <c r="L439" s="166"/>
      <c r="M439" s="166"/>
      <c r="N439" s="166"/>
      <c r="O439" s="166"/>
      <c r="P439" s="166"/>
      <c r="Q439" s="166"/>
    </row>
    <row r="440" spans="1:36" s="167" customFormat="1" ht="39.950000000000003" customHeight="1" outlineLevel="1">
      <c r="B440" s="166"/>
      <c r="C440" s="166"/>
      <c r="D440" s="166"/>
      <c r="E440" s="166"/>
      <c r="F440" s="166"/>
      <c r="G440" s="166"/>
      <c r="H440" s="173"/>
      <c r="I440" s="168"/>
      <c r="J440" s="168"/>
      <c r="K440" s="166"/>
      <c r="L440" s="166"/>
      <c r="M440" s="166"/>
      <c r="N440" s="166"/>
      <c r="O440" s="166"/>
      <c r="P440" s="166"/>
      <c r="Q440" s="166"/>
    </row>
    <row r="441" spans="1:36" s="167" customFormat="1" ht="39.950000000000003" customHeight="1" outlineLevel="1">
      <c r="B441" s="166"/>
      <c r="C441" s="166"/>
      <c r="D441" s="166"/>
      <c r="E441" s="166"/>
      <c r="F441" s="166"/>
      <c r="G441" s="166"/>
      <c r="H441" s="173"/>
      <c r="I441" s="168"/>
      <c r="J441" s="168"/>
      <c r="K441" s="166"/>
      <c r="L441" s="166"/>
      <c r="M441" s="166"/>
      <c r="N441" s="166"/>
      <c r="O441" s="166"/>
      <c r="P441" s="166"/>
      <c r="Q441" s="166"/>
    </row>
    <row r="442" spans="1:36" s="167" customFormat="1" ht="39.950000000000003" customHeight="1" outlineLevel="1">
      <c r="B442" s="166"/>
      <c r="C442" s="166"/>
      <c r="D442" s="166"/>
      <c r="E442" s="166"/>
      <c r="F442" s="166"/>
      <c r="G442" s="166"/>
      <c r="H442" s="173"/>
      <c r="I442" s="168"/>
      <c r="J442" s="168"/>
      <c r="K442" s="166"/>
      <c r="L442" s="166"/>
      <c r="M442" s="166"/>
      <c r="N442" s="166"/>
      <c r="O442" s="166"/>
      <c r="P442" s="166"/>
      <c r="Q442" s="166"/>
    </row>
    <row r="443" spans="1:36" s="167" customFormat="1" ht="24.95" customHeight="1" outlineLevel="1">
      <c r="B443" s="166"/>
      <c r="C443" s="166"/>
      <c r="D443" s="166"/>
      <c r="E443" s="166"/>
      <c r="F443" s="166"/>
      <c r="G443" s="166"/>
      <c r="H443" s="173"/>
      <c r="I443" s="168"/>
      <c r="J443" s="168"/>
      <c r="K443" s="166"/>
      <c r="L443" s="166"/>
      <c r="M443" s="166"/>
      <c r="N443" s="166"/>
      <c r="O443" s="166"/>
      <c r="P443" s="166"/>
      <c r="Q443" s="166"/>
    </row>
    <row r="444" spans="1:36" s="167" customFormat="1" ht="24.95" customHeight="1" outlineLevel="1">
      <c r="B444" s="166"/>
      <c r="C444" s="166"/>
      <c r="D444" s="166"/>
      <c r="E444" s="166"/>
      <c r="F444" s="166"/>
      <c r="G444" s="166"/>
      <c r="H444" s="173"/>
      <c r="I444" s="168"/>
      <c r="J444" s="168"/>
      <c r="K444" s="166"/>
      <c r="L444" s="166"/>
      <c r="M444" s="166"/>
      <c r="N444" s="166"/>
      <c r="O444" s="166"/>
      <c r="P444" s="166"/>
      <c r="Q444" s="166"/>
    </row>
    <row r="445" spans="1:36" s="167" customFormat="1" ht="24.95" customHeight="1" outlineLevel="1">
      <c r="B445" s="166"/>
      <c r="C445" s="166"/>
      <c r="D445" s="166"/>
      <c r="E445" s="166"/>
      <c r="F445" s="166"/>
      <c r="G445" s="166"/>
      <c r="H445" s="173"/>
      <c r="I445" s="168"/>
      <c r="J445" s="168"/>
      <c r="K445" s="166"/>
      <c r="L445" s="166"/>
      <c r="M445" s="166"/>
      <c r="N445" s="166"/>
      <c r="O445" s="166"/>
      <c r="P445" s="166"/>
      <c r="Q445" s="166"/>
    </row>
    <row r="446" spans="1:36" s="167" customFormat="1" ht="39.950000000000003" customHeight="1" outlineLevel="1">
      <c r="B446" s="166"/>
      <c r="C446" s="166"/>
      <c r="D446" s="166"/>
      <c r="E446" s="166"/>
      <c r="F446" s="166"/>
      <c r="G446" s="166"/>
      <c r="H446" s="173"/>
      <c r="I446" s="168"/>
      <c r="J446" s="168"/>
      <c r="K446" s="166"/>
      <c r="L446" s="166"/>
      <c r="M446" s="166"/>
      <c r="N446" s="166"/>
      <c r="O446" s="166"/>
      <c r="P446" s="166"/>
      <c r="Q446" s="166"/>
    </row>
    <row r="447" spans="1:36" s="167" customFormat="1" ht="24.95" customHeight="1" outlineLevel="1">
      <c r="B447" s="166"/>
      <c r="C447" s="166"/>
      <c r="D447" s="166"/>
      <c r="E447" s="166"/>
      <c r="F447" s="166"/>
      <c r="G447" s="166"/>
      <c r="H447" s="173"/>
      <c r="I447" s="168"/>
      <c r="J447" s="168"/>
      <c r="K447" s="166"/>
      <c r="L447" s="166"/>
      <c r="M447" s="166"/>
      <c r="N447" s="166"/>
      <c r="O447" s="166"/>
      <c r="P447" s="166"/>
      <c r="Q447" s="166"/>
    </row>
    <row r="448" spans="1:36" s="167" customFormat="1" ht="24.95" customHeight="1" outlineLevel="1">
      <c r="B448" s="166"/>
      <c r="C448" s="166"/>
      <c r="D448" s="166"/>
      <c r="E448" s="166"/>
      <c r="F448" s="166"/>
      <c r="G448" s="166"/>
      <c r="H448" s="173"/>
      <c r="I448" s="168"/>
      <c r="J448" s="168"/>
      <c r="K448" s="166"/>
      <c r="L448" s="166"/>
      <c r="M448" s="166"/>
      <c r="N448" s="166"/>
      <c r="O448" s="166"/>
      <c r="P448" s="166"/>
      <c r="Q448" s="166"/>
    </row>
    <row r="449" spans="2:17" s="167" customFormat="1" ht="24.95" customHeight="1" outlineLevel="1">
      <c r="B449" s="166"/>
      <c r="C449" s="166"/>
      <c r="D449" s="166"/>
      <c r="E449" s="166"/>
      <c r="F449" s="166"/>
      <c r="G449" s="166"/>
      <c r="H449" s="173"/>
      <c r="I449" s="168"/>
      <c r="J449" s="168"/>
      <c r="K449" s="166"/>
      <c r="L449" s="166"/>
      <c r="M449" s="166"/>
      <c r="N449" s="166"/>
      <c r="O449" s="166"/>
      <c r="P449" s="166"/>
      <c r="Q449" s="166"/>
    </row>
    <row r="450" spans="2:17" s="167" customFormat="1" ht="24.95" customHeight="1" outlineLevel="1">
      <c r="B450" s="166"/>
      <c r="C450" s="166"/>
      <c r="D450" s="166"/>
      <c r="E450" s="166"/>
      <c r="F450" s="166"/>
      <c r="G450" s="166"/>
      <c r="H450" s="173"/>
      <c r="I450" s="168"/>
      <c r="J450" s="168"/>
      <c r="K450" s="166"/>
      <c r="L450" s="166"/>
      <c r="M450" s="166"/>
      <c r="N450" s="166"/>
      <c r="O450" s="166"/>
      <c r="P450" s="166"/>
      <c r="Q450" s="166"/>
    </row>
    <row r="451" spans="2:17" s="167" customFormat="1" ht="24.95" customHeight="1" outlineLevel="1">
      <c r="B451" s="166"/>
      <c r="C451" s="166"/>
      <c r="D451" s="166"/>
      <c r="E451" s="166"/>
      <c r="F451" s="166"/>
      <c r="G451" s="166"/>
      <c r="H451" s="173"/>
      <c r="I451" s="168"/>
      <c r="J451" s="168"/>
      <c r="K451" s="166"/>
      <c r="L451" s="166"/>
      <c r="M451" s="166"/>
      <c r="N451" s="166"/>
      <c r="O451" s="166"/>
      <c r="P451" s="166"/>
      <c r="Q451" s="166"/>
    </row>
    <row r="452" spans="2:17" s="167" customFormat="1" ht="24.95" customHeight="1" outlineLevel="1">
      <c r="B452" s="166"/>
      <c r="C452" s="166"/>
      <c r="D452" s="166"/>
      <c r="E452" s="166"/>
      <c r="F452" s="166"/>
      <c r="G452" s="166"/>
      <c r="H452" s="173"/>
      <c r="I452" s="168"/>
      <c r="J452" s="168"/>
      <c r="K452" s="166"/>
      <c r="L452" s="166"/>
      <c r="M452" s="166"/>
      <c r="N452" s="166"/>
      <c r="O452" s="166"/>
      <c r="P452" s="166"/>
      <c r="Q452" s="166"/>
    </row>
    <row r="453" spans="2:17" s="167" customFormat="1" ht="24.95" customHeight="1" outlineLevel="1">
      <c r="B453" s="166"/>
      <c r="C453" s="166"/>
      <c r="D453" s="166"/>
      <c r="E453" s="166"/>
      <c r="F453" s="166"/>
      <c r="G453" s="166"/>
      <c r="H453" s="173"/>
      <c r="I453" s="168"/>
      <c r="J453" s="168"/>
      <c r="K453" s="166"/>
      <c r="L453" s="166"/>
      <c r="M453" s="166"/>
      <c r="N453" s="166"/>
      <c r="O453" s="166"/>
      <c r="P453" s="166"/>
      <c r="Q453" s="166"/>
    </row>
    <row r="454" spans="2:17" s="167" customFormat="1" ht="24.95" customHeight="1" outlineLevel="1">
      <c r="B454" s="166"/>
      <c r="C454" s="166"/>
      <c r="D454" s="166"/>
      <c r="E454" s="166"/>
      <c r="F454" s="166"/>
      <c r="G454" s="166"/>
      <c r="H454" s="173"/>
      <c r="I454" s="168"/>
      <c r="J454" s="168"/>
      <c r="K454" s="166"/>
      <c r="L454" s="166"/>
      <c r="M454" s="166"/>
      <c r="N454" s="166"/>
      <c r="O454" s="166"/>
      <c r="P454" s="166"/>
      <c r="Q454" s="166"/>
    </row>
    <row r="455" spans="2:17" s="167" customFormat="1" ht="24.95" customHeight="1" outlineLevel="1">
      <c r="B455" s="166"/>
      <c r="C455" s="166"/>
      <c r="D455" s="166"/>
      <c r="E455" s="166"/>
      <c r="F455" s="166"/>
      <c r="G455" s="166"/>
      <c r="H455" s="173"/>
      <c r="I455" s="168"/>
      <c r="J455" s="168"/>
      <c r="K455" s="166"/>
      <c r="L455" s="166"/>
      <c r="M455" s="166"/>
      <c r="N455" s="166"/>
      <c r="O455" s="166"/>
      <c r="P455" s="166"/>
      <c r="Q455" s="166"/>
    </row>
    <row r="456" spans="2:17" s="167" customFormat="1" ht="24.95" customHeight="1" outlineLevel="1">
      <c r="B456" s="166"/>
      <c r="C456" s="166"/>
      <c r="D456" s="166"/>
      <c r="E456" s="166"/>
      <c r="F456" s="166"/>
      <c r="G456" s="166"/>
      <c r="H456" s="173"/>
      <c r="I456" s="168"/>
      <c r="J456" s="168"/>
      <c r="K456" s="166"/>
      <c r="L456" s="166"/>
      <c r="M456" s="166"/>
      <c r="N456" s="166"/>
      <c r="O456" s="166"/>
      <c r="P456" s="166"/>
      <c r="Q456" s="166"/>
    </row>
    <row r="457" spans="2:17" s="167" customFormat="1" ht="24.95" customHeight="1" outlineLevel="1">
      <c r="B457" s="166"/>
      <c r="C457" s="166"/>
      <c r="D457" s="166"/>
      <c r="E457" s="166"/>
      <c r="F457" s="166"/>
      <c r="G457" s="166"/>
      <c r="H457" s="173"/>
      <c r="I457" s="168"/>
      <c r="J457" s="168"/>
      <c r="K457" s="166"/>
      <c r="L457" s="166"/>
      <c r="M457" s="166"/>
      <c r="N457" s="166"/>
      <c r="O457" s="166"/>
      <c r="P457" s="166"/>
      <c r="Q457" s="166"/>
    </row>
    <row r="458" spans="2:17" s="167" customFormat="1" ht="24.95" customHeight="1" outlineLevel="1">
      <c r="B458" s="166"/>
      <c r="C458" s="166"/>
      <c r="D458" s="166"/>
      <c r="E458" s="166"/>
      <c r="F458" s="166"/>
      <c r="G458" s="166"/>
      <c r="H458" s="173"/>
      <c r="I458" s="168"/>
      <c r="J458" s="168"/>
      <c r="K458" s="166"/>
      <c r="L458" s="166"/>
      <c r="M458" s="166"/>
      <c r="N458" s="166"/>
      <c r="O458" s="166"/>
      <c r="P458" s="166"/>
      <c r="Q458" s="166"/>
    </row>
    <row r="459" spans="2:17" s="167" customFormat="1" ht="24.95" customHeight="1" outlineLevel="1">
      <c r="B459" s="166"/>
      <c r="C459" s="166"/>
      <c r="D459" s="166"/>
      <c r="E459" s="166"/>
      <c r="F459" s="166"/>
      <c r="G459" s="166"/>
      <c r="H459" s="173"/>
      <c r="I459" s="168"/>
      <c r="J459" s="168"/>
      <c r="K459" s="166"/>
      <c r="L459" s="166"/>
      <c r="M459" s="166"/>
      <c r="N459" s="166"/>
      <c r="O459" s="166"/>
      <c r="P459" s="166"/>
      <c r="Q459" s="166"/>
    </row>
    <row r="460" spans="2:17" s="167" customFormat="1" ht="24.95" customHeight="1" outlineLevel="1">
      <c r="B460" s="166"/>
      <c r="C460" s="166"/>
      <c r="D460" s="166"/>
      <c r="E460" s="166"/>
      <c r="F460" s="166"/>
      <c r="G460" s="166"/>
      <c r="H460" s="173"/>
      <c r="I460" s="168"/>
      <c r="J460" s="168"/>
      <c r="K460" s="166"/>
      <c r="L460" s="166"/>
      <c r="M460" s="166"/>
      <c r="N460" s="166"/>
      <c r="O460" s="166"/>
      <c r="P460" s="166"/>
      <c r="Q460" s="166"/>
    </row>
    <row r="461" spans="2:17" s="167" customFormat="1" ht="24.95" customHeight="1" outlineLevel="1">
      <c r="B461" s="166"/>
      <c r="C461" s="166"/>
      <c r="D461" s="166"/>
      <c r="E461" s="166"/>
      <c r="F461" s="166"/>
      <c r="G461" s="166"/>
      <c r="H461" s="173"/>
      <c r="I461" s="168"/>
      <c r="J461" s="168"/>
      <c r="K461" s="166"/>
      <c r="L461" s="166"/>
      <c r="M461" s="166"/>
      <c r="N461" s="166"/>
      <c r="O461" s="166"/>
      <c r="P461" s="166"/>
      <c r="Q461" s="166"/>
    </row>
    <row r="462" spans="2:17" s="167" customFormat="1" ht="24.95" customHeight="1" outlineLevel="1">
      <c r="B462" s="166"/>
      <c r="C462" s="166"/>
      <c r="D462" s="166"/>
      <c r="E462" s="166"/>
      <c r="F462" s="166"/>
      <c r="G462" s="166"/>
      <c r="H462" s="173"/>
      <c r="I462" s="168"/>
      <c r="J462" s="168"/>
      <c r="K462" s="166"/>
      <c r="L462" s="166"/>
      <c r="M462" s="166"/>
      <c r="N462" s="166"/>
      <c r="O462" s="166"/>
      <c r="P462" s="166"/>
      <c r="Q462" s="166"/>
    </row>
    <row r="463" spans="2:17" s="167" customFormat="1" ht="39.950000000000003" customHeight="1" outlineLevel="1">
      <c r="B463" s="166"/>
      <c r="C463" s="166"/>
      <c r="D463" s="166"/>
      <c r="E463" s="166"/>
      <c r="F463" s="166"/>
      <c r="G463" s="166"/>
      <c r="H463" s="173"/>
      <c r="I463" s="168"/>
      <c r="J463" s="168"/>
      <c r="K463" s="166"/>
      <c r="L463" s="166"/>
      <c r="M463" s="166"/>
      <c r="N463" s="166"/>
      <c r="O463" s="166"/>
      <c r="P463" s="166"/>
      <c r="Q463" s="166"/>
    </row>
    <row r="464" spans="2:17" s="167" customFormat="1" ht="39.950000000000003" customHeight="1" outlineLevel="1">
      <c r="B464" s="166"/>
      <c r="C464" s="166"/>
      <c r="D464" s="166"/>
      <c r="E464" s="166"/>
      <c r="F464" s="166"/>
      <c r="G464" s="166"/>
      <c r="H464" s="173"/>
      <c r="I464" s="168"/>
      <c r="J464" s="168"/>
      <c r="K464" s="166"/>
      <c r="L464" s="166"/>
      <c r="M464" s="166"/>
      <c r="N464" s="166"/>
      <c r="O464" s="166"/>
      <c r="P464" s="166"/>
      <c r="Q464" s="166"/>
    </row>
    <row r="465" spans="1:36" s="167" customFormat="1" ht="25.15" customHeight="1" outlineLevel="1">
      <c r="B465" s="166"/>
      <c r="C465" s="166"/>
      <c r="D465" s="166"/>
      <c r="E465" s="166"/>
      <c r="F465" s="166"/>
      <c r="G465" s="166"/>
      <c r="H465" s="173"/>
      <c r="I465" s="168"/>
      <c r="J465" s="168"/>
      <c r="K465" s="166"/>
      <c r="L465" s="166"/>
      <c r="M465" s="166"/>
      <c r="N465" s="166"/>
      <c r="O465" s="166"/>
      <c r="P465" s="166"/>
      <c r="Q465" s="166"/>
    </row>
    <row r="466" spans="1:36" s="167" customFormat="1" ht="39.950000000000003" customHeight="1" outlineLevel="1">
      <c r="B466" s="166"/>
      <c r="C466" s="166"/>
      <c r="D466" s="166"/>
      <c r="E466" s="166"/>
      <c r="F466" s="166"/>
      <c r="G466" s="166"/>
      <c r="H466" s="173"/>
      <c r="I466" s="168"/>
      <c r="J466" s="168"/>
      <c r="K466" s="166"/>
      <c r="L466" s="166"/>
      <c r="M466" s="166"/>
      <c r="N466" s="166"/>
      <c r="O466" s="166"/>
      <c r="P466" s="166"/>
      <c r="Q466" s="166"/>
    </row>
    <row r="467" spans="1:36" s="196" customFormat="1" ht="9.9499999999999993" customHeight="1">
      <c r="A467" s="167"/>
      <c r="B467" s="166"/>
      <c r="C467" s="166"/>
      <c r="D467" s="166"/>
      <c r="E467" s="166"/>
      <c r="F467" s="166"/>
      <c r="G467" s="166"/>
      <c r="H467" s="173"/>
      <c r="I467" s="168"/>
      <c r="J467" s="168"/>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row>
    <row r="468" spans="1:36" s="167" customFormat="1" ht="24.95" customHeight="1">
      <c r="B468" s="166"/>
      <c r="C468" s="166"/>
      <c r="D468" s="166"/>
      <c r="E468" s="166"/>
      <c r="F468" s="166"/>
      <c r="G468" s="166"/>
      <c r="H468" s="173"/>
      <c r="I468" s="168"/>
      <c r="J468" s="168"/>
      <c r="K468" s="166"/>
      <c r="L468" s="166"/>
      <c r="M468" s="166"/>
      <c r="N468" s="166"/>
      <c r="O468" s="166"/>
      <c r="P468" s="166"/>
      <c r="Q468" s="166"/>
    </row>
    <row r="469" spans="1:36" s="169" customFormat="1" ht="24.95" customHeight="1">
      <c r="B469" s="166"/>
      <c r="C469" s="166"/>
      <c r="D469" s="166"/>
      <c r="E469" s="166"/>
      <c r="F469" s="166"/>
      <c r="G469" s="166"/>
      <c r="H469" s="173"/>
      <c r="I469" s="168"/>
      <c r="J469" s="168"/>
      <c r="K469" s="166"/>
      <c r="L469" s="166"/>
      <c r="M469" s="166"/>
      <c r="N469" s="166"/>
      <c r="O469" s="166"/>
      <c r="P469" s="166"/>
      <c r="Q469" s="166"/>
    </row>
    <row r="470" spans="1:36" s="167" customFormat="1" ht="24.95" customHeight="1" outlineLevel="1">
      <c r="B470" s="166"/>
      <c r="C470" s="166"/>
      <c r="D470" s="166"/>
      <c r="E470" s="166"/>
      <c r="F470" s="166"/>
      <c r="G470" s="166"/>
      <c r="H470" s="173"/>
      <c r="I470" s="168"/>
      <c r="J470" s="168"/>
      <c r="K470" s="166"/>
      <c r="L470" s="166"/>
      <c r="M470" s="166"/>
      <c r="N470" s="166"/>
      <c r="O470" s="166"/>
      <c r="P470" s="166"/>
      <c r="Q470" s="166"/>
    </row>
    <row r="471" spans="1:36" s="167" customFormat="1" ht="24.95" customHeight="1" outlineLevel="1">
      <c r="B471" s="166"/>
      <c r="C471" s="166"/>
      <c r="D471" s="166"/>
      <c r="E471" s="166"/>
      <c r="F471" s="166"/>
      <c r="G471" s="166"/>
      <c r="H471" s="173"/>
      <c r="I471" s="168"/>
      <c r="J471" s="168"/>
      <c r="K471" s="166"/>
      <c r="L471" s="166"/>
      <c r="M471" s="166"/>
      <c r="N471" s="166"/>
      <c r="O471" s="166"/>
      <c r="P471" s="166"/>
      <c r="Q471" s="166"/>
    </row>
    <row r="472" spans="1:36" s="167" customFormat="1" ht="24.95" customHeight="1" outlineLevel="1">
      <c r="B472" s="166"/>
      <c r="C472" s="166"/>
      <c r="D472" s="166"/>
      <c r="E472" s="166"/>
      <c r="F472" s="166"/>
      <c r="G472" s="166"/>
      <c r="H472" s="173"/>
      <c r="I472" s="168"/>
      <c r="J472" s="168"/>
      <c r="K472" s="166"/>
      <c r="L472" s="166"/>
      <c r="M472" s="166"/>
      <c r="N472" s="166"/>
      <c r="O472" s="166"/>
      <c r="P472" s="166"/>
      <c r="Q472" s="166"/>
    </row>
    <row r="473" spans="1:36" s="167" customFormat="1" ht="24.95" customHeight="1" outlineLevel="1">
      <c r="B473" s="166"/>
      <c r="C473" s="166"/>
      <c r="D473" s="166"/>
      <c r="E473" s="166"/>
      <c r="F473" s="166"/>
      <c r="G473" s="166"/>
      <c r="H473" s="173"/>
      <c r="I473" s="168"/>
      <c r="J473" s="168"/>
      <c r="K473" s="166"/>
      <c r="L473" s="166"/>
      <c r="M473" s="166"/>
      <c r="N473" s="166"/>
      <c r="O473" s="166"/>
      <c r="P473" s="166"/>
      <c r="Q473" s="166"/>
    </row>
    <row r="474" spans="1:36" s="167" customFormat="1" ht="24.95" customHeight="1" outlineLevel="1">
      <c r="B474" s="166"/>
      <c r="C474" s="166"/>
      <c r="D474" s="166"/>
      <c r="E474" s="166"/>
      <c r="F474" s="166"/>
      <c r="G474" s="166"/>
      <c r="H474" s="173"/>
      <c r="I474" s="168"/>
      <c r="J474" s="168"/>
      <c r="K474" s="166"/>
      <c r="L474" s="166"/>
      <c r="M474" s="166"/>
      <c r="N474" s="166"/>
      <c r="O474" s="166"/>
      <c r="P474" s="166"/>
      <c r="Q474" s="166"/>
    </row>
    <row r="475" spans="1:36" s="167" customFormat="1" ht="24.95" customHeight="1" outlineLevel="1">
      <c r="B475" s="166"/>
      <c r="C475" s="166"/>
      <c r="D475" s="166"/>
      <c r="E475" s="166"/>
      <c r="F475" s="166"/>
      <c r="G475" s="166"/>
      <c r="H475" s="173"/>
      <c r="I475" s="168"/>
      <c r="J475" s="168"/>
      <c r="K475" s="166"/>
      <c r="L475" s="166"/>
      <c r="M475" s="166"/>
      <c r="N475" s="166"/>
      <c r="O475" s="166"/>
      <c r="P475" s="166"/>
      <c r="Q475" s="166"/>
    </row>
    <row r="476" spans="1:36" s="167" customFormat="1" ht="24.95" customHeight="1" outlineLevel="1">
      <c r="B476" s="166"/>
      <c r="C476" s="166"/>
      <c r="D476" s="166"/>
      <c r="E476" s="166"/>
      <c r="F476" s="166"/>
      <c r="G476" s="166"/>
      <c r="H476" s="173"/>
      <c r="I476" s="168"/>
      <c r="J476" s="168"/>
      <c r="K476" s="166"/>
      <c r="L476" s="166"/>
      <c r="M476" s="166"/>
      <c r="N476" s="166"/>
      <c r="O476" s="166"/>
      <c r="P476" s="166"/>
      <c r="Q476" s="166"/>
    </row>
    <row r="477" spans="1:36" s="196" customFormat="1" ht="9.9499999999999993" customHeight="1">
      <c r="A477" s="167"/>
      <c r="B477" s="166"/>
      <c r="C477" s="166"/>
      <c r="D477" s="166"/>
      <c r="E477" s="166"/>
      <c r="F477" s="166"/>
      <c r="G477" s="166"/>
      <c r="H477" s="173"/>
      <c r="I477" s="168"/>
      <c r="J477" s="168"/>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row>
    <row r="478" spans="1:36" s="167" customFormat="1" ht="24.95" customHeight="1">
      <c r="B478" s="166"/>
      <c r="C478" s="166"/>
      <c r="D478" s="166"/>
      <c r="E478" s="166"/>
      <c r="F478" s="166"/>
      <c r="G478" s="166"/>
      <c r="H478" s="173"/>
      <c r="I478" s="168"/>
      <c r="J478" s="168"/>
      <c r="K478" s="166"/>
      <c r="L478" s="166"/>
      <c r="M478" s="166"/>
      <c r="N478" s="166"/>
      <c r="O478" s="166"/>
      <c r="P478" s="166"/>
      <c r="Q478" s="166"/>
    </row>
    <row r="479" spans="1:36" s="169" customFormat="1" ht="24.95" customHeight="1">
      <c r="B479" s="166"/>
      <c r="C479" s="166"/>
      <c r="D479" s="166"/>
      <c r="E479" s="166"/>
      <c r="F479" s="166"/>
      <c r="G479" s="166"/>
      <c r="H479" s="173"/>
      <c r="I479" s="168"/>
      <c r="J479" s="168"/>
      <c r="K479" s="166"/>
      <c r="L479" s="166"/>
      <c r="M479" s="166"/>
      <c r="N479" s="166"/>
      <c r="O479" s="166"/>
      <c r="P479" s="166"/>
      <c r="Q479" s="166"/>
    </row>
    <row r="480" spans="1:36" s="167" customFormat="1" ht="25.15" customHeight="1" outlineLevel="1">
      <c r="B480" s="166"/>
      <c r="C480" s="166"/>
      <c r="D480" s="166"/>
      <c r="E480" s="166"/>
      <c r="F480" s="166"/>
      <c r="G480" s="166"/>
      <c r="H480" s="173"/>
      <c r="I480" s="168"/>
      <c r="J480" s="168"/>
      <c r="K480" s="166"/>
      <c r="L480" s="166"/>
      <c r="M480" s="166"/>
      <c r="N480" s="166"/>
      <c r="O480" s="166"/>
      <c r="P480" s="166"/>
      <c r="Q480" s="166"/>
    </row>
    <row r="481" spans="2:17" s="167" customFormat="1" ht="25.15" customHeight="1" outlineLevel="1">
      <c r="B481" s="166"/>
      <c r="C481" s="166"/>
      <c r="D481" s="166"/>
      <c r="E481" s="166"/>
      <c r="F481" s="166"/>
      <c r="G481" s="166"/>
      <c r="H481" s="173"/>
      <c r="I481" s="168"/>
      <c r="J481" s="168"/>
      <c r="K481" s="166"/>
      <c r="L481" s="166"/>
      <c r="M481" s="166"/>
      <c r="N481" s="166"/>
      <c r="O481" s="166"/>
      <c r="P481" s="166"/>
      <c r="Q481" s="166"/>
    </row>
    <row r="482" spans="2:17" s="167" customFormat="1" ht="25.15" customHeight="1" outlineLevel="1">
      <c r="B482" s="166"/>
      <c r="C482" s="166"/>
      <c r="D482" s="166"/>
      <c r="E482" s="166"/>
      <c r="F482" s="166"/>
      <c r="G482" s="166"/>
      <c r="H482" s="173"/>
      <c r="I482" s="168"/>
      <c r="J482" s="168"/>
      <c r="K482" s="166"/>
      <c r="L482" s="166"/>
      <c r="M482" s="166"/>
      <c r="N482" s="166"/>
      <c r="O482" s="166"/>
      <c r="P482" s="166"/>
      <c r="Q482" s="166"/>
    </row>
    <row r="483" spans="2:17" s="167" customFormat="1" ht="40.15" customHeight="1" outlineLevel="1">
      <c r="B483" s="166"/>
      <c r="C483" s="166"/>
      <c r="D483" s="166"/>
      <c r="E483" s="166"/>
      <c r="F483" s="166"/>
      <c r="G483" s="166"/>
      <c r="H483" s="173"/>
      <c r="I483" s="168"/>
      <c r="J483" s="168"/>
      <c r="K483" s="166"/>
      <c r="L483" s="166"/>
      <c r="M483" s="166"/>
      <c r="N483" s="166"/>
      <c r="O483" s="166"/>
      <c r="P483" s="166"/>
      <c r="Q483" s="166"/>
    </row>
    <row r="484" spans="2:17" s="167" customFormat="1" ht="40.15" customHeight="1" outlineLevel="1">
      <c r="B484" s="166"/>
      <c r="C484" s="166"/>
      <c r="D484" s="166"/>
      <c r="E484" s="166"/>
      <c r="F484" s="166"/>
      <c r="G484" s="166"/>
      <c r="H484" s="173"/>
      <c r="I484" s="168"/>
      <c r="J484" s="168"/>
      <c r="K484" s="166"/>
      <c r="L484" s="166"/>
      <c r="M484" s="166"/>
      <c r="N484" s="166"/>
      <c r="O484" s="166"/>
      <c r="P484" s="166"/>
      <c r="Q484" s="166"/>
    </row>
    <row r="485" spans="2:17" s="167" customFormat="1" ht="40.15" customHeight="1" outlineLevel="1">
      <c r="B485" s="166"/>
      <c r="C485" s="166"/>
      <c r="D485" s="166"/>
      <c r="E485" s="166"/>
      <c r="F485" s="166"/>
      <c r="G485" s="166"/>
      <c r="H485" s="173"/>
      <c r="I485" s="168"/>
      <c r="J485" s="168"/>
      <c r="K485" s="166"/>
      <c r="L485" s="166"/>
      <c r="M485" s="166"/>
      <c r="N485" s="166"/>
      <c r="O485" s="166"/>
      <c r="P485" s="166"/>
      <c r="Q485" s="166"/>
    </row>
    <row r="486" spans="2:17" s="167" customFormat="1" ht="40.15" customHeight="1" outlineLevel="1">
      <c r="B486" s="166"/>
      <c r="C486" s="166"/>
      <c r="D486" s="166"/>
      <c r="E486" s="166"/>
      <c r="F486" s="166"/>
      <c r="G486" s="166"/>
      <c r="H486" s="173"/>
      <c r="I486" s="168"/>
      <c r="J486" s="168"/>
      <c r="K486" s="166"/>
      <c r="L486" s="166"/>
      <c r="M486" s="166"/>
      <c r="N486" s="166"/>
      <c r="O486" s="166"/>
      <c r="P486" s="166"/>
      <c r="Q486" s="166"/>
    </row>
    <row r="487" spans="2:17" s="167" customFormat="1" ht="40.15" customHeight="1" outlineLevel="1">
      <c r="B487" s="166"/>
      <c r="C487" s="166"/>
      <c r="D487" s="166"/>
      <c r="E487" s="166"/>
      <c r="F487" s="166"/>
      <c r="G487" s="166"/>
      <c r="H487" s="173"/>
      <c r="I487" s="168"/>
      <c r="J487" s="168"/>
      <c r="K487" s="166"/>
      <c r="L487" s="166"/>
      <c r="M487" s="166"/>
      <c r="N487" s="166"/>
      <c r="O487" s="166"/>
      <c r="P487" s="166"/>
      <c r="Q487" s="166"/>
    </row>
    <row r="488" spans="2:17" s="167" customFormat="1" ht="40.15" customHeight="1" outlineLevel="1">
      <c r="B488" s="166"/>
      <c r="C488" s="166"/>
      <c r="D488" s="166"/>
      <c r="E488" s="166"/>
      <c r="F488" s="166"/>
      <c r="G488" s="166"/>
      <c r="H488" s="173"/>
      <c r="I488" s="168"/>
      <c r="J488" s="168"/>
      <c r="K488" s="166"/>
      <c r="L488" s="166"/>
      <c r="M488" s="166"/>
      <c r="N488" s="166"/>
      <c r="O488" s="166"/>
      <c r="P488" s="166"/>
      <c r="Q488" s="166"/>
    </row>
    <row r="489" spans="2:17" s="167" customFormat="1" ht="40.15" customHeight="1" outlineLevel="1">
      <c r="B489" s="166"/>
      <c r="C489" s="166"/>
      <c r="D489" s="166"/>
      <c r="E489" s="166"/>
      <c r="F489" s="166"/>
      <c r="G489" s="166"/>
      <c r="H489" s="173"/>
      <c r="I489" s="168"/>
      <c r="J489" s="168"/>
      <c r="K489" s="166"/>
      <c r="L489" s="166"/>
      <c r="M489" s="166"/>
      <c r="N489" s="166"/>
      <c r="O489" s="166"/>
      <c r="P489" s="166"/>
      <c r="Q489" s="166"/>
    </row>
    <row r="490" spans="2:17" s="167" customFormat="1" ht="40.15" customHeight="1" outlineLevel="1">
      <c r="B490" s="166"/>
      <c r="C490" s="166"/>
      <c r="D490" s="166"/>
      <c r="E490" s="166"/>
      <c r="F490" s="166"/>
      <c r="G490" s="166"/>
      <c r="H490" s="173"/>
      <c r="I490" s="168"/>
      <c r="J490" s="168"/>
      <c r="K490" s="166"/>
      <c r="L490" s="166"/>
      <c r="M490" s="166"/>
      <c r="N490" s="166"/>
      <c r="O490" s="166"/>
      <c r="P490" s="166"/>
      <c r="Q490" s="166"/>
    </row>
    <row r="491" spans="2:17" s="167" customFormat="1" ht="40.15" customHeight="1" outlineLevel="1">
      <c r="B491" s="166"/>
      <c r="C491" s="166"/>
      <c r="D491" s="166"/>
      <c r="E491" s="166"/>
      <c r="F491" s="166"/>
      <c r="G491" s="166"/>
      <c r="H491" s="173"/>
      <c r="I491" s="168"/>
      <c r="J491" s="168"/>
      <c r="K491" s="166"/>
      <c r="L491" s="166"/>
      <c r="M491" s="166"/>
      <c r="N491" s="166"/>
      <c r="O491" s="166"/>
      <c r="P491" s="166"/>
      <c r="Q491" s="166"/>
    </row>
    <row r="492" spans="2:17" s="167" customFormat="1" ht="40.15" customHeight="1" outlineLevel="1">
      <c r="B492" s="166"/>
      <c r="C492" s="166"/>
      <c r="D492" s="166"/>
      <c r="E492" s="166"/>
      <c r="F492" s="166"/>
      <c r="G492" s="166"/>
      <c r="H492" s="173"/>
      <c r="I492" s="168"/>
      <c r="J492" s="168"/>
      <c r="K492" s="166"/>
      <c r="L492" s="166"/>
      <c r="M492" s="166"/>
      <c r="N492" s="166"/>
      <c r="O492" s="166"/>
      <c r="P492" s="166"/>
      <c r="Q492" s="166"/>
    </row>
    <row r="493" spans="2:17" s="167" customFormat="1" ht="40.15" customHeight="1" outlineLevel="1">
      <c r="B493" s="166"/>
      <c r="C493" s="166"/>
      <c r="D493" s="166"/>
      <c r="E493" s="166"/>
      <c r="F493" s="166"/>
      <c r="G493" s="166"/>
      <c r="H493" s="173"/>
      <c r="I493" s="168"/>
      <c r="J493" s="168"/>
      <c r="K493" s="166"/>
      <c r="L493" s="166"/>
      <c r="M493" s="166"/>
      <c r="N493" s="166"/>
      <c r="O493" s="166"/>
      <c r="P493" s="166"/>
      <c r="Q493" s="166"/>
    </row>
    <row r="494" spans="2:17" s="167" customFormat="1" ht="40.15" customHeight="1" outlineLevel="1">
      <c r="B494" s="166"/>
      <c r="C494" s="166"/>
      <c r="D494" s="166"/>
      <c r="E494" s="166"/>
      <c r="F494" s="166"/>
      <c r="G494" s="166"/>
      <c r="H494" s="173"/>
      <c r="I494" s="168"/>
      <c r="J494" s="168"/>
      <c r="K494" s="166"/>
      <c r="L494" s="166"/>
      <c r="M494" s="166"/>
      <c r="N494" s="166"/>
      <c r="O494" s="166"/>
      <c r="P494" s="166"/>
      <c r="Q494" s="166"/>
    </row>
    <row r="495" spans="2:17" s="167" customFormat="1" ht="40.15" customHeight="1" outlineLevel="1">
      <c r="B495" s="166"/>
      <c r="C495" s="166"/>
      <c r="D495" s="166"/>
      <c r="E495" s="166"/>
      <c r="F495" s="166"/>
      <c r="G495" s="166"/>
      <c r="H495" s="173"/>
      <c r="I495" s="168"/>
      <c r="J495" s="168"/>
      <c r="K495" s="166"/>
      <c r="L495" s="166"/>
      <c r="M495" s="166"/>
      <c r="N495" s="166"/>
      <c r="O495" s="166"/>
      <c r="P495" s="166"/>
      <c r="Q495" s="166"/>
    </row>
    <row r="496" spans="2:17" s="167" customFormat="1" ht="40.15" customHeight="1" outlineLevel="1">
      <c r="B496" s="166"/>
      <c r="C496" s="166"/>
      <c r="D496" s="166"/>
      <c r="E496" s="166"/>
      <c r="F496" s="166"/>
      <c r="G496" s="166"/>
      <c r="H496" s="173"/>
      <c r="I496" s="168"/>
      <c r="J496" s="168"/>
      <c r="K496" s="166"/>
      <c r="L496" s="166"/>
      <c r="M496" s="166"/>
      <c r="N496" s="166"/>
      <c r="O496" s="166"/>
      <c r="P496" s="166"/>
      <c r="Q496" s="166"/>
    </row>
    <row r="497" spans="1:36" s="167" customFormat="1" ht="40.15" customHeight="1" outlineLevel="1">
      <c r="B497" s="166"/>
      <c r="C497" s="166"/>
      <c r="D497" s="166"/>
      <c r="E497" s="166"/>
      <c r="F497" s="166"/>
      <c r="G497" s="166"/>
      <c r="H497" s="173"/>
      <c r="I497" s="168"/>
      <c r="J497" s="168"/>
      <c r="K497" s="166"/>
      <c r="L497" s="166"/>
      <c r="M497" s="166"/>
      <c r="N497" s="166"/>
      <c r="O497" s="166"/>
      <c r="P497" s="166"/>
      <c r="Q497" s="166"/>
    </row>
    <row r="498" spans="1:36" s="167" customFormat="1" ht="40.15" customHeight="1" outlineLevel="1">
      <c r="B498" s="166"/>
      <c r="C498" s="166"/>
      <c r="D498" s="166"/>
      <c r="E498" s="166"/>
      <c r="F498" s="166"/>
      <c r="G498" s="166"/>
      <c r="H498" s="173"/>
      <c r="I498" s="168"/>
      <c r="J498" s="168"/>
      <c r="K498" s="166"/>
      <c r="L498" s="166"/>
      <c r="M498" s="166"/>
      <c r="N498" s="166"/>
      <c r="O498" s="166"/>
      <c r="P498" s="166"/>
      <c r="Q498" s="166"/>
    </row>
    <row r="499" spans="1:36" s="167" customFormat="1" ht="40.15" customHeight="1" outlineLevel="1">
      <c r="B499" s="166"/>
      <c r="C499" s="166"/>
      <c r="D499" s="166"/>
      <c r="E499" s="166"/>
      <c r="F499" s="166"/>
      <c r="G499" s="166"/>
      <c r="H499" s="173"/>
      <c r="I499" s="168"/>
      <c r="J499" s="168"/>
      <c r="K499" s="166"/>
      <c r="L499" s="166"/>
      <c r="M499" s="166"/>
      <c r="N499" s="166"/>
      <c r="O499" s="166"/>
      <c r="P499" s="166"/>
      <c r="Q499" s="166"/>
    </row>
    <row r="500" spans="1:36" s="167" customFormat="1" ht="40.15" customHeight="1" outlineLevel="1">
      <c r="B500" s="166"/>
      <c r="C500" s="166"/>
      <c r="D500" s="166"/>
      <c r="E500" s="166"/>
      <c r="F500" s="166"/>
      <c r="G500" s="166"/>
      <c r="H500" s="173"/>
      <c r="I500" s="168"/>
      <c r="J500" s="168"/>
      <c r="K500" s="166"/>
      <c r="L500" s="166"/>
      <c r="M500" s="166"/>
      <c r="N500" s="166"/>
      <c r="O500" s="166"/>
      <c r="P500" s="166"/>
      <c r="Q500" s="166"/>
    </row>
    <row r="501" spans="1:36" s="167" customFormat="1" ht="40.15" customHeight="1" outlineLevel="1">
      <c r="B501" s="166"/>
      <c r="C501" s="166"/>
      <c r="D501" s="166"/>
      <c r="E501" s="166"/>
      <c r="F501" s="166"/>
      <c r="G501" s="166"/>
      <c r="H501" s="173"/>
      <c r="I501" s="168"/>
      <c r="J501" s="168"/>
      <c r="K501" s="166"/>
      <c r="L501" s="166"/>
      <c r="M501" s="166"/>
      <c r="N501" s="166"/>
      <c r="O501" s="166"/>
      <c r="P501" s="166"/>
      <c r="Q501" s="166"/>
    </row>
    <row r="502" spans="1:36" s="167" customFormat="1" ht="40.15" customHeight="1" outlineLevel="1">
      <c r="B502" s="166"/>
      <c r="C502" s="166"/>
      <c r="D502" s="166"/>
      <c r="E502" s="166"/>
      <c r="F502" s="166"/>
      <c r="G502" s="166"/>
      <c r="H502" s="173"/>
      <c r="I502" s="168"/>
      <c r="J502" s="168"/>
      <c r="K502" s="166"/>
      <c r="L502" s="166"/>
      <c r="M502" s="166"/>
      <c r="N502" s="166"/>
      <c r="O502" s="166"/>
      <c r="P502" s="166"/>
      <c r="Q502" s="166"/>
    </row>
    <row r="503" spans="1:36" s="167" customFormat="1" ht="40.15" customHeight="1" outlineLevel="1">
      <c r="B503" s="166"/>
      <c r="C503" s="166"/>
      <c r="D503" s="166"/>
      <c r="E503" s="166"/>
      <c r="F503" s="166"/>
      <c r="G503" s="166"/>
      <c r="H503" s="173"/>
      <c r="I503" s="168"/>
      <c r="J503" s="168"/>
      <c r="K503" s="166"/>
      <c r="L503" s="166"/>
      <c r="M503" s="166"/>
      <c r="N503" s="166"/>
      <c r="O503" s="166"/>
      <c r="P503" s="166"/>
      <c r="Q503" s="166"/>
    </row>
    <row r="504" spans="1:36" s="196" customFormat="1" ht="9.9499999999999993" customHeight="1">
      <c r="A504" s="167"/>
      <c r="B504" s="166"/>
      <c r="C504" s="166"/>
      <c r="D504" s="166"/>
      <c r="E504" s="166"/>
      <c r="F504" s="166"/>
      <c r="G504" s="166"/>
      <c r="H504" s="173"/>
      <c r="I504" s="168"/>
      <c r="J504" s="168"/>
      <c r="K504" s="166"/>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row>
    <row r="505" spans="1:36" s="169" customFormat="1" ht="24.95" customHeight="1">
      <c r="B505" s="166"/>
      <c r="C505" s="166"/>
      <c r="D505" s="166"/>
      <c r="E505" s="166"/>
      <c r="F505" s="166"/>
      <c r="G505" s="166"/>
      <c r="H505" s="173"/>
      <c r="I505" s="168"/>
      <c r="J505" s="168"/>
      <c r="K505" s="166"/>
      <c r="L505" s="166"/>
      <c r="M505" s="166"/>
      <c r="N505" s="166"/>
      <c r="O505" s="166"/>
      <c r="P505" s="166"/>
      <c r="Q505" s="166"/>
    </row>
    <row r="506" spans="1:36" s="167" customFormat="1" ht="39.950000000000003" customHeight="1" outlineLevel="1">
      <c r="B506" s="166"/>
      <c r="C506" s="166"/>
      <c r="D506" s="166"/>
      <c r="E506" s="166"/>
      <c r="F506" s="166"/>
      <c r="G506" s="166"/>
      <c r="H506" s="173"/>
      <c r="I506" s="168"/>
      <c r="J506" s="168"/>
      <c r="K506" s="166"/>
      <c r="L506" s="166"/>
      <c r="M506" s="166"/>
      <c r="N506" s="166"/>
      <c r="O506" s="166"/>
      <c r="P506" s="166"/>
      <c r="Q506" s="166"/>
    </row>
    <row r="507" spans="1:36" s="167" customFormat="1" ht="39.950000000000003" customHeight="1" outlineLevel="1">
      <c r="B507" s="166"/>
      <c r="C507" s="166"/>
      <c r="D507" s="166"/>
      <c r="E507" s="166"/>
      <c r="F507" s="166"/>
      <c r="G507" s="166"/>
      <c r="H507" s="173"/>
      <c r="I507" s="168"/>
      <c r="J507" s="168"/>
      <c r="K507" s="166"/>
      <c r="L507" s="166"/>
      <c r="M507" s="166"/>
      <c r="N507" s="166"/>
      <c r="O507" s="166"/>
      <c r="P507" s="166"/>
      <c r="Q507" s="166"/>
    </row>
    <row r="508" spans="1:36" s="167" customFormat="1" ht="39.950000000000003" customHeight="1" outlineLevel="1">
      <c r="B508" s="166"/>
      <c r="C508" s="166"/>
      <c r="D508" s="166"/>
      <c r="E508" s="166"/>
      <c r="F508" s="166"/>
      <c r="G508" s="166"/>
      <c r="H508" s="173"/>
      <c r="I508" s="168"/>
      <c r="J508" s="168"/>
      <c r="K508" s="166"/>
      <c r="L508" s="166"/>
      <c r="M508" s="166"/>
      <c r="N508" s="166"/>
      <c r="O508" s="166"/>
      <c r="P508" s="166"/>
      <c r="Q508" s="166"/>
    </row>
    <row r="509" spans="1:36" s="167" customFormat="1" ht="39.950000000000003" customHeight="1" outlineLevel="1">
      <c r="B509" s="166"/>
      <c r="C509" s="166"/>
      <c r="D509" s="166"/>
      <c r="E509" s="166"/>
      <c r="F509" s="166"/>
      <c r="G509" s="166"/>
      <c r="H509" s="173"/>
      <c r="I509" s="168"/>
      <c r="J509" s="168"/>
      <c r="K509" s="166"/>
      <c r="L509" s="166"/>
      <c r="M509" s="166"/>
      <c r="N509" s="166"/>
      <c r="O509" s="166"/>
      <c r="P509" s="166"/>
      <c r="Q509" s="166"/>
    </row>
    <row r="510" spans="1:36" s="167" customFormat="1" ht="39.950000000000003" customHeight="1" outlineLevel="1">
      <c r="B510" s="166"/>
      <c r="C510" s="166"/>
      <c r="D510" s="166"/>
      <c r="E510" s="166"/>
      <c r="F510" s="166"/>
      <c r="G510" s="166"/>
      <c r="H510" s="173"/>
      <c r="I510" s="168"/>
      <c r="J510" s="168"/>
      <c r="K510" s="166"/>
      <c r="L510" s="166"/>
      <c r="M510" s="166"/>
      <c r="N510" s="166"/>
      <c r="O510" s="166"/>
      <c r="P510" s="166"/>
      <c r="Q510" s="166"/>
    </row>
    <row r="511" spans="1:36" s="167" customFormat="1" ht="39.950000000000003" customHeight="1" outlineLevel="1">
      <c r="B511" s="166"/>
      <c r="C511" s="166"/>
      <c r="D511" s="166"/>
      <c r="E511" s="166"/>
      <c r="F511" s="166"/>
      <c r="G511" s="166"/>
      <c r="H511" s="173"/>
      <c r="I511" s="168"/>
      <c r="J511" s="168"/>
      <c r="K511" s="166"/>
      <c r="L511" s="166"/>
      <c r="M511" s="166"/>
      <c r="N511" s="166"/>
      <c r="O511" s="166"/>
      <c r="P511" s="166"/>
      <c r="Q511" s="166"/>
    </row>
    <row r="512" spans="1:36" s="167" customFormat="1" ht="39.950000000000003" customHeight="1" outlineLevel="1">
      <c r="B512" s="166"/>
      <c r="C512" s="166"/>
      <c r="D512" s="166"/>
      <c r="E512" s="166"/>
      <c r="F512" s="166"/>
      <c r="G512" s="166"/>
      <c r="H512" s="173"/>
      <c r="I512" s="168"/>
      <c r="J512" s="168"/>
      <c r="K512" s="166"/>
      <c r="L512" s="166"/>
      <c r="M512" s="166"/>
      <c r="N512" s="166"/>
      <c r="O512" s="166"/>
      <c r="P512" s="166"/>
      <c r="Q512" s="166"/>
    </row>
    <row r="513" spans="1:36" s="167" customFormat="1" ht="39.950000000000003" customHeight="1" outlineLevel="1">
      <c r="B513" s="166"/>
      <c r="C513" s="166"/>
      <c r="D513" s="166"/>
      <c r="E513" s="166"/>
      <c r="F513" s="166"/>
      <c r="G513" s="166"/>
      <c r="H513" s="173"/>
      <c r="I513" s="168"/>
      <c r="J513" s="168"/>
      <c r="K513" s="166"/>
      <c r="L513" s="166"/>
      <c r="M513" s="166"/>
      <c r="N513" s="166"/>
      <c r="O513" s="166"/>
      <c r="P513" s="166"/>
      <c r="Q513" s="166"/>
    </row>
    <row r="514" spans="1:36" s="167" customFormat="1" ht="39.950000000000003" customHeight="1" outlineLevel="1">
      <c r="B514" s="166"/>
      <c r="C514" s="166"/>
      <c r="D514" s="166"/>
      <c r="E514" s="166"/>
      <c r="F514" s="166"/>
      <c r="G514" s="166"/>
      <c r="H514" s="173"/>
      <c r="I514" s="168"/>
      <c r="J514" s="168"/>
      <c r="K514" s="166"/>
      <c r="L514" s="166"/>
      <c r="M514" s="166"/>
      <c r="N514" s="166"/>
      <c r="O514" s="166"/>
      <c r="P514" s="166"/>
      <c r="Q514" s="166"/>
    </row>
    <row r="515" spans="1:36" s="167" customFormat="1" ht="39.950000000000003" customHeight="1" outlineLevel="1">
      <c r="B515" s="166"/>
      <c r="C515" s="166"/>
      <c r="D515" s="166"/>
      <c r="E515" s="166"/>
      <c r="F515" s="166"/>
      <c r="G515" s="166"/>
      <c r="H515" s="173"/>
      <c r="I515" s="168"/>
      <c r="J515" s="168"/>
      <c r="K515" s="166"/>
      <c r="L515" s="166"/>
      <c r="M515" s="166"/>
      <c r="N515" s="166"/>
      <c r="O515" s="166"/>
      <c r="P515" s="166"/>
      <c r="Q515" s="166"/>
    </row>
    <row r="516" spans="1:36" s="167" customFormat="1" ht="24.95" customHeight="1" outlineLevel="1">
      <c r="B516" s="166"/>
      <c r="C516" s="166"/>
      <c r="D516" s="166"/>
      <c r="E516" s="166"/>
      <c r="F516" s="166"/>
      <c r="G516" s="166"/>
      <c r="H516" s="173"/>
      <c r="I516" s="168"/>
      <c r="J516" s="168"/>
      <c r="K516" s="166"/>
      <c r="L516" s="166"/>
      <c r="M516" s="166"/>
      <c r="N516" s="166"/>
      <c r="O516" s="166"/>
      <c r="P516" s="166"/>
      <c r="Q516" s="166"/>
    </row>
    <row r="517" spans="1:36" s="167" customFormat="1" ht="24.95" customHeight="1" outlineLevel="1">
      <c r="B517" s="166"/>
      <c r="C517" s="166"/>
      <c r="D517" s="166"/>
      <c r="E517" s="166"/>
      <c r="F517" s="166"/>
      <c r="G517" s="166"/>
      <c r="H517" s="173"/>
      <c r="I517" s="168"/>
      <c r="J517" s="168"/>
      <c r="K517" s="166"/>
      <c r="L517" s="166"/>
      <c r="M517" s="166"/>
      <c r="N517" s="166"/>
      <c r="O517" s="166"/>
      <c r="P517" s="166"/>
      <c r="Q517" s="166"/>
    </row>
    <row r="518" spans="1:36" s="167" customFormat="1" ht="24.95" customHeight="1" outlineLevel="1">
      <c r="B518" s="166"/>
      <c r="C518" s="166"/>
      <c r="D518" s="166"/>
      <c r="E518" s="166"/>
      <c r="F518" s="166"/>
      <c r="G518" s="166"/>
      <c r="H518" s="173"/>
      <c r="I518" s="168"/>
      <c r="J518" s="168"/>
      <c r="K518" s="166"/>
      <c r="L518" s="166"/>
      <c r="M518" s="166"/>
      <c r="N518" s="166"/>
      <c r="O518" s="166"/>
      <c r="P518" s="166"/>
      <c r="Q518" s="166"/>
    </row>
    <row r="519" spans="1:36" s="167" customFormat="1" ht="24.95" customHeight="1" outlineLevel="1">
      <c r="B519" s="166"/>
      <c r="C519" s="166"/>
      <c r="D519" s="166"/>
      <c r="E519" s="166"/>
      <c r="F519" s="166"/>
      <c r="G519" s="166"/>
      <c r="H519" s="173"/>
      <c r="I519" s="168"/>
      <c r="J519" s="168"/>
      <c r="K519" s="166"/>
      <c r="L519" s="166"/>
      <c r="M519" s="166"/>
      <c r="N519" s="166"/>
      <c r="O519" s="166"/>
      <c r="P519" s="166"/>
      <c r="Q519" s="166"/>
    </row>
    <row r="520" spans="1:36" s="167" customFormat="1" ht="24.95" customHeight="1" outlineLevel="1">
      <c r="B520" s="166"/>
      <c r="C520" s="166"/>
      <c r="D520" s="166"/>
      <c r="E520" s="166"/>
      <c r="F520" s="166"/>
      <c r="G520" s="166"/>
      <c r="H520" s="173"/>
      <c r="I520" s="168"/>
      <c r="J520" s="168"/>
      <c r="K520" s="166"/>
      <c r="L520" s="166"/>
      <c r="M520" s="166"/>
      <c r="N520" s="166"/>
      <c r="O520" s="166"/>
      <c r="P520" s="166"/>
      <c r="Q520" s="166"/>
    </row>
    <row r="521" spans="1:36" s="167" customFormat="1" ht="24.95" customHeight="1" outlineLevel="1">
      <c r="B521" s="166"/>
      <c r="C521" s="166"/>
      <c r="D521" s="166"/>
      <c r="E521" s="166"/>
      <c r="F521" s="166"/>
      <c r="G521" s="166"/>
      <c r="H521" s="173"/>
      <c r="I521" s="168"/>
      <c r="J521" s="168"/>
      <c r="K521" s="166"/>
      <c r="L521" s="166"/>
      <c r="M521" s="166"/>
      <c r="N521" s="166"/>
      <c r="O521" s="166"/>
      <c r="P521" s="166"/>
      <c r="Q521" s="166"/>
    </row>
    <row r="522" spans="1:36" s="167" customFormat="1" ht="24.95" customHeight="1" outlineLevel="1">
      <c r="B522" s="166"/>
      <c r="C522" s="166"/>
      <c r="D522" s="166"/>
      <c r="E522" s="166"/>
      <c r="F522" s="166"/>
      <c r="G522" s="166"/>
      <c r="H522" s="173"/>
      <c r="I522" s="168"/>
      <c r="J522" s="168"/>
      <c r="K522" s="166"/>
      <c r="L522" s="166"/>
      <c r="M522" s="166"/>
      <c r="N522" s="166"/>
      <c r="O522" s="166"/>
      <c r="P522" s="166"/>
      <c r="Q522" s="166"/>
    </row>
    <row r="523" spans="1:36" s="167" customFormat="1" ht="24.95" customHeight="1" outlineLevel="1">
      <c r="B523" s="166"/>
      <c r="C523" s="166"/>
      <c r="D523" s="166"/>
      <c r="E523" s="166"/>
      <c r="F523" s="166"/>
      <c r="G523" s="166"/>
      <c r="H523" s="173"/>
      <c r="I523" s="168"/>
      <c r="J523" s="168"/>
      <c r="K523" s="166"/>
      <c r="L523" s="166"/>
      <c r="M523" s="166"/>
      <c r="N523" s="166"/>
      <c r="O523" s="166"/>
      <c r="P523" s="166"/>
      <c r="Q523" s="166"/>
    </row>
    <row r="524" spans="1:36" s="167" customFormat="1" ht="24.95" customHeight="1" outlineLevel="1">
      <c r="B524" s="166"/>
      <c r="C524" s="166"/>
      <c r="D524" s="166"/>
      <c r="E524" s="166"/>
      <c r="F524" s="166"/>
      <c r="G524" s="166"/>
      <c r="H524" s="173"/>
      <c r="I524" s="168"/>
      <c r="J524" s="168"/>
      <c r="K524" s="166"/>
      <c r="L524" s="166"/>
      <c r="M524" s="166"/>
      <c r="N524" s="166"/>
      <c r="O524" s="166"/>
      <c r="P524" s="166"/>
      <c r="Q524" s="166"/>
    </row>
    <row r="525" spans="1:36" s="167" customFormat="1" ht="24.95" customHeight="1" outlineLevel="1">
      <c r="B525" s="166"/>
      <c r="C525" s="166"/>
      <c r="D525" s="166"/>
      <c r="E525" s="166"/>
      <c r="F525" s="166"/>
      <c r="G525" s="166"/>
      <c r="H525" s="173"/>
      <c r="I525" s="168"/>
      <c r="J525" s="168"/>
      <c r="K525" s="166"/>
      <c r="L525" s="166"/>
      <c r="M525" s="166"/>
      <c r="N525" s="166"/>
      <c r="O525" s="166"/>
      <c r="P525" s="166"/>
      <c r="Q525" s="166"/>
    </row>
    <row r="526" spans="1:36" s="196" customFormat="1" ht="9.9499999999999993" customHeight="1">
      <c r="A526" s="167"/>
      <c r="B526" s="166"/>
      <c r="C526" s="166"/>
      <c r="D526" s="166"/>
      <c r="E526" s="166"/>
      <c r="F526" s="166"/>
      <c r="G526" s="166"/>
      <c r="H526" s="173"/>
      <c r="I526" s="168"/>
      <c r="J526" s="168"/>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row>
    <row r="527" spans="1:36" s="169" customFormat="1" ht="24.95" customHeight="1">
      <c r="B527" s="166"/>
      <c r="C527" s="166"/>
      <c r="D527" s="166"/>
      <c r="E527" s="166"/>
      <c r="F527" s="166"/>
      <c r="G527" s="166"/>
      <c r="H527" s="173"/>
      <c r="I527" s="168"/>
      <c r="J527" s="168"/>
      <c r="K527" s="166"/>
      <c r="L527" s="166"/>
      <c r="M527" s="166"/>
      <c r="N527" s="166"/>
      <c r="O527" s="166"/>
      <c r="P527" s="166"/>
      <c r="Q527" s="166"/>
    </row>
    <row r="528" spans="1:36" s="167" customFormat="1" ht="40.5" customHeight="1" outlineLevel="1">
      <c r="B528" s="166"/>
      <c r="C528" s="166"/>
      <c r="D528" s="166"/>
      <c r="E528" s="166"/>
      <c r="F528" s="166"/>
      <c r="G528" s="166"/>
      <c r="H528" s="173"/>
      <c r="I528" s="168"/>
      <c r="J528" s="168"/>
      <c r="K528" s="166"/>
      <c r="L528" s="166"/>
      <c r="M528" s="166"/>
      <c r="N528" s="166"/>
      <c r="O528" s="166"/>
      <c r="P528" s="166"/>
      <c r="Q528" s="166"/>
    </row>
    <row r="529" spans="2:17" s="167" customFormat="1" ht="24.95" customHeight="1" outlineLevel="1">
      <c r="B529" s="166"/>
      <c r="C529" s="166"/>
      <c r="D529" s="166"/>
      <c r="E529" s="166"/>
      <c r="F529" s="166"/>
      <c r="G529" s="166"/>
      <c r="H529" s="173"/>
      <c r="I529" s="168"/>
      <c r="J529" s="168"/>
      <c r="K529" s="166"/>
      <c r="L529" s="166"/>
      <c r="M529" s="166"/>
      <c r="N529" s="166"/>
      <c r="O529" s="166"/>
      <c r="P529" s="166"/>
      <c r="Q529" s="166"/>
    </row>
    <row r="530" spans="2:17" s="167" customFormat="1" ht="24.95" customHeight="1" outlineLevel="1">
      <c r="B530" s="166"/>
      <c r="C530" s="166"/>
      <c r="D530" s="166"/>
      <c r="E530" s="166"/>
      <c r="F530" s="166"/>
      <c r="G530" s="166"/>
      <c r="H530" s="173"/>
      <c r="I530" s="168"/>
      <c r="J530" s="168"/>
      <c r="K530" s="166"/>
      <c r="L530" s="166"/>
      <c r="M530" s="166"/>
      <c r="N530" s="166"/>
      <c r="O530" s="166"/>
      <c r="P530" s="166"/>
      <c r="Q530" s="166"/>
    </row>
    <row r="531" spans="2:17" s="167" customFormat="1" ht="24.95" customHeight="1" outlineLevel="1">
      <c r="B531" s="166"/>
      <c r="C531" s="166"/>
      <c r="D531" s="166"/>
      <c r="E531" s="166"/>
      <c r="F531" s="166"/>
      <c r="G531" s="166"/>
      <c r="H531" s="173"/>
      <c r="I531" s="168"/>
      <c r="J531" s="168"/>
      <c r="K531" s="166"/>
      <c r="L531" s="166"/>
      <c r="M531" s="166"/>
      <c r="N531" s="166"/>
      <c r="O531" s="166"/>
      <c r="P531" s="166"/>
      <c r="Q531" s="166"/>
    </row>
    <row r="532" spans="2:17" s="167" customFormat="1" ht="24.95" customHeight="1" outlineLevel="1">
      <c r="B532" s="166"/>
      <c r="C532" s="166"/>
      <c r="D532" s="166"/>
      <c r="E532" s="166"/>
      <c r="F532" s="166"/>
      <c r="G532" s="166"/>
      <c r="H532" s="173"/>
      <c r="I532" s="168"/>
      <c r="J532" s="168"/>
      <c r="K532" s="166"/>
      <c r="L532" s="166"/>
      <c r="M532" s="166"/>
      <c r="N532" s="166"/>
      <c r="O532" s="166"/>
      <c r="P532" s="166"/>
      <c r="Q532" s="166"/>
    </row>
    <row r="533" spans="2:17" s="167" customFormat="1" ht="24.95" customHeight="1" outlineLevel="1">
      <c r="B533" s="166"/>
      <c r="C533" s="166"/>
      <c r="D533" s="166"/>
      <c r="E533" s="166"/>
      <c r="F533" s="166"/>
      <c r="G533" s="166"/>
      <c r="H533" s="173"/>
      <c r="I533" s="168"/>
      <c r="J533" s="168"/>
      <c r="K533" s="166"/>
      <c r="L533" s="166"/>
      <c r="M533" s="166"/>
      <c r="N533" s="166"/>
      <c r="O533" s="166"/>
      <c r="P533" s="166"/>
      <c r="Q533" s="166"/>
    </row>
    <row r="534" spans="2:17" s="167" customFormat="1" ht="39.950000000000003" customHeight="1" outlineLevel="1">
      <c r="B534" s="166"/>
      <c r="C534" s="166"/>
      <c r="D534" s="166"/>
      <c r="E534" s="166"/>
      <c r="F534" s="166"/>
      <c r="G534" s="166"/>
      <c r="H534" s="173"/>
      <c r="I534" s="168"/>
      <c r="J534" s="168"/>
      <c r="K534" s="166"/>
      <c r="L534" s="166"/>
      <c r="M534" s="166"/>
      <c r="N534" s="166"/>
      <c r="O534" s="166"/>
      <c r="P534" s="166"/>
      <c r="Q534" s="166"/>
    </row>
    <row r="535" spans="2:17" s="167" customFormat="1" ht="39.950000000000003" customHeight="1" outlineLevel="1">
      <c r="B535" s="166"/>
      <c r="C535" s="166"/>
      <c r="D535" s="166"/>
      <c r="E535" s="166"/>
      <c r="F535" s="166"/>
      <c r="G535" s="166"/>
      <c r="H535" s="173"/>
      <c r="I535" s="168"/>
      <c r="J535" s="168"/>
      <c r="K535" s="166"/>
      <c r="L535" s="166"/>
      <c r="M535" s="166"/>
      <c r="N535" s="166"/>
      <c r="O535" s="166"/>
      <c r="P535" s="166"/>
      <c r="Q535" s="166"/>
    </row>
    <row r="536" spans="2:17" s="167" customFormat="1" ht="39.950000000000003" customHeight="1" outlineLevel="1">
      <c r="B536" s="166"/>
      <c r="C536" s="166"/>
      <c r="D536" s="166"/>
      <c r="E536" s="166"/>
      <c r="F536" s="166"/>
      <c r="G536" s="166"/>
      <c r="H536" s="173"/>
      <c r="I536" s="168"/>
      <c r="J536" s="168"/>
      <c r="K536" s="166"/>
      <c r="L536" s="166"/>
      <c r="M536" s="166"/>
      <c r="N536" s="166"/>
      <c r="O536" s="166"/>
      <c r="P536" s="166"/>
      <c r="Q536" s="166"/>
    </row>
    <row r="537" spans="2:17" s="167" customFormat="1" ht="68.25" customHeight="1" outlineLevel="1">
      <c r="B537" s="166"/>
      <c r="C537" s="166"/>
      <c r="D537" s="166"/>
      <c r="E537" s="166"/>
      <c r="F537" s="166"/>
      <c r="G537" s="166"/>
      <c r="H537" s="173"/>
      <c r="I537" s="168"/>
      <c r="J537" s="168"/>
      <c r="K537" s="166"/>
      <c r="L537" s="166"/>
      <c r="M537" s="166"/>
      <c r="N537" s="166"/>
      <c r="O537" s="166"/>
      <c r="P537" s="166"/>
      <c r="Q537" s="166"/>
    </row>
    <row r="538" spans="2:17" s="167" customFormat="1" ht="68.25" customHeight="1" outlineLevel="1">
      <c r="B538" s="166"/>
      <c r="C538" s="166"/>
      <c r="D538" s="166"/>
      <c r="E538" s="166"/>
      <c r="F538" s="166"/>
      <c r="G538" s="166"/>
      <c r="H538" s="173"/>
      <c r="I538" s="168"/>
      <c r="J538" s="168"/>
      <c r="K538" s="166"/>
      <c r="L538" s="166"/>
      <c r="M538" s="166"/>
      <c r="N538" s="166"/>
      <c r="O538" s="166"/>
      <c r="P538" s="166"/>
      <c r="Q538" s="166"/>
    </row>
    <row r="539" spans="2:17" s="167" customFormat="1" ht="68.25" customHeight="1" outlineLevel="1">
      <c r="B539" s="166"/>
      <c r="C539" s="166"/>
      <c r="D539" s="166"/>
      <c r="E539" s="166"/>
      <c r="F539" s="166"/>
      <c r="G539" s="166"/>
      <c r="H539" s="173"/>
      <c r="I539" s="168"/>
      <c r="J539" s="168"/>
      <c r="K539" s="166"/>
      <c r="L539" s="166"/>
      <c r="M539" s="166"/>
      <c r="N539" s="166"/>
      <c r="O539" s="166"/>
      <c r="P539" s="166"/>
      <c r="Q539" s="166"/>
    </row>
    <row r="540" spans="2:17" s="167" customFormat="1" ht="68.25" customHeight="1" outlineLevel="1">
      <c r="B540" s="166"/>
      <c r="C540" s="166"/>
      <c r="D540" s="166"/>
      <c r="E540" s="166"/>
      <c r="F540" s="166"/>
      <c r="G540" s="166"/>
      <c r="H540" s="173"/>
      <c r="I540" s="168"/>
      <c r="J540" s="168"/>
      <c r="K540" s="166"/>
      <c r="L540" s="166"/>
      <c r="M540" s="166"/>
      <c r="N540" s="166"/>
      <c r="O540" s="166"/>
      <c r="P540" s="166"/>
      <c r="Q540" s="166"/>
    </row>
    <row r="541" spans="2:17" s="167" customFormat="1" ht="68.25" customHeight="1" outlineLevel="1">
      <c r="B541" s="166"/>
      <c r="C541" s="166"/>
      <c r="D541" s="166"/>
      <c r="E541" s="166"/>
      <c r="F541" s="166"/>
      <c r="G541" s="166"/>
      <c r="H541" s="173"/>
      <c r="I541" s="168"/>
      <c r="J541" s="168"/>
      <c r="K541" s="166"/>
      <c r="L541" s="166"/>
      <c r="M541" s="166"/>
      <c r="N541" s="166"/>
      <c r="O541" s="166"/>
      <c r="P541" s="166"/>
      <c r="Q541" s="166"/>
    </row>
    <row r="542" spans="2:17" s="167" customFormat="1" ht="39.950000000000003" customHeight="1" outlineLevel="1">
      <c r="B542" s="166"/>
      <c r="C542" s="166"/>
      <c r="D542" s="166"/>
      <c r="E542" s="166"/>
      <c r="F542" s="166"/>
      <c r="G542" s="166"/>
      <c r="H542" s="173"/>
      <c r="I542" s="168"/>
      <c r="J542" s="168"/>
      <c r="K542" s="166"/>
      <c r="L542" s="166"/>
      <c r="M542" s="166"/>
      <c r="N542" s="166"/>
      <c r="O542" s="166"/>
      <c r="P542" s="166"/>
      <c r="Q542" s="166"/>
    </row>
    <row r="543" spans="2:17" s="167" customFormat="1" ht="39.950000000000003" customHeight="1" outlineLevel="1">
      <c r="B543" s="166"/>
      <c r="C543" s="166"/>
      <c r="D543" s="166"/>
      <c r="E543" s="166"/>
      <c r="F543" s="166"/>
      <c r="G543" s="166"/>
      <c r="H543" s="173"/>
      <c r="I543" s="168"/>
      <c r="J543" s="168"/>
      <c r="K543" s="166"/>
      <c r="L543" s="166"/>
      <c r="M543" s="166"/>
      <c r="N543" s="166"/>
      <c r="O543" s="166"/>
      <c r="P543" s="166"/>
      <c r="Q543" s="166"/>
    </row>
    <row r="544" spans="2:17" s="167" customFormat="1" ht="39.950000000000003" customHeight="1" outlineLevel="1">
      <c r="B544" s="166"/>
      <c r="C544" s="166"/>
      <c r="D544" s="166"/>
      <c r="E544" s="166"/>
      <c r="F544" s="166"/>
      <c r="G544" s="166"/>
      <c r="H544" s="173"/>
      <c r="I544" s="168"/>
      <c r="J544" s="168"/>
      <c r="K544" s="166"/>
      <c r="L544" s="166"/>
      <c r="M544" s="166"/>
      <c r="N544" s="166"/>
      <c r="O544" s="166"/>
      <c r="P544" s="166"/>
      <c r="Q544" s="166"/>
    </row>
    <row r="545" spans="1:36" s="167" customFormat="1" ht="39.950000000000003" customHeight="1" outlineLevel="1">
      <c r="B545" s="166"/>
      <c r="C545" s="166"/>
      <c r="D545" s="166"/>
      <c r="E545" s="166"/>
      <c r="F545" s="166"/>
      <c r="G545" s="166"/>
      <c r="H545" s="173"/>
      <c r="I545" s="168"/>
      <c r="J545" s="168"/>
      <c r="K545" s="166"/>
      <c r="L545" s="166"/>
      <c r="M545" s="166"/>
      <c r="N545" s="166"/>
      <c r="O545" s="166"/>
      <c r="P545" s="166"/>
      <c r="Q545" s="166"/>
    </row>
    <row r="546" spans="1:36" s="167" customFormat="1" ht="24.6" customHeight="1" outlineLevel="1">
      <c r="B546" s="166"/>
      <c r="C546" s="166"/>
      <c r="D546" s="166"/>
      <c r="E546" s="166"/>
      <c r="F546" s="166"/>
      <c r="G546" s="166"/>
      <c r="H546" s="173"/>
      <c r="I546" s="168"/>
      <c r="J546" s="168"/>
      <c r="K546" s="166"/>
      <c r="L546" s="166"/>
      <c r="M546" s="166"/>
      <c r="N546" s="166"/>
      <c r="O546" s="166"/>
      <c r="P546" s="166"/>
      <c r="Q546" s="166"/>
    </row>
    <row r="547" spans="1:36" s="196" customFormat="1" ht="9.9499999999999993" customHeight="1">
      <c r="A547" s="167"/>
      <c r="B547" s="166"/>
      <c r="C547" s="166"/>
      <c r="D547" s="166"/>
      <c r="E547" s="166"/>
      <c r="F547" s="166"/>
      <c r="G547" s="166"/>
      <c r="H547" s="173"/>
      <c r="I547" s="168"/>
      <c r="J547" s="168"/>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row>
    <row r="548" spans="1:36" s="169" customFormat="1" ht="24.95" customHeight="1">
      <c r="B548" s="166"/>
      <c r="C548" s="166"/>
      <c r="D548" s="166"/>
      <c r="E548" s="166"/>
      <c r="F548" s="166"/>
      <c r="G548" s="166"/>
      <c r="H548" s="173"/>
      <c r="I548" s="168"/>
      <c r="J548" s="168"/>
      <c r="K548" s="166"/>
      <c r="L548" s="166"/>
      <c r="M548" s="166"/>
      <c r="N548" s="166"/>
      <c r="O548" s="166"/>
      <c r="P548" s="166"/>
      <c r="Q548" s="166"/>
    </row>
    <row r="549" spans="1:36" s="167" customFormat="1" ht="28.15" customHeight="1" outlineLevel="1">
      <c r="B549" s="166"/>
      <c r="C549" s="166"/>
      <c r="D549" s="166"/>
      <c r="E549" s="166"/>
      <c r="F549" s="166"/>
      <c r="G549" s="166"/>
      <c r="H549" s="173"/>
      <c r="I549" s="168"/>
      <c r="J549" s="168"/>
      <c r="K549" s="166"/>
      <c r="L549" s="166"/>
      <c r="M549" s="166"/>
      <c r="N549" s="166"/>
      <c r="O549" s="166"/>
      <c r="P549" s="166"/>
      <c r="Q549" s="166"/>
    </row>
    <row r="550" spans="1:36" s="167" customFormat="1" ht="40.15" customHeight="1" outlineLevel="1">
      <c r="B550" s="166"/>
      <c r="C550" s="166"/>
      <c r="D550" s="166"/>
      <c r="E550" s="166"/>
      <c r="F550" s="166"/>
      <c r="G550" s="166"/>
      <c r="H550" s="173"/>
      <c r="I550" s="168"/>
      <c r="J550" s="168"/>
      <c r="K550" s="166"/>
      <c r="L550" s="166"/>
      <c r="M550" s="166"/>
      <c r="N550" s="166"/>
      <c r="O550" s="166"/>
      <c r="P550" s="166"/>
      <c r="Q550" s="166"/>
    </row>
    <row r="551" spans="1:36" s="167" customFormat="1" ht="40.15" customHeight="1" outlineLevel="1">
      <c r="B551" s="166"/>
      <c r="C551" s="166"/>
      <c r="D551" s="166"/>
      <c r="E551" s="166"/>
      <c r="F551" s="166"/>
      <c r="G551" s="166"/>
      <c r="H551" s="173"/>
      <c r="I551" s="168"/>
      <c r="J551" s="168"/>
      <c r="K551" s="166"/>
      <c r="L551" s="166"/>
      <c r="M551" s="166"/>
      <c r="N551" s="166"/>
      <c r="O551" s="166"/>
      <c r="P551" s="166"/>
      <c r="Q551" s="166"/>
    </row>
    <row r="552" spans="1:36" s="167" customFormat="1" ht="40.15" customHeight="1" outlineLevel="1">
      <c r="B552" s="166"/>
      <c r="C552" s="166"/>
      <c r="D552" s="166"/>
      <c r="E552" s="166"/>
      <c r="F552" s="166"/>
      <c r="G552" s="166"/>
      <c r="H552" s="173"/>
      <c r="I552" s="168"/>
      <c r="J552" s="168"/>
      <c r="K552" s="166"/>
      <c r="L552" s="166"/>
      <c r="M552" s="166"/>
      <c r="N552" s="166"/>
      <c r="O552" s="166"/>
      <c r="P552" s="166"/>
      <c r="Q552" s="166"/>
    </row>
    <row r="553" spans="1:36" s="196" customFormat="1" ht="9.9499999999999993" customHeight="1">
      <c r="A553" s="167"/>
      <c r="B553" s="166"/>
      <c r="C553" s="166"/>
      <c r="D553" s="166"/>
      <c r="E553" s="166"/>
      <c r="F553" s="166"/>
      <c r="G553" s="166"/>
      <c r="H553" s="173"/>
      <c r="I553" s="168"/>
      <c r="J553" s="168"/>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row>
    <row r="554" spans="1:36" s="169" customFormat="1" ht="24.95" customHeight="1">
      <c r="B554" s="166"/>
      <c r="C554" s="166"/>
      <c r="D554" s="166"/>
      <c r="E554" s="166"/>
      <c r="F554" s="166"/>
      <c r="G554" s="166"/>
      <c r="H554" s="173"/>
      <c r="I554" s="168"/>
      <c r="J554" s="168"/>
      <c r="K554" s="166"/>
      <c r="L554" s="166"/>
      <c r="M554" s="166"/>
      <c r="N554" s="166"/>
      <c r="O554" s="166"/>
      <c r="P554" s="166"/>
      <c r="Q554" s="166"/>
    </row>
    <row r="555" spans="1:36" s="167" customFormat="1" ht="39.950000000000003" customHeight="1" outlineLevel="1">
      <c r="B555" s="166"/>
      <c r="C555" s="166"/>
      <c r="D555" s="166"/>
      <c r="E555" s="166"/>
      <c r="F555" s="166"/>
      <c r="G555" s="166"/>
      <c r="H555" s="173"/>
      <c r="I555" s="168"/>
      <c r="J555" s="168"/>
      <c r="K555" s="166"/>
      <c r="L555" s="166"/>
      <c r="M555" s="166"/>
      <c r="N555" s="166"/>
      <c r="O555" s="166"/>
      <c r="P555" s="166"/>
      <c r="Q555" s="166"/>
    </row>
    <row r="556" spans="1:36" s="167" customFormat="1" ht="24.95" customHeight="1" outlineLevel="1">
      <c r="B556" s="166"/>
      <c r="C556" s="166"/>
      <c r="D556" s="166"/>
      <c r="E556" s="166"/>
      <c r="F556" s="166"/>
      <c r="G556" s="166"/>
      <c r="H556" s="173"/>
      <c r="I556" s="168"/>
      <c r="J556" s="168"/>
      <c r="K556" s="166"/>
      <c r="L556" s="166"/>
      <c r="M556" s="166"/>
      <c r="N556" s="166"/>
      <c r="O556" s="166"/>
      <c r="P556" s="166"/>
      <c r="Q556" s="166"/>
    </row>
    <row r="557" spans="1:36" s="167" customFormat="1" ht="24.6" customHeight="1" outlineLevel="1">
      <c r="B557" s="166"/>
      <c r="C557" s="166"/>
      <c r="D557" s="166"/>
      <c r="E557" s="166"/>
      <c r="F557" s="166"/>
      <c r="G557" s="166"/>
      <c r="H557" s="173"/>
      <c r="I557" s="168"/>
      <c r="J557" s="168"/>
      <c r="K557" s="166"/>
      <c r="L557" s="166"/>
      <c r="M557" s="166"/>
      <c r="N557" s="166"/>
      <c r="O557" s="166"/>
      <c r="P557" s="166"/>
      <c r="Q557" s="166"/>
    </row>
    <row r="558" spans="1:36" s="196" customFormat="1" ht="9.9499999999999993" customHeight="1">
      <c r="A558" s="167"/>
      <c r="B558" s="166"/>
      <c r="C558" s="166"/>
      <c r="D558" s="166"/>
      <c r="E558" s="166"/>
      <c r="F558" s="166"/>
      <c r="G558" s="166"/>
      <c r="H558" s="173"/>
      <c r="I558" s="168"/>
      <c r="J558" s="168"/>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row>
    <row r="559" spans="1:36" s="169" customFormat="1" ht="24.95" customHeight="1">
      <c r="B559" s="166"/>
      <c r="C559" s="166"/>
      <c r="D559" s="166"/>
      <c r="E559" s="166"/>
      <c r="F559" s="166"/>
      <c r="G559" s="166"/>
      <c r="H559" s="173"/>
      <c r="I559" s="168"/>
      <c r="J559" s="168"/>
      <c r="K559" s="166"/>
      <c r="L559" s="166"/>
      <c r="M559" s="166"/>
      <c r="N559" s="166"/>
      <c r="O559" s="166"/>
      <c r="P559" s="166"/>
      <c r="Q559" s="166"/>
    </row>
    <row r="560" spans="1:36" s="167" customFormat="1" ht="24.95" customHeight="1" outlineLevel="1">
      <c r="B560" s="166"/>
      <c r="C560" s="166"/>
      <c r="D560" s="166"/>
      <c r="E560" s="166"/>
      <c r="F560" s="166"/>
      <c r="G560" s="166"/>
      <c r="H560" s="173"/>
      <c r="I560" s="168"/>
      <c r="J560" s="168"/>
      <c r="K560" s="166"/>
      <c r="L560" s="166"/>
      <c r="M560" s="166"/>
      <c r="N560" s="166"/>
      <c r="O560" s="166"/>
      <c r="P560" s="166"/>
      <c r="Q560" s="166"/>
    </row>
    <row r="561" spans="1:36" s="167" customFormat="1" ht="24.95" customHeight="1" outlineLevel="1">
      <c r="B561" s="166"/>
      <c r="C561" s="166"/>
      <c r="D561" s="166"/>
      <c r="E561" s="166"/>
      <c r="F561" s="166"/>
      <c r="G561" s="166"/>
      <c r="H561" s="173"/>
      <c r="I561" s="168"/>
      <c r="J561" s="168"/>
      <c r="K561" s="166"/>
      <c r="L561" s="166"/>
      <c r="M561" s="166"/>
      <c r="N561" s="166"/>
      <c r="O561" s="166"/>
      <c r="P561" s="166"/>
      <c r="Q561" s="166"/>
    </row>
    <row r="562" spans="1:36" s="196" customFormat="1" ht="9.9499999999999993" customHeight="1">
      <c r="A562" s="167"/>
      <c r="B562" s="166"/>
      <c r="C562" s="166"/>
      <c r="D562" s="166"/>
      <c r="E562" s="166"/>
      <c r="F562" s="166"/>
      <c r="G562" s="166"/>
      <c r="H562" s="173"/>
      <c r="I562" s="168"/>
      <c r="J562" s="168"/>
      <c r="K562" s="166"/>
      <c r="L562" s="166"/>
      <c r="M562" s="166"/>
      <c r="N562" s="166"/>
      <c r="O562" s="166"/>
      <c r="P562" s="166"/>
      <c r="Q562" s="166"/>
      <c r="R562" s="166"/>
      <c r="S562" s="166"/>
      <c r="T562" s="166"/>
      <c r="U562" s="166"/>
      <c r="V562" s="166"/>
      <c r="W562" s="166"/>
      <c r="X562" s="166"/>
      <c r="Y562" s="166"/>
      <c r="Z562" s="166"/>
      <c r="AA562" s="166"/>
      <c r="AB562" s="166"/>
      <c r="AC562" s="166"/>
      <c r="AD562" s="166"/>
      <c r="AE562" s="166"/>
      <c r="AF562" s="166"/>
      <c r="AG562" s="166"/>
      <c r="AH562" s="166"/>
      <c r="AI562" s="166"/>
      <c r="AJ562" s="166"/>
    </row>
    <row r="563" spans="1:36" s="167" customFormat="1" ht="24.95" customHeight="1">
      <c r="B563" s="166"/>
      <c r="C563" s="166"/>
      <c r="D563" s="166"/>
      <c r="E563" s="166"/>
      <c r="F563" s="166"/>
      <c r="G563" s="166"/>
      <c r="H563" s="173"/>
      <c r="I563" s="168"/>
      <c r="J563" s="168"/>
      <c r="K563" s="166"/>
      <c r="L563" s="166"/>
      <c r="M563" s="166"/>
      <c r="N563" s="166"/>
      <c r="O563" s="166"/>
      <c r="P563" s="166"/>
      <c r="Q563" s="166"/>
    </row>
    <row r="564" spans="1:36" s="169" customFormat="1" ht="24.95" customHeight="1">
      <c r="B564" s="166"/>
      <c r="C564" s="166"/>
      <c r="D564" s="166"/>
      <c r="E564" s="166"/>
      <c r="F564" s="166"/>
      <c r="G564" s="166"/>
      <c r="H564" s="173"/>
      <c r="I564" s="168"/>
      <c r="J564" s="168"/>
      <c r="K564" s="166"/>
      <c r="L564" s="166"/>
      <c r="M564" s="166"/>
      <c r="N564" s="166"/>
      <c r="O564" s="166"/>
      <c r="P564" s="166"/>
      <c r="Q564" s="166"/>
    </row>
    <row r="565" spans="1:36" s="167" customFormat="1" ht="28.15" customHeight="1" outlineLevel="1">
      <c r="B565" s="166"/>
      <c r="C565" s="166"/>
      <c r="D565" s="166"/>
      <c r="E565" s="166"/>
      <c r="F565" s="166"/>
      <c r="G565" s="166"/>
      <c r="H565" s="173"/>
      <c r="I565" s="168"/>
      <c r="J565" s="168"/>
      <c r="K565" s="166"/>
      <c r="L565" s="166"/>
      <c r="M565" s="166"/>
      <c r="N565" s="166"/>
      <c r="O565" s="166"/>
      <c r="P565" s="166"/>
      <c r="Q565" s="166"/>
    </row>
    <row r="566" spans="1:36" s="167" customFormat="1" ht="28.15" customHeight="1" outlineLevel="1">
      <c r="B566" s="166"/>
      <c r="C566" s="166"/>
      <c r="D566" s="166"/>
      <c r="E566" s="166"/>
      <c r="F566" s="166"/>
      <c r="G566" s="166"/>
      <c r="H566" s="173"/>
      <c r="I566" s="168"/>
      <c r="J566" s="168"/>
      <c r="K566" s="166"/>
      <c r="L566" s="166"/>
      <c r="M566" s="166"/>
      <c r="N566" s="166"/>
      <c r="O566" s="166"/>
      <c r="P566" s="166"/>
      <c r="Q566" s="166"/>
    </row>
    <row r="567" spans="1:36" s="167" customFormat="1" ht="28.15" customHeight="1" outlineLevel="1">
      <c r="B567" s="166"/>
      <c r="C567" s="166"/>
      <c r="D567" s="166"/>
      <c r="E567" s="166"/>
      <c r="F567" s="166"/>
      <c r="G567" s="166"/>
      <c r="H567" s="173"/>
      <c r="I567" s="168"/>
      <c r="J567" s="168"/>
      <c r="K567" s="166"/>
      <c r="L567" s="166"/>
      <c r="M567" s="166"/>
      <c r="N567" s="166"/>
      <c r="O567" s="166"/>
      <c r="P567" s="166"/>
      <c r="Q567" s="166"/>
    </row>
    <row r="568" spans="1:36" s="167" customFormat="1" ht="28.15" customHeight="1" outlineLevel="1">
      <c r="B568" s="166"/>
      <c r="C568" s="166"/>
      <c r="D568" s="166"/>
      <c r="E568" s="166"/>
      <c r="F568" s="166"/>
      <c r="G568" s="166"/>
      <c r="H568" s="173"/>
      <c r="I568" s="168"/>
      <c r="J568" s="168"/>
      <c r="K568" s="166"/>
      <c r="L568" s="166"/>
      <c r="M568" s="166"/>
      <c r="N568" s="166"/>
      <c r="O568" s="166"/>
      <c r="P568" s="166"/>
      <c r="Q568" s="166"/>
    </row>
    <row r="569" spans="1:36" s="167" customFormat="1" ht="28.15" customHeight="1" outlineLevel="1">
      <c r="B569" s="166"/>
      <c r="C569" s="166"/>
      <c r="D569" s="166"/>
      <c r="E569" s="166"/>
      <c r="F569" s="166"/>
      <c r="G569" s="166"/>
      <c r="H569" s="173"/>
      <c r="I569" s="168"/>
      <c r="J569" s="168"/>
      <c r="K569" s="166"/>
      <c r="L569" s="166"/>
      <c r="M569" s="166"/>
      <c r="N569" s="166"/>
      <c r="O569" s="166"/>
      <c r="P569" s="166"/>
      <c r="Q569" s="166"/>
    </row>
    <row r="570" spans="1:36" s="167" customFormat="1" ht="28.15" customHeight="1" outlineLevel="1">
      <c r="B570" s="166"/>
      <c r="C570" s="166"/>
      <c r="D570" s="166"/>
      <c r="E570" s="166"/>
      <c r="F570" s="166"/>
      <c r="G570" s="166"/>
      <c r="H570" s="173"/>
      <c r="I570" s="168"/>
      <c r="J570" s="168"/>
      <c r="K570" s="166"/>
      <c r="L570" s="166"/>
      <c r="M570" s="166"/>
      <c r="N570" s="166"/>
      <c r="O570" s="166"/>
      <c r="P570" s="166"/>
      <c r="Q570" s="166"/>
    </row>
    <row r="571" spans="1:36" s="167" customFormat="1" ht="28.15" customHeight="1" outlineLevel="1">
      <c r="B571" s="166"/>
      <c r="C571" s="166"/>
      <c r="D571" s="166"/>
      <c r="E571" s="166"/>
      <c r="F571" s="166"/>
      <c r="G571" s="166"/>
      <c r="H571" s="173"/>
      <c r="I571" s="168"/>
      <c r="J571" s="168"/>
      <c r="K571" s="166"/>
      <c r="L571" s="166"/>
      <c r="M571" s="166"/>
      <c r="N571" s="166"/>
      <c r="O571" s="166"/>
      <c r="P571" s="166"/>
      <c r="Q571" s="166"/>
    </row>
    <row r="572" spans="1:36" s="167" customFormat="1" ht="28.15" customHeight="1" outlineLevel="1">
      <c r="B572" s="166"/>
      <c r="C572" s="166"/>
      <c r="D572" s="166"/>
      <c r="E572" s="166"/>
      <c r="F572" s="166"/>
      <c r="G572" s="166"/>
      <c r="H572" s="173"/>
      <c r="I572" s="168"/>
      <c r="J572" s="168"/>
      <c r="K572" s="166"/>
      <c r="L572" s="166"/>
      <c r="M572" s="166"/>
      <c r="N572" s="166"/>
      <c r="O572" s="166"/>
      <c r="P572" s="166"/>
      <c r="Q572" s="166"/>
    </row>
    <row r="573" spans="1:36" s="167" customFormat="1" ht="28.15" customHeight="1" outlineLevel="1">
      <c r="B573" s="166"/>
      <c r="C573" s="166"/>
      <c r="D573" s="166"/>
      <c r="E573" s="166"/>
      <c r="F573" s="166"/>
      <c r="G573" s="166"/>
      <c r="H573" s="173"/>
      <c r="I573" s="168"/>
      <c r="J573" s="168"/>
      <c r="K573" s="166"/>
      <c r="L573" s="166"/>
      <c r="M573" s="166"/>
      <c r="N573" s="166"/>
      <c r="O573" s="166"/>
      <c r="P573" s="166"/>
      <c r="Q573" s="166"/>
    </row>
    <row r="574" spans="1:36" s="167" customFormat="1" ht="28.15" customHeight="1" outlineLevel="1">
      <c r="B574" s="166"/>
      <c r="C574" s="166"/>
      <c r="D574" s="166"/>
      <c r="E574" s="166"/>
      <c r="F574" s="166"/>
      <c r="G574" s="166"/>
      <c r="H574" s="173"/>
      <c r="I574" s="168"/>
      <c r="J574" s="168"/>
      <c r="K574" s="166"/>
      <c r="L574" s="166"/>
      <c r="M574" s="166"/>
      <c r="N574" s="166"/>
      <c r="O574" s="166"/>
      <c r="P574" s="166"/>
      <c r="Q574" s="166"/>
    </row>
    <row r="575" spans="1:36" s="167" customFormat="1" ht="28.15" customHeight="1" outlineLevel="1">
      <c r="B575" s="166"/>
      <c r="C575" s="166"/>
      <c r="D575" s="166"/>
      <c r="E575" s="166"/>
      <c r="F575" s="166"/>
      <c r="G575" s="166"/>
      <c r="H575" s="173"/>
      <c r="I575" s="168"/>
      <c r="J575" s="168"/>
      <c r="K575" s="166"/>
      <c r="L575" s="166"/>
      <c r="M575" s="166"/>
      <c r="N575" s="166"/>
      <c r="O575" s="166"/>
      <c r="P575" s="166"/>
      <c r="Q575" s="166"/>
    </row>
    <row r="576" spans="1:36" s="167" customFormat="1" ht="28.15" customHeight="1" outlineLevel="1">
      <c r="B576" s="166"/>
      <c r="C576" s="166"/>
      <c r="D576" s="166"/>
      <c r="E576" s="166"/>
      <c r="F576" s="166"/>
      <c r="G576" s="166"/>
      <c r="H576" s="173"/>
      <c r="I576" s="168"/>
      <c r="J576" s="168"/>
      <c r="K576" s="166"/>
      <c r="L576" s="166"/>
      <c r="M576" s="166"/>
      <c r="N576" s="166"/>
      <c r="O576" s="166"/>
      <c r="P576" s="166"/>
      <c r="Q576" s="166"/>
    </row>
    <row r="577" spans="2:17" s="167" customFormat="1" ht="28.15" customHeight="1" outlineLevel="1">
      <c r="B577" s="166"/>
      <c r="C577" s="166"/>
      <c r="D577" s="166"/>
      <c r="E577" s="166"/>
      <c r="F577" s="166"/>
      <c r="G577" s="166"/>
      <c r="H577" s="173"/>
      <c r="I577" s="168"/>
      <c r="J577" s="168"/>
      <c r="K577" s="166"/>
      <c r="L577" s="166"/>
      <c r="M577" s="166"/>
      <c r="N577" s="166"/>
      <c r="O577" s="166"/>
      <c r="P577" s="166"/>
      <c r="Q577" s="166"/>
    </row>
    <row r="578" spans="2:17" s="167" customFormat="1" ht="28.15" customHeight="1" outlineLevel="1">
      <c r="B578" s="166"/>
      <c r="C578" s="166"/>
      <c r="D578" s="166"/>
      <c r="E578" s="166"/>
      <c r="F578" s="166"/>
      <c r="G578" s="166"/>
      <c r="H578" s="173"/>
      <c r="I578" s="168"/>
      <c r="J578" s="168"/>
      <c r="K578" s="166"/>
      <c r="L578" s="166"/>
      <c r="M578" s="166"/>
      <c r="N578" s="166"/>
      <c r="O578" s="166"/>
      <c r="P578" s="166"/>
      <c r="Q578" s="166"/>
    </row>
    <row r="579" spans="2:17" s="167" customFormat="1" ht="28.15" customHeight="1" outlineLevel="1">
      <c r="B579" s="166"/>
      <c r="C579" s="166"/>
      <c r="D579" s="166"/>
      <c r="E579" s="166"/>
      <c r="F579" s="166"/>
      <c r="G579" s="166"/>
      <c r="H579" s="173"/>
      <c r="I579" s="168"/>
      <c r="J579" s="168"/>
      <c r="K579" s="166"/>
      <c r="L579" s="166"/>
      <c r="M579" s="166"/>
      <c r="N579" s="166"/>
      <c r="O579" s="166"/>
      <c r="P579" s="166"/>
      <c r="Q579" s="166"/>
    </row>
    <row r="580" spans="2:17" s="167" customFormat="1" ht="28.15" customHeight="1" outlineLevel="1">
      <c r="B580" s="166"/>
      <c r="C580" s="166"/>
      <c r="D580" s="166"/>
      <c r="E580" s="166"/>
      <c r="F580" s="166"/>
      <c r="G580" s="166"/>
      <c r="H580" s="173"/>
      <c r="I580" s="168"/>
      <c r="J580" s="168"/>
      <c r="K580" s="166"/>
      <c r="L580" s="166"/>
      <c r="M580" s="166"/>
      <c r="N580" s="166"/>
      <c r="O580" s="166"/>
      <c r="P580" s="166"/>
      <c r="Q580" s="166"/>
    </row>
    <row r="581" spans="2:17" s="167" customFormat="1" ht="28.15" customHeight="1" outlineLevel="1">
      <c r="B581" s="166"/>
      <c r="C581" s="166"/>
      <c r="D581" s="166"/>
      <c r="E581" s="166"/>
      <c r="F581" s="166"/>
      <c r="G581" s="166"/>
      <c r="H581" s="173"/>
      <c r="I581" s="168"/>
      <c r="J581" s="168"/>
      <c r="K581" s="166"/>
      <c r="L581" s="166"/>
      <c r="M581" s="166"/>
      <c r="N581" s="166"/>
      <c r="O581" s="166"/>
      <c r="P581" s="166"/>
      <c r="Q581" s="166"/>
    </row>
    <row r="582" spans="2:17" s="167" customFormat="1" ht="28.15" customHeight="1" outlineLevel="1">
      <c r="B582" s="166"/>
      <c r="C582" s="166"/>
      <c r="D582" s="166"/>
      <c r="E582" s="166"/>
      <c r="F582" s="166"/>
      <c r="G582" s="166"/>
      <c r="H582" s="173"/>
      <c r="I582" s="168"/>
      <c r="J582" s="168"/>
      <c r="K582" s="166"/>
      <c r="L582" s="166"/>
      <c r="M582" s="166"/>
      <c r="N582" s="166"/>
      <c r="O582" s="166"/>
      <c r="P582" s="166"/>
      <c r="Q582" s="166"/>
    </row>
    <row r="583" spans="2:17" s="167" customFormat="1" ht="28.15" customHeight="1" outlineLevel="1">
      <c r="B583" s="166"/>
      <c r="C583" s="166"/>
      <c r="D583" s="166"/>
      <c r="E583" s="166"/>
      <c r="F583" s="166"/>
      <c r="G583" s="166"/>
      <c r="H583" s="173"/>
      <c r="I583" s="168"/>
      <c r="J583" s="168"/>
      <c r="K583" s="166"/>
      <c r="L583" s="166"/>
      <c r="M583" s="166"/>
      <c r="N583" s="166"/>
      <c r="O583" s="166"/>
      <c r="P583" s="166"/>
      <c r="Q583" s="166"/>
    </row>
    <row r="584" spans="2:17" s="167" customFormat="1" ht="28.15" customHeight="1" outlineLevel="1">
      <c r="B584" s="166"/>
      <c r="C584" s="166"/>
      <c r="D584" s="166"/>
      <c r="E584" s="166"/>
      <c r="F584" s="166"/>
      <c r="G584" s="166"/>
      <c r="H584" s="173"/>
      <c r="I584" s="168"/>
      <c r="J584" s="168"/>
      <c r="K584" s="166"/>
      <c r="L584" s="166"/>
      <c r="M584" s="166"/>
      <c r="N584" s="166"/>
      <c r="O584" s="166"/>
      <c r="P584" s="166"/>
      <c r="Q584" s="166"/>
    </row>
    <row r="585" spans="2:17" s="167" customFormat="1" ht="28.15" customHeight="1" outlineLevel="1">
      <c r="B585" s="166"/>
      <c r="C585" s="166"/>
      <c r="D585" s="166"/>
      <c r="E585" s="166"/>
      <c r="F585" s="166"/>
      <c r="G585" s="166"/>
      <c r="H585" s="173"/>
      <c r="I585" s="168"/>
      <c r="J585" s="168"/>
      <c r="K585" s="166"/>
      <c r="L585" s="166"/>
      <c r="M585" s="166"/>
      <c r="N585" s="166"/>
      <c r="O585" s="166"/>
      <c r="P585" s="166"/>
      <c r="Q585" s="166"/>
    </row>
    <row r="586" spans="2:17" s="167" customFormat="1" ht="28.15" customHeight="1" outlineLevel="1">
      <c r="B586" s="166"/>
      <c r="C586" s="166"/>
      <c r="D586" s="166"/>
      <c r="E586" s="166"/>
      <c r="F586" s="166"/>
      <c r="G586" s="166"/>
      <c r="H586" s="173"/>
      <c r="I586" s="168"/>
      <c r="J586" s="168"/>
      <c r="K586" s="166"/>
      <c r="L586" s="166"/>
      <c r="M586" s="166"/>
      <c r="N586" s="166"/>
      <c r="O586" s="166"/>
      <c r="P586" s="166"/>
      <c r="Q586" s="166"/>
    </row>
    <row r="587" spans="2:17" s="167" customFormat="1" ht="28.15" customHeight="1" outlineLevel="1">
      <c r="B587" s="166"/>
      <c r="C587" s="166"/>
      <c r="D587" s="166"/>
      <c r="E587" s="166"/>
      <c r="F587" s="166"/>
      <c r="G587" s="166"/>
      <c r="H587" s="173"/>
      <c r="I587" s="168"/>
      <c r="J587" s="168"/>
      <c r="K587" s="166"/>
      <c r="L587" s="166"/>
      <c r="M587" s="166"/>
      <c r="N587" s="166"/>
      <c r="O587" s="166"/>
      <c r="P587" s="166"/>
      <c r="Q587" s="166"/>
    </row>
    <row r="588" spans="2:17" s="167" customFormat="1" ht="28.15" customHeight="1" outlineLevel="1">
      <c r="B588" s="166"/>
      <c r="C588" s="166"/>
      <c r="D588" s="166"/>
      <c r="E588" s="166"/>
      <c r="F588" s="166"/>
      <c r="G588" s="166"/>
      <c r="H588" s="173"/>
      <c r="I588" s="168"/>
      <c r="J588" s="168"/>
      <c r="K588" s="166"/>
      <c r="L588" s="166"/>
      <c r="M588" s="166"/>
      <c r="N588" s="166"/>
      <c r="O588" s="166"/>
      <c r="P588" s="166"/>
      <c r="Q588" s="166"/>
    </row>
    <row r="589" spans="2:17" s="167" customFormat="1" ht="28.15" customHeight="1" outlineLevel="1">
      <c r="B589" s="166"/>
      <c r="C589" s="166"/>
      <c r="D589" s="166"/>
      <c r="E589" s="166"/>
      <c r="F589" s="166"/>
      <c r="G589" s="166"/>
      <c r="H589" s="173"/>
      <c r="I589" s="168"/>
      <c r="J589" s="168"/>
      <c r="K589" s="166"/>
      <c r="L589" s="166"/>
      <c r="M589" s="166"/>
      <c r="N589" s="166"/>
      <c r="O589" s="166"/>
      <c r="P589" s="166"/>
      <c r="Q589" s="166"/>
    </row>
    <row r="590" spans="2:17" s="167" customFormat="1" ht="28.15" customHeight="1" outlineLevel="1">
      <c r="B590" s="166"/>
      <c r="C590" s="166"/>
      <c r="D590" s="166"/>
      <c r="E590" s="166"/>
      <c r="F590" s="166"/>
      <c r="G590" s="166"/>
      <c r="H590" s="173"/>
      <c r="I590" s="168"/>
      <c r="J590" s="168"/>
      <c r="K590" s="166"/>
      <c r="L590" s="166"/>
      <c r="M590" s="166"/>
      <c r="N590" s="166"/>
      <c r="O590" s="166"/>
      <c r="P590" s="166"/>
      <c r="Q590" s="166"/>
    </row>
    <row r="591" spans="2:17" s="167" customFormat="1" ht="28.15" customHeight="1" outlineLevel="1">
      <c r="B591" s="166"/>
      <c r="C591" s="166"/>
      <c r="D591" s="166"/>
      <c r="E591" s="166"/>
      <c r="F591" s="166"/>
      <c r="G591" s="166"/>
      <c r="H591" s="173"/>
      <c r="I591" s="168"/>
      <c r="J591" s="168"/>
      <c r="K591" s="166"/>
      <c r="L591" s="166"/>
      <c r="M591" s="166"/>
      <c r="N591" s="166"/>
      <c r="O591" s="166"/>
      <c r="P591" s="166"/>
      <c r="Q591" s="166"/>
    </row>
    <row r="592" spans="2:17" s="167" customFormat="1" ht="28.15" customHeight="1" outlineLevel="1">
      <c r="B592" s="166"/>
      <c r="C592" s="166"/>
      <c r="D592" s="166"/>
      <c r="E592" s="166"/>
      <c r="F592" s="166"/>
      <c r="G592" s="166"/>
      <c r="H592" s="173"/>
      <c r="I592" s="168"/>
      <c r="J592" s="168"/>
      <c r="K592" s="166"/>
      <c r="L592" s="166"/>
      <c r="M592" s="166"/>
      <c r="N592" s="166"/>
      <c r="O592" s="166"/>
      <c r="P592" s="166"/>
      <c r="Q592" s="166"/>
    </row>
    <row r="593" spans="2:17" s="167" customFormat="1" ht="28.15" customHeight="1" outlineLevel="1">
      <c r="B593" s="166"/>
      <c r="C593" s="166"/>
      <c r="D593" s="166"/>
      <c r="E593" s="166"/>
      <c r="F593" s="166"/>
      <c r="G593" s="166"/>
      <c r="H593" s="173"/>
      <c r="I593" s="168"/>
      <c r="J593" s="168"/>
      <c r="K593" s="166"/>
      <c r="L593" s="166"/>
      <c r="M593" s="166"/>
      <c r="N593" s="166"/>
      <c r="O593" s="166"/>
      <c r="P593" s="166"/>
      <c r="Q593" s="166"/>
    </row>
    <row r="594" spans="2:17" s="167" customFormat="1" ht="28.15" customHeight="1" outlineLevel="1">
      <c r="B594" s="166"/>
      <c r="C594" s="166"/>
      <c r="D594" s="166"/>
      <c r="E594" s="166"/>
      <c r="F594" s="166"/>
      <c r="G594" s="166"/>
      <c r="H594" s="173"/>
      <c r="I594" s="168"/>
      <c r="J594" s="168"/>
      <c r="K594" s="166"/>
      <c r="L594" s="166"/>
      <c r="M594" s="166"/>
      <c r="N594" s="166"/>
      <c r="O594" s="166"/>
      <c r="P594" s="166"/>
      <c r="Q594" s="166"/>
    </row>
    <row r="595" spans="2:17" s="167" customFormat="1" ht="28.15" customHeight="1" outlineLevel="1">
      <c r="B595" s="166"/>
      <c r="C595" s="166"/>
      <c r="D595" s="166"/>
      <c r="E595" s="166"/>
      <c r="F595" s="166"/>
      <c r="G595" s="166"/>
      <c r="H595" s="173"/>
      <c r="I595" s="168"/>
      <c r="J595" s="168"/>
      <c r="K595" s="166"/>
      <c r="L595" s="166"/>
      <c r="M595" s="166"/>
      <c r="N595" s="166"/>
      <c r="O595" s="166"/>
      <c r="P595" s="166"/>
      <c r="Q595" s="166"/>
    </row>
    <row r="596" spans="2:17" s="167" customFormat="1" ht="28.15" customHeight="1" outlineLevel="1">
      <c r="B596" s="166"/>
      <c r="C596" s="166"/>
      <c r="D596" s="166"/>
      <c r="E596" s="166"/>
      <c r="F596" s="166"/>
      <c r="G596" s="166"/>
      <c r="H596" s="173"/>
      <c r="I596" s="168"/>
      <c r="J596" s="168"/>
      <c r="K596" s="166"/>
      <c r="L596" s="166"/>
      <c r="M596" s="166"/>
      <c r="N596" s="166"/>
      <c r="O596" s="166"/>
      <c r="P596" s="166"/>
      <c r="Q596" s="166"/>
    </row>
    <row r="597" spans="2:17" s="167" customFormat="1" ht="28.15" customHeight="1" outlineLevel="1">
      <c r="B597" s="166"/>
      <c r="C597" s="166"/>
      <c r="D597" s="166"/>
      <c r="E597" s="166"/>
      <c r="F597" s="166"/>
      <c r="G597" s="166"/>
      <c r="H597" s="173"/>
      <c r="I597" s="168"/>
      <c r="J597" s="168"/>
      <c r="K597" s="166"/>
      <c r="L597" s="166"/>
      <c r="M597" s="166"/>
      <c r="N597" s="166"/>
      <c r="O597" s="166"/>
      <c r="P597" s="166"/>
      <c r="Q597" s="166"/>
    </row>
    <row r="598" spans="2:17" s="167" customFormat="1" ht="28.15" customHeight="1" outlineLevel="1">
      <c r="B598" s="166"/>
      <c r="C598" s="166"/>
      <c r="D598" s="166"/>
      <c r="E598" s="166"/>
      <c r="F598" s="166"/>
      <c r="G598" s="166"/>
      <c r="H598" s="173"/>
      <c r="I598" s="168"/>
      <c r="J598" s="168"/>
      <c r="K598" s="166"/>
      <c r="L598" s="166"/>
      <c r="M598" s="166"/>
      <c r="N598" s="166"/>
      <c r="O598" s="166"/>
      <c r="P598" s="166"/>
      <c r="Q598" s="166"/>
    </row>
    <row r="599" spans="2:17" s="167" customFormat="1" ht="28.15" customHeight="1" outlineLevel="1">
      <c r="B599" s="166"/>
      <c r="C599" s="166"/>
      <c r="D599" s="166"/>
      <c r="E599" s="166"/>
      <c r="F599" s="166"/>
      <c r="G599" s="166"/>
      <c r="H599" s="173"/>
      <c r="I599" s="168"/>
      <c r="J599" s="168"/>
      <c r="K599" s="166"/>
      <c r="L599" s="166"/>
      <c r="M599" s="166"/>
      <c r="N599" s="166"/>
      <c r="O599" s="166"/>
      <c r="P599" s="166"/>
      <c r="Q599" s="166"/>
    </row>
    <row r="600" spans="2:17" s="167" customFormat="1" ht="28.15" customHeight="1" outlineLevel="1">
      <c r="B600" s="166"/>
      <c r="C600" s="166"/>
      <c r="D600" s="166"/>
      <c r="E600" s="166"/>
      <c r="F600" s="166"/>
      <c r="G600" s="166"/>
      <c r="H600" s="173"/>
      <c r="I600" s="168"/>
      <c r="J600" s="168"/>
      <c r="K600" s="166"/>
      <c r="L600" s="166"/>
      <c r="M600" s="166"/>
      <c r="N600" s="166"/>
      <c r="O600" s="166"/>
      <c r="P600" s="166"/>
      <c r="Q600" s="166"/>
    </row>
    <row r="601" spans="2:17" s="167" customFormat="1" ht="28.15" customHeight="1" outlineLevel="1">
      <c r="B601" s="166"/>
      <c r="C601" s="166"/>
      <c r="D601" s="166"/>
      <c r="E601" s="166"/>
      <c r="F601" s="166"/>
      <c r="G601" s="166"/>
      <c r="H601" s="173"/>
      <c r="I601" s="168"/>
      <c r="J601" s="168"/>
      <c r="K601" s="166"/>
      <c r="L601" s="166"/>
      <c r="M601" s="166"/>
      <c r="N601" s="166"/>
      <c r="O601" s="166"/>
      <c r="P601" s="166"/>
      <c r="Q601" s="166"/>
    </row>
    <row r="602" spans="2:17" s="167" customFormat="1" ht="28.15" customHeight="1" outlineLevel="1">
      <c r="B602" s="166"/>
      <c r="C602" s="166"/>
      <c r="D602" s="166"/>
      <c r="E602" s="166"/>
      <c r="F602" s="166"/>
      <c r="G602" s="166"/>
      <c r="H602" s="173"/>
      <c r="I602" s="168"/>
      <c r="J602" s="168"/>
      <c r="K602" s="166"/>
      <c r="L602" s="166"/>
      <c r="M602" s="166"/>
      <c r="N602" s="166"/>
      <c r="O602" s="166"/>
      <c r="P602" s="166"/>
      <c r="Q602" s="166"/>
    </row>
    <row r="603" spans="2:17" s="167" customFormat="1" ht="28.15" customHeight="1" outlineLevel="1">
      <c r="B603" s="166"/>
      <c r="C603" s="166"/>
      <c r="D603" s="166"/>
      <c r="E603" s="166"/>
      <c r="F603" s="166"/>
      <c r="G603" s="166"/>
      <c r="H603" s="173"/>
      <c r="I603" s="168"/>
      <c r="J603" s="168"/>
      <c r="K603" s="166"/>
      <c r="L603" s="166"/>
      <c r="M603" s="166"/>
      <c r="N603" s="166"/>
      <c r="O603" s="166"/>
      <c r="P603" s="166"/>
      <c r="Q603" s="166"/>
    </row>
    <row r="604" spans="2:17" s="167" customFormat="1" ht="28.15" customHeight="1" outlineLevel="1">
      <c r="B604" s="166"/>
      <c r="C604" s="166"/>
      <c r="D604" s="166"/>
      <c r="E604" s="166"/>
      <c r="F604" s="166"/>
      <c r="G604" s="166"/>
      <c r="H604" s="173"/>
      <c r="I604" s="168"/>
      <c r="J604" s="168"/>
      <c r="K604" s="166"/>
      <c r="L604" s="166"/>
      <c r="M604" s="166"/>
      <c r="N604" s="166"/>
      <c r="O604" s="166"/>
      <c r="P604" s="166"/>
      <c r="Q604" s="166"/>
    </row>
    <row r="605" spans="2:17" s="167" customFormat="1" ht="28.15" customHeight="1" outlineLevel="1">
      <c r="B605" s="166"/>
      <c r="C605" s="166"/>
      <c r="D605" s="166"/>
      <c r="E605" s="166"/>
      <c r="F605" s="166"/>
      <c r="G605" s="166"/>
      <c r="H605" s="173"/>
      <c r="I605" s="168"/>
      <c r="J605" s="168"/>
      <c r="K605" s="166"/>
      <c r="L605" s="166"/>
      <c r="M605" s="166"/>
      <c r="N605" s="166"/>
      <c r="O605" s="166"/>
      <c r="P605" s="166"/>
      <c r="Q605" s="166"/>
    </row>
    <row r="606" spans="2:17" s="167" customFormat="1" ht="28.15" customHeight="1" outlineLevel="1">
      <c r="B606" s="166"/>
      <c r="C606" s="166"/>
      <c r="D606" s="166"/>
      <c r="E606" s="166"/>
      <c r="F606" s="166"/>
      <c r="G606" s="166"/>
      <c r="H606" s="173"/>
      <c r="I606" s="168"/>
      <c r="J606" s="168"/>
      <c r="K606" s="166"/>
      <c r="L606" s="166"/>
      <c r="M606" s="166"/>
      <c r="N606" s="166"/>
      <c r="O606" s="166"/>
      <c r="P606" s="166"/>
      <c r="Q606" s="166"/>
    </row>
    <row r="607" spans="2:17" s="167" customFormat="1" ht="28.15" customHeight="1" outlineLevel="1">
      <c r="B607" s="166"/>
      <c r="C607" s="166"/>
      <c r="D607" s="166"/>
      <c r="E607" s="166"/>
      <c r="F607" s="166"/>
      <c r="G607" s="166"/>
      <c r="H607" s="173"/>
      <c r="I607" s="168"/>
      <c r="J607" s="168"/>
      <c r="K607" s="166"/>
      <c r="L607" s="166"/>
      <c r="M607" s="166"/>
      <c r="N607" s="166"/>
      <c r="O607" s="166"/>
      <c r="P607" s="166"/>
      <c r="Q607" s="166"/>
    </row>
    <row r="608" spans="2:17" s="167" customFormat="1" ht="28.15" customHeight="1" outlineLevel="1">
      <c r="B608" s="166"/>
      <c r="C608" s="166"/>
      <c r="D608" s="166"/>
      <c r="E608" s="166"/>
      <c r="F608" s="166"/>
      <c r="G608" s="166"/>
      <c r="H608" s="173"/>
      <c r="I608" s="168"/>
      <c r="J608" s="168"/>
      <c r="K608" s="166"/>
      <c r="L608" s="166"/>
      <c r="M608" s="166"/>
      <c r="N608" s="166"/>
      <c r="O608" s="166"/>
      <c r="P608" s="166"/>
      <c r="Q608" s="166"/>
    </row>
    <row r="609" spans="2:17" s="167" customFormat="1" ht="28.15" customHeight="1" outlineLevel="1">
      <c r="B609" s="166"/>
      <c r="C609" s="166"/>
      <c r="D609" s="166"/>
      <c r="E609" s="166"/>
      <c r="F609" s="166"/>
      <c r="G609" s="166"/>
      <c r="H609" s="173"/>
      <c r="I609" s="168"/>
      <c r="J609" s="168"/>
      <c r="K609" s="166"/>
      <c r="L609" s="166"/>
      <c r="M609" s="166"/>
      <c r="N609" s="166"/>
      <c r="O609" s="166"/>
      <c r="P609" s="166"/>
      <c r="Q609" s="166"/>
    </row>
    <row r="610" spans="2:17" s="167" customFormat="1" ht="28.15" customHeight="1" outlineLevel="1">
      <c r="B610" s="166"/>
      <c r="C610" s="166"/>
      <c r="D610" s="166"/>
      <c r="E610" s="166"/>
      <c r="F610" s="166"/>
      <c r="G610" s="166"/>
      <c r="H610" s="173"/>
      <c r="I610" s="168"/>
      <c r="J610" s="168"/>
      <c r="K610" s="166"/>
      <c r="L610" s="166"/>
      <c r="M610" s="166"/>
      <c r="N610" s="166"/>
      <c r="O610" s="166"/>
      <c r="P610" s="166"/>
      <c r="Q610" s="166"/>
    </row>
    <row r="611" spans="2:17" s="167" customFormat="1" ht="28.15" customHeight="1" outlineLevel="1">
      <c r="B611" s="166"/>
      <c r="C611" s="166"/>
      <c r="D611" s="166"/>
      <c r="E611" s="166"/>
      <c r="F611" s="166"/>
      <c r="G611" s="166"/>
      <c r="H611" s="173"/>
      <c r="I611" s="168"/>
      <c r="J611" s="168"/>
      <c r="K611" s="166"/>
      <c r="L611" s="166"/>
      <c r="M611" s="166"/>
      <c r="N611" s="166"/>
      <c r="O611" s="166"/>
      <c r="P611" s="166"/>
      <c r="Q611" s="166"/>
    </row>
    <row r="612" spans="2:17" s="167" customFormat="1" ht="28.15" customHeight="1" outlineLevel="1">
      <c r="B612" s="166"/>
      <c r="C612" s="166"/>
      <c r="D612" s="166"/>
      <c r="E612" s="166"/>
      <c r="F612" s="166"/>
      <c r="G612" s="166"/>
      <c r="H612" s="173"/>
      <c r="I612" s="168"/>
      <c r="J612" s="168"/>
      <c r="K612" s="166"/>
      <c r="L612" s="166"/>
      <c r="M612" s="166"/>
      <c r="N612" s="166"/>
      <c r="O612" s="166"/>
      <c r="P612" s="166"/>
      <c r="Q612" s="166"/>
    </row>
    <row r="613" spans="2:17" s="167" customFormat="1" ht="28.15" customHeight="1" outlineLevel="1">
      <c r="B613" s="166"/>
      <c r="C613" s="166"/>
      <c r="D613" s="166"/>
      <c r="E613" s="166"/>
      <c r="F613" s="166"/>
      <c r="G613" s="166"/>
      <c r="H613" s="173"/>
      <c r="I613" s="168"/>
      <c r="J613" s="168"/>
      <c r="K613" s="166"/>
      <c r="L613" s="166"/>
      <c r="M613" s="166"/>
      <c r="N613" s="166"/>
      <c r="O613" s="166"/>
      <c r="P613" s="166"/>
      <c r="Q613" s="166"/>
    </row>
    <row r="614" spans="2:17" s="167" customFormat="1" ht="28.15" customHeight="1" outlineLevel="1">
      <c r="B614" s="166"/>
      <c r="C614" s="166"/>
      <c r="D614" s="166"/>
      <c r="E614" s="166"/>
      <c r="F614" s="166"/>
      <c r="G614" s="166"/>
      <c r="H614" s="173"/>
      <c r="I614" s="168"/>
      <c r="J614" s="168"/>
      <c r="K614" s="166"/>
      <c r="L614" s="166"/>
      <c r="M614" s="166"/>
      <c r="N614" s="166"/>
      <c r="O614" s="166"/>
      <c r="P614" s="166"/>
      <c r="Q614" s="166"/>
    </row>
    <row r="615" spans="2:17" s="167" customFormat="1" ht="28.15" customHeight="1" outlineLevel="1">
      <c r="B615" s="166"/>
      <c r="C615" s="166"/>
      <c r="D615" s="166"/>
      <c r="E615" s="166"/>
      <c r="F615" s="166"/>
      <c r="G615" s="166"/>
      <c r="H615" s="173"/>
      <c r="I615" s="168"/>
      <c r="J615" s="168"/>
      <c r="K615" s="166"/>
      <c r="L615" s="166"/>
      <c r="M615" s="166"/>
      <c r="N615" s="166"/>
      <c r="O615" s="166"/>
      <c r="P615" s="166"/>
      <c r="Q615" s="166"/>
    </row>
    <row r="616" spans="2:17" s="167" customFormat="1" ht="28.15" customHeight="1" outlineLevel="1">
      <c r="B616" s="166"/>
      <c r="C616" s="166"/>
      <c r="D616" s="166"/>
      <c r="E616" s="166"/>
      <c r="F616" s="166"/>
      <c r="G616" s="166"/>
      <c r="H616" s="173"/>
      <c r="I616" s="168"/>
      <c r="J616" s="168"/>
      <c r="K616" s="166"/>
      <c r="L616" s="166"/>
      <c r="M616" s="166"/>
      <c r="N616" s="166"/>
      <c r="O616" s="166"/>
      <c r="P616" s="166"/>
      <c r="Q616" s="166"/>
    </row>
    <row r="617" spans="2:17" s="167" customFormat="1" ht="28.15" customHeight="1" outlineLevel="1">
      <c r="B617" s="166"/>
      <c r="C617" s="166"/>
      <c r="D617" s="166"/>
      <c r="E617" s="166"/>
      <c r="F617" s="166"/>
      <c r="G617" s="166"/>
      <c r="H617" s="173"/>
      <c r="I617" s="168"/>
      <c r="J617" s="168"/>
      <c r="K617" s="166"/>
      <c r="L617" s="166"/>
      <c r="M617" s="166"/>
      <c r="N617" s="166"/>
      <c r="O617" s="166"/>
      <c r="P617" s="166"/>
      <c r="Q617" s="166"/>
    </row>
    <row r="618" spans="2:17" s="167" customFormat="1" ht="28.15" customHeight="1" outlineLevel="1">
      <c r="B618" s="166"/>
      <c r="C618" s="166"/>
      <c r="D618" s="166"/>
      <c r="E618" s="166"/>
      <c r="F618" s="166"/>
      <c r="G618" s="166"/>
      <c r="H618" s="173"/>
      <c r="I618" s="168"/>
      <c r="J618" s="168"/>
      <c r="K618" s="166"/>
      <c r="L618" s="166"/>
      <c r="M618" s="166"/>
      <c r="N618" s="166"/>
      <c r="O618" s="166"/>
      <c r="P618" s="166"/>
      <c r="Q618" s="166"/>
    </row>
    <row r="619" spans="2:17" s="167" customFormat="1" ht="28.15" customHeight="1" outlineLevel="1">
      <c r="B619" s="166"/>
      <c r="C619" s="166"/>
      <c r="D619" s="166"/>
      <c r="E619" s="166"/>
      <c r="F619" s="166"/>
      <c r="G619" s="166"/>
      <c r="H619" s="173"/>
      <c r="I619" s="168"/>
      <c r="J619" s="168"/>
      <c r="K619" s="166"/>
      <c r="L619" s="166"/>
      <c r="M619" s="166"/>
      <c r="N619" s="166"/>
      <c r="O619" s="166"/>
      <c r="P619" s="166"/>
      <c r="Q619" s="166"/>
    </row>
    <row r="620" spans="2:17" s="167" customFormat="1" ht="28.15" customHeight="1" outlineLevel="1">
      <c r="B620" s="166"/>
      <c r="C620" s="166"/>
      <c r="D620" s="166"/>
      <c r="E620" s="166"/>
      <c r="F620" s="166"/>
      <c r="G620" s="166"/>
      <c r="H620" s="173"/>
      <c r="I620" s="168"/>
      <c r="J620" s="168"/>
      <c r="K620" s="166"/>
      <c r="L620" s="166"/>
      <c r="M620" s="166"/>
      <c r="N620" s="166"/>
      <c r="O620" s="166"/>
      <c r="P620" s="166"/>
      <c r="Q620" s="166"/>
    </row>
    <row r="621" spans="2:17" s="167" customFormat="1" ht="28.15" customHeight="1" outlineLevel="1">
      <c r="B621" s="166"/>
      <c r="C621" s="166"/>
      <c r="D621" s="166"/>
      <c r="E621" s="166"/>
      <c r="F621" s="166"/>
      <c r="G621" s="166"/>
      <c r="H621" s="173"/>
      <c r="I621" s="168"/>
      <c r="J621" s="168"/>
      <c r="K621" s="166"/>
      <c r="L621" s="166"/>
      <c r="M621" s="166"/>
      <c r="N621" s="166"/>
      <c r="O621" s="166"/>
      <c r="P621" s="166"/>
      <c r="Q621" s="166"/>
    </row>
    <row r="622" spans="2:17" s="167" customFormat="1" ht="28.15" customHeight="1" outlineLevel="1">
      <c r="B622" s="166"/>
      <c r="C622" s="166"/>
      <c r="D622" s="166"/>
      <c r="E622" s="166"/>
      <c r="F622" s="166"/>
      <c r="G622" s="166"/>
      <c r="H622" s="173"/>
      <c r="I622" s="168"/>
      <c r="J622" s="168"/>
      <c r="K622" s="166"/>
      <c r="L622" s="166"/>
      <c r="M622" s="166"/>
      <c r="N622" s="166"/>
      <c r="O622" s="166"/>
      <c r="P622" s="166"/>
      <c r="Q622" s="166"/>
    </row>
    <row r="623" spans="2:17" s="167" customFormat="1" ht="28.15" customHeight="1" outlineLevel="1">
      <c r="B623" s="166"/>
      <c r="C623" s="166"/>
      <c r="D623" s="166"/>
      <c r="E623" s="166"/>
      <c r="F623" s="166"/>
      <c r="G623" s="166"/>
      <c r="H623" s="173"/>
      <c r="I623" s="168"/>
      <c r="J623" s="168"/>
      <c r="K623" s="166"/>
      <c r="L623" s="166"/>
      <c r="M623" s="166"/>
      <c r="N623" s="166"/>
      <c r="O623" s="166"/>
      <c r="P623" s="166"/>
      <c r="Q623" s="166"/>
    </row>
    <row r="624" spans="2:17" s="167" customFormat="1" ht="28.15" customHeight="1" outlineLevel="1">
      <c r="B624" s="166"/>
      <c r="C624" s="166"/>
      <c r="D624" s="166"/>
      <c r="E624" s="166"/>
      <c r="F624" s="166"/>
      <c r="G624" s="166"/>
      <c r="H624" s="173"/>
      <c r="I624" s="168"/>
      <c r="J624" s="168"/>
      <c r="K624" s="166"/>
      <c r="L624" s="166"/>
      <c r="M624" s="166"/>
      <c r="N624" s="166"/>
      <c r="O624" s="166"/>
      <c r="P624" s="166"/>
      <c r="Q624" s="166"/>
    </row>
    <row r="625" spans="2:17" s="167" customFormat="1" ht="28.15" customHeight="1" outlineLevel="1">
      <c r="B625" s="166"/>
      <c r="C625" s="166"/>
      <c r="D625" s="166"/>
      <c r="E625" s="166"/>
      <c r="F625" s="166"/>
      <c r="G625" s="166"/>
      <c r="H625" s="173"/>
      <c r="I625" s="168"/>
      <c r="J625" s="168"/>
      <c r="K625" s="166"/>
      <c r="L625" s="166"/>
      <c r="M625" s="166"/>
      <c r="N625" s="166"/>
      <c r="O625" s="166"/>
      <c r="P625" s="166"/>
      <c r="Q625" s="166"/>
    </row>
    <row r="626" spans="2:17" s="167" customFormat="1" ht="28.15" customHeight="1" outlineLevel="1">
      <c r="B626" s="166"/>
      <c r="C626" s="166"/>
      <c r="D626" s="166"/>
      <c r="E626" s="166"/>
      <c r="F626" s="166"/>
      <c r="G626" s="166"/>
      <c r="H626" s="173"/>
      <c r="I626" s="168"/>
      <c r="J626" s="168"/>
      <c r="K626" s="166"/>
      <c r="L626" s="166"/>
      <c r="M626" s="166"/>
      <c r="N626" s="166"/>
      <c r="O626" s="166"/>
      <c r="P626" s="166"/>
      <c r="Q626" s="166"/>
    </row>
    <row r="627" spans="2:17" s="167" customFormat="1" ht="28.15" customHeight="1" outlineLevel="1">
      <c r="B627" s="166"/>
      <c r="C627" s="166"/>
      <c r="D627" s="166"/>
      <c r="E627" s="166"/>
      <c r="F627" s="166"/>
      <c r="G627" s="166"/>
      <c r="H627" s="173"/>
      <c r="I627" s="168"/>
      <c r="J627" s="168"/>
      <c r="K627" s="166"/>
      <c r="L627" s="166"/>
      <c r="M627" s="166"/>
      <c r="N627" s="166"/>
      <c r="O627" s="166"/>
      <c r="P627" s="166"/>
      <c r="Q627" s="166"/>
    </row>
    <row r="628" spans="2:17" s="167" customFormat="1" ht="28.15" customHeight="1" outlineLevel="1">
      <c r="B628" s="166"/>
      <c r="C628" s="166"/>
      <c r="D628" s="166"/>
      <c r="E628" s="166"/>
      <c r="F628" s="166"/>
      <c r="G628" s="166"/>
      <c r="H628" s="173"/>
      <c r="I628" s="168"/>
      <c r="J628" s="168"/>
      <c r="K628" s="166"/>
      <c r="L628" s="166"/>
      <c r="M628" s="166"/>
      <c r="N628" s="166"/>
      <c r="O628" s="166"/>
      <c r="P628" s="166"/>
      <c r="Q628" s="166"/>
    </row>
    <row r="629" spans="2:17" s="167" customFormat="1" ht="28.15" customHeight="1" outlineLevel="1">
      <c r="B629" s="166"/>
      <c r="C629" s="166"/>
      <c r="D629" s="166"/>
      <c r="E629" s="166"/>
      <c r="F629" s="166"/>
      <c r="G629" s="166"/>
      <c r="H629" s="173"/>
      <c r="I629" s="168"/>
      <c r="J629" s="168"/>
      <c r="K629" s="166"/>
      <c r="L629" s="166"/>
      <c r="M629" s="166"/>
      <c r="N629" s="166"/>
      <c r="O629" s="166"/>
      <c r="P629" s="166"/>
      <c r="Q629" s="166"/>
    </row>
    <row r="630" spans="2:17" s="167" customFormat="1" ht="28.15" customHeight="1" outlineLevel="1">
      <c r="B630" s="166"/>
      <c r="C630" s="166"/>
      <c r="D630" s="166"/>
      <c r="E630" s="166"/>
      <c r="F630" s="166"/>
      <c r="G630" s="166"/>
      <c r="H630" s="173"/>
      <c r="I630" s="168"/>
      <c r="J630" s="168"/>
      <c r="K630" s="166"/>
      <c r="L630" s="166"/>
      <c r="M630" s="166"/>
      <c r="N630" s="166"/>
      <c r="O630" s="166"/>
      <c r="P630" s="166"/>
      <c r="Q630" s="166"/>
    </row>
    <row r="631" spans="2:17" s="167" customFormat="1" ht="28.15" customHeight="1" outlineLevel="1">
      <c r="B631" s="166"/>
      <c r="C631" s="166"/>
      <c r="D631" s="166"/>
      <c r="E631" s="166"/>
      <c r="F631" s="166"/>
      <c r="G631" s="166"/>
      <c r="H631" s="173"/>
      <c r="I631" s="168"/>
      <c r="J631" s="168"/>
      <c r="K631" s="166"/>
      <c r="L631" s="166"/>
      <c r="M631" s="166"/>
      <c r="N631" s="166"/>
      <c r="O631" s="166"/>
      <c r="P631" s="166"/>
      <c r="Q631" s="166"/>
    </row>
    <row r="632" spans="2:17" s="167" customFormat="1" ht="28.15" customHeight="1" outlineLevel="1">
      <c r="B632" s="166"/>
      <c r="C632" s="166"/>
      <c r="D632" s="166"/>
      <c r="E632" s="166"/>
      <c r="F632" s="166"/>
      <c r="G632" s="166"/>
      <c r="H632" s="173"/>
      <c r="I632" s="168"/>
      <c r="J632" s="168"/>
      <c r="K632" s="166"/>
      <c r="L632" s="166"/>
      <c r="M632" s="166"/>
      <c r="N632" s="166"/>
      <c r="O632" s="166"/>
      <c r="P632" s="166"/>
      <c r="Q632" s="166"/>
    </row>
    <row r="633" spans="2:17" s="167" customFormat="1" ht="28.15" customHeight="1" outlineLevel="1">
      <c r="B633" s="166"/>
      <c r="C633" s="166"/>
      <c r="D633" s="166"/>
      <c r="E633" s="166"/>
      <c r="F633" s="166"/>
      <c r="G633" s="166"/>
      <c r="H633" s="173"/>
      <c r="I633" s="168"/>
      <c r="J633" s="168"/>
      <c r="K633" s="166"/>
      <c r="L633" s="166"/>
      <c r="M633" s="166"/>
      <c r="N633" s="166"/>
      <c r="O633" s="166"/>
      <c r="P633" s="166"/>
      <c r="Q633" s="166"/>
    </row>
    <row r="634" spans="2:17" s="167" customFormat="1" ht="28.15" customHeight="1" outlineLevel="1">
      <c r="B634" s="166"/>
      <c r="C634" s="166"/>
      <c r="D634" s="166"/>
      <c r="E634" s="166"/>
      <c r="F634" s="166"/>
      <c r="G634" s="166"/>
      <c r="H634" s="173"/>
      <c r="I634" s="168"/>
      <c r="J634" s="168"/>
      <c r="K634" s="166"/>
      <c r="L634" s="166"/>
      <c r="M634" s="166"/>
      <c r="N634" s="166"/>
      <c r="O634" s="166"/>
      <c r="P634" s="166"/>
      <c r="Q634" s="166"/>
    </row>
    <row r="635" spans="2:17" s="167" customFormat="1" ht="28.15" customHeight="1" outlineLevel="1">
      <c r="B635" s="166"/>
      <c r="C635" s="166"/>
      <c r="D635" s="166"/>
      <c r="E635" s="166"/>
      <c r="F635" s="166"/>
      <c r="G635" s="166"/>
      <c r="H635" s="173"/>
      <c r="I635" s="168"/>
      <c r="J635" s="168"/>
      <c r="K635" s="166"/>
      <c r="L635" s="166"/>
      <c r="M635" s="166"/>
      <c r="N635" s="166"/>
      <c r="O635" s="166"/>
      <c r="P635" s="166"/>
      <c r="Q635" s="166"/>
    </row>
    <row r="636" spans="2:17" s="167" customFormat="1" ht="28.15" customHeight="1" outlineLevel="1">
      <c r="B636" s="166"/>
      <c r="C636" s="166"/>
      <c r="D636" s="166"/>
      <c r="E636" s="166"/>
      <c r="F636" s="166"/>
      <c r="G636" s="166"/>
      <c r="H636" s="173"/>
      <c r="I636" s="168"/>
      <c r="J636" s="168"/>
      <c r="K636" s="166"/>
      <c r="L636" s="166"/>
      <c r="M636" s="166"/>
      <c r="N636" s="166"/>
      <c r="O636" s="166"/>
      <c r="P636" s="166"/>
      <c r="Q636" s="166"/>
    </row>
    <row r="637" spans="2:17" s="167" customFormat="1" ht="28.15" customHeight="1" outlineLevel="1">
      <c r="B637" s="166"/>
      <c r="C637" s="166"/>
      <c r="D637" s="166"/>
      <c r="E637" s="166"/>
      <c r="F637" s="166"/>
      <c r="G637" s="166"/>
      <c r="H637" s="173"/>
      <c r="I637" s="168"/>
      <c r="J637" s="168"/>
      <c r="K637" s="166"/>
      <c r="L637" s="166"/>
      <c r="M637" s="166"/>
      <c r="N637" s="166"/>
      <c r="O637" s="166"/>
      <c r="P637" s="166"/>
      <c r="Q637" s="166"/>
    </row>
    <row r="638" spans="2:17" s="167" customFormat="1" ht="28.15" customHeight="1" outlineLevel="1">
      <c r="B638" s="166"/>
      <c r="C638" s="166"/>
      <c r="D638" s="166"/>
      <c r="E638" s="166"/>
      <c r="F638" s="166"/>
      <c r="G638" s="166"/>
      <c r="H638" s="173"/>
      <c r="I638" s="168"/>
      <c r="J638" s="168"/>
      <c r="K638" s="166"/>
      <c r="L638" s="166"/>
      <c r="M638" s="166"/>
      <c r="N638" s="166"/>
      <c r="O638" s="166"/>
      <c r="P638" s="166"/>
      <c r="Q638" s="166"/>
    </row>
    <row r="639" spans="2:17" s="167" customFormat="1" ht="28.15" customHeight="1" outlineLevel="1">
      <c r="B639" s="166"/>
      <c r="C639" s="166"/>
      <c r="D639" s="166"/>
      <c r="E639" s="166"/>
      <c r="F639" s="166"/>
      <c r="G639" s="166"/>
      <c r="H639" s="173"/>
      <c r="I639" s="168"/>
      <c r="J639" s="168"/>
      <c r="K639" s="166"/>
      <c r="L639" s="166"/>
      <c r="M639" s="166"/>
      <c r="N639" s="166"/>
      <c r="O639" s="166"/>
      <c r="P639" s="166"/>
      <c r="Q639" s="166"/>
    </row>
    <row r="640" spans="2:17" s="167" customFormat="1" ht="28.15" customHeight="1" outlineLevel="1">
      <c r="B640" s="166"/>
      <c r="C640" s="166"/>
      <c r="D640" s="166"/>
      <c r="E640" s="166"/>
      <c r="F640" s="166"/>
      <c r="G640" s="166"/>
      <c r="H640" s="173"/>
      <c r="I640" s="168"/>
      <c r="J640" s="168"/>
      <c r="K640" s="166"/>
      <c r="L640" s="166"/>
      <c r="M640" s="166"/>
      <c r="N640" s="166"/>
      <c r="O640" s="166"/>
      <c r="P640" s="166"/>
      <c r="Q640" s="166"/>
    </row>
    <row r="641" spans="1:36" s="167" customFormat="1" ht="27.75" customHeight="1" outlineLevel="1">
      <c r="B641" s="166"/>
      <c r="C641" s="166"/>
      <c r="D641" s="166"/>
      <c r="E641" s="166"/>
      <c r="F641" s="166"/>
      <c r="G641" s="166"/>
      <c r="H641" s="173"/>
      <c r="I641" s="168"/>
      <c r="J641" s="168"/>
      <c r="K641" s="166"/>
      <c r="L641" s="166"/>
      <c r="M641" s="166"/>
      <c r="N641" s="166"/>
      <c r="O641" s="166"/>
      <c r="P641" s="166"/>
      <c r="Q641" s="166"/>
    </row>
    <row r="642" spans="1:36" s="167" customFormat="1" ht="28.15" customHeight="1" outlineLevel="1">
      <c r="B642" s="166"/>
      <c r="C642" s="166"/>
      <c r="D642" s="166"/>
      <c r="E642" s="166"/>
      <c r="F642" s="166"/>
      <c r="G642" s="166"/>
      <c r="H642" s="173"/>
      <c r="I642" s="168"/>
      <c r="J642" s="168"/>
      <c r="K642" s="166"/>
      <c r="L642" s="166"/>
      <c r="M642" s="166"/>
      <c r="N642" s="166"/>
      <c r="O642" s="166"/>
      <c r="P642" s="166"/>
      <c r="Q642" s="166"/>
    </row>
    <row r="643" spans="1:36" s="196" customFormat="1" ht="9.9499999999999993" customHeight="1">
      <c r="A643" s="167"/>
      <c r="B643" s="166"/>
      <c r="C643" s="166"/>
      <c r="D643" s="166"/>
      <c r="E643" s="166"/>
      <c r="F643" s="166"/>
      <c r="G643" s="166"/>
      <c r="H643" s="173"/>
      <c r="I643" s="168"/>
      <c r="J643" s="168"/>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row>
    <row r="644" spans="1:36" s="167" customFormat="1" ht="24.95" customHeight="1">
      <c r="B644" s="166"/>
      <c r="C644" s="166"/>
      <c r="D644" s="166"/>
      <c r="E644" s="166"/>
      <c r="F644" s="166"/>
      <c r="G644" s="166"/>
      <c r="H644" s="173"/>
      <c r="I644" s="168"/>
      <c r="J644" s="168"/>
      <c r="K644" s="166"/>
      <c r="L644" s="166"/>
      <c r="M644" s="166"/>
      <c r="N644" s="166"/>
      <c r="O644" s="166"/>
      <c r="P644" s="166"/>
      <c r="Q644" s="166"/>
    </row>
    <row r="645" spans="1:36" s="169" customFormat="1" ht="24.95" customHeight="1">
      <c r="B645" s="166"/>
      <c r="C645" s="166"/>
      <c r="D645" s="166"/>
      <c r="E645" s="166"/>
      <c r="F645" s="166"/>
      <c r="G645" s="166"/>
      <c r="H645" s="173"/>
      <c r="I645" s="168"/>
      <c r="J645" s="168"/>
      <c r="K645" s="166"/>
      <c r="L645" s="166"/>
      <c r="M645" s="166"/>
      <c r="N645" s="166"/>
      <c r="O645" s="166"/>
      <c r="P645" s="166"/>
      <c r="Q645" s="166"/>
    </row>
    <row r="646" spans="1:36" s="167" customFormat="1" ht="39.950000000000003" customHeight="1" outlineLevel="1">
      <c r="B646" s="166"/>
      <c r="C646" s="166"/>
      <c r="D646" s="166"/>
      <c r="E646" s="166"/>
      <c r="F646" s="166"/>
      <c r="G646" s="166"/>
      <c r="H646" s="173"/>
      <c r="I646" s="168"/>
      <c r="J646" s="168"/>
      <c r="K646" s="166"/>
      <c r="L646" s="166"/>
      <c r="M646" s="166"/>
      <c r="N646" s="166"/>
      <c r="O646" s="166"/>
      <c r="P646" s="166"/>
      <c r="Q646" s="166"/>
    </row>
    <row r="647" spans="1:36" s="167" customFormat="1" ht="39.950000000000003" customHeight="1" outlineLevel="1">
      <c r="B647" s="166"/>
      <c r="C647" s="166"/>
      <c r="D647" s="166"/>
      <c r="E647" s="166"/>
      <c r="F647" s="166"/>
      <c r="G647" s="166"/>
      <c r="H647" s="173"/>
      <c r="I647" s="168"/>
      <c r="J647" s="168"/>
      <c r="K647" s="166"/>
      <c r="L647" s="166"/>
      <c r="M647" s="166"/>
      <c r="N647" s="166"/>
      <c r="O647" s="166"/>
      <c r="P647" s="166"/>
      <c r="Q647" s="166"/>
    </row>
    <row r="648" spans="1:36" s="169" customFormat="1" ht="24.95" customHeight="1">
      <c r="B648" s="166"/>
      <c r="C648" s="166"/>
      <c r="D648" s="166"/>
      <c r="E648" s="166"/>
      <c r="F648" s="166"/>
      <c r="G648" s="166"/>
      <c r="H648" s="173"/>
      <c r="I648" s="168"/>
      <c r="J648" s="168"/>
      <c r="K648" s="166"/>
      <c r="L648" s="166"/>
      <c r="M648" s="166"/>
      <c r="N648" s="166"/>
      <c r="O648" s="166"/>
      <c r="P648" s="166"/>
      <c r="Q648" s="166"/>
    </row>
    <row r="649" spans="1:36" s="167" customFormat="1" ht="39.950000000000003" customHeight="1" outlineLevel="1">
      <c r="B649" s="166"/>
      <c r="C649" s="166"/>
      <c r="D649" s="166"/>
      <c r="E649" s="166"/>
      <c r="F649" s="166"/>
      <c r="G649" s="166"/>
      <c r="H649" s="173"/>
      <c r="I649" s="168"/>
      <c r="J649" s="168"/>
      <c r="K649" s="166"/>
      <c r="L649" s="166"/>
      <c r="M649" s="166"/>
      <c r="N649" s="166"/>
      <c r="O649" s="166"/>
      <c r="P649" s="166"/>
      <c r="Q649" s="166"/>
    </row>
    <row r="650" spans="1:36" s="167" customFormat="1" ht="39.950000000000003" customHeight="1" outlineLevel="1">
      <c r="B650" s="166"/>
      <c r="C650" s="166"/>
      <c r="D650" s="166"/>
      <c r="E650" s="166"/>
      <c r="F650" s="166"/>
      <c r="G650" s="166"/>
      <c r="H650" s="173"/>
      <c r="I650" s="168"/>
      <c r="J650" s="168"/>
      <c r="K650" s="166"/>
      <c r="L650" s="166"/>
      <c r="M650" s="166"/>
      <c r="N650" s="166"/>
      <c r="O650" s="166"/>
      <c r="P650" s="166"/>
      <c r="Q650" s="166"/>
    </row>
    <row r="651" spans="1:36" s="169" customFormat="1" ht="24.95" customHeight="1">
      <c r="B651" s="166"/>
      <c r="C651" s="166"/>
      <c r="D651" s="166"/>
      <c r="E651" s="166"/>
      <c r="F651" s="166"/>
      <c r="G651" s="166"/>
      <c r="H651" s="173"/>
      <c r="I651" s="168"/>
      <c r="J651" s="168"/>
      <c r="K651" s="166"/>
      <c r="L651" s="166"/>
      <c r="M651" s="166"/>
      <c r="N651" s="166"/>
      <c r="O651" s="166"/>
      <c r="P651" s="166"/>
      <c r="Q651" s="166"/>
    </row>
    <row r="652" spans="1:36" s="167" customFormat="1" ht="39.950000000000003" customHeight="1" outlineLevel="1">
      <c r="B652" s="166"/>
      <c r="C652" s="166"/>
      <c r="D652" s="166"/>
      <c r="E652" s="166"/>
      <c r="F652" s="166"/>
      <c r="G652" s="166"/>
      <c r="H652" s="173"/>
      <c r="I652" s="168"/>
      <c r="J652" s="168"/>
      <c r="K652" s="166"/>
      <c r="L652" s="166"/>
      <c r="M652" s="166"/>
      <c r="N652" s="166"/>
      <c r="O652" s="166"/>
      <c r="P652" s="166"/>
      <c r="Q652" s="166"/>
    </row>
    <row r="653" spans="1:36" s="167" customFormat="1" ht="39.950000000000003" customHeight="1" outlineLevel="1">
      <c r="B653" s="166"/>
      <c r="C653" s="166"/>
      <c r="D653" s="166"/>
      <c r="E653" s="166"/>
      <c r="F653" s="166"/>
      <c r="G653" s="166"/>
      <c r="H653" s="173"/>
      <c r="I653" s="168"/>
      <c r="J653" s="168"/>
      <c r="K653" s="166"/>
      <c r="L653" s="166"/>
      <c r="M653" s="166"/>
      <c r="N653" s="166"/>
      <c r="O653" s="166"/>
      <c r="P653" s="166"/>
      <c r="Q653" s="166"/>
    </row>
    <row r="654" spans="1:36" s="169" customFormat="1" ht="24.95" customHeight="1">
      <c r="B654" s="166"/>
      <c r="C654" s="166"/>
      <c r="D654" s="166"/>
      <c r="E654" s="166"/>
      <c r="F654" s="166"/>
      <c r="G654" s="166"/>
      <c r="H654" s="173"/>
      <c r="I654" s="168"/>
      <c r="J654" s="168"/>
      <c r="K654" s="166"/>
      <c r="L654" s="166"/>
      <c r="M654" s="166"/>
      <c r="N654" s="166"/>
      <c r="O654" s="166"/>
      <c r="P654" s="166"/>
      <c r="Q654" s="166"/>
    </row>
    <row r="655" spans="1:36" s="167" customFormat="1" ht="39.950000000000003" customHeight="1" outlineLevel="1">
      <c r="B655" s="166"/>
      <c r="C655" s="166"/>
      <c r="D655" s="166"/>
      <c r="E655" s="166"/>
      <c r="F655" s="166"/>
      <c r="G655" s="166"/>
      <c r="H655" s="173"/>
      <c r="I655" s="168"/>
      <c r="J655" s="168"/>
      <c r="K655" s="166"/>
      <c r="L655" s="166"/>
      <c r="M655" s="166"/>
      <c r="N655" s="166"/>
      <c r="O655" s="166"/>
      <c r="P655" s="166"/>
      <c r="Q655" s="166"/>
    </row>
    <row r="656" spans="1:36" s="167" customFormat="1" ht="39.950000000000003" customHeight="1" outlineLevel="1">
      <c r="B656" s="166"/>
      <c r="C656" s="166"/>
      <c r="D656" s="166"/>
      <c r="E656" s="166"/>
      <c r="F656" s="166"/>
      <c r="G656" s="166"/>
      <c r="H656" s="173"/>
      <c r="I656" s="168"/>
      <c r="J656" s="168"/>
      <c r="K656" s="166"/>
      <c r="L656" s="166"/>
      <c r="M656" s="166"/>
      <c r="N656" s="166"/>
      <c r="O656" s="166"/>
      <c r="P656" s="166"/>
      <c r="Q656" s="166"/>
    </row>
    <row r="657" spans="1:16380" s="167" customFormat="1" ht="39.950000000000003" customHeight="1" outlineLevel="1">
      <c r="B657" s="166"/>
      <c r="C657" s="166"/>
      <c r="D657" s="166"/>
      <c r="E657" s="166"/>
      <c r="F657" s="166"/>
      <c r="G657" s="166"/>
      <c r="H657" s="173"/>
      <c r="I657" s="168"/>
      <c r="J657" s="168"/>
      <c r="K657" s="166"/>
      <c r="L657" s="166"/>
      <c r="M657" s="166"/>
      <c r="N657" s="166"/>
      <c r="O657" s="166"/>
      <c r="P657" s="166"/>
      <c r="Q657" s="166"/>
    </row>
    <row r="658" spans="1:16380" s="169" customFormat="1" ht="24.95" customHeight="1">
      <c r="B658" s="166"/>
      <c r="C658" s="166"/>
      <c r="D658" s="166"/>
      <c r="E658" s="166"/>
      <c r="F658" s="166"/>
      <c r="G658" s="166"/>
      <c r="H658" s="173"/>
      <c r="I658" s="168"/>
      <c r="J658" s="168"/>
      <c r="K658" s="166"/>
      <c r="L658" s="166"/>
      <c r="M658" s="166"/>
      <c r="N658" s="166"/>
      <c r="O658" s="166"/>
      <c r="P658" s="166"/>
      <c r="Q658" s="166"/>
    </row>
    <row r="659" spans="1:16380" s="167" customFormat="1" ht="39.950000000000003" customHeight="1" outlineLevel="1">
      <c r="B659" s="166"/>
      <c r="C659" s="166"/>
      <c r="D659" s="166"/>
      <c r="E659" s="166"/>
      <c r="F659" s="166"/>
      <c r="G659" s="166"/>
      <c r="H659" s="173"/>
      <c r="I659" s="168"/>
      <c r="J659" s="168"/>
      <c r="K659" s="166"/>
      <c r="L659" s="166"/>
      <c r="M659" s="166"/>
      <c r="N659" s="166"/>
      <c r="O659" s="166"/>
      <c r="P659" s="166"/>
      <c r="Q659" s="166"/>
    </row>
    <row r="660" spans="1:16380" s="167" customFormat="1" ht="39.950000000000003" customHeight="1" outlineLevel="1">
      <c r="B660" s="166"/>
      <c r="C660" s="166"/>
      <c r="D660" s="166"/>
      <c r="E660" s="166"/>
      <c r="F660" s="166"/>
      <c r="G660" s="166"/>
      <c r="H660" s="173"/>
      <c r="I660" s="168"/>
      <c r="J660" s="168"/>
      <c r="K660" s="166"/>
      <c r="L660" s="166"/>
      <c r="M660" s="166"/>
      <c r="N660" s="166"/>
      <c r="O660" s="166"/>
      <c r="P660" s="166"/>
      <c r="Q660" s="166"/>
    </row>
    <row r="661" spans="1:16380" s="167" customFormat="1" ht="39.950000000000003" customHeight="1" outlineLevel="1">
      <c r="B661" s="166"/>
      <c r="C661" s="166"/>
      <c r="D661" s="166"/>
      <c r="E661" s="166"/>
      <c r="F661" s="166"/>
      <c r="G661" s="166"/>
      <c r="H661" s="173"/>
      <c r="I661" s="168"/>
      <c r="J661" s="168"/>
      <c r="K661" s="166"/>
      <c r="L661" s="166"/>
      <c r="M661" s="166"/>
      <c r="N661" s="166"/>
      <c r="O661" s="166"/>
      <c r="P661" s="166"/>
      <c r="Q661" s="166"/>
    </row>
    <row r="662" spans="1:16380" s="167" customFormat="1" ht="39.950000000000003" customHeight="1" outlineLevel="1">
      <c r="B662" s="166"/>
      <c r="C662" s="166"/>
      <c r="D662" s="166"/>
      <c r="E662" s="166"/>
      <c r="F662" s="166"/>
      <c r="G662" s="166"/>
      <c r="H662" s="173"/>
      <c r="I662" s="168"/>
      <c r="J662" s="168"/>
      <c r="K662" s="166"/>
      <c r="L662" s="166"/>
      <c r="M662" s="166"/>
      <c r="N662" s="166"/>
      <c r="O662" s="166"/>
      <c r="P662" s="166"/>
      <c r="Q662" s="166"/>
    </row>
    <row r="663" spans="1:16380" s="167" customFormat="1" ht="39.950000000000003" customHeight="1" outlineLevel="1">
      <c r="B663" s="166"/>
      <c r="C663" s="166"/>
      <c r="D663" s="166"/>
      <c r="E663" s="166"/>
      <c r="F663" s="166"/>
      <c r="G663" s="166"/>
      <c r="H663" s="173"/>
      <c r="I663" s="168"/>
      <c r="J663" s="168"/>
      <c r="K663" s="166"/>
      <c r="L663" s="166"/>
      <c r="M663" s="166"/>
      <c r="N663" s="166"/>
      <c r="O663" s="166"/>
      <c r="P663" s="166"/>
      <c r="Q663" s="166"/>
    </row>
    <row r="664" spans="1:16380" s="167" customFormat="1" ht="39.950000000000003" customHeight="1" outlineLevel="1">
      <c r="B664" s="166"/>
      <c r="C664" s="166"/>
      <c r="D664" s="166"/>
      <c r="E664" s="166"/>
      <c r="F664" s="166"/>
      <c r="G664" s="166"/>
      <c r="H664" s="173"/>
      <c r="I664" s="168"/>
      <c r="J664" s="168"/>
      <c r="K664" s="166"/>
      <c r="L664" s="166"/>
      <c r="M664" s="166"/>
      <c r="N664" s="166"/>
      <c r="O664" s="166"/>
      <c r="P664" s="166"/>
      <c r="Q664" s="166"/>
    </row>
    <row r="665" spans="1:16380" s="167" customFormat="1" ht="39.950000000000003" customHeight="1" outlineLevel="1">
      <c r="B665" s="166"/>
      <c r="C665" s="166"/>
      <c r="D665" s="166"/>
      <c r="E665" s="166"/>
      <c r="F665" s="166"/>
      <c r="G665" s="166"/>
      <c r="H665" s="173"/>
      <c r="I665" s="168"/>
      <c r="J665" s="168"/>
      <c r="K665" s="166"/>
      <c r="L665" s="166"/>
      <c r="M665" s="166"/>
      <c r="N665" s="166"/>
      <c r="O665" s="166"/>
      <c r="P665" s="166"/>
      <c r="Q665" s="166"/>
    </row>
    <row r="666" spans="1:16380" s="167" customFormat="1" ht="39.950000000000003" customHeight="1" outlineLevel="1">
      <c r="B666" s="166"/>
      <c r="C666" s="166"/>
      <c r="D666" s="166"/>
      <c r="E666" s="166"/>
      <c r="F666" s="166"/>
      <c r="G666" s="166"/>
      <c r="H666" s="173"/>
      <c r="I666" s="168"/>
      <c r="J666" s="168"/>
      <c r="K666" s="166"/>
      <c r="L666" s="166"/>
      <c r="M666" s="166"/>
      <c r="N666" s="166"/>
      <c r="O666" s="166"/>
      <c r="P666" s="166"/>
      <c r="Q666" s="166"/>
    </row>
    <row r="667" spans="1:16380" s="196" customFormat="1" ht="9.75" customHeight="1">
      <c r="A667" s="167"/>
      <c r="B667" s="166"/>
      <c r="C667" s="166"/>
      <c r="D667" s="166"/>
      <c r="E667" s="166"/>
      <c r="F667" s="166"/>
      <c r="G667" s="166"/>
      <c r="H667" s="173"/>
      <c r="I667" s="168"/>
      <c r="J667" s="168"/>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row>
    <row r="668" spans="1:16380" s="190" customFormat="1" ht="24.95" customHeight="1">
      <c r="A668" s="167"/>
      <c r="B668" s="166"/>
      <c r="C668" s="166"/>
      <c r="D668" s="166"/>
      <c r="E668" s="166"/>
      <c r="F668" s="166"/>
      <c r="G668" s="166"/>
      <c r="H668" s="173"/>
      <c r="I668" s="168"/>
      <c r="J668" s="168"/>
      <c r="K668" s="166"/>
      <c r="L668" s="166"/>
      <c r="M668" s="166"/>
      <c r="N668" s="166"/>
      <c r="O668" s="166"/>
      <c r="P668" s="166"/>
      <c r="Q668" s="166"/>
      <c r="R668" s="166"/>
      <c r="S668" s="166"/>
      <c r="T668" s="166"/>
      <c r="U668" s="166"/>
      <c r="V668" s="166"/>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c r="BF668" s="167"/>
      <c r="BG668" s="167"/>
      <c r="BH668" s="167"/>
      <c r="BI668" s="167"/>
      <c r="BJ668" s="167"/>
      <c r="BK668" s="167"/>
      <c r="BL668" s="167"/>
      <c r="BM668" s="167"/>
      <c r="BN668" s="167"/>
      <c r="BO668" s="167"/>
      <c r="BP668" s="167"/>
      <c r="BQ668" s="167"/>
      <c r="BR668" s="167"/>
      <c r="BS668" s="167"/>
      <c r="BT668" s="167"/>
      <c r="BU668" s="167"/>
      <c r="BV668" s="167"/>
      <c r="BW668" s="167"/>
      <c r="BX668" s="167"/>
      <c r="BY668" s="167"/>
      <c r="BZ668" s="167"/>
      <c r="CA668" s="167"/>
      <c r="CB668" s="167"/>
      <c r="CC668" s="167"/>
      <c r="CD668" s="167"/>
      <c r="CE668" s="167"/>
      <c r="CF668" s="167"/>
      <c r="CG668" s="167"/>
      <c r="CH668" s="167"/>
      <c r="CI668" s="167"/>
      <c r="CJ668" s="167"/>
      <c r="CK668" s="167"/>
      <c r="CL668" s="167"/>
      <c r="CM668" s="167"/>
      <c r="CN668" s="167"/>
      <c r="CO668" s="167"/>
      <c r="CP668" s="167"/>
      <c r="CQ668" s="167"/>
      <c r="CR668" s="167"/>
      <c r="CS668" s="167"/>
      <c r="CT668" s="167"/>
      <c r="CU668" s="167"/>
      <c r="CV668" s="167"/>
      <c r="CW668" s="167"/>
      <c r="CX668" s="167"/>
      <c r="CY668" s="167"/>
      <c r="CZ668" s="167"/>
      <c r="DA668" s="167"/>
      <c r="DB668" s="167"/>
      <c r="DC668" s="167"/>
      <c r="DD668" s="167"/>
      <c r="DE668" s="167"/>
      <c r="DF668" s="167"/>
      <c r="DG668" s="167"/>
      <c r="DH668" s="167"/>
      <c r="DI668" s="167"/>
      <c r="DJ668" s="167"/>
      <c r="DK668" s="167"/>
      <c r="DL668" s="167"/>
      <c r="DM668" s="167"/>
      <c r="DN668" s="167"/>
      <c r="DO668" s="167"/>
      <c r="DP668" s="167"/>
      <c r="DQ668" s="167"/>
      <c r="DR668" s="167"/>
      <c r="DS668" s="167"/>
      <c r="DT668" s="167"/>
      <c r="DU668" s="167"/>
      <c r="DV668" s="167"/>
      <c r="DW668" s="167"/>
      <c r="DX668" s="167"/>
      <c r="DY668" s="167"/>
      <c r="DZ668" s="167"/>
      <c r="EA668" s="167"/>
      <c r="EB668" s="167"/>
      <c r="EC668" s="167"/>
      <c r="ED668" s="167"/>
      <c r="EE668" s="167"/>
      <c r="EF668" s="167"/>
      <c r="EG668" s="167"/>
      <c r="EH668" s="167"/>
      <c r="EI668" s="167"/>
      <c r="EJ668" s="167"/>
      <c r="EK668" s="167"/>
      <c r="EL668" s="167"/>
      <c r="EM668" s="167"/>
      <c r="EN668" s="167"/>
      <c r="EO668" s="167"/>
      <c r="EP668" s="167"/>
      <c r="EQ668" s="167"/>
      <c r="ER668" s="167"/>
      <c r="ES668" s="167"/>
      <c r="ET668" s="167"/>
      <c r="EU668" s="167"/>
      <c r="EV668" s="167"/>
      <c r="EW668" s="167"/>
      <c r="EX668" s="167"/>
      <c r="EY668" s="167"/>
      <c r="EZ668" s="167"/>
      <c r="FA668" s="167"/>
      <c r="FB668" s="167"/>
      <c r="FC668" s="167"/>
      <c r="FD668" s="167"/>
      <c r="FE668" s="167"/>
      <c r="FF668" s="167"/>
      <c r="FG668" s="167"/>
      <c r="FH668" s="167"/>
      <c r="FI668" s="167"/>
      <c r="FJ668" s="167"/>
      <c r="FK668" s="167"/>
      <c r="FL668" s="167"/>
      <c r="FM668" s="167"/>
      <c r="FN668" s="167"/>
      <c r="FO668" s="167"/>
      <c r="FP668" s="167"/>
      <c r="FQ668" s="167"/>
      <c r="FR668" s="167"/>
      <c r="FS668" s="167"/>
      <c r="FT668" s="167"/>
      <c r="FU668" s="167"/>
      <c r="FV668" s="167"/>
      <c r="FW668" s="167"/>
      <c r="FX668" s="167"/>
      <c r="FY668" s="167"/>
      <c r="FZ668" s="167"/>
      <c r="GA668" s="167"/>
      <c r="GB668" s="167"/>
      <c r="GC668" s="167"/>
      <c r="GD668" s="167"/>
      <c r="GE668" s="167"/>
      <c r="GF668" s="167"/>
      <c r="GG668" s="167"/>
      <c r="GH668" s="167"/>
      <c r="GI668" s="167"/>
      <c r="GJ668" s="167"/>
      <c r="GK668" s="167"/>
      <c r="GL668" s="167"/>
      <c r="GM668" s="167"/>
      <c r="GN668" s="167"/>
      <c r="GO668" s="167"/>
      <c r="GP668" s="167"/>
      <c r="GQ668" s="167"/>
      <c r="GR668" s="167"/>
      <c r="GS668" s="167"/>
      <c r="GT668" s="167"/>
      <c r="GU668" s="167"/>
      <c r="GV668" s="167"/>
      <c r="GW668" s="167"/>
      <c r="GX668" s="167"/>
      <c r="GY668" s="167"/>
      <c r="GZ668" s="167"/>
      <c r="HA668" s="167"/>
      <c r="HB668" s="167"/>
      <c r="HC668" s="167"/>
      <c r="HD668" s="167"/>
      <c r="HE668" s="167"/>
      <c r="HF668" s="167"/>
      <c r="HG668" s="167"/>
      <c r="HH668" s="167"/>
      <c r="HI668" s="167"/>
      <c r="HJ668" s="167"/>
      <c r="HK668" s="167"/>
      <c r="HL668" s="167"/>
      <c r="HM668" s="167"/>
      <c r="HN668" s="167"/>
      <c r="HO668" s="167"/>
      <c r="HP668" s="167"/>
      <c r="HQ668" s="167"/>
      <c r="HR668" s="167"/>
      <c r="HS668" s="167"/>
      <c r="HT668" s="167"/>
      <c r="HU668" s="167"/>
      <c r="HV668" s="167"/>
      <c r="HW668" s="167"/>
      <c r="HX668" s="167"/>
      <c r="HY668" s="167"/>
      <c r="HZ668" s="167"/>
      <c r="IA668" s="167"/>
      <c r="IB668" s="167"/>
      <c r="IC668" s="167"/>
      <c r="ID668" s="167"/>
      <c r="IE668" s="167"/>
      <c r="IF668" s="167"/>
      <c r="IG668" s="167"/>
      <c r="IH668" s="167"/>
      <c r="II668" s="167"/>
      <c r="IJ668" s="167"/>
      <c r="IK668" s="167"/>
      <c r="IL668" s="167"/>
      <c r="IM668" s="167"/>
      <c r="IN668" s="167"/>
      <c r="IO668" s="167"/>
      <c r="IP668" s="167"/>
      <c r="IQ668" s="167"/>
      <c r="IR668" s="167"/>
      <c r="IS668" s="167"/>
      <c r="IT668" s="167"/>
      <c r="IU668" s="167"/>
      <c r="IV668" s="167"/>
      <c r="IW668" s="167"/>
      <c r="IX668" s="167"/>
      <c r="IY668" s="167"/>
      <c r="IZ668" s="167"/>
      <c r="JA668" s="167"/>
      <c r="JB668" s="167"/>
      <c r="JC668" s="167"/>
      <c r="JD668" s="167"/>
      <c r="JE668" s="167"/>
      <c r="JF668" s="167"/>
      <c r="JG668" s="167"/>
      <c r="JH668" s="167"/>
      <c r="JI668" s="167"/>
      <c r="JJ668" s="167"/>
      <c r="JK668" s="167"/>
      <c r="JL668" s="167"/>
      <c r="JM668" s="167"/>
      <c r="JN668" s="167"/>
      <c r="JO668" s="167"/>
      <c r="JP668" s="167"/>
      <c r="JQ668" s="167"/>
      <c r="JR668" s="167"/>
      <c r="JS668" s="167"/>
      <c r="JT668" s="167"/>
      <c r="JU668" s="167"/>
      <c r="JV668" s="167"/>
      <c r="JW668" s="167"/>
      <c r="JX668" s="167"/>
      <c r="JY668" s="167"/>
      <c r="JZ668" s="167"/>
      <c r="KA668" s="167"/>
      <c r="KB668" s="167"/>
      <c r="KC668" s="167"/>
      <c r="KD668" s="167"/>
      <c r="KE668" s="167"/>
      <c r="KF668" s="167"/>
      <c r="KG668" s="167"/>
      <c r="KH668" s="167"/>
      <c r="KI668" s="167"/>
      <c r="KJ668" s="167"/>
      <c r="KK668" s="167"/>
      <c r="KL668" s="167"/>
      <c r="KM668" s="167"/>
      <c r="KN668" s="167"/>
      <c r="KO668" s="167"/>
      <c r="KP668" s="167"/>
      <c r="KQ668" s="167"/>
      <c r="KR668" s="167"/>
      <c r="KS668" s="167"/>
      <c r="KT668" s="167"/>
      <c r="KU668" s="167"/>
      <c r="KV668" s="167"/>
      <c r="KW668" s="167"/>
      <c r="KX668" s="167"/>
      <c r="KY668" s="167"/>
      <c r="KZ668" s="167"/>
      <c r="LA668" s="167"/>
      <c r="LB668" s="167"/>
      <c r="LC668" s="167"/>
      <c r="LD668" s="167"/>
      <c r="LE668" s="167"/>
      <c r="LF668" s="167"/>
      <c r="LG668" s="167"/>
      <c r="LH668" s="167"/>
      <c r="LI668" s="167"/>
      <c r="LJ668" s="167"/>
      <c r="LK668" s="167"/>
      <c r="LL668" s="167"/>
      <c r="LM668" s="167"/>
      <c r="LN668" s="167"/>
      <c r="LO668" s="167"/>
      <c r="LP668" s="167"/>
      <c r="LQ668" s="167"/>
      <c r="LR668" s="167"/>
      <c r="LS668" s="167"/>
      <c r="LT668" s="167"/>
      <c r="LU668" s="167"/>
      <c r="LV668" s="167"/>
      <c r="LW668" s="167"/>
      <c r="LX668" s="167"/>
      <c r="LY668" s="167"/>
      <c r="LZ668" s="167"/>
      <c r="MA668" s="167"/>
      <c r="MB668" s="167"/>
      <c r="MC668" s="167"/>
      <c r="MD668" s="167"/>
      <c r="ME668" s="167"/>
      <c r="MF668" s="167"/>
      <c r="MG668" s="167"/>
      <c r="MH668" s="167"/>
      <c r="MI668" s="167"/>
      <c r="MJ668" s="167"/>
      <c r="MK668" s="167"/>
      <c r="ML668" s="167"/>
      <c r="MM668" s="167"/>
      <c r="MN668" s="167"/>
      <c r="MO668" s="167"/>
      <c r="MP668" s="167"/>
      <c r="MQ668" s="167"/>
      <c r="MR668" s="167"/>
      <c r="MS668" s="167"/>
      <c r="MT668" s="167"/>
      <c r="MU668" s="167"/>
      <c r="MV668" s="167"/>
      <c r="MW668" s="167"/>
      <c r="MX668" s="167"/>
      <c r="MY668" s="167"/>
      <c r="MZ668" s="167"/>
      <c r="NA668" s="167"/>
      <c r="NB668" s="167"/>
      <c r="NC668" s="167"/>
      <c r="ND668" s="167"/>
      <c r="NE668" s="167"/>
      <c r="NF668" s="167"/>
      <c r="NG668" s="167"/>
      <c r="NH668" s="167"/>
      <c r="NI668" s="167"/>
      <c r="NJ668" s="167"/>
      <c r="NK668" s="167"/>
      <c r="NL668" s="167"/>
      <c r="NM668" s="167"/>
      <c r="NN668" s="167"/>
      <c r="NO668" s="167"/>
      <c r="NP668" s="167"/>
      <c r="NQ668" s="167"/>
      <c r="NR668" s="167"/>
      <c r="NS668" s="167"/>
      <c r="NT668" s="167"/>
      <c r="NU668" s="167"/>
      <c r="NV668" s="167"/>
      <c r="NW668" s="167"/>
      <c r="NX668" s="167"/>
      <c r="NY668" s="167"/>
      <c r="NZ668" s="167"/>
      <c r="OA668" s="167"/>
      <c r="OB668" s="167"/>
      <c r="OC668" s="167"/>
      <c r="OD668" s="167"/>
      <c r="OE668" s="167"/>
      <c r="OF668" s="167"/>
      <c r="OG668" s="167"/>
      <c r="OH668" s="167"/>
      <c r="OI668" s="167"/>
      <c r="OJ668" s="167"/>
      <c r="OK668" s="167"/>
      <c r="OL668" s="167"/>
      <c r="OM668" s="167"/>
      <c r="ON668" s="167"/>
      <c r="OO668" s="167"/>
      <c r="OP668" s="167"/>
      <c r="OQ668" s="167"/>
      <c r="OR668" s="167"/>
      <c r="OS668" s="167"/>
      <c r="OT668" s="167"/>
      <c r="OU668" s="167"/>
      <c r="OV668" s="167"/>
      <c r="OW668" s="167"/>
      <c r="OX668" s="167"/>
      <c r="OY668" s="167"/>
      <c r="OZ668" s="167"/>
      <c r="PA668" s="167"/>
      <c r="PB668" s="167"/>
      <c r="PC668" s="167"/>
      <c r="PD668" s="167"/>
      <c r="PE668" s="167"/>
      <c r="PF668" s="167"/>
      <c r="PG668" s="167"/>
      <c r="PH668" s="167"/>
      <c r="PI668" s="167"/>
      <c r="PJ668" s="167"/>
      <c r="PK668" s="167"/>
      <c r="PL668" s="167"/>
      <c r="PM668" s="167"/>
      <c r="PN668" s="167"/>
      <c r="PO668" s="167"/>
      <c r="PP668" s="167"/>
      <c r="PQ668" s="167"/>
      <c r="PR668" s="167"/>
      <c r="PS668" s="167"/>
      <c r="PT668" s="167"/>
      <c r="PU668" s="167"/>
      <c r="PV668" s="167"/>
      <c r="PW668" s="167"/>
      <c r="PX668" s="167"/>
      <c r="PY668" s="167"/>
      <c r="PZ668" s="167"/>
      <c r="QA668" s="167"/>
      <c r="QB668" s="167"/>
      <c r="QC668" s="167"/>
      <c r="QD668" s="167"/>
      <c r="QE668" s="167"/>
      <c r="QF668" s="167"/>
      <c r="QG668" s="167"/>
      <c r="QH668" s="167"/>
      <c r="QI668" s="167"/>
      <c r="QJ668" s="167"/>
      <c r="QK668" s="167"/>
      <c r="QL668" s="167"/>
      <c r="QM668" s="167"/>
      <c r="QN668" s="167"/>
      <c r="QO668" s="167"/>
      <c r="QP668" s="167"/>
      <c r="QQ668" s="167"/>
      <c r="QR668" s="167"/>
      <c r="QS668" s="167"/>
      <c r="QT668" s="167"/>
      <c r="QU668" s="167"/>
      <c r="QV668" s="167"/>
      <c r="QW668" s="167"/>
      <c r="QX668" s="167"/>
      <c r="QY668" s="167"/>
      <c r="QZ668" s="167"/>
      <c r="RA668" s="167"/>
      <c r="RB668" s="167"/>
      <c r="RC668" s="167"/>
      <c r="RD668" s="167"/>
      <c r="RE668" s="167"/>
      <c r="RF668" s="167"/>
      <c r="RG668" s="167"/>
      <c r="RH668" s="167"/>
      <c r="RI668" s="167"/>
      <c r="RJ668" s="167"/>
      <c r="RK668" s="167"/>
      <c r="RL668" s="167"/>
      <c r="RM668" s="167"/>
      <c r="RN668" s="167"/>
      <c r="RO668" s="167"/>
      <c r="RP668" s="167"/>
      <c r="RQ668" s="167"/>
      <c r="RR668" s="167"/>
      <c r="RS668" s="167"/>
      <c r="RT668" s="167"/>
      <c r="RU668" s="167"/>
      <c r="RV668" s="167"/>
      <c r="RW668" s="167"/>
      <c r="RX668" s="167"/>
      <c r="RY668" s="167"/>
      <c r="RZ668" s="167"/>
      <c r="SA668" s="167"/>
      <c r="SB668" s="167"/>
      <c r="SC668" s="167"/>
      <c r="SD668" s="167"/>
      <c r="SE668" s="167"/>
      <c r="SF668" s="167"/>
      <c r="SG668" s="167"/>
      <c r="SH668" s="167"/>
      <c r="SI668" s="167"/>
      <c r="SJ668" s="167"/>
      <c r="SK668" s="167"/>
      <c r="SL668" s="167"/>
      <c r="SM668" s="167"/>
      <c r="SN668" s="167"/>
      <c r="SO668" s="167"/>
      <c r="SP668" s="167"/>
      <c r="SQ668" s="167"/>
      <c r="SR668" s="167"/>
      <c r="SS668" s="167"/>
      <c r="ST668" s="167"/>
      <c r="SU668" s="167"/>
      <c r="SV668" s="167"/>
      <c r="SW668" s="167"/>
      <c r="SX668" s="167"/>
      <c r="SY668" s="167"/>
      <c r="SZ668" s="167"/>
      <c r="TA668" s="167"/>
      <c r="TB668" s="167"/>
      <c r="TC668" s="167"/>
      <c r="TD668" s="167"/>
      <c r="TE668" s="167"/>
      <c r="TF668" s="167"/>
      <c r="TG668" s="167"/>
      <c r="TH668" s="167"/>
      <c r="TI668" s="167"/>
      <c r="TJ668" s="167"/>
      <c r="TK668" s="167"/>
      <c r="TL668" s="167"/>
      <c r="TM668" s="167"/>
      <c r="TN668" s="167"/>
      <c r="TO668" s="167"/>
      <c r="TP668" s="167"/>
      <c r="TQ668" s="167"/>
      <c r="TR668" s="167"/>
      <c r="TS668" s="167"/>
      <c r="TT668" s="167"/>
      <c r="TU668" s="167"/>
      <c r="TV668" s="167"/>
      <c r="TW668" s="167"/>
      <c r="TX668" s="167"/>
      <c r="TY668" s="167"/>
      <c r="TZ668" s="167"/>
      <c r="UA668" s="167"/>
      <c r="UB668" s="167"/>
      <c r="UC668" s="167"/>
      <c r="UD668" s="167"/>
      <c r="UE668" s="167"/>
      <c r="UF668" s="167"/>
      <c r="UG668" s="167"/>
      <c r="UH668" s="167"/>
      <c r="UI668" s="167"/>
      <c r="UJ668" s="167"/>
      <c r="UK668" s="167"/>
      <c r="UL668" s="167"/>
      <c r="UM668" s="167"/>
      <c r="UN668" s="167"/>
      <c r="UO668" s="167"/>
      <c r="UP668" s="167"/>
      <c r="UQ668" s="167"/>
      <c r="UR668" s="167"/>
      <c r="US668" s="167"/>
      <c r="UT668" s="167"/>
      <c r="UU668" s="167"/>
      <c r="UV668" s="167"/>
      <c r="UW668" s="167"/>
      <c r="UX668" s="167"/>
      <c r="UY668" s="167"/>
      <c r="UZ668" s="167"/>
      <c r="VA668" s="167"/>
      <c r="VB668" s="167"/>
      <c r="VC668" s="167"/>
      <c r="VD668" s="167"/>
      <c r="VE668" s="167"/>
      <c r="VF668" s="167"/>
      <c r="VG668" s="167"/>
      <c r="VH668" s="167"/>
      <c r="VI668" s="167"/>
      <c r="VJ668" s="167"/>
      <c r="VK668" s="167"/>
      <c r="VL668" s="167"/>
      <c r="VM668" s="167"/>
      <c r="VN668" s="167"/>
      <c r="VO668" s="167"/>
      <c r="VP668" s="167"/>
      <c r="VQ668" s="167"/>
      <c r="VR668" s="167"/>
      <c r="VS668" s="167"/>
      <c r="VT668" s="167"/>
      <c r="VU668" s="167"/>
      <c r="VV668" s="167"/>
      <c r="VW668" s="167"/>
      <c r="VX668" s="167"/>
      <c r="VY668" s="167"/>
      <c r="VZ668" s="167"/>
      <c r="WA668" s="167"/>
      <c r="WB668" s="167"/>
      <c r="WC668" s="167"/>
      <c r="WD668" s="167"/>
      <c r="WE668" s="167"/>
      <c r="WF668" s="167"/>
      <c r="WG668" s="167"/>
      <c r="WH668" s="167"/>
      <c r="WI668" s="167"/>
      <c r="WJ668" s="167"/>
      <c r="WK668" s="167"/>
      <c r="WL668" s="167"/>
      <c r="WM668" s="167"/>
      <c r="WN668" s="167"/>
      <c r="WO668" s="167"/>
      <c r="WP668" s="167"/>
      <c r="WQ668" s="167"/>
      <c r="WR668" s="167"/>
      <c r="WS668" s="167"/>
      <c r="WT668" s="167"/>
      <c r="WU668" s="167"/>
      <c r="WV668" s="167"/>
      <c r="WW668" s="167"/>
      <c r="WX668" s="167"/>
      <c r="WY668" s="167"/>
      <c r="WZ668" s="167"/>
      <c r="XA668" s="167"/>
      <c r="XB668" s="167"/>
      <c r="XC668" s="167"/>
      <c r="XD668" s="167"/>
      <c r="XE668" s="167"/>
      <c r="XF668" s="167"/>
      <c r="XG668" s="167"/>
      <c r="XH668" s="167"/>
      <c r="XI668" s="167"/>
      <c r="XJ668" s="167"/>
      <c r="XK668" s="167"/>
      <c r="XL668" s="167"/>
      <c r="XM668" s="167"/>
      <c r="XN668" s="167"/>
      <c r="XO668" s="167"/>
      <c r="XP668" s="167"/>
      <c r="XQ668" s="167"/>
      <c r="XR668" s="167"/>
      <c r="XS668" s="167"/>
      <c r="XT668" s="167"/>
      <c r="XU668" s="167"/>
      <c r="XV668" s="167"/>
      <c r="XW668" s="167"/>
      <c r="XX668" s="167"/>
      <c r="XY668" s="167"/>
      <c r="XZ668" s="167"/>
      <c r="YA668" s="167"/>
      <c r="YB668" s="167"/>
      <c r="YC668" s="167"/>
      <c r="YD668" s="167"/>
      <c r="YE668" s="167"/>
      <c r="YF668" s="167"/>
      <c r="YG668" s="167"/>
      <c r="YH668" s="167"/>
      <c r="YI668" s="167"/>
      <c r="YJ668" s="167"/>
      <c r="YK668" s="167"/>
      <c r="YL668" s="167"/>
      <c r="YM668" s="167"/>
      <c r="YN668" s="167"/>
      <c r="YO668" s="167"/>
      <c r="YP668" s="167"/>
      <c r="YQ668" s="167"/>
      <c r="YR668" s="167"/>
      <c r="YS668" s="167"/>
      <c r="YT668" s="167"/>
      <c r="YU668" s="167"/>
      <c r="YV668" s="167"/>
      <c r="YW668" s="167"/>
      <c r="YX668" s="167"/>
      <c r="YY668" s="167"/>
      <c r="YZ668" s="167"/>
      <c r="ZA668" s="167"/>
      <c r="ZB668" s="167"/>
      <c r="ZC668" s="167"/>
      <c r="ZD668" s="167"/>
      <c r="ZE668" s="167"/>
      <c r="ZF668" s="167"/>
      <c r="ZG668" s="167"/>
      <c r="ZH668" s="167"/>
      <c r="ZI668" s="167"/>
      <c r="ZJ668" s="167"/>
      <c r="ZK668" s="167"/>
      <c r="ZL668" s="167"/>
      <c r="ZM668" s="167"/>
      <c r="ZN668" s="167"/>
      <c r="ZO668" s="167"/>
      <c r="ZP668" s="167"/>
      <c r="ZQ668" s="167"/>
      <c r="ZR668" s="167"/>
      <c r="ZS668" s="167"/>
      <c r="ZT668" s="167"/>
      <c r="ZU668" s="167"/>
      <c r="ZV668" s="167"/>
      <c r="ZW668" s="167"/>
      <c r="ZX668" s="167"/>
      <c r="ZY668" s="167"/>
      <c r="ZZ668" s="167"/>
      <c r="AAA668" s="167"/>
      <c r="AAB668" s="167"/>
      <c r="AAC668" s="167"/>
      <c r="AAD668" s="167"/>
      <c r="AAE668" s="167"/>
      <c r="AAF668" s="167"/>
      <c r="AAG668" s="167"/>
      <c r="AAH668" s="167"/>
      <c r="AAI668" s="167"/>
      <c r="AAJ668" s="167"/>
      <c r="AAK668" s="167"/>
      <c r="AAL668" s="167"/>
      <c r="AAM668" s="167"/>
      <c r="AAN668" s="167"/>
      <c r="AAO668" s="167"/>
      <c r="AAP668" s="167"/>
      <c r="AAQ668" s="167"/>
      <c r="AAR668" s="167"/>
      <c r="AAS668" s="167"/>
      <c r="AAT668" s="167"/>
      <c r="AAU668" s="167"/>
      <c r="AAV668" s="167"/>
      <c r="AAW668" s="167"/>
      <c r="AAX668" s="167"/>
      <c r="AAY668" s="167"/>
      <c r="AAZ668" s="167"/>
      <c r="ABA668" s="167"/>
      <c r="ABB668" s="167"/>
      <c r="ABC668" s="167"/>
      <c r="ABD668" s="167"/>
      <c r="ABE668" s="167"/>
      <c r="ABF668" s="167"/>
      <c r="ABG668" s="167"/>
      <c r="ABH668" s="167"/>
      <c r="ABI668" s="167"/>
      <c r="ABJ668" s="167"/>
      <c r="ABK668" s="167"/>
      <c r="ABL668" s="167"/>
      <c r="ABM668" s="167"/>
      <c r="ABN668" s="167"/>
      <c r="ABO668" s="167"/>
      <c r="ABP668" s="167"/>
      <c r="ABQ668" s="167"/>
      <c r="ABR668" s="167"/>
      <c r="ABS668" s="167"/>
      <c r="ABT668" s="167"/>
      <c r="ABU668" s="167"/>
      <c r="ABV668" s="167"/>
      <c r="ABW668" s="167"/>
      <c r="ABX668" s="167"/>
      <c r="ABY668" s="167"/>
      <c r="ABZ668" s="167"/>
      <c r="ACA668" s="167"/>
      <c r="ACB668" s="167"/>
      <c r="ACC668" s="167"/>
      <c r="ACD668" s="167"/>
      <c r="ACE668" s="167"/>
      <c r="ACF668" s="167"/>
      <c r="ACG668" s="167"/>
      <c r="ACH668" s="167"/>
      <c r="ACI668" s="167"/>
      <c r="ACJ668" s="167"/>
      <c r="ACK668" s="167"/>
      <c r="ACL668" s="167"/>
      <c r="ACM668" s="167"/>
      <c r="ACN668" s="167"/>
      <c r="ACO668" s="167"/>
      <c r="ACP668" s="167"/>
      <c r="ACQ668" s="167"/>
      <c r="ACR668" s="167"/>
      <c r="ACS668" s="167"/>
      <c r="ACT668" s="167"/>
      <c r="ACU668" s="167"/>
      <c r="ACV668" s="167"/>
      <c r="ACW668" s="167"/>
      <c r="ACX668" s="167"/>
      <c r="ACY668" s="167"/>
      <c r="ACZ668" s="167"/>
      <c r="ADA668" s="167"/>
      <c r="ADB668" s="167"/>
      <c r="ADC668" s="167"/>
      <c r="ADD668" s="167"/>
      <c r="ADE668" s="167"/>
      <c r="ADF668" s="167"/>
      <c r="ADG668" s="167"/>
      <c r="ADH668" s="167"/>
      <c r="ADI668" s="167"/>
      <c r="ADJ668" s="167"/>
      <c r="ADK668" s="167"/>
      <c r="ADL668" s="167"/>
      <c r="ADM668" s="167"/>
      <c r="ADN668" s="167"/>
      <c r="ADO668" s="167"/>
      <c r="ADP668" s="167"/>
      <c r="ADQ668" s="167"/>
      <c r="ADR668" s="167"/>
      <c r="ADS668" s="167"/>
      <c r="ADT668" s="167"/>
      <c r="ADU668" s="167"/>
      <c r="ADV668" s="167"/>
      <c r="ADW668" s="167"/>
      <c r="ADX668" s="167"/>
      <c r="ADY668" s="167"/>
      <c r="ADZ668" s="167"/>
      <c r="AEA668" s="167"/>
      <c r="AEB668" s="167"/>
      <c r="AEC668" s="167"/>
      <c r="AED668" s="167"/>
      <c r="AEE668" s="167"/>
      <c r="AEF668" s="167"/>
      <c r="AEG668" s="167"/>
      <c r="AEH668" s="167"/>
      <c r="AEI668" s="167"/>
      <c r="AEJ668" s="167"/>
      <c r="AEK668" s="167"/>
      <c r="AEL668" s="167"/>
      <c r="AEM668" s="167"/>
      <c r="AEN668" s="167"/>
      <c r="AEO668" s="167"/>
      <c r="AEP668" s="167"/>
      <c r="AEQ668" s="167"/>
      <c r="AER668" s="167"/>
      <c r="AES668" s="167"/>
      <c r="AET668" s="167"/>
      <c r="AEU668" s="167"/>
      <c r="AEV668" s="167"/>
      <c r="AEW668" s="167"/>
      <c r="AEX668" s="167"/>
      <c r="AEY668" s="167"/>
      <c r="AEZ668" s="167"/>
      <c r="AFA668" s="167"/>
      <c r="AFB668" s="167"/>
      <c r="AFC668" s="167"/>
      <c r="AFD668" s="167"/>
      <c r="AFE668" s="167"/>
      <c r="AFF668" s="167"/>
      <c r="AFG668" s="167"/>
      <c r="AFH668" s="167"/>
      <c r="AFI668" s="167"/>
      <c r="AFJ668" s="167"/>
      <c r="AFK668" s="167"/>
      <c r="AFL668" s="167"/>
      <c r="AFM668" s="167"/>
      <c r="AFN668" s="167"/>
      <c r="AFO668" s="167"/>
      <c r="AFP668" s="167"/>
      <c r="AFQ668" s="167"/>
      <c r="AFR668" s="167"/>
      <c r="AFS668" s="167"/>
      <c r="AFT668" s="167"/>
      <c r="AFU668" s="167"/>
      <c r="AFV668" s="167"/>
      <c r="AFW668" s="167"/>
      <c r="AFX668" s="167"/>
      <c r="AFY668" s="167"/>
      <c r="AFZ668" s="167"/>
      <c r="AGA668" s="167"/>
      <c r="AGB668" s="167"/>
      <c r="AGC668" s="167"/>
      <c r="AGD668" s="167"/>
      <c r="AGE668" s="167"/>
      <c r="AGF668" s="167"/>
      <c r="AGG668" s="167"/>
      <c r="AGH668" s="167"/>
      <c r="AGI668" s="167"/>
      <c r="AGJ668" s="167"/>
      <c r="AGK668" s="167"/>
      <c r="AGL668" s="167"/>
      <c r="AGM668" s="167"/>
      <c r="AGN668" s="167"/>
      <c r="AGO668" s="167"/>
      <c r="AGP668" s="167"/>
      <c r="AGQ668" s="167"/>
      <c r="AGR668" s="167"/>
      <c r="AGS668" s="167"/>
      <c r="AGT668" s="167"/>
      <c r="AGU668" s="167"/>
      <c r="AGV668" s="167"/>
      <c r="AGW668" s="167"/>
      <c r="AGX668" s="167"/>
      <c r="AGY668" s="167"/>
      <c r="AGZ668" s="167"/>
      <c r="AHA668" s="167"/>
      <c r="AHB668" s="167"/>
      <c r="AHC668" s="167"/>
      <c r="AHD668" s="167"/>
      <c r="AHE668" s="167"/>
      <c r="AHF668" s="167"/>
      <c r="AHG668" s="167"/>
      <c r="AHH668" s="167"/>
      <c r="AHI668" s="167"/>
      <c r="AHJ668" s="167"/>
      <c r="AHK668" s="167"/>
      <c r="AHL668" s="167"/>
      <c r="AHM668" s="167"/>
      <c r="AHN668" s="167"/>
      <c r="AHO668" s="167"/>
      <c r="AHP668" s="167"/>
      <c r="AHQ668" s="167"/>
      <c r="AHR668" s="167"/>
      <c r="AHS668" s="167"/>
      <c r="AHT668" s="167"/>
      <c r="AHU668" s="167"/>
      <c r="AHV668" s="167"/>
      <c r="AHW668" s="167"/>
      <c r="AHX668" s="167"/>
      <c r="AHY668" s="167"/>
      <c r="AHZ668" s="167"/>
      <c r="AIA668" s="167"/>
      <c r="AIB668" s="167"/>
      <c r="AIC668" s="167"/>
      <c r="AID668" s="167"/>
      <c r="AIE668" s="167"/>
      <c r="AIF668" s="167"/>
      <c r="AIG668" s="167"/>
      <c r="AIH668" s="167"/>
      <c r="AII668" s="167"/>
      <c r="AIJ668" s="167"/>
      <c r="AIK668" s="167"/>
      <c r="AIL668" s="167"/>
      <c r="AIM668" s="167"/>
      <c r="AIN668" s="167"/>
      <c r="AIO668" s="167"/>
      <c r="AIP668" s="167"/>
      <c r="AIQ668" s="167"/>
      <c r="AIR668" s="167"/>
      <c r="AIS668" s="167"/>
      <c r="AIT668" s="167"/>
      <c r="AIU668" s="167"/>
      <c r="AIV668" s="167"/>
      <c r="AIW668" s="167"/>
      <c r="AIX668" s="167"/>
      <c r="AIY668" s="167"/>
      <c r="AIZ668" s="167"/>
      <c r="AJA668" s="167"/>
      <c r="AJB668" s="167"/>
      <c r="AJC668" s="167"/>
      <c r="AJD668" s="167"/>
      <c r="AJE668" s="167"/>
      <c r="AJF668" s="167"/>
      <c r="AJG668" s="167"/>
      <c r="AJH668" s="167"/>
      <c r="AJI668" s="167"/>
      <c r="AJJ668" s="167"/>
      <c r="AJK668" s="167"/>
      <c r="AJL668" s="167"/>
      <c r="AJM668" s="167"/>
      <c r="AJN668" s="167"/>
      <c r="AJO668" s="167"/>
      <c r="AJP668" s="167"/>
      <c r="AJQ668" s="167"/>
      <c r="AJR668" s="167"/>
      <c r="AJS668" s="167"/>
      <c r="AJT668" s="167"/>
      <c r="AJU668" s="167"/>
      <c r="AJV668" s="167"/>
      <c r="AJW668" s="167"/>
      <c r="AJX668" s="167"/>
      <c r="AJY668" s="167"/>
      <c r="AJZ668" s="167"/>
      <c r="AKA668" s="167"/>
      <c r="AKB668" s="167"/>
      <c r="AKC668" s="167"/>
      <c r="AKD668" s="167"/>
      <c r="AKE668" s="167"/>
      <c r="AKF668" s="167"/>
      <c r="AKG668" s="167"/>
      <c r="AKH668" s="167"/>
      <c r="AKI668" s="167"/>
      <c r="AKJ668" s="167"/>
      <c r="AKK668" s="167"/>
      <c r="AKL668" s="167"/>
      <c r="AKM668" s="167"/>
      <c r="AKN668" s="167"/>
      <c r="AKO668" s="167"/>
      <c r="AKP668" s="167"/>
      <c r="AKQ668" s="167"/>
      <c r="AKR668" s="167"/>
      <c r="AKS668" s="167"/>
      <c r="AKT668" s="167"/>
      <c r="AKU668" s="167"/>
      <c r="AKV668" s="167"/>
      <c r="AKW668" s="167"/>
      <c r="AKX668" s="167"/>
      <c r="AKY668" s="167"/>
      <c r="AKZ668" s="167"/>
      <c r="ALA668" s="167"/>
      <c r="ALB668" s="167"/>
      <c r="ALC668" s="167"/>
      <c r="ALD668" s="167"/>
      <c r="ALE668" s="167"/>
      <c r="ALF668" s="167"/>
      <c r="ALG668" s="167"/>
      <c r="ALH668" s="167"/>
      <c r="ALI668" s="167"/>
      <c r="ALJ668" s="167"/>
      <c r="ALK668" s="167"/>
      <c r="ALL668" s="167"/>
      <c r="ALM668" s="167"/>
      <c r="ALN668" s="167"/>
      <c r="ALO668" s="167"/>
      <c r="ALP668" s="167"/>
      <c r="ALQ668" s="167"/>
      <c r="ALR668" s="167"/>
      <c r="ALS668" s="167"/>
      <c r="ALT668" s="167"/>
      <c r="ALU668" s="167"/>
      <c r="ALV668" s="167"/>
      <c r="ALW668" s="167"/>
      <c r="ALX668" s="167"/>
      <c r="ALY668" s="167"/>
      <c r="ALZ668" s="167"/>
      <c r="AMA668" s="167"/>
      <c r="AMB668" s="167"/>
      <c r="AMC668" s="167"/>
      <c r="AMD668" s="167"/>
      <c r="AME668" s="167"/>
      <c r="AMF668" s="167"/>
      <c r="AMG668" s="167"/>
      <c r="AMH668" s="167"/>
      <c r="AMI668" s="167"/>
      <c r="AMJ668" s="167"/>
      <c r="AMK668" s="167"/>
      <c r="AML668" s="167"/>
      <c r="AMM668" s="167"/>
      <c r="AMN668" s="167"/>
      <c r="AMO668" s="167"/>
      <c r="AMP668" s="167"/>
      <c r="AMQ668" s="167"/>
      <c r="AMR668" s="167"/>
      <c r="AMS668" s="167"/>
      <c r="AMT668" s="167"/>
      <c r="AMU668" s="167"/>
      <c r="AMV668" s="167"/>
      <c r="AMW668" s="167"/>
      <c r="AMX668" s="167"/>
      <c r="AMY668" s="167"/>
      <c r="AMZ668" s="167"/>
      <c r="ANA668" s="167"/>
      <c r="ANB668" s="167"/>
      <c r="ANC668" s="167"/>
      <c r="AND668" s="167"/>
      <c r="ANE668" s="167"/>
      <c r="ANF668" s="167"/>
      <c r="ANG668" s="167"/>
      <c r="ANH668" s="167"/>
      <c r="ANI668" s="167"/>
      <c r="ANJ668" s="167"/>
      <c r="ANK668" s="167"/>
      <c r="ANL668" s="167"/>
      <c r="ANM668" s="167"/>
      <c r="ANN668" s="167"/>
      <c r="ANO668" s="167"/>
      <c r="ANP668" s="167"/>
      <c r="ANQ668" s="167"/>
      <c r="ANR668" s="167"/>
      <c r="ANS668" s="167"/>
      <c r="ANT668" s="167"/>
      <c r="ANU668" s="167"/>
      <c r="ANV668" s="167"/>
      <c r="ANW668" s="167"/>
      <c r="ANX668" s="167"/>
      <c r="ANY668" s="167"/>
      <c r="ANZ668" s="167"/>
      <c r="AOA668" s="167"/>
      <c r="AOB668" s="167"/>
      <c r="AOC668" s="167"/>
      <c r="AOD668" s="167"/>
      <c r="AOE668" s="167"/>
      <c r="AOF668" s="167"/>
      <c r="AOG668" s="167"/>
      <c r="AOH668" s="167"/>
      <c r="AOI668" s="167"/>
      <c r="AOJ668" s="167"/>
      <c r="AOK668" s="167"/>
      <c r="AOL668" s="167"/>
      <c r="AOM668" s="167"/>
      <c r="AON668" s="167"/>
      <c r="AOO668" s="167"/>
      <c r="AOP668" s="167"/>
      <c r="AOQ668" s="167"/>
      <c r="AOR668" s="167"/>
      <c r="AOS668" s="167"/>
      <c r="AOT668" s="167"/>
      <c r="AOU668" s="167"/>
      <c r="AOV668" s="167"/>
      <c r="AOW668" s="167"/>
      <c r="AOX668" s="167"/>
      <c r="AOY668" s="167"/>
      <c r="AOZ668" s="167"/>
      <c r="APA668" s="167"/>
      <c r="APB668" s="167"/>
      <c r="APC668" s="167"/>
      <c r="APD668" s="167"/>
      <c r="APE668" s="167"/>
      <c r="APF668" s="167"/>
      <c r="APG668" s="167"/>
      <c r="APH668" s="167"/>
      <c r="API668" s="167"/>
      <c r="APJ668" s="167"/>
      <c r="APK668" s="167"/>
      <c r="APL668" s="167"/>
      <c r="APM668" s="167"/>
      <c r="APN668" s="167"/>
      <c r="APO668" s="167"/>
      <c r="APP668" s="167"/>
      <c r="APQ668" s="167"/>
      <c r="APR668" s="167"/>
      <c r="APS668" s="167"/>
      <c r="APT668" s="167"/>
      <c r="APU668" s="167"/>
      <c r="APV668" s="167"/>
      <c r="APW668" s="167"/>
      <c r="APX668" s="167"/>
      <c r="APY668" s="167"/>
      <c r="APZ668" s="167"/>
      <c r="AQA668" s="167"/>
      <c r="AQB668" s="167"/>
      <c r="AQC668" s="167"/>
      <c r="AQD668" s="167"/>
      <c r="AQE668" s="167"/>
      <c r="AQF668" s="167"/>
      <c r="AQG668" s="167"/>
      <c r="AQH668" s="167"/>
      <c r="AQI668" s="167"/>
      <c r="AQJ668" s="167"/>
      <c r="AQK668" s="167"/>
      <c r="AQL668" s="167"/>
      <c r="AQM668" s="167"/>
      <c r="AQN668" s="167"/>
      <c r="AQO668" s="167"/>
      <c r="AQP668" s="167"/>
      <c r="AQQ668" s="167"/>
      <c r="AQR668" s="167"/>
      <c r="AQS668" s="167"/>
      <c r="AQT668" s="167"/>
      <c r="AQU668" s="167"/>
      <c r="AQV668" s="167"/>
      <c r="AQW668" s="167"/>
      <c r="AQX668" s="167"/>
      <c r="AQY668" s="167"/>
      <c r="AQZ668" s="167"/>
      <c r="ARA668" s="167"/>
      <c r="ARB668" s="167"/>
      <c r="ARC668" s="167"/>
      <c r="ARD668" s="167"/>
      <c r="ARE668" s="167"/>
      <c r="ARF668" s="167"/>
      <c r="ARG668" s="167"/>
      <c r="ARH668" s="167"/>
      <c r="ARI668" s="167"/>
      <c r="ARJ668" s="167"/>
      <c r="ARK668" s="167"/>
      <c r="ARL668" s="167"/>
      <c r="ARM668" s="167"/>
      <c r="ARN668" s="167"/>
      <c r="ARO668" s="167"/>
      <c r="ARP668" s="167"/>
      <c r="ARQ668" s="167"/>
      <c r="ARR668" s="167"/>
      <c r="ARS668" s="167"/>
      <c r="ART668" s="167"/>
      <c r="ARU668" s="167"/>
      <c r="ARV668" s="167"/>
      <c r="ARW668" s="167"/>
      <c r="ARX668" s="167"/>
      <c r="ARY668" s="167"/>
      <c r="ARZ668" s="167"/>
      <c r="ASA668" s="167"/>
      <c r="ASB668" s="167"/>
      <c r="ASC668" s="167"/>
      <c r="ASD668" s="167"/>
      <c r="ASE668" s="167"/>
      <c r="ASF668" s="167"/>
      <c r="ASG668" s="167"/>
      <c r="ASH668" s="167"/>
      <c r="ASI668" s="167"/>
      <c r="ASJ668" s="167"/>
      <c r="ASK668" s="167"/>
      <c r="ASL668" s="167"/>
      <c r="ASM668" s="167"/>
      <c r="ASN668" s="167"/>
      <c r="ASO668" s="167"/>
      <c r="ASP668" s="167"/>
      <c r="ASQ668" s="167"/>
      <c r="ASR668" s="167"/>
      <c r="ASS668" s="167"/>
      <c r="AST668" s="167"/>
      <c r="ASU668" s="167"/>
      <c r="ASV668" s="167"/>
      <c r="ASW668" s="167"/>
      <c r="ASX668" s="167"/>
      <c r="ASY668" s="167"/>
      <c r="ASZ668" s="167"/>
      <c r="ATA668" s="167"/>
      <c r="ATB668" s="167"/>
      <c r="ATC668" s="167"/>
      <c r="ATD668" s="167"/>
      <c r="ATE668" s="167"/>
      <c r="ATF668" s="167"/>
      <c r="ATG668" s="167"/>
      <c r="ATH668" s="167"/>
      <c r="ATI668" s="167"/>
      <c r="ATJ668" s="167"/>
      <c r="ATK668" s="167"/>
      <c r="ATL668" s="167"/>
      <c r="ATM668" s="167"/>
      <c r="ATN668" s="167"/>
      <c r="ATO668" s="167"/>
      <c r="ATP668" s="167"/>
      <c r="ATQ668" s="167"/>
      <c r="ATR668" s="167"/>
      <c r="ATS668" s="167"/>
      <c r="ATT668" s="167"/>
      <c r="ATU668" s="167"/>
      <c r="ATV668" s="167"/>
      <c r="ATW668" s="167"/>
      <c r="ATX668" s="167"/>
      <c r="ATY668" s="167"/>
      <c r="ATZ668" s="167"/>
      <c r="AUA668" s="167"/>
      <c r="AUB668" s="167"/>
      <c r="AUC668" s="167"/>
      <c r="AUD668" s="167"/>
      <c r="AUE668" s="167"/>
      <c r="AUF668" s="167"/>
      <c r="AUG668" s="167"/>
      <c r="AUH668" s="167"/>
      <c r="AUI668" s="167"/>
      <c r="AUJ668" s="167"/>
      <c r="AUK668" s="167"/>
      <c r="AUL668" s="167"/>
      <c r="AUM668" s="167"/>
      <c r="AUN668" s="167"/>
      <c r="AUO668" s="167"/>
      <c r="AUP668" s="167"/>
      <c r="AUQ668" s="167"/>
      <c r="AUR668" s="167"/>
      <c r="AUS668" s="167"/>
      <c r="AUT668" s="167"/>
      <c r="AUU668" s="167"/>
      <c r="AUV668" s="167"/>
      <c r="AUW668" s="167"/>
      <c r="AUX668" s="167"/>
      <c r="AUY668" s="167"/>
      <c r="AUZ668" s="167"/>
      <c r="AVA668" s="167"/>
      <c r="AVB668" s="167"/>
      <c r="AVC668" s="167"/>
      <c r="AVD668" s="167"/>
      <c r="AVE668" s="167"/>
      <c r="AVF668" s="167"/>
      <c r="AVG668" s="167"/>
      <c r="AVH668" s="167"/>
      <c r="AVI668" s="167"/>
      <c r="AVJ668" s="167"/>
      <c r="AVK668" s="167"/>
      <c r="AVL668" s="167"/>
      <c r="AVM668" s="167"/>
      <c r="AVN668" s="167"/>
      <c r="AVO668" s="167"/>
      <c r="AVP668" s="167"/>
      <c r="AVQ668" s="167"/>
      <c r="AVR668" s="167"/>
      <c r="AVS668" s="167"/>
      <c r="AVT668" s="167"/>
      <c r="AVU668" s="167"/>
      <c r="AVV668" s="167"/>
      <c r="AVW668" s="167"/>
      <c r="AVX668" s="167"/>
      <c r="AVY668" s="167"/>
      <c r="AVZ668" s="167"/>
      <c r="AWA668" s="167"/>
      <c r="AWB668" s="167"/>
      <c r="AWC668" s="167"/>
      <c r="AWD668" s="167"/>
      <c r="AWE668" s="167"/>
      <c r="AWF668" s="167"/>
      <c r="AWG668" s="167"/>
      <c r="AWH668" s="167"/>
      <c r="AWI668" s="167"/>
      <c r="AWJ668" s="167"/>
      <c r="AWK668" s="167"/>
      <c r="AWL668" s="167"/>
      <c r="AWM668" s="167"/>
      <c r="AWN668" s="167"/>
      <c r="AWO668" s="167"/>
      <c r="AWP668" s="167"/>
      <c r="AWQ668" s="167"/>
      <c r="AWR668" s="167"/>
      <c r="AWS668" s="167"/>
      <c r="AWT668" s="167"/>
      <c r="AWU668" s="167"/>
      <c r="AWV668" s="167"/>
      <c r="AWW668" s="167"/>
      <c r="AWX668" s="167"/>
      <c r="AWY668" s="167"/>
      <c r="AWZ668" s="167"/>
      <c r="AXA668" s="167"/>
      <c r="AXB668" s="167"/>
      <c r="AXC668" s="167"/>
      <c r="AXD668" s="167"/>
      <c r="AXE668" s="167"/>
      <c r="AXF668" s="167"/>
      <c r="AXG668" s="167"/>
      <c r="AXH668" s="167"/>
      <c r="AXI668" s="167"/>
      <c r="AXJ668" s="167"/>
      <c r="AXK668" s="167"/>
      <c r="AXL668" s="167"/>
      <c r="AXM668" s="167"/>
      <c r="AXN668" s="167"/>
      <c r="AXO668" s="167"/>
      <c r="AXP668" s="167"/>
      <c r="AXQ668" s="167"/>
      <c r="AXR668" s="167"/>
      <c r="AXS668" s="167"/>
      <c r="AXT668" s="167"/>
      <c r="AXU668" s="167"/>
      <c r="AXV668" s="167"/>
      <c r="AXW668" s="167"/>
      <c r="AXX668" s="167"/>
      <c r="AXY668" s="167"/>
      <c r="AXZ668" s="167"/>
      <c r="AYA668" s="167"/>
      <c r="AYB668" s="167"/>
      <c r="AYC668" s="167"/>
      <c r="AYD668" s="167"/>
      <c r="AYE668" s="167"/>
      <c r="AYF668" s="167"/>
      <c r="AYG668" s="167"/>
      <c r="AYH668" s="167"/>
      <c r="AYI668" s="167"/>
      <c r="AYJ668" s="167"/>
      <c r="AYK668" s="167"/>
      <c r="AYL668" s="167"/>
      <c r="AYM668" s="167"/>
      <c r="AYN668" s="167"/>
      <c r="AYO668" s="167"/>
      <c r="AYP668" s="167"/>
      <c r="AYQ668" s="167"/>
      <c r="AYR668" s="167"/>
      <c r="AYS668" s="167"/>
      <c r="AYT668" s="167"/>
      <c r="AYU668" s="167"/>
      <c r="AYV668" s="167"/>
      <c r="AYW668" s="167"/>
      <c r="AYX668" s="167"/>
      <c r="AYY668" s="167"/>
      <c r="AYZ668" s="167"/>
      <c r="AZA668" s="167"/>
      <c r="AZB668" s="167"/>
      <c r="AZC668" s="167"/>
      <c r="AZD668" s="167"/>
      <c r="AZE668" s="167"/>
      <c r="AZF668" s="167"/>
      <c r="AZG668" s="167"/>
      <c r="AZH668" s="167"/>
      <c r="AZI668" s="167"/>
      <c r="AZJ668" s="167"/>
      <c r="AZK668" s="167"/>
      <c r="AZL668" s="167"/>
      <c r="AZM668" s="167"/>
      <c r="AZN668" s="167"/>
      <c r="AZO668" s="167"/>
      <c r="AZP668" s="167"/>
      <c r="AZQ668" s="167"/>
      <c r="AZR668" s="167"/>
      <c r="AZS668" s="167"/>
      <c r="AZT668" s="167"/>
      <c r="AZU668" s="167"/>
      <c r="AZV668" s="167"/>
      <c r="AZW668" s="167"/>
      <c r="AZX668" s="167"/>
      <c r="AZY668" s="167"/>
      <c r="AZZ668" s="167"/>
      <c r="BAA668" s="167"/>
      <c r="BAB668" s="167"/>
      <c r="BAC668" s="167"/>
      <c r="BAD668" s="167"/>
      <c r="BAE668" s="167"/>
      <c r="BAF668" s="167"/>
      <c r="BAG668" s="167"/>
      <c r="BAH668" s="167"/>
      <c r="BAI668" s="167"/>
      <c r="BAJ668" s="167"/>
      <c r="BAK668" s="167"/>
      <c r="BAL668" s="167"/>
      <c r="BAM668" s="167"/>
      <c r="BAN668" s="167"/>
      <c r="BAO668" s="167"/>
      <c r="BAP668" s="167"/>
      <c r="BAQ668" s="167"/>
      <c r="BAR668" s="167"/>
      <c r="BAS668" s="167"/>
      <c r="BAT668" s="167"/>
      <c r="BAU668" s="167"/>
      <c r="BAV668" s="167"/>
      <c r="BAW668" s="167"/>
      <c r="BAX668" s="167"/>
      <c r="BAY668" s="167"/>
      <c r="BAZ668" s="167"/>
      <c r="BBA668" s="167"/>
      <c r="BBB668" s="167"/>
      <c r="BBC668" s="167"/>
      <c r="BBD668" s="167"/>
      <c r="BBE668" s="167"/>
      <c r="BBF668" s="167"/>
      <c r="BBG668" s="167"/>
      <c r="BBH668" s="167"/>
      <c r="BBI668" s="167"/>
      <c r="BBJ668" s="167"/>
      <c r="BBK668" s="167"/>
      <c r="BBL668" s="167"/>
      <c r="BBM668" s="167"/>
      <c r="BBN668" s="167"/>
      <c r="BBO668" s="167"/>
      <c r="BBP668" s="167"/>
      <c r="BBQ668" s="167"/>
      <c r="BBR668" s="167"/>
      <c r="BBS668" s="167"/>
      <c r="BBT668" s="167"/>
      <c r="BBU668" s="167"/>
      <c r="BBV668" s="167"/>
      <c r="BBW668" s="167"/>
      <c r="BBX668" s="167"/>
      <c r="BBY668" s="167"/>
      <c r="BBZ668" s="167"/>
      <c r="BCA668" s="167"/>
      <c r="BCB668" s="167"/>
      <c r="BCC668" s="167"/>
      <c r="BCD668" s="167"/>
      <c r="BCE668" s="167"/>
      <c r="BCF668" s="167"/>
      <c r="BCG668" s="167"/>
      <c r="BCH668" s="167"/>
      <c r="BCI668" s="167"/>
      <c r="BCJ668" s="167"/>
      <c r="BCK668" s="167"/>
      <c r="BCL668" s="167"/>
      <c r="BCM668" s="167"/>
      <c r="BCN668" s="167"/>
      <c r="BCO668" s="167"/>
      <c r="BCP668" s="167"/>
      <c r="BCQ668" s="167"/>
      <c r="BCR668" s="167"/>
      <c r="BCS668" s="167"/>
      <c r="BCT668" s="167"/>
      <c r="BCU668" s="167"/>
      <c r="BCV668" s="167"/>
      <c r="BCW668" s="167"/>
      <c r="BCX668" s="167"/>
      <c r="BCY668" s="167"/>
      <c r="BCZ668" s="167"/>
      <c r="BDA668" s="167"/>
      <c r="BDB668" s="167"/>
      <c r="BDC668" s="167"/>
      <c r="BDD668" s="167"/>
      <c r="BDE668" s="167"/>
      <c r="BDF668" s="167"/>
      <c r="BDG668" s="167"/>
      <c r="BDH668" s="167"/>
      <c r="BDI668" s="167"/>
      <c r="BDJ668" s="167"/>
      <c r="BDK668" s="167"/>
      <c r="BDL668" s="167"/>
      <c r="BDM668" s="167"/>
      <c r="BDN668" s="167"/>
      <c r="BDO668" s="167"/>
      <c r="BDP668" s="167"/>
      <c r="BDQ668" s="167"/>
      <c r="BDR668" s="167"/>
      <c r="BDS668" s="167"/>
      <c r="BDT668" s="167"/>
      <c r="BDU668" s="167"/>
      <c r="BDV668" s="167"/>
      <c r="BDW668" s="167"/>
      <c r="BDX668" s="167"/>
      <c r="BDY668" s="167"/>
      <c r="BDZ668" s="167"/>
      <c r="BEA668" s="167"/>
      <c r="BEB668" s="167"/>
      <c r="BEC668" s="167"/>
      <c r="BED668" s="167"/>
      <c r="BEE668" s="167"/>
      <c r="BEF668" s="167"/>
      <c r="BEG668" s="167"/>
      <c r="BEH668" s="167"/>
      <c r="BEI668" s="167"/>
      <c r="BEJ668" s="167"/>
      <c r="BEK668" s="167"/>
      <c r="BEL668" s="167"/>
      <c r="BEM668" s="167"/>
      <c r="BEN668" s="167"/>
      <c r="BEO668" s="167"/>
      <c r="BEP668" s="167"/>
      <c r="BEQ668" s="167"/>
      <c r="BER668" s="167"/>
      <c r="BES668" s="167"/>
      <c r="BET668" s="167"/>
      <c r="BEU668" s="167"/>
      <c r="BEV668" s="167"/>
      <c r="BEW668" s="167"/>
      <c r="BEX668" s="167"/>
      <c r="BEY668" s="167"/>
      <c r="BEZ668" s="167"/>
      <c r="BFA668" s="167"/>
      <c r="BFB668" s="167"/>
      <c r="BFC668" s="167"/>
      <c r="BFD668" s="167"/>
      <c r="BFE668" s="167"/>
      <c r="BFF668" s="167"/>
      <c r="BFG668" s="167"/>
      <c r="BFH668" s="167"/>
      <c r="BFI668" s="167"/>
      <c r="BFJ668" s="167"/>
      <c r="BFK668" s="167"/>
      <c r="BFL668" s="167"/>
      <c r="BFM668" s="167"/>
      <c r="BFN668" s="167"/>
      <c r="BFO668" s="167"/>
      <c r="BFP668" s="167"/>
      <c r="BFQ668" s="167"/>
      <c r="BFR668" s="167"/>
      <c r="BFS668" s="167"/>
      <c r="BFT668" s="167"/>
      <c r="BFU668" s="167"/>
      <c r="BFV668" s="167"/>
      <c r="BFW668" s="167"/>
      <c r="BFX668" s="167"/>
      <c r="BFY668" s="167"/>
      <c r="BFZ668" s="167"/>
      <c r="BGA668" s="167"/>
      <c r="BGB668" s="167"/>
      <c r="BGC668" s="167"/>
      <c r="BGD668" s="167"/>
      <c r="BGE668" s="167"/>
      <c r="BGF668" s="167"/>
      <c r="BGG668" s="167"/>
      <c r="BGH668" s="167"/>
      <c r="BGI668" s="167"/>
      <c r="BGJ668" s="167"/>
      <c r="BGK668" s="167"/>
      <c r="BGL668" s="167"/>
      <c r="BGM668" s="167"/>
      <c r="BGN668" s="167"/>
      <c r="BGO668" s="167"/>
      <c r="BGP668" s="167"/>
      <c r="BGQ668" s="167"/>
      <c r="BGR668" s="167"/>
      <c r="BGS668" s="167"/>
      <c r="BGT668" s="167"/>
      <c r="BGU668" s="167"/>
      <c r="BGV668" s="167"/>
      <c r="BGW668" s="167"/>
      <c r="BGX668" s="167"/>
      <c r="BGY668" s="167"/>
      <c r="BGZ668" s="167"/>
      <c r="BHA668" s="167"/>
      <c r="BHB668" s="167"/>
      <c r="BHC668" s="167"/>
      <c r="BHD668" s="167"/>
      <c r="BHE668" s="167"/>
      <c r="BHF668" s="167"/>
      <c r="BHG668" s="167"/>
      <c r="BHH668" s="167"/>
      <c r="BHI668" s="167"/>
      <c r="BHJ668" s="167"/>
      <c r="BHK668" s="167"/>
      <c r="BHL668" s="167"/>
      <c r="BHM668" s="167"/>
      <c r="BHN668" s="167"/>
      <c r="BHO668" s="167"/>
      <c r="BHP668" s="167"/>
      <c r="BHQ668" s="167"/>
      <c r="BHR668" s="167"/>
      <c r="BHS668" s="167"/>
      <c r="BHT668" s="167"/>
      <c r="BHU668" s="167"/>
      <c r="BHV668" s="167"/>
      <c r="BHW668" s="167"/>
      <c r="BHX668" s="167"/>
      <c r="BHY668" s="167"/>
      <c r="BHZ668" s="167"/>
      <c r="BIA668" s="167"/>
      <c r="BIB668" s="167"/>
      <c r="BIC668" s="167"/>
      <c r="BID668" s="167"/>
      <c r="BIE668" s="167"/>
      <c r="BIF668" s="167"/>
      <c r="BIG668" s="167"/>
      <c r="BIH668" s="167"/>
      <c r="BII668" s="167"/>
      <c r="BIJ668" s="167"/>
      <c r="BIK668" s="167"/>
      <c r="BIL668" s="167"/>
      <c r="BIM668" s="167"/>
      <c r="BIN668" s="167"/>
      <c r="BIO668" s="167"/>
      <c r="BIP668" s="167"/>
      <c r="BIQ668" s="167"/>
      <c r="BIR668" s="167"/>
      <c r="BIS668" s="167"/>
      <c r="BIT668" s="167"/>
      <c r="BIU668" s="167"/>
      <c r="BIV668" s="167"/>
      <c r="BIW668" s="167"/>
      <c r="BIX668" s="167"/>
      <c r="BIY668" s="167"/>
      <c r="BIZ668" s="167"/>
      <c r="BJA668" s="167"/>
      <c r="BJB668" s="167"/>
      <c r="BJC668" s="167"/>
      <c r="BJD668" s="167"/>
      <c r="BJE668" s="167"/>
      <c r="BJF668" s="167"/>
      <c r="BJG668" s="167"/>
      <c r="BJH668" s="167"/>
      <c r="BJI668" s="167"/>
      <c r="BJJ668" s="167"/>
      <c r="BJK668" s="167"/>
      <c r="BJL668" s="167"/>
      <c r="BJM668" s="167"/>
      <c r="BJN668" s="167"/>
      <c r="BJO668" s="167"/>
      <c r="BJP668" s="167"/>
      <c r="BJQ668" s="167"/>
      <c r="BJR668" s="167"/>
      <c r="BJS668" s="167"/>
      <c r="BJT668" s="167"/>
      <c r="BJU668" s="167"/>
      <c r="BJV668" s="167"/>
      <c r="BJW668" s="167"/>
      <c r="BJX668" s="167"/>
      <c r="BJY668" s="167"/>
      <c r="BJZ668" s="167"/>
      <c r="BKA668" s="167"/>
      <c r="BKB668" s="167"/>
      <c r="BKC668" s="167"/>
      <c r="BKD668" s="167"/>
      <c r="BKE668" s="167"/>
      <c r="BKF668" s="167"/>
      <c r="BKG668" s="167"/>
      <c r="BKH668" s="167"/>
      <c r="BKI668" s="167"/>
      <c r="BKJ668" s="167"/>
      <c r="BKK668" s="167"/>
      <c r="BKL668" s="167"/>
      <c r="BKM668" s="167"/>
      <c r="BKN668" s="167"/>
      <c r="BKO668" s="167"/>
      <c r="BKP668" s="167"/>
      <c r="BKQ668" s="167"/>
      <c r="BKR668" s="167"/>
      <c r="BKS668" s="167"/>
      <c r="BKT668" s="167"/>
      <c r="BKU668" s="167"/>
      <c r="BKV668" s="167"/>
      <c r="BKW668" s="167"/>
      <c r="BKX668" s="167"/>
      <c r="BKY668" s="167"/>
      <c r="BKZ668" s="167"/>
      <c r="BLA668" s="167"/>
      <c r="BLB668" s="167"/>
      <c r="BLC668" s="167"/>
      <c r="BLD668" s="167"/>
      <c r="BLE668" s="167"/>
      <c r="BLF668" s="167"/>
      <c r="BLG668" s="167"/>
      <c r="BLH668" s="167"/>
      <c r="BLI668" s="167"/>
      <c r="BLJ668" s="167"/>
      <c r="BLK668" s="167"/>
      <c r="BLL668" s="167"/>
      <c r="BLM668" s="167"/>
      <c r="BLN668" s="167"/>
      <c r="BLO668" s="167"/>
      <c r="BLP668" s="167"/>
      <c r="BLQ668" s="167"/>
      <c r="BLR668" s="167"/>
      <c r="BLS668" s="167"/>
      <c r="BLT668" s="167"/>
      <c r="BLU668" s="167"/>
      <c r="BLV668" s="167"/>
      <c r="BLW668" s="167"/>
      <c r="BLX668" s="167"/>
      <c r="BLY668" s="167"/>
      <c r="BLZ668" s="167"/>
      <c r="BMA668" s="167"/>
      <c r="BMB668" s="167"/>
      <c r="BMC668" s="167"/>
      <c r="BMD668" s="167"/>
      <c r="BME668" s="167"/>
      <c r="BMF668" s="167"/>
      <c r="BMG668" s="167"/>
      <c r="BMH668" s="167"/>
      <c r="BMI668" s="167"/>
      <c r="BMJ668" s="167"/>
      <c r="BMK668" s="167"/>
      <c r="BML668" s="167"/>
      <c r="BMM668" s="167"/>
      <c r="BMN668" s="167"/>
      <c r="BMO668" s="167"/>
      <c r="BMP668" s="167"/>
      <c r="BMQ668" s="167"/>
      <c r="BMR668" s="167"/>
      <c r="BMS668" s="167"/>
      <c r="BMT668" s="167"/>
      <c r="BMU668" s="167"/>
      <c r="BMV668" s="167"/>
      <c r="BMW668" s="167"/>
      <c r="BMX668" s="167"/>
      <c r="BMY668" s="167"/>
      <c r="BMZ668" s="167"/>
      <c r="BNA668" s="167"/>
      <c r="BNB668" s="167"/>
      <c r="BNC668" s="167"/>
      <c r="BND668" s="167"/>
      <c r="BNE668" s="167"/>
      <c r="BNF668" s="167"/>
      <c r="BNG668" s="167"/>
      <c r="BNH668" s="167"/>
      <c r="BNI668" s="167"/>
      <c r="BNJ668" s="167"/>
      <c r="BNK668" s="167"/>
      <c r="BNL668" s="167"/>
      <c r="BNM668" s="167"/>
      <c r="BNN668" s="167"/>
      <c r="BNO668" s="167"/>
      <c r="BNP668" s="167"/>
      <c r="BNQ668" s="167"/>
      <c r="BNR668" s="167"/>
      <c r="BNS668" s="167"/>
      <c r="BNT668" s="167"/>
      <c r="BNU668" s="167"/>
      <c r="BNV668" s="167"/>
      <c r="BNW668" s="167"/>
      <c r="BNX668" s="167"/>
      <c r="BNY668" s="167"/>
      <c r="BNZ668" s="167"/>
      <c r="BOA668" s="167"/>
      <c r="BOB668" s="167"/>
      <c r="BOC668" s="167"/>
      <c r="BOD668" s="167"/>
      <c r="BOE668" s="167"/>
      <c r="BOF668" s="167"/>
      <c r="BOG668" s="167"/>
      <c r="BOH668" s="167"/>
      <c r="BOI668" s="167"/>
      <c r="BOJ668" s="167"/>
      <c r="BOK668" s="167"/>
      <c r="BOL668" s="167"/>
      <c r="BOM668" s="167"/>
      <c r="BON668" s="167"/>
      <c r="BOO668" s="167"/>
      <c r="BOP668" s="167"/>
      <c r="BOQ668" s="167"/>
      <c r="BOR668" s="167"/>
      <c r="BOS668" s="167"/>
      <c r="BOT668" s="167"/>
      <c r="BOU668" s="167"/>
      <c r="BOV668" s="167"/>
      <c r="BOW668" s="167"/>
      <c r="BOX668" s="167"/>
      <c r="BOY668" s="167"/>
      <c r="BOZ668" s="167"/>
      <c r="BPA668" s="167"/>
      <c r="BPB668" s="167"/>
      <c r="BPC668" s="167"/>
      <c r="BPD668" s="167"/>
      <c r="BPE668" s="167"/>
      <c r="BPF668" s="167"/>
      <c r="BPG668" s="167"/>
      <c r="BPH668" s="167"/>
      <c r="BPI668" s="167"/>
      <c r="BPJ668" s="167"/>
      <c r="BPK668" s="167"/>
      <c r="BPL668" s="167"/>
      <c r="BPM668" s="167"/>
      <c r="BPN668" s="167"/>
      <c r="BPO668" s="167"/>
      <c r="BPP668" s="167"/>
      <c r="BPQ668" s="167"/>
      <c r="BPR668" s="167"/>
      <c r="BPS668" s="167"/>
      <c r="BPT668" s="167"/>
      <c r="BPU668" s="167"/>
      <c r="BPV668" s="167"/>
      <c r="BPW668" s="167"/>
      <c r="BPX668" s="167"/>
      <c r="BPY668" s="167"/>
      <c r="BPZ668" s="167"/>
      <c r="BQA668" s="167"/>
      <c r="BQB668" s="167"/>
      <c r="BQC668" s="167"/>
      <c r="BQD668" s="167"/>
      <c r="BQE668" s="167"/>
      <c r="BQF668" s="167"/>
      <c r="BQG668" s="167"/>
      <c r="BQH668" s="167"/>
      <c r="BQI668" s="167"/>
      <c r="BQJ668" s="167"/>
      <c r="BQK668" s="167"/>
      <c r="BQL668" s="167"/>
      <c r="BQM668" s="167"/>
      <c r="BQN668" s="167"/>
      <c r="BQO668" s="167"/>
      <c r="BQP668" s="167"/>
      <c r="BQQ668" s="167"/>
      <c r="BQR668" s="167"/>
      <c r="BQS668" s="167"/>
      <c r="BQT668" s="167"/>
      <c r="BQU668" s="167"/>
      <c r="BQV668" s="167"/>
      <c r="BQW668" s="167"/>
      <c r="BQX668" s="167"/>
      <c r="BQY668" s="167"/>
      <c r="BQZ668" s="167"/>
      <c r="BRA668" s="167"/>
      <c r="BRB668" s="167"/>
      <c r="BRC668" s="167"/>
      <c r="BRD668" s="167"/>
      <c r="BRE668" s="167"/>
      <c r="BRF668" s="167"/>
      <c r="BRG668" s="167"/>
      <c r="BRH668" s="167"/>
      <c r="BRI668" s="167"/>
      <c r="BRJ668" s="167"/>
      <c r="BRK668" s="167"/>
      <c r="BRL668" s="167"/>
      <c r="BRM668" s="167"/>
      <c r="BRN668" s="167"/>
      <c r="BRO668" s="167"/>
      <c r="BRP668" s="167"/>
      <c r="BRQ668" s="167"/>
      <c r="BRR668" s="167"/>
      <c r="BRS668" s="167"/>
      <c r="BRT668" s="167"/>
      <c r="BRU668" s="167"/>
      <c r="BRV668" s="167"/>
      <c r="BRW668" s="167"/>
      <c r="BRX668" s="167"/>
      <c r="BRY668" s="167"/>
      <c r="BRZ668" s="167"/>
      <c r="BSA668" s="167"/>
      <c r="BSB668" s="167"/>
      <c r="BSC668" s="167"/>
      <c r="BSD668" s="167"/>
      <c r="BSE668" s="167"/>
      <c r="BSF668" s="167"/>
      <c r="BSG668" s="167"/>
      <c r="BSH668" s="167"/>
      <c r="BSI668" s="167"/>
      <c r="BSJ668" s="167"/>
      <c r="BSK668" s="167"/>
      <c r="BSL668" s="167"/>
      <c r="BSM668" s="167"/>
      <c r="BSN668" s="167"/>
      <c r="BSO668" s="167"/>
      <c r="BSP668" s="167"/>
      <c r="BSQ668" s="167"/>
      <c r="BSR668" s="167"/>
      <c r="BSS668" s="167"/>
      <c r="BST668" s="167"/>
      <c r="BSU668" s="167"/>
      <c r="BSV668" s="167"/>
      <c r="BSW668" s="167"/>
      <c r="BSX668" s="167"/>
      <c r="BSY668" s="167"/>
      <c r="BSZ668" s="167"/>
      <c r="BTA668" s="167"/>
      <c r="BTB668" s="167"/>
      <c r="BTC668" s="167"/>
      <c r="BTD668" s="167"/>
      <c r="BTE668" s="167"/>
      <c r="BTF668" s="167"/>
      <c r="BTG668" s="167"/>
      <c r="BTH668" s="167"/>
      <c r="BTI668" s="167"/>
      <c r="BTJ668" s="167"/>
      <c r="BTK668" s="167"/>
      <c r="BTL668" s="167"/>
      <c r="BTM668" s="167"/>
      <c r="BTN668" s="167"/>
      <c r="BTO668" s="167"/>
      <c r="BTP668" s="167"/>
      <c r="BTQ668" s="167"/>
      <c r="BTR668" s="167"/>
      <c r="BTS668" s="167"/>
      <c r="BTT668" s="167"/>
      <c r="BTU668" s="167"/>
      <c r="BTV668" s="167"/>
      <c r="BTW668" s="167"/>
      <c r="BTX668" s="167"/>
      <c r="BTY668" s="167"/>
      <c r="BTZ668" s="167"/>
      <c r="BUA668" s="167"/>
      <c r="BUB668" s="167"/>
      <c r="BUC668" s="167"/>
      <c r="BUD668" s="167"/>
      <c r="BUE668" s="167"/>
      <c r="BUF668" s="167"/>
      <c r="BUG668" s="167"/>
      <c r="BUH668" s="167"/>
      <c r="BUI668" s="167"/>
      <c r="BUJ668" s="167"/>
      <c r="BUK668" s="167"/>
      <c r="BUL668" s="167"/>
      <c r="BUM668" s="167"/>
      <c r="BUN668" s="167"/>
      <c r="BUO668" s="167"/>
      <c r="BUP668" s="167"/>
      <c r="BUQ668" s="167"/>
      <c r="BUR668" s="167"/>
      <c r="BUS668" s="167"/>
      <c r="BUT668" s="167"/>
      <c r="BUU668" s="167"/>
      <c r="BUV668" s="167"/>
      <c r="BUW668" s="167"/>
      <c r="BUX668" s="167"/>
      <c r="BUY668" s="167"/>
      <c r="BUZ668" s="167"/>
      <c r="BVA668" s="167"/>
      <c r="BVB668" s="167"/>
      <c r="BVC668" s="167"/>
      <c r="BVD668" s="167"/>
      <c r="BVE668" s="167"/>
      <c r="BVF668" s="167"/>
      <c r="BVG668" s="167"/>
      <c r="BVH668" s="167"/>
      <c r="BVI668" s="167"/>
      <c r="BVJ668" s="167"/>
      <c r="BVK668" s="167"/>
      <c r="BVL668" s="167"/>
      <c r="BVM668" s="167"/>
      <c r="BVN668" s="167"/>
      <c r="BVO668" s="167"/>
      <c r="BVP668" s="167"/>
      <c r="BVQ668" s="167"/>
      <c r="BVR668" s="167"/>
      <c r="BVS668" s="167"/>
      <c r="BVT668" s="167"/>
      <c r="BVU668" s="167"/>
      <c r="BVV668" s="167"/>
      <c r="BVW668" s="167"/>
      <c r="BVX668" s="167"/>
      <c r="BVY668" s="167"/>
      <c r="BVZ668" s="167"/>
      <c r="BWA668" s="167"/>
      <c r="BWB668" s="167"/>
      <c r="BWC668" s="167"/>
      <c r="BWD668" s="167"/>
      <c r="BWE668" s="167"/>
      <c r="BWF668" s="167"/>
      <c r="BWG668" s="167"/>
      <c r="BWH668" s="167"/>
      <c r="BWI668" s="167"/>
      <c r="BWJ668" s="167"/>
      <c r="BWK668" s="167"/>
      <c r="BWL668" s="167"/>
      <c r="BWM668" s="167"/>
      <c r="BWN668" s="167"/>
      <c r="BWO668" s="167"/>
      <c r="BWP668" s="167"/>
      <c r="BWQ668" s="167"/>
      <c r="BWR668" s="167"/>
      <c r="BWS668" s="167"/>
      <c r="BWT668" s="167"/>
      <c r="BWU668" s="167"/>
      <c r="BWV668" s="167"/>
      <c r="BWW668" s="167"/>
      <c r="BWX668" s="167"/>
      <c r="BWY668" s="167"/>
      <c r="BWZ668" s="167"/>
      <c r="BXA668" s="167"/>
      <c r="BXB668" s="167"/>
      <c r="BXC668" s="167"/>
      <c r="BXD668" s="167"/>
      <c r="BXE668" s="167"/>
      <c r="BXF668" s="167"/>
      <c r="BXG668" s="167"/>
      <c r="BXH668" s="167"/>
      <c r="BXI668" s="167"/>
      <c r="BXJ668" s="167"/>
      <c r="BXK668" s="167"/>
      <c r="BXL668" s="167"/>
      <c r="BXM668" s="167"/>
      <c r="BXN668" s="167"/>
      <c r="BXO668" s="167"/>
      <c r="BXP668" s="167"/>
      <c r="BXQ668" s="167"/>
      <c r="BXR668" s="167"/>
      <c r="BXS668" s="167"/>
      <c r="BXT668" s="167"/>
      <c r="BXU668" s="167"/>
      <c r="BXV668" s="167"/>
      <c r="BXW668" s="167"/>
      <c r="BXX668" s="167"/>
      <c r="BXY668" s="167"/>
      <c r="BXZ668" s="167"/>
      <c r="BYA668" s="167"/>
      <c r="BYB668" s="167"/>
      <c r="BYC668" s="167"/>
      <c r="BYD668" s="167"/>
      <c r="BYE668" s="167"/>
      <c r="BYF668" s="167"/>
      <c r="BYG668" s="167"/>
      <c r="BYH668" s="167"/>
      <c r="BYI668" s="167"/>
      <c r="BYJ668" s="167"/>
      <c r="BYK668" s="167"/>
      <c r="BYL668" s="167"/>
      <c r="BYM668" s="167"/>
      <c r="BYN668" s="167"/>
      <c r="BYO668" s="167"/>
      <c r="BYP668" s="167"/>
      <c r="BYQ668" s="167"/>
      <c r="BYR668" s="167"/>
      <c r="BYS668" s="167"/>
      <c r="BYT668" s="167"/>
      <c r="BYU668" s="167"/>
      <c r="BYV668" s="167"/>
      <c r="BYW668" s="167"/>
      <c r="BYX668" s="167"/>
      <c r="BYY668" s="167"/>
      <c r="BYZ668" s="167"/>
      <c r="BZA668" s="167"/>
      <c r="BZB668" s="167"/>
      <c r="BZC668" s="167"/>
      <c r="BZD668" s="167"/>
      <c r="BZE668" s="167"/>
      <c r="BZF668" s="167"/>
      <c r="BZG668" s="167"/>
      <c r="BZH668" s="167"/>
      <c r="BZI668" s="167"/>
      <c r="BZJ668" s="167"/>
      <c r="BZK668" s="167"/>
      <c r="BZL668" s="167"/>
      <c r="BZM668" s="167"/>
      <c r="BZN668" s="167"/>
      <c r="BZO668" s="167"/>
      <c r="BZP668" s="167"/>
      <c r="BZQ668" s="167"/>
      <c r="BZR668" s="167"/>
      <c r="BZS668" s="167"/>
      <c r="BZT668" s="167"/>
      <c r="BZU668" s="167"/>
      <c r="BZV668" s="167"/>
      <c r="BZW668" s="167"/>
      <c r="BZX668" s="167"/>
      <c r="BZY668" s="167"/>
      <c r="BZZ668" s="167"/>
      <c r="CAA668" s="167"/>
      <c r="CAB668" s="167"/>
      <c r="CAC668" s="167"/>
      <c r="CAD668" s="167"/>
      <c r="CAE668" s="167"/>
      <c r="CAF668" s="167"/>
      <c r="CAG668" s="167"/>
      <c r="CAH668" s="167"/>
      <c r="CAI668" s="167"/>
      <c r="CAJ668" s="167"/>
      <c r="CAK668" s="167"/>
      <c r="CAL668" s="167"/>
      <c r="CAM668" s="167"/>
      <c r="CAN668" s="167"/>
      <c r="CAO668" s="167"/>
      <c r="CAP668" s="167"/>
      <c r="CAQ668" s="167"/>
      <c r="CAR668" s="167"/>
      <c r="CAS668" s="167"/>
      <c r="CAT668" s="167"/>
      <c r="CAU668" s="167"/>
      <c r="CAV668" s="167"/>
      <c r="CAW668" s="167"/>
      <c r="CAX668" s="167"/>
      <c r="CAY668" s="167"/>
      <c r="CAZ668" s="167"/>
      <c r="CBA668" s="167"/>
      <c r="CBB668" s="167"/>
      <c r="CBC668" s="167"/>
      <c r="CBD668" s="167"/>
      <c r="CBE668" s="167"/>
      <c r="CBF668" s="167"/>
      <c r="CBG668" s="167"/>
      <c r="CBH668" s="167"/>
      <c r="CBI668" s="167"/>
      <c r="CBJ668" s="167"/>
      <c r="CBK668" s="167"/>
      <c r="CBL668" s="167"/>
      <c r="CBM668" s="167"/>
      <c r="CBN668" s="167"/>
      <c r="CBO668" s="167"/>
      <c r="CBP668" s="167"/>
      <c r="CBQ668" s="167"/>
      <c r="CBR668" s="167"/>
      <c r="CBS668" s="167"/>
      <c r="CBT668" s="167"/>
      <c r="CBU668" s="167"/>
      <c r="CBV668" s="167"/>
      <c r="CBW668" s="167"/>
      <c r="CBX668" s="167"/>
      <c r="CBY668" s="167"/>
      <c r="CBZ668" s="167"/>
      <c r="CCA668" s="167"/>
      <c r="CCB668" s="167"/>
      <c r="CCC668" s="167"/>
      <c r="CCD668" s="167"/>
      <c r="CCE668" s="167"/>
      <c r="CCF668" s="167"/>
      <c r="CCG668" s="167"/>
      <c r="CCH668" s="167"/>
      <c r="CCI668" s="167"/>
      <c r="CCJ668" s="167"/>
      <c r="CCK668" s="167"/>
      <c r="CCL668" s="167"/>
      <c r="CCM668" s="167"/>
      <c r="CCN668" s="167"/>
      <c r="CCO668" s="167"/>
      <c r="CCP668" s="167"/>
      <c r="CCQ668" s="167"/>
      <c r="CCR668" s="167"/>
      <c r="CCS668" s="167"/>
      <c r="CCT668" s="167"/>
      <c r="CCU668" s="167"/>
      <c r="CCV668" s="167"/>
      <c r="CCW668" s="167"/>
      <c r="CCX668" s="167"/>
      <c r="CCY668" s="167"/>
      <c r="CCZ668" s="167"/>
      <c r="CDA668" s="167"/>
      <c r="CDB668" s="167"/>
      <c r="CDC668" s="167"/>
      <c r="CDD668" s="167"/>
      <c r="CDE668" s="167"/>
      <c r="CDF668" s="167"/>
      <c r="CDG668" s="167"/>
      <c r="CDH668" s="167"/>
      <c r="CDI668" s="167"/>
      <c r="CDJ668" s="167"/>
      <c r="CDK668" s="167"/>
      <c r="CDL668" s="167"/>
      <c r="CDM668" s="167"/>
      <c r="CDN668" s="167"/>
      <c r="CDO668" s="167"/>
      <c r="CDP668" s="167"/>
      <c r="CDQ668" s="167"/>
      <c r="CDR668" s="167"/>
      <c r="CDS668" s="167"/>
      <c r="CDT668" s="167"/>
      <c r="CDU668" s="167"/>
      <c r="CDV668" s="167"/>
      <c r="CDW668" s="167"/>
      <c r="CDX668" s="167"/>
      <c r="CDY668" s="167"/>
      <c r="CDZ668" s="167"/>
      <c r="CEA668" s="167"/>
      <c r="CEB668" s="167"/>
      <c r="CEC668" s="167"/>
      <c r="CED668" s="167"/>
      <c r="CEE668" s="167"/>
      <c r="CEF668" s="167"/>
      <c r="CEG668" s="167"/>
      <c r="CEH668" s="167"/>
      <c r="CEI668" s="167"/>
      <c r="CEJ668" s="167"/>
      <c r="CEK668" s="167"/>
      <c r="CEL668" s="167"/>
      <c r="CEM668" s="167"/>
      <c r="CEN668" s="167"/>
      <c r="CEO668" s="167"/>
      <c r="CEP668" s="167"/>
      <c r="CEQ668" s="167"/>
      <c r="CER668" s="167"/>
      <c r="CES668" s="167"/>
      <c r="CET668" s="167"/>
      <c r="CEU668" s="167"/>
      <c r="CEV668" s="167"/>
      <c r="CEW668" s="167"/>
      <c r="CEX668" s="167"/>
      <c r="CEY668" s="167"/>
      <c r="CEZ668" s="167"/>
      <c r="CFA668" s="167"/>
      <c r="CFB668" s="167"/>
      <c r="CFC668" s="167"/>
      <c r="CFD668" s="167"/>
      <c r="CFE668" s="167"/>
      <c r="CFF668" s="167"/>
      <c r="CFG668" s="167"/>
      <c r="CFH668" s="167"/>
      <c r="CFI668" s="167"/>
      <c r="CFJ668" s="167"/>
      <c r="CFK668" s="167"/>
      <c r="CFL668" s="167"/>
      <c r="CFM668" s="167"/>
      <c r="CFN668" s="167"/>
      <c r="CFO668" s="167"/>
      <c r="CFP668" s="167"/>
      <c r="CFQ668" s="167"/>
      <c r="CFR668" s="167"/>
      <c r="CFS668" s="167"/>
      <c r="CFT668" s="167"/>
      <c r="CFU668" s="167"/>
      <c r="CFV668" s="167"/>
      <c r="CFW668" s="167"/>
      <c r="CFX668" s="167"/>
      <c r="CFY668" s="167"/>
      <c r="CFZ668" s="167"/>
      <c r="CGA668" s="167"/>
      <c r="CGB668" s="167"/>
      <c r="CGC668" s="167"/>
      <c r="CGD668" s="167"/>
      <c r="CGE668" s="167"/>
      <c r="CGF668" s="167"/>
      <c r="CGG668" s="167"/>
      <c r="CGH668" s="167"/>
      <c r="CGI668" s="167"/>
      <c r="CGJ668" s="167"/>
      <c r="CGK668" s="167"/>
      <c r="CGL668" s="167"/>
      <c r="CGM668" s="167"/>
      <c r="CGN668" s="167"/>
      <c r="CGO668" s="167"/>
      <c r="CGP668" s="167"/>
      <c r="CGQ668" s="167"/>
      <c r="CGR668" s="167"/>
      <c r="CGS668" s="167"/>
      <c r="CGT668" s="167"/>
      <c r="CGU668" s="167"/>
      <c r="CGV668" s="167"/>
      <c r="CGW668" s="167"/>
      <c r="CGX668" s="167"/>
      <c r="CGY668" s="167"/>
      <c r="CGZ668" s="167"/>
      <c r="CHA668" s="167"/>
      <c r="CHB668" s="167"/>
      <c r="CHC668" s="167"/>
      <c r="CHD668" s="167"/>
      <c r="CHE668" s="167"/>
      <c r="CHF668" s="167"/>
      <c r="CHG668" s="167"/>
      <c r="CHH668" s="167"/>
      <c r="CHI668" s="167"/>
      <c r="CHJ668" s="167"/>
      <c r="CHK668" s="167"/>
      <c r="CHL668" s="167"/>
      <c r="CHM668" s="167"/>
      <c r="CHN668" s="167"/>
      <c r="CHO668" s="167"/>
      <c r="CHP668" s="167"/>
      <c r="CHQ668" s="167"/>
      <c r="CHR668" s="167"/>
      <c r="CHS668" s="167"/>
      <c r="CHT668" s="167"/>
      <c r="CHU668" s="167"/>
      <c r="CHV668" s="167"/>
      <c r="CHW668" s="167"/>
      <c r="CHX668" s="167"/>
      <c r="CHY668" s="167"/>
      <c r="CHZ668" s="167"/>
      <c r="CIA668" s="167"/>
      <c r="CIB668" s="167"/>
      <c r="CIC668" s="167"/>
      <c r="CID668" s="167"/>
      <c r="CIE668" s="167"/>
      <c r="CIF668" s="167"/>
      <c r="CIG668" s="167"/>
      <c r="CIH668" s="167"/>
      <c r="CII668" s="167"/>
      <c r="CIJ668" s="167"/>
      <c r="CIK668" s="167"/>
      <c r="CIL668" s="167"/>
      <c r="CIM668" s="167"/>
      <c r="CIN668" s="167"/>
      <c r="CIO668" s="167"/>
      <c r="CIP668" s="167"/>
      <c r="CIQ668" s="167"/>
      <c r="CIR668" s="167"/>
      <c r="CIS668" s="167"/>
      <c r="CIT668" s="167"/>
      <c r="CIU668" s="167"/>
      <c r="CIV668" s="167"/>
      <c r="CIW668" s="167"/>
      <c r="CIX668" s="167"/>
      <c r="CIY668" s="167"/>
      <c r="CIZ668" s="167"/>
      <c r="CJA668" s="167"/>
      <c r="CJB668" s="167"/>
      <c r="CJC668" s="167"/>
      <c r="CJD668" s="167"/>
      <c r="CJE668" s="167"/>
      <c r="CJF668" s="167"/>
      <c r="CJG668" s="167"/>
      <c r="CJH668" s="167"/>
      <c r="CJI668" s="167"/>
      <c r="CJJ668" s="167"/>
      <c r="CJK668" s="167"/>
      <c r="CJL668" s="167"/>
      <c r="CJM668" s="167"/>
      <c r="CJN668" s="167"/>
      <c r="CJO668" s="167"/>
      <c r="CJP668" s="167"/>
      <c r="CJQ668" s="167"/>
      <c r="CJR668" s="167"/>
      <c r="CJS668" s="167"/>
      <c r="CJT668" s="167"/>
      <c r="CJU668" s="167"/>
      <c r="CJV668" s="167"/>
      <c r="CJW668" s="167"/>
      <c r="CJX668" s="167"/>
      <c r="CJY668" s="167"/>
      <c r="CJZ668" s="167"/>
      <c r="CKA668" s="167"/>
      <c r="CKB668" s="167"/>
      <c r="CKC668" s="167"/>
      <c r="CKD668" s="167"/>
      <c r="CKE668" s="167"/>
      <c r="CKF668" s="167"/>
      <c r="CKG668" s="167"/>
      <c r="CKH668" s="167"/>
      <c r="CKI668" s="167"/>
      <c r="CKJ668" s="167"/>
      <c r="CKK668" s="167"/>
      <c r="CKL668" s="167"/>
      <c r="CKM668" s="167"/>
      <c r="CKN668" s="167"/>
      <c r="CKO668" s="167"/>
      <c r="CKP668" s="167"/>
      <c r="CKQ668" s="167"/>
      <c r="CKR668" s="167"/>
      <c r="CKS668" s="167"/>
      <c r="CKT668" s="167"/>
      <c r="CKU668" s="167"/>
      <c r="CKV668" s="167"/>
      <c r="CKW668" s="167"/>
      <c r="CKX668" s="167"/>
      <c r="CKY668" s="167"/>
      <c r="CKZ668" s="167"/>
      <c r="CLA668" s="167"/>
      <c r="CLB668" s="167"/>
      <c r="CLC668" s="167"/>
      <c r="CLD668" s="167"/>
      <c r="CLE668" s="167"/>
      <c r="CLF668" s="167"/>
      <c r="CLG668" s="167"/>
      <c r="CLH668" s="167"/>
      <c r="CLI668" s="167"/>
      <c r="CLJ668" s="167"/>
      <c r="CLK668" s="167"/>
      <c r="CLL668" s="167"/>
      <c r="CLM668" s="167"/>
      <c r="CLN668" s="167"/>
      <c r="CLO668" s="167"/>
      <c r="CLP668" s="167"/>
      <c r="CLQ668" s="167"/>
      <c r="CLR668" s="167"/>
      <c r="CLS668" s="167"/>
      <c r="CLT668" s="167"/>
      <c r="CLU668" s="167"/>
      <c r="CLV668" s="167"/>
      <c r="CLW668" s="167"/>
      <c r="CLX668" s="167"/>
      <c r="CLY668" s="167"/>
      <c r="CLZ668" s="167"/>
      <c r="CMA668" s="167"/>
      <c r="CMB668" s="167"/>
      <c r="CMC668" s="167"/>
      <c r="CMD668" s="167"/>
      <c r="CME668" s="167"/>
      <c r="CMF668" s="167"/>
      <c r="CMG668" s="167"/>
      <c r="CMH668" s="167"/>
      <c r="CMI668" s="167"/>
      <c r="CMJ668" s="167"/>
      <c r="CMK668" s="167"/>
      <c r="CML668" s="167"/>
      <c r="CMM668" s="167"/>
      <c r="CMN668" s="167"/>
      <c r="CMO668" s="167"/>
      <c r="CMP668" s="167"/>
      <c r="CMQ668" s="167"/>
      <c r="CMR668" s="167"/>
      <c r="CMS668" s="167"/>
      <c r="CMT668" s="167"/>
      <c r="CMU668" s="167"/>
      <c r="CMV668" s="167"/>
      <c r="CMW668" s="167"/>
      <c r="CMX668" s="167"/>
      <c r="CMY668" s="167"/>
      <c r="CMZ668" s="167"/>
      <c r="CNA668" s="167"/>
      <c r="CNB668" s="167"/>
      <c r="CNC668" s="167"/>
      <c r="CND668" s="167"/>
      <c r="CNE668" s="167"/>
      <c r="CNF668" s="167"/>
      <c r="CNG668" s="167"/>
      <c r="CNH668" s="167"/>
      <c r="CNI668" s="167"/>
      <c r="CNJ668" s="167"/>
      <c r="CNK668" s="167"/>
      <c r="CNL668" s="167"/>
      <c r="CNM668" s="167"/>
      <c r="CNN668" s="167"/>
      <c r="CNO668" s="167"/>
      <c r="CNP668" s="167"/>
      <c r="CNQ668" s="167"/>
      <c r="CNR668" s="167"/>
      <c r="CNS668" s="167"/>
      <c r="CNT668" s="167"/>
      <c r="CNU668" s="167"/>
      <c r="CNV668" s="167"/>
      <c r="CNW668" s="167"/>
      <c r="CNX668" s="167"/>
      <c r="CNY668" s="167"/>
      <c r="CNZ668" s="167"/>
      <c r="COA668" s="167"/>
      <c r="COB668" s="167"/>
      <c r="COC668" s="167"/>
      <c r="COD668" s="167"/>
      <c r="COE668" s="167"/>
      <c r="COF668" s="167"/>
      <c r="COG668" s="167"/>
      <c r="COH668" s="167"/>
      <c r="COI668" s="167"/>
      <c r="COJ668" s="167"/>
      <c r="COK668" s="167"/>
      <c r="COL668" s="167"/>
      <c r="COM668" s="167"/>
      <c r="CON668" s="167"/>
      <c r="COO668" s="167"/>
      <c r="COP668" s="167"/>
      <c r="COQ668" s="167"/>
      <c r="COR668" s="167"/>
      <c r="COS668" s="167"/>
      <c r="COT668" s="167"/>
      <c r="COU668" s="167"/>
      <c r="COV668" s="167"/>
      <c r="COW668" s="167"/>
      <c r="COX668" s="167"/>
      <c r="COY668" s="167"/>
      <c r="COZ668" s="167"/>
      <c r="CPA668" s="167"/>
      <c r="CPB668" s="167"/>
      <c r="CPC668" s="167"/>
      <c r="CPD668" s="167"/>
      <c r="CPE668" s="167"/>
      <c r="CPF668" s="167"/>
      <c r="CPG668" s="167"/>
      <c r="CPH668" s="167"/>
      <c r="CPI668" s="167"/>
      <c r="CPJ668" s="167"/>
      <c r="CPK668" s="167"/>
      <c r="CPL668" s="167"/>
      <c r="CPM668" s="167"/>
      <c r="CPN668" s="167"/>
      <c r="CPO668" s="167"/>
      <c r="CPP668" s="167"/>
      <c r="CPQ668" s="167"/>
      <c r="CPR668" s="167"/>
      <c r="CPS668" s="167"/>
      <c r="CPT668" s="167"/>
      <c r="CPU668" s="167"/>
      <c r="CPV668" s="167"/>
      <c r="CPW668" s="167"/>
      <c r="CPX668" s="167"/>
      <c r="CPY668" s="167"/>
      <c r="CPZ668" s="167"/>
      <c r="CQA668" s="167"/>
      <c r="CQB668" s="167"/>
      <c r="CQC668" s="167"/>
      <c r="CQD668" s="167"/>
      <c r="CQE668" s="167"/>
      <c r="CQF668" s="167"/>
      <c r="CQG668" s="167"/>
      <c r="CQH668" s="167"/>
      <c r="CQI668" s="167"/>
      <c r="CQJ668" s="167"/>
      <c r="CQK668" s="167"/>
      <c r="CQL668" s="167"/>
      <c r="CQM668" s="167"/>
      <c r="CQN668" s="167"/>
      <c r="CQO668" s="167"/>
      <c r="CQP668" s="167"/>
      <c r="CQQ668" s="167"/>
      <c r="CQR668" s="167"/>
      <c r="CQS668" s="167"/>
      <c r="CQT668" s="167"/>
      <c r="CQU668" s="167"/>
      <c r="CQV668" s="167"/>
      <c r="CQW668" s="167"/>
      <c r="CQX668" s="167"/>
      <c r="CQY668" s="167"/>
      <c r="CQZ668" s="167"/>
      <c r="CRA668" s="167"/>
      <c r="CRB668" s="167"/>
      <c r="CRC668" s="167"/>
      <c r="CRD668" s="167"/>
      <c r="CRE668" s="167"/>
      <c r="CRF668" s="167"/>
      <c r="CRG668" s="167"/>
      <c r="CRH668" s="167"/>
      <c r="CRI668" s="167"/>
      <c r="CRJ668" s="167"/>
      <c r="CRK668" s="167"/>
      <c r="CRL668" s="167"/>
      <c r="CRM668" s="167"/>
      <c r="CRN668" s="167"/>
      <c r="CRO668" s="167"/>
      <c r="CRP668" s="167"/>
      <c r="CRQ668" s="167"/>
      <c r="CRR668" s="167"/>
      <c r="CRS668" s="167"/>
      <c r="CRT668" s="167"/>
      <c r="CRU668" s="167"/>
      <c r="CRV668" s="167"/>
      <c r="CRW668" s="167"/>
      <c r="CRX668" s="167"/>
      <c r="CRY668" s="167"/>
      <c r="CRZ668" s="167"/>
      <c r="CSA668" s="167"/>
      <c r="CSB668" s="167"/>
      <c r="CSC668" s="167"/>
      <c r="CSD668" s="167"/>
      <c r="CSE668" s="167"/>
      <c r="CSF668" s="167"/>
      <c r="CSG668" s="167"/>
      <c r="CSH668" s="167"/>
      <c r="CSI668" s="167"/>
      <c r="CSJ668" s="167"/>
      <c r="CSK668" s="167"/>
      <c r="CSL668" s="167"/>
      <c r="CSM668" s="167"/>
      <c r="CSN668" s="167"/>
      <c r="CSO668" s="167"/>
      <c r="CSP668" s="167"/>
      <c r="CSQ668" s="167"/>
      <c r="CSR668" s="167"/>
      <c r="CSS668" s="167"/>
      <c r="CST668" s="167"/>
      <c r="CSU668" s="167"/>
      <c r="CSV668" s="167"/>
      <c r="CSW668" s="167"/>
      <c r="CSX668" s="167"/>
      <c r="CSY668" s="167"/>
      <c r="CSZ668" s="167"/>
      <c r="CTA668" s="167"/>
      <c r="CTB668" s="167"/>
      <c r="CTC668" s="167"/>
      <c r="CTD668" s="167"/>
      <c r="CTE668" s="167"/>
      <c r="CTF668" s="167"/>
      <c r="CTG668" s="167"/>
      <c r="CTH668" s="167"/>
      <c r="CTI668" s="167"/>
      <c r="CTJ668" s="167"/>
      <c r="CTK668" s="167"/>
      <c r="CTL668" s="167"/>
      <c r="CTM668" s="167"/>
      <c r="CTN668" s="167"/>
      <c r="CTO668" s="167"/>
      <c r="CTP668" s="167"/>
      <c r="CTQ668" s="167"/>
      <c r="CTR668" s="167"/>
      <c r="CTS668" s="167"/>
      <c r="CTT668" s="167"/>
      <c r="CTU668" s="167"/>
      <c r="CTV668" s="167"/>
      <c r="CTW668" s="167"/>
      <c r="CTX668" s="167"/>
      <c r="CTY668" s="167"/>
      <c r="CTZ668" s="167"/>
      <c r="CUA668" s="167"/>
      <c r="CUB668" s="167"/>
      <c r="CUC668" s="167"/>
      <c r="CUD668" s="167"/>
      <c r="CUE668" s="167"/>
      <c r="CUF668" s="167"/>
      <c r="CUG668" s="167"/>
      <c r="CUH668" s="167"/>
      <c r="CUI668" s="167"/>
      <c r="CUJ668" s="167"/>
      <c r="CUK668" s="167"/>
      <c r="CUL668" s="167"/>
      <c r="CUM668" s="167"/>
      <c r="CUN668" s="167"/>
      <c r="CUO668" s="167"/>
      <c r="CUP668" s="167"/>
      <c r="CUQ668" s="167"/>
      <c r="CUR668" s="167"/>
      <c r="CUS668" s="167"/>
      <c r="CUT668" s="167"/>
      <c r="CUU668" s="167"/>
      <c r="CUV668" s="167"/>
      <c r="CUW668" s="167"/>
      <c r="CUX668" s="167"/>
      <c r="CUY668" s="167"/>
      <c r="CUZ668" s="167"/>
      <c r="CVA668" s="167"/>
      <c r="CVB668" s="167"/>
      <c r="CVC668" s="167"/>
      <c r="CVD668" s="167"/>
      <c r="CVE668" s="167"/>
      <c r="CVF668" s="167"/>
      <c r="CVG668" s="167"/>
      <c r="CVH668" s="167"/>
      <c r="CVI668" s="167"/>
      <c r="CVJ668" s="167"/>
      <c r="CVK668" s="167"/>
      <c r="CVL668" s="167"/>
      <c r="CVM668" s="167"/>
      <c r="CVN668" s="167"/>
      <c r="CVO668" s="167"/>
      <c r="CVP668" s="167"/>
      <c r="CVQ668" s="167"/>
      <c r="CVR668" s="167"/>
      <c r="CVS668" s="167"/>
      <c r="CVT668" s="167"/>
      <c r="CVU668" s="167"/>
      <c r="CVV668" s="167"/>
      <c r="CVW668" s="167"/>
      <c r="CVX668" s="167"/>
      <c r="CVY668" s="167"/>
      <c r="CVZ668" s="167"/>
      <c r="CWA668" s="167"/>
      <c r="CWB668" s="167"/>
      <c r="CWC668" s="167"/>
      <c r="CWD668" s="167"/>
      <c r="CWE668" s="167"/>
      <c r="CWF668" s="167"/>
      <c r="CWG668" s="167"/>
      <c r="CWH668" s="167"/>
      <c r="CWI668" s="167"/>
      <c r="CWJ668" s="167"/>
      <c r="CWK668" s="167"/>
      <c r="CWL668" s="167"/>
      <c r="CWM668" s="167"/>
      <c r="CWN668" s="167"/>
      <c r="CWO668" s="167"/>
      <c r="CWP668" s="167"/>
      <c r="CWQ668" s="167"/>
      <c r="CWR668" s="167"/>
      <c r="CWS668" s="167"/>
      <c r="CWT668" s="167"/>
      <c r="CWU668" s="167"/>
      <c r="CWV668" s="167"/>
      <c r="CWW668" s="167"/>
      <c r="CWX668" s="167"/>
      <c r="CWY668" s="167"/>
      <c r="CWZ668" s="167"/>
      <c r="CXA668" s="167"/>
      <c r="CXB668" s="167"/>
      <c r="CXC668" s="167"/>
      <c r="CXD668" s="167"/>
      <c r="CXE668" s="167"/>
      <c r="CXF668" s="167"/>
      <c r="CXG668" s="167"/>
      <c r="CXH668" s="167"/>
      <c r="CXI668" s="167"/>
      <c r="CXJ668" s="167"/>
      <c r="CXK668" s="167"/>
      <c r="CXL668" s="167"/>
      <c r="CXM668" s="167"/>
      <c r="CXN668" s="167"/>
      <c r="CXO668" s="167"/>
      <c r="CXP668" s="167"/>
      <c r="CXQ668" s="167"/>
      <c r="CXR668" s="167"/>
      <c r="CXS668" s="167"/>
      <c r="CXT668" s="167"/>
      <c r="CXU668" s="167"/>
      <c r="CXV668" s="167"/>
      <c r="CXW668" s="167"/>
      <c r="CXX668" s="167"/>
      <c r="CXY668" s="167"/>
      <c r="CXZ668" s="167"/>
      <c r="CYA668" s="167"/>
      <c r="CYB668" s="167"/>
      <c r="CYC668" s="167"/>
      <c r="CYD668" s="167"/>
      <c r="CYE668" s="167"/>
      <c r="CYF668" s="167"/>
      <c r="CYG668" s="167"/>
      <c r="CYH668" s="167"/>
      <c r="CYI668" s="167"/>
      <c r="CYJ668" s="167"/>
      <c r="CYK668" s="167"/>
      <c r="CYL668" s="167"/>
      <c r="CYM668" s="167"/>
      <c r="CYN668" s="167"/>
      <c r="CYO668" s="167"/>
      <c r="CYP668" s="167"/>
      <c r="CYQ668" s="167"/>
      <c r="CYR668" s="167"/>
      <c r="CYS668" s="167"/>
      <c r="CYT668" s="167"/>
      <c r="CYU668" s="167"/>
      <c r="CYV668" s="167"/>
      <c r="CYW668" s="167"/>
      <c r="CYX668" s="167"/>
      <c r="CYY668" s="167"/>
      <c r="CYZ668" s="167"/>
      <c r="CZA668" s="167"/>
      <c r="CZB668" s="167"/>
      <c r="CZC668" s="167"/>
      <c r="CZD668" s="167"/>
      <c r="CZE668" s="167"/>
      <c r="CZF668" s="167"/>
      <c r="CZG668" s="167"/>
      <c r="CZH668" s="167"/>
      <c r="CZI668" s="167"/>
      <c r="CZJ668" s="167"/>
      <c r="CZK668" s="167"/>
      <c r="CZL668" s="167"/>
      <c r="CZM668" s="167"/>
      <c r="CZN668" s="167"/>
      <c r="CZO668" s="167"/>
      <c r="CZP668" s="167"/>
      <c r="CZQ668" s="167"/>
      <c r="CZR668" s="167"/>
      <c r="CZS668" s="167"/>
      <c r="CZT668" s="167"/>
      <c r="CZU668" s="167"/>
      <c r="CZV668" s="167"/>
      <c r="CZW668" s="167"/>
      <c r="CZX668" s="167"/>
      <c r="CZY668" s="167"/>
      <c r="CZZ668" s="167"/>
      <c r="DAA668" s="167"/>
      <c r="DAB668" s="167"/>
      <c r="DAC668" s="167"/>
      <c r="DAD668" s="167"/>
      <c r="DAE668" s="167"/>
      <c r="DAF668" s="167"/>
      <c r="DAG668" s="167"/>
      <c r="DAH668" s="167"/>
      <c r="DAI668" s="167"/>
      <c r="DAJ668" s="167"/>
      <c r="DAK668" s="167"/>
      <c r="DAL668" s="167"/>
      <c r="DAM668" s="167"/>
      <c r="DAN668" s="167"/>
      <c r="DAO668" s="167"/>
      <c r="DAP668" s="167"/>
      <c r="DAQ668" s="167"/>
      <c r="DAR668" s="167"/>
      <c r="DAS668" s="167"/>
      <c r="DAT668" s="167"/>
      <c r="DAU668" s="167"/>
      <c r="DAV668" s="167"/>
      <c r="DAW668" s="167"/>
      <c r="DAX668" s="167"/>
      <c r="DAY668" s="167"/>
      <c r="DAZ668" s="167"/>
      <c r="DBA668" s="167"/>
      <c r="DBB668" s="167"/>
      <c r="DBC668" s="167"/>
      <c r="DBD668" s="167"/>
      <c r="DBE668" s="167"/>
      <c r="DBF668" s="167"/>
      <c r="DBG668" s="167"/>
      <c r="DBH668" s="167"/>
      <c r="DBI668" s="167"/>
      <c r="DBJ668" s="167"/>
      <c r="DBK668" s="167"/>
      <c r="DBL668" s="167"/>
      <c r="DBM668" s="167"/>
      <c r="DBN668" s="167"/>
      <c r="DBO668" s="167"/>
      <c r="DBP668" s="167"/>
      <c r="DBQ668" s="167"/>
      <c r="DBR668" s="167"/>
      <c r="DBS668" s="167"/>
      <c r="DBT668" s="167"/>
      <c r="DBU668" s="167"/>
      <c r="DBV668" s="167"/>
      <c r="DBW668" s="167"/>
      <c r="DBX668" s="167"/>
      <c r="DBY668" s="167"/>
      <c r="DBZ668" s="167"/>
      <c r="DCA668" s="167"/>
      <c r="DCB668" s="167"/>
      <c r="DCC668" s="167"/>
      <c r="DCD668" s="167"/>
      <c r="DCE668" s="167"/>
      <c r="DCF668" s="167"/>
      <c r="DCG668" s="167"/>
      <c r="DCH668" s="167"/>
      <c r="DCI668" s="167"/>
      <c r="DCJ668" s="167"/>
      <c r="DCK668" s="167"/>
      <c r="DCL668" s="167"/>
      <c r="DCM668" s="167"/>
      <c r="DCN668" s="167"/>
      <c r="DCO668" s="167"/>
      <c r="DCP668" s="167"/>
      <c r="DCQ668" s="167"/>
      <c r="DCR668" s="167"/>
      <c r="DCS668" s="167"/>
      <c r="DCT668" s="167"/>
      <c r="DCU668" s="167"/>
      <c r="DCV668" s="167"/>
      <c r="DCW668" s="167"/>
      <c r="DCX668" s="167"/>
      <c r="DCY668" s="167"/>
      <c r="DCZ668" s="167"/>
      <c r="DDA668" s="167"/>
      <c r="DDB668" s="167"/>
      <c r="DDC668" s="167"/>
      <c r="DDD668" s="167"/>
      <c r="DDE668" s="167"/>
      <c r="DDF668" s="167"/>
      <c r="DDG668" s="167"/>
      <c r="DDH668" s="167"/>
      <c r="DDI668" s="167"/>
      <c r="DDJ668" s="167"/>
      <c r="DDK668" s="167"/>
      <c r="DDL668" s="167"/>
      <c r="DDM668" s="167"/>
      <c r="DDN668" s="167"/>
      <c r="DDO668" s="167"/>
      <c r="DDP668" s="167"/>
      <c r="DDQ668" s="167"/>
      <c r="DDR668" s="167"/>
      <c r="DDS668" s="167"/>
      <c r="DDT668" s="167"/>
      <c r="DDU668" s="167"/>
      <c r="DDV668" s="167"/>
      <c r="DDW668" s="167"/>
      <c r="DDX668" s="167"/>
      <c r="DDY668" s="167"/>
      <c r="DDZ668" s="167"/>
      <c r="DEA668" s="167"/>
      <c r="DEB668" s="167"/>
      <c r="DEC668" s="167"/>
      <c r="DED668" s="167"/>
      <c r="DEE668" s="167"/>
      <c r="DEF668" s="167"/>
      <c r="DEG668" s="167"/>
      <c r="DEH668" s="167"/>
      <c r="DEI668" s="167"/>
      <c r="DEJ668" s="167"/>
      <c r="DEK668" s="167"/>
      <c r="DEL668" s="167"/>
      <c r="DEM668" s="167"/>
      <c r="DEN668" s="167"/>
      <c r="DEO668" s="167"/>
      <c r="DEP668" s="167"/>
      <c r="DEQ668" s="167"/>
      <c r="DER668" s="167"/>
      <c r="DES668" s="167"/>
      <c r="DET668" s="167"/>
      <c r="DEU668" s="167"/>
      <c r="DEV668" s="167"/>
      <c r="DEW668" s="167"/>
      <c r="DEX668" s="167"/>
      <c r="DEY668" s="167"/>
      <c r="DEZ668" s="167"/>
      <c r="DFA668" s="167"/>
      <c r="DFB668" s="167"/>
      <c r="DFC668" s="167"/>
      <c r="DFD668" s="167"/>
      <c r="DFE668" s="167"/>
      <c r="DFF668" s="167"/>
      <c r="DFG668" s="167"/>
      <c r="DFH668" s="167"/>
      <c r="DFI668" s="167"/>
      <c r="DFJ668" s="167"/>
      <c r="DFK668" s="167"/>
      <c r="DFL668" s="167"/>
      <c r="DFM668" s="167"/>
      <c r="DFN668" s="167"/>
      <c r="DFO668" s="167"/>
      <c r="DFP668" s="167"/>
      <c r="DFQ668" s="167"/>
      <c r="DFR668" s="167"/>
      <c r="DFS668" s="167"/>
      <c r="DFT668" s="167"/>
      <c r="DFU668" s="167"/>
      <c r="DFV668" s="167"/>
      <c r="DFW668" s="167"/>
      <c r="DFX668" s="167"/>
      <c r="DFY668" s="167"/>
      <c r="DFZ668" s="167"/>
      <c r="DGA668" s="167"/>
      <c r="DGB668" s="167"/>
      <c r="DGC668" s="167"/>
      <c r="DGD668" s="167"/>
      <c r="DGE668" s="167"/>
      <c r="DGF668" s="167"/>
      <c r="DGG668" s="167"/>
      <c r="DGH668" s="167"/>
      <c r="DGI668" s="167"/>
      <c r="DGJ668" s="167"/>
      <c r="DGK668" s="167"/>
      <c r="DGL668" s="167"/>
      <c r="DGM668" s="167"/>
      <c r="DGN668" s="167"/>
      <c r="DGO668" s="167"/>
      <c r="DGP668" s="167"/>
      <c r="DGQ668" s="167"/>
      <c r="DGR668" s="167"/>
      <c r="DGS668" s="167"/>
      <c r="DGT668" s="167"/>
      <c r="DGU668" s="167"/>
      <c r="DGV668" s="167"/>
      <c r="DGW668" s="167"/>
      <c r="DGX668" s="167"/>
      <c r="DGY668" s="167"/>
      <c r="DGZ668" s="167"/>
      <c r="DHA668" s="167"/>
      <c r="DHB668" s="167"/>
      <c r="DHC668" s="167"/>
      <c r="DHD668" s="167"/>
      <c r="DHE668" s="167"/>
      <c r="DHF668" s="167"/>
      <c r="DHG668" s="167"/>
      <c r="DHH668" s="167"/>
      <c r="DHI668" s="167"/>
      <c r="DHJ668" s="167"/>
      <c r="DHK668" s="167"/>
      <c r="DHL668" s="167"/>
      <c r="DHM668" s="167"/>
      <c r="DHN668" s="167"/>
      <c r="DHO668" s="167"/>
      <c r="DHP668" s="167"/>
      <c r="DHQ668" s="167"/>
      <c r="DHR668" s="167"/>
      <c r="DHS668" s="167"/>
      <c r="DHT668" s="167"/>
      <c r="DHU668" s="167"/>
      <c r="DHV668" s="167"/>
      <c r="DHW668" s="167"/>
      <c r="DHX668" s="167"/>
      <c r="DHY668" s="167"/>
      <c r="DHZ668" s="167"/>
      <c r="DIA668" s="167"/>
      <c r="DIB668" s="167"/>
      <c r="DIC668" s="167"/>
      <c r="DID668" s="167"/>
      <c r="DIE668" s="167"/>
      <c r="DIF668" s="167"/>
      <c r="DIG668" s="167"/>
      <c r="DIH668" s="167"/>
      <c r="DII668" s="167"/>
      <c r="DIJ668" s="167"/>
      <c r="DIK668" s="167"/>
      <c r="DIL668" s="167"/>
      <c r="DIM668" s="167"/>
      <c r="DIN668" s="167"/>
      <c r="DIO668" s="167"/>
      <c r="DIP668" s="167"/>
      <c r="DIQ668" s="167"/>
      <c r="DIR668" s="167"/>
      <c r="DIS668" s="167"/>
      <c r="DIT668" s="167"/>
      <c r="DIU668" s="167"/>
      <c r="DIV668" s="167"/>
      <c r="DIW668" s="167"/>
      <c r="DIX668" s="167"/>
      <c r="DIY668" s="167"/>
      <c r="DIZ668" s="167"/>
      <c r="DJA668" s="167"/>
      <c r="DJB668" s="167"/>
      <c r="DJC668" s="167"/>
      <c r="DJD668" s="167"/>
      <c r="DJE668" s="167"/>
      <c r="DJF668" s="167"/>
      <c r="DJG668" s="167"/>
      <c r="DJH668" s="167"/>
      <c r="DJI668" s="167"/>
      <c r="DJJ668" s="167"/>
      <c r="DJK668" s="167"/>
      <c r="DJL668" s="167"/>
      <c r="DJM668" s="167"/>
      <c r="DJN668" s="167"/>
      <c r="DJO668" s="167"/>
      <c r="DJP668" s="167"/>
      <c r="DJQ668" s="167"/>
      <c r="DJR668" s="167"/>
      <c r="DJS668" s="167"/>
      <c r="DJT668" s="167"/>
      <c r="DJU668" s="167"/>
      <c r="DJV668" s="167"/>
      <c r="DJW668" s="167"/>
      <c r="DJX668" s="167"/>
      <c r="DJY668" s="167"/>
      <c r="DJZ668" s="167"/>
      <c r="DKA668" s="167"/>
      <c r="DKB668" s="167"/>
      <c r="DKC668" s="167"/>
      <c r="DKD668" s="167"/>
      <c r="DKE668" s="167"/>
      <c r="DKF668" s="167"/>
      <c r="DKG668" s="167"/>
      <c r="DKH668" s="167"/>
      <c r="DKI668" s="167"/>
      <c r="DKJ668" s="167"/>
      <c r="DKK668" s="167"/>
      <c r="DKL668" s="167"/>
      <c r="DKM668" s="167"/>
      <c r="DKN668" s="167"/>
      <c r="DKO668" s="167"/>
      <c r="DKP668" s="167"/>
      <c r="DKQ668" s="167"/>
      <c r="DKR668" s="167"/>
      <c r="DKS668" s="167"/>
      <c r="DKT668" s="167"/>
      <c r="DKU668" s="167"/>
      <c r="DKV668" s="167"/>
      <c r="DKW668" s="167"/>
      <c r="DKX668" s="167"/>
      <c r="DKY668" s="167"/>
      <c r="DKZ668" s="167"/>
      <c r="DLA668" s="167"/>
      <c r="DLB668" s="167"/>
      <c r="DLC668" s="167"/>
      <c r="DLD668" s="167"/>
      <c r="DLE668" s="167"/>
      <c r="DLF668" s="167"/>
      <c r="DLG668" s="167"/>
      <c r="DLH668" s="167"/>
      <c r="DLI668" s="167"/>
      <c r="DLJ668" s="167"/>
      <c r="DLK668" s="167"/>
      <c r="DLL668" s="167"/>
      <c r="DLM668" s="167"/>
      <c r="DLN668" s="167"/>
      <c r="DLO668" s="167"/>
      <c r="DLP668" s="167"/>
      <c r="DLQ668" s="167"/>
      <c r="DLR668" s="167"/>
      <c r="DLS668" s="167"/>
      <c r="DLT668" s="167"/>
      <c r="DLU668" s="167"/>
      <c r="DLV668" s="167"/>
      <c r="DLW668" s="167"/>
      <c r="DLX668" s="167"/>
      <c r="DLY668" s="167"/>
      <c r="DLZ668" s="167"/>
      <c r="DMA668" s="167"/>
      <c r="DMB668" s="167"/>
      <c r="DMC668" s="167"/>
      <c r="DMD668" s="167"/>
      <c r="DME668" s="167"/>
      <c r="DMF668" s="167"/>
      <c r="DMG668" s="167"/>
      <c r="DMH668" s="167"/>
      <c r="DMI668" s="167"/>
      <c r="DMJ668" s="167"/>
      <c r="DMK668" s="167"/>
      <c r="DML668" s="167"/>
      <c r="DMM668" s="167"/>
      <c r="DMN668" s="167"/>
      <c r="DMO668" s="167"/>
      <c r="DMP668" s="167"/>
      <c r="DMQ668" s="167"/>
      <c r="DMR668" s="167"/>
      <c r="DMS668" s="167"/>
      <c r="DMT668" s="167"/>
      <c r="DMU668" s="167"/>
      <c r="DMV668" s="167"/>
      <c r="DMW668" s="167"/>
      <c r="DMX668" s="167"/>
      <c r="DMY668" s="167"/>
      <c r="DMZ668" s="167"/>
      <c r="DNA668" s="167"/>
      <c r="DNB668" s="167"/>
      <c r="DNC668" s="167"/>
      <c r="DND668" s="167"/>
      <c r="DNE668" s="167"/>
      <c r="DNF668" s="167"/>
      <c r="DNG668" s="167"/>
      <c r="DNH668" s="167"/>
      <c r="DNI668" s="167"/>
      <c r="DNJ668" s="167"/>
      <c r="DNK668" s="167"/>
      <c r="DNL668" s="167"/>
      <c r="DNM668" s="167"/>
      <c r="DNN668" s="167"/>
      <c r="DNO668" s="167"/>
      <c r="DNP668" s="167"/>
      <c r="DNQ668" s="167"/>
      <c r="DNR668" s="167"/>
      <c r="DNS668" s="167"/>
      <c r="DNT668" s="167"/>
      <c r="DNU668" s="167"/>
      <c r="DNV668" s="167"/>
      <c r="DNW668" s="167"/>
      <c r="DNX668" s="167"/>
      <c r="DNY668" s="167"/>
      <c r="DNZ668" s="167"/>
      <c r="DOA668" s="167"/>
      <c r="DOB668" s="167"/>
      <c r="DOC668" s="167"/>
      <c r="DOD668" s="167"/>
      <c r="DOE668" s="167"/>
      <c r="DOF668" s="167"/>
      <c r="DOG668" s="167"/>
      <c r="DOH668" s="167"/>
      <c r="DOI668" s="167"/>
      <c r="DOJ668" s="167"/>
      <c r="DOK668" s="167"/>
      <c r="DOL668" s="167"/>
      <c r="DOM668" s="167"/>
      <c r="DON668" s="167"/>
      <c r="DOO668" s="167"/>
      <c r="DOP668" s="167"/>
      <c r="DOQ668" s="167"/>
      <c r="DOR668" s="167"/>
      <c r="DOS668" s="167"/>
      <c r="DOT668" s="167"/>
      <c r="DOU668" s="167"/>
      <c r="DOV668" s="167"/>
      <c r="DOW668" s="167"/>
      <c r="DOX668" s="167"/>
      <c r="DOY668" s="167"/>
      <c r="DOZ668" s="167"/>
      <c r="DPA668" s="167"/>
      <c r="DPB668" s="167"/>
      <c r="DPC668" s="167"/>
      <c r="DPD668" s="167"/>
      <c r="DPE668" s="167"/>
      <c r="DPF668" s="167"/>
      <c r="DPG668" s="167"/>
      <c r="DPH668" s="167"/>
      <c r="DPI668" s="167"/>
      <c r="DPJ668" s="167"/>
      <c r="DPK668" s="167"/>
      <c r="DPL668" s="167"/>
      <c r="DPM668" s="167"/>
      <c r="DPN668" s="167"/>
      <c r="DPO668" s="167"/>
      <c r="DPP668" s="167"/>
      <c r="DPQ668" s="167"/>
      <c r="DPR668" s="167"/>
      <c r="DPS668" s="167"/>
      <c r="DPT668" s="167"/>
      <c r="DPU668" s="167"/>
      <c r="DPV668" s="167"/>
      <c r="DPW668" s="167"/>
      <c r="DPX668" s="167"/>
      <c r="DPY668" s="167"/>
      <c r="DPZ668" s="167"/>
      <c r="DQA668" s="167"/>
      <c r="DQB668" s="167"/>
      <c r="DQC668" s="167"/>
      <c r="DQD668" s="167"/>
      <c r="DQE668" s="167"/>
      <c r="DQF668" s="167"/>
      <c r="DQG668" s="167"/>
      <c r="DQH668" s="167"/>
      <c r="DQI668" s="167"/>
      <c r="DQJ668" s="167"/>
      <c r="DQK668" s="167"/>
      <c r="DQL668" s="167"/>
      <c r="DQM668" s="167"/>
      <c r="DQN668" s="167"/>
      <c r="DQO668" s="167"/>
      <c r="DQP668" s="167"/>
      <c r="DQQ668" s="167"/>
      <c r="DQR668" s="167"/>
      <c r="DQS668" s="167"/>
      <c r="DQT668" s="167"/>
      <c r="DQU668" s="167"/>
      <c r="DQV668" s="167"/>
      <c r="DQW668" s="167"/>
      <c r="DQX668" s="167"/>
      <c r="DQY668" s="167"/>
      <c r="DQZ668" s="167"/>
      <c r="DRA668" s="167"/>
      <c r="DRB668" s="167"/>
      <c r="DRC668" s="167"/>
      <c r="DRD668" s="167"/>
      <c r="DRE668" s="167"/>
      <c r="DRF668" s="167"/>
      <c r="DRG668" s="167"/>
      <c r="DRH668" s="167"/>
      <c r="DRI668" s="167"/>
      <c r="DRJ668" s="167"/>
      <c r="DRK668" s="167"/>
      <c r="DRL668" s="167"/>
      <c r="DRM668" s="167"/>
      <c r="DRN668" s="167"/>
      <c r="DRO668" s="167"/>
      <c r="DRP668" s="167"/>
      <c r="DRQ668" s="167"/>
      <c r="DRR668" s="167"/>
      <c r="DRS668" s="167"/>
      <c r="DRT668" s="167"/>
      <c r="DRU668" s="167"/>
      <c r="DRV668" s="167"/>
      <c r="DRW668" s="167"/>
      <c r="DRX668" s="167"/>
      <c r="DRY668" s="167"/>
      <c r="DRZ668" s="167"/>
      <c r="DSA668" s="167"/>
      <c r="DSB668" s="167"/>
      <c r="DSC668" s="167"/>
      <c r="DSD668" s="167"/>
      <c r="DSE668" s="167"/>
      <c r="DSF668" s="167"/>
      <c r="DSG668" s="167"/>
      <c r="DSH668" s="167"/>
      <c r="DSI668" s="167"/>
      <c r="DSJ668" s="167"/>
      <c r="DSK668" s="167"/>
      <c r="DSL668" s="167"/>
      <c r="DSM668" s="167"/>
      <c r="DSN668" s="167"/>
      <c r="DSO668" s="167"/>
      <c r="DSP668" s="167"/>
      <c r="DSQ668" s="167"/>
      <c r="DSR668" s="167"/>
      <c r="DSS668" s="167"/>
      <c r="DST668" s="167"/>
      <c r="DSU668" s="167"/>
      <c r="DSV668" s="167"/>
      <c r="DSW668" s="167"/>
      <c r="DSX668" s="167"/>
      <c r="DSY668" s="167"/>
      <c r="DSZ668" s="167"/>
      <c r="DTA668" s="167"/>
      <c r="DTB668" s="167"/>
      <c r="DTC668" s="167"/>
      <c r="DTD668" s="167"/>
      <c r="DTE668" s="167"/>
      <c r="DTF668" s="167"/>
      <c r="DTG668" s="167"/>
      <c r="DTH668" s="167"/>
      <c r="DTI668" s="167"/>
      <c r="DTJ668" s="167"/>
      <c r="DTK668" s="167"/>
      <c r="DTL668" s="167"/>
      <c r="DTM668" s="167"/>
      <c r="DTN668" s="167"/>
      <c r="DTO668" s="167"/>
      <c r="DTP668" s="167"/>
      <c r="DTQ668" s="167"/>
      <c r="DTR668" s="167"/>
      <c r="DTS668" s="167"/>
      <c r="DTT668" s="167"/>
      <c r="DTU668" s="167"/>
      <c r="DTV668" s="167"/>
      <c r="DTW668" s="167"/>
      <c r="DTX668" s="167"/>
      <c r="DTY668" s="167"/>
      <c r="DTZ668" s="167"/>
      <c r="DUA668" s="167"/>
      <c r="DUB668" s="167"/>
      <c r="DUC668" s="167"/>
      <c r="DUD668" s="167"/>
      <c r="DUE668" s="167"/>
      <c r="DUF668" s="167"/>
      <c r="DUG668" s="167"/>
      <c r="DUH668" s="167"/>
      <c r="DUI668" s="167"/>
      <c r="DUJ668" s="167"/>
      <c r="DUK668" s="167"/>
      <c r="DUL668" s="167"/>
      <c r="DUM668" s="167"/>
      <c r="DUN668" s="167"/>
      <c r="DUO668" s="167"/>
      <c r="DUP668" s="167"/>
      <c r="DUQ668" s="167"/>
      <c r="DUR668" s="167"/>
      <c r="DUS668" s="167"/>
      <c r="DUT668" s="167"/>
      <c r="DUU668" s="167"/>
      <c r="DUV668" s="167"/>
      <c r="DUW668" s="167"/>
      <c r="DUX668" s="167"/>
      <c r="DUY668" s="167"/>
      <c r="DUZ668" s="167"/>
      <c r="DVA668" s="167"/>
      <c r="DVB668" s="167"/>
      <c r="DVC668" s="167"/>
      <c r="DVD668" s="167"/>
      <c r="DVE668" s="167"/>
      <c r="DVF668" s="167"/>
      <c r="DVG668" s="167"/>
      <c r="DVH668" s="167"/>
      <c r="DVI668" s="167"/>
      <c r="DVJ668" s="167"/>
      <c r="DVK668" s="167"/>
      <c r="DVL668" s="167"/>
      <c r="DVM668" s="167"/>
      <c r="DVN668" s="167"/>
      <c r="DVO668" s="167"/>
      <c r="DVP668" s="167"/>
      <c r="DVQ668" s="167"/>
      <c r="DVR668" s="167"/>
      <c r="DVS668" s="167"/>
      <c r="DVT668" s="167"/>
      <c r="DVU668" s="167"/>
      <c r="DVV668" s="167"/>
      <c r="DVW668" s="167"/>
      <c r="DVX668" s="167"/>
      <c r="DVY668" s="167"/>
      <c r="DVZ668" s="167"/>
      <c r="DWA668" s="167"/>
      <c r="DWB668" s="167"/>
      <c r="DWC668" s="167"/>
      <c r="DWD668" s="167"/>
      <c r="DWE668" s="167"/>
      <c r="DWF668" s="167"/>
      <c r="DWG668" s="167"/>
      <c r="DWH668" s="167"/>
      <c r="DWI668" s="167"/>
      <c r="DWJ668" s="167"/>
      <c r="DWK668" s="167"/>
      <c r="DWL668" s="167"/>
      <c r="DWM668" s="167"/>
      <c r="DWN668" s="167"/>
      <c r="DWO668" s="167"/>
      <c r="DWP668" s="167"/>
      <c r="DWQ668" s="167"/>
      <c r="DWR668" s="167"/>
      <c r="DWS668" s="167"/>
      <c r="DWT668" s="167"/>
      <c r="DWU668" s="167"/>
      <c r="DWV668" s="167"/>
      <c r="DWW668" s="167"/>
      <c r="DWX668" s="167"/>
      <c r="DWY668" s="167"/>
      <c r="DWZ668" s="167"/>
      <c r="DXA668" s="167"/>
      <c r="DXB668" s="167"/>
      <c r="DXC668" s="167"/>
      <c r="DXD668" s="167"/>
      <c r="DXE668" s="167"/>
      <c r="DXF668" s="167"/>
      <c r="DXG668" s="167"/>
      <c r="DXH668" s="167"/>
      <c r="DXI668" s="167"/>
      <c r="DXJ668" s="167"/>
      <c r="DXK668" s="167"/>
      <c r="DXL668" s="167"/>
      <c r="DXM668" s="167"/>
      <c r="DXN668" s="167"/>
      <c r="DXO668" s="167"/>
      <c r="DXP668" s="167"/>
      <c r="DXQ668" s="167"/>
      <c r="DXR668" s="167"/>
      <c r="DXS668" s="167"/>
      <c r="DXT668" s="167"/>
      <c r="DXU668" s="167"/>
      <c r="DXV668" s="167"/>
      <c r="DXW668" s="167"/>
      <c r="DXX668" s="167"/>
      <c r="DXY668" s="167"/>
      <c r="DXZ668" s="167"/>
      <c r="DYA668" s="167"/>
      <c r="DYB668" s="167"/>
      <c r="DYC668" s="167"/>
      <c r="DYD668" s="167"/>
      <c r="DYE668" s="167"/>
      <c r="DYF668" s="167"/>
      <c r="DYG668" s="167"/>
      <c r="DYH668" s="167"/>
      <c r="DYI668" s="167"/>
      <c r="DYJ668" s="167"/>
      <c r="DYK668" s="167"/>
      <c r="DYL668" s="167"/>
      <c r="DYM668" s="167"/>
      <c r="DYN668" s="167"/>
      <c r="DYO668" s="167"/>
      <c r="DYP668" s="167"/>
      <c r="DYQ668" s="167"/>
      <c r="DYR668" s="167"/>
      <c r="DYS668" s="167"/>
      <c r="DYT668" s="167"/>
      <c r="DYU668" s="167"/>
      <c r="DYV668" s="167"/>
      <c r="DYW668" s="167"/>
      <c r="DYX668" s="167"/>
      <c r="DYY668" s="167"/>
      <c r="DYZ668" s="167"/>
      <c r="DZA668" s="167"/>
      <c r="DZB668" s="167"/>
      <c r="DZC668" s="167"/>
      <c r="DZD668" s="167"/>
      <c r="DZE668" s="167"/>
      <c r="DZF668" s="167"/>
      <c r="DZG668" s="167"/>
      <c r="DZH668" s="167"/>
      <c r="DZI668" s="167"/>
      <c r="DZJ668" s="167"/>
      <c r="DZK668" s="167"/>
      <c r="DZL668" s="167"/>
      <c r="DZM668" s="167"/>
      <c r="DZN668" s="167"/>
      <c r="DZO668" s="167"/>
      <c r="DZP668" s="167"/>
      <c r="DZQ668" s="167"/>
      <c r="DZR668" s="167"/>
      <c r="DZS668" s="167"/>
      <c r="DZT668" s="167"/>
      <c r="DZU668" s="167"/>
      <c r="DZV668" s="167"/>
      <c r="DZW668" s="167"/>
      <c r="DZX668" s="167"/>
      <c r="DZY668" s="167"/>
      <c r="DZZ668" s="167"/>
      <c r="EAA668" s="167"/>
      <c r="EAB668" s="167"/>
      <c r="EAC668" s="167"/>
      <c r="EAD668" s="167"/>
      <c r="EAE668" s="167"/>
      <c r="EAF668" s="167"/>
      <c r="EAG668" s="167"/>
      <c r="EAH668" s="167"/>
      <c r="EAI668" s="167"/>
      <c r="EAJ668" s="167"/>
      <c r="EAK668" s="167"/>
      <c r="EAL668" s="167"/>
      <c r="EAM668" s="167"/>
      <c r="EAN668" s="167"/>
      <c r="EAO668" s="167"/>
      <c r="EAP668" s="167"/>
      <c r="EAQ668" s="167"/>
      <c r="EAR668" s="167"/>
      <c r="EAS668" s="167"/>
      <c r="EAT668" s="167"/>
      <c r="EAU668" s="167"/>
      <c r="EAV668" s="167"/>
      <c r="EAW668" s="167"/>
      <c r="EAX668" s="167"/>
      <c r="EAY668" s="167"/>
      <c r="EAZ668" s="167"/>
      <c r="EBA668" s="167"/>
      <c r="EBB668" s="167"/>
      <c r="EBC668" s="167"/>
      <c r="EBD668" s="167"/>
      <c r="EBE668" s="167"/>
      <c r="EBF668" s="167"/>
      <c r="EBG668" s="167"/>
      <c r="EBH668" s="167"/>
      <c r="EBI668" s="167"/>
      <c r="EBJ668" s="167"/>
      <c r="EBK668" s="167"/>
      <c r="EBL668" s="167"/>
      <c r="EBM668" s="167"/>
      <c r="EBN668" s="167"/>
      <c r="EBO668" s="167"/>
      <c r="EBP668" s="167"/>
      <c r="EBQ668" s="167"/>
      <c r="EBR668" s="167"/>
      <c r="EBS668" s="167"/>
      <c r="EBT668" s="167"/>
      <c r="EBU668" s="167"/>
      <c r="EBV668" s="167"/>
      <c r="EBW668" s="167"/>
      <c r="EBX668" s="167"/>
      <c r="EBY668" s="167"/>
      <c r="EBZ668" s="167"/>
      <c r="ECA668" s="167"/>
      <c r="ECB668" s="167"/>
      <c r="ECC668" s="167"/>
      <c r="ECD668" s="167"/>
      <c r="ECE668" s="167"/>
      <c r="ECF668" s="167"/>
      <c r="ECG668" s="167"/>
      <c r="ECH668" s="167"/>
      <c r="ECI668" s="167"/>
      <c r="ECJ668" s="167"/>
      <c r="ECK668" s="167"/>
      <c r="ECL668" s="167"/>
      <c r="ECM668" s="167"/>
      <c r="ECN668" s="167"/>
      <c r="ECO668" s="167"/>
      <c r="ECP668" s="167"/>
      <c r="ECQ668" s="167"/>
      <c r="ECR668" s="167"/>
      <c r="ECS668" s="167"/>
      <c r="ECT668" s="167"/>
      <c r="ECU668" s="167"/>
      <c r="ECV668" s="167"/>
      <c r="ECW668" s="167"/>
      <c r="ECX668" s="167"/>
      <c r="ECY668" s="167"/>
      <c r="ECZ668" s="167"/>
      <c r="EDA668" s="167"/>
      <c r="EDB668" s="167"/>
      <c r="EDC668" s="167"/>
      <c r="EDD668" s="167"/>
      <c r="EDE668" s="167"/>
      <c r="EDF668" s="167"/>
      <c r="EDG668" s="167"/>
      <c r="EDH668" s="167"/>
      <c r="EDI668" s="167"/>
      <c r="EDJ668" s="167"/>
      <c r="EDK668" s="167"/>
      <c r="EDL668" s="167"/>
      <c r="EDM668" s="167"/>
      <c r="EDN668" s="167"/>
      <c r="EDO668" s="167"/>
      <c r="EDP668" s="167"/>
      <c r="EDQ668" s="167"/>
      <c r="EDR668" s="167"/>
      <c r="EDS668" s="167"/>
      <c r="EDT668" s="167"/>
      <c r="EDU668" s="167"/>
      <c r="EDV668" s="167"/>
      <c r="EDW668" s="167"/>
      <c r="EDX668" s="167"/>
      <c r="EDY668" s="167"/>
      <c r="EDZ668" s="167"/>
      <c r="EEA668" s="167"/>
      <c r="EEB668" s="167"/>
      <c r="EEC668" s="167"/>
      <c r="EED668" s="167"/>
      <c r="EEE668" s="167"/>
      <c r="EEF668" s="167"/>
      <c r="EEG668" s="167"/>
      <c r="EEH668" s="167"/>
      <c r="EEI668" s="167"/>
      <c r="EEJ668" s="167"/>
      <c r="EEK668" s="167"/>
      <c r="EEL668" s="167"/>
      <c r="EEM668" s="167"/>
      <c r="EEN668" s="167"/>
      <c r="EEO668" s="167"/>
      <c r="EEP668" s="167"/>
      <c r="EEQ668" s="167"/>
      <c r="EER668" s="167"/>
      <c r="EES668" s="167"/>
      <c r="EET668" s="167"/>
      <c r="EEU668" s="167"/>
      <c r="EEV668" s="167"/>
      <c r="EEW668" s="167"/>
      <c r="EEX668" s="167"/>
      <c r="EEY668" s="167"/>
      <c r="EEZ668" s="167"/>
      <c r="EFA668" s="167"/>
      <c r="EFB668" s="167"/>
      <c r="EFC668" s="167"/>
      <c r="EFD668" s="167"/>
      <c r="EFE668" s="167"/>
      <c r="EFF668" s="167"/>
      <c r="EFG668" s="167"/>
      <c r="EFH668" s="167"/>
      <c r="EFI668" s="167"/>
      <c r="EFJ668" s="167"/>
      <c r="EFK668" s="167"/>
      <c r="EFL668" s="167"/>
      <c r="EFM668" s="167"/>
      <c r="EFN668" s="167"/>
      <c r="EFO668" s="167"/>
      <c r="EFP668" s="167"/>
      <c r="EFQ668" s="167"/>
      <c r="EFR668" s="167"/>
      <c r="EFS668" s="167"/>
      <c r="EFT668" s="167"/>
      <c r="EFU668" s="167"/>
      <c r="EFV668" s="167"/>
      <c r="EFW668" s="167"/>
      <c r="EFX668" s="167"/>
      <c r="EFY668" s="167"/>
      <c r="EFZ668" s="167"/>
      <c r="EGA668" s="167"/>
      <c r="EGB668" s="167"/>
      <c r="EGC668" s="167"/>
      <c r="EGD668" s="167"/>
      <c r="EGE668" s="167"/>
      <c r="EGF668" s="167"/>
      <c r="EGG668" s="167"/>
      <c r="EGH668" s="167"/>
      <c r="EGI668" s="167"/>
      <c r="EGJ668" s="167"/>
      <c r="EGK668" s="167"/>
      <c r="EGL668" s="167"/>
      <c r="EGM668" s="167"/>
      <c r="EGN668" s="167"/>
      <c r="EGO668" s="167"/>
      <c r="EGP668" s="167"/>
      <c r="EGQ668" s="167"/>
      <c r="EGR668" s="167"/>
      <c r="EGS668" s="167"/>
      <c r="EGT668" s="167"/>
      <c r="EGU668" s="167"/>
      <c r="EGV668" s="167"/>
      <c r="EGW668" s="167"/>
      <c r="EGX668" s="167"/>
      <c r="EGY668" s="167"/>
      <c r="EGZ668" s="167"/>
      <c r="EHA668" s="167"/>
      <c r="EHB668" s="167"/>
      <c r="EHC668" s="167"/>
      <c r="EHD668" s="167"/>
      <c r="EHE668" s="167"/>
      <c r="EHF668" s="167"/>
      <c r="EHG668" s="167"/>
      <c r="EHH668" s="167"/>
      <c r="EHI668" s="167"/>
      <c r="EHJ668" s="167"/>
      <c r="EHK668" s="167"/>
      <c r="EHL668" s="167"/>
      <c r="EHM668" s="167"/>
      <c r="EHN668" s="167"/>
      <c r="EHO668" s="167"/>
      <c r="EHP668" s="167"/>
      <c r="EHQ668" s="167"/>
      <c r="EHR668" s="167"/>
      <c r="EHS668" s="167"/>
      <c r="EHT668" s="167"/>
      <c r="EHU668" s="167"/>
      <c r="EHV668" s="167"/>
      <c r="EHW668" s="167"/>
      <c r="EHX668" s="167"/>
      <c r="EHY668" s="167"/>
      <c r="EHZ668" s="167"/>
      <c r="EIA668" s="167"/>
      <c r="EIB668" s="167"/>
      <c r="EIC668" s="167"/>
      <c r="EID668" s="167"/>
      <c r="EIE668" s="167"/>
      <c r="EIF668" s="167"/>
      <c r="EIG668" s="167"/>
      <c r="EIH668" s="167"/>
      <c r="EII668" s="167"/>
      <c r="EIJ668" s="167"/>
      <c r="EIK668" s="167"/>
      <c r="EIL668" s="167"/>
      <c r="EIM668" s="167"/>
      <c r="EIN668" s="167"/>
      <c r="EIO668" s="167"/>
      <c r="EIP668" s="167"/>
      <c r="EIQ668" s="167"/>
      <c r="EIR668" s="167"/>
      <c r="EIS668" s="167"/>
      <c r="EIT668" s="167"/>
      <c r="EIU668" s="167"/>
      <c r="EIV668" s="167"/>
      <c r="EIW668" s="167"/>
      <c r="EIX668" s="167"/>
      <c r="EIY668" s="167"/>
      <c r="EIZ668" s="167"/>
      <c r="EJA668" s="167"/>
      <c r="EJB668" s="167"/>
      <c r="EJC668" s="167"/>
      <c r="EJD668" s="167"/>
      <c r="EJE668" s="167"/>
      <c r="EJF668" s="167"/>
      <c r="EJG668" s="167"/>
      <c r="EJH668" s="167"/>
      <c r="EJI668" s="167"/>
      <c r="EJJ668" s="167"/>
      <c r="EJK668" s="167"/>
      <c r="EJL668" s="167"/>
      <c r="EJM668" s="167"/>
      <c r="EJN668" s="167"/>
      <c r="EJO668" s="167"/>
      <c r="EJP668" s="167"/>
      <c r="EJQ668" s="167"/>
      <c r="EJR668" s="167"/>
      <c r="EJS668" s="167"/>
      <c r="EJT668" s="167"/>
      <c r="EJU668" s="167"/>
      <c r="EJV668" s="167"/>
      <c r="EJW668" s="167"/>
      <c r="EJX668" s="167"/>
      <c r="EJY668" s="167"/>
      <c r="EJZ668" s="167"/>
      <c r="EKA668" s="167"/>
      <c r="EKB668" s="167"/>
      <c r="EKC668" s="167"/>
      <c r="EKD668" s="167"/>
      <c r="EKE668" s="167"/>
      <c r="EKF668" s="167"/>
      <c r="EKG668" s="167"/>
      <c r="EKH668" s="167"/>
      <c r="EKI668" s="167"/>
      <c r="EKJ668" s="167"/>
      <c r="EKK668" s="167"/>
      <c r="EKL668" s="167"/>
      <c r="EKM668" s="167"/>
      <c r="EKN668" s="167"/>
      <c r="EKO668" s="167"/>
      <c r="EKP668" s="167"/>
      <c r="EKQ668" s="167"/>
      <c r="EKR668" s="167"/>
      <c r="EKS668" s="167"/>
      <c r="EKT668" s="167"/>
      <c r="EKU668" s="167"/>
      <c r="EKV668" s="167"/>
      <c r="EKW668" s="167"/>
      <c r="EKX668" s="167"/>
      <c r="EKY668" s="167"/>
      <c r="EKZ668" s="167"/>
      <c r="ELA668" s="167"/>
      <c r="ELB668" s="167"/>
      <c r="ELC668" s="167"/>
      <c r="ELD668" s="167"/>
      <c r="ELE668" s="167"/>
      <c r="ELF668" s="167"/>
      <c r="ELG668" s="167"/>
      <c r="ELH668" s="167"/>
      <c r="ELI668" s="167"/>
      <c r="ELJ668" s="167"/>
      <c r="ELK668" s="167"/>
      <c r="ELL668" s="167"/>
      <c r="ELM668" s="167"/>
      <c r="ELN668" s="167"/>
      <c r="ELO668" s="167"/>
      <c r="ELP668" s="167"/>
      <c r="ELQ668" s="167"/>
      <c r="ELR668" s="167"/>
      <c r="ELS668" s="167"/>
      <c r="ELT668" s="167"/>
      <c r="ELU668" s="167"/>
      <c r="ELV668" s="167"/>
      <c r="ELW668" s="167"/>
      <c r="ELX668" s="167"/>
      <c r="ELY668" s="167"/>
      <c r="ELZ668" s="167"/>
      <c r="EMA668" s="167"/>
      <c r="EMB668" s="167"/>
      <c r="EMC668" s="167"/>
      <c r="EMD668" s="167"/>
      <c r="EME668" s="167"/>
      <c r="EMF668" s="167"/>
      <c r="EMG668" s="167"/>
      <c r="EMH668" s="167"/>
      <c r="EMI668" s="167"/>
      <c r="EMJ668" s="167"/>
      <c r="EMK668" s="167"/>
      <c r="EML668" s="167"/>
      <c r="EMM668" s="167"/>
      <c r="EMN668" s="167"/>
      <c r="EMO668" s="167"/>
      <c r="EMP668" s="167"/>
      <c r="EMQ668" s="167"/>
      <c r="EMR668" s="167"/>
      <c r="EMS668" s="167"/>
      <c r="EMT668" s="167"/>
      <c r="EMU668" s="167"/>
      <c r="EMV668" s="167"/>
      <c r="EMW668" s="167"/>
      <c r="EMX668" s="167"/>
      <c r="EMY668" s="167"/>
      <c r="EMZ668" s="167"/>
      <c r="ENA668" s="167"/>
      <c r="ENB668" s="167"/>
      <c r="ENC668" s="167"/>
      <c r="END668" s="167"/>
      <c r="ENE668" s="167"/>
      <c r="ENF668" s="167"/>
      <c r="ENG668" s="167"/>
      <c r="ENH668" s="167"/>
      <c r="ENI668" s="167"/>
      <c r="ENJ668" s="167"/>
      <c r="ENK668" s="167"/>
      <c r="ENL668" s="167"/>
      <c r="ENM668" s="167"/>
      <c r="ENN668" s="167"/>
      <c r="ENO668" s="167"/>
      <c r="ENP668" s="167"/>
      <c r="ENQ668" s="167"/>
      <c r="ENR668" s="167"/>
      <c r="ENS668" s="167"/>
      <c r="ENT668" s="167"/>
      <c r="ENU668" s="167"/>
      <c r="ENV668" s="167"/>
      <c r="ENW668" s="167"/>
      <c r="ENX668" s="167"/>
      <c r="ENY668" s="167"/>
      <c r="ENZ668" s="167"/>
      <c r="EOA668" s="167"/>
      <c r="EOB668" s="167"/>
      <c r="EOC668" s="167"/>
      <c r="EOD668" s="167"/>
      <c r="EOE668" s="167"/>
      <c r="EOF668" s="167"/>
      <c r="EOG668" s="167"/>
      <c r="EOH668" s="167"/>
      <c r="EOI668" s="167"/>
      <c r="EOJ668" s="167"/>
      <c r="EOK668" s="167"/>
      <c r="EOL668" s="167"/>
      <c r="EOM668" s="167"/>
      <c r="EON668" s="167"/>
      <c r="EOO668" s="167"/>
      <c r="EOP668" s="167"/>
      <c r="EOQ668" s="167"/>
      <c r="EOR668" s="167"/>
      <c r="EOS668" s="167"/>
      <c r="EOT668" s="167"/>
      <c r="EOU668" s="167"/>
      <c r="EOV668" s="167"/>
      <c r="EOW668" s="167"/>
      <c r="EOX668" s="167"/>
      <c r="EOY668" s="167"/>
      <c r="EOZ668" s="167"/>
      <c r="EPA668" s="167"/>
      <c r="EPB668" s="167"/>
      <c r="EPC668" s="167"/>
      <c r="EPD668" s="167"/>
      <c r="EPE668" s="167"/>
      <c r="EPF668" s="167"/>
      <c r="EPG668" s="167"/>
      <c r="EPH668" s="167"/>
      <c r="EPI668" s="167"/>
      <c r="EPJ668" s="167"/>
      <c r="EPK668" s="167"/>
      <c r="EPL668" s="167"/>
      <c r="EPM668" s="167"/>
      <c r="EPN668" s="167"/>
      <c r="EPO668" s="167"/>
      <c r="EPP668" s="167"/>
      <c r="EPQ668" s="167"/>
      <c r="EPR668" s="167"/>
      <c r="EPS668" s="167"/>
      <c r="EPT668" s="167"/>
      <c r="EPU668" s="167"/>
      <c r="EPV668" s="167"/>
      <c r="EPW668" s="167"/>
      <c r="EPX668" s="167"/>
      <c r="EPY668" s="167"/>
      <c r="EPZ668" s="167"/>
      <c r="EQA668" s="167"/>
      <c r="EQB668" s="167"/>
      <c r="EQC668" s="167"/>
      <c r="EQD668" s="167"/>
      <c r="EQE668" s="167"/>
      <c r="EQF668" s="167"/>
      <c r="EQG668" s="167"/>
      <c r="EQH668" s="167"/>
      <c r="EQI668" s="167"/>
      <c r="EQJ668" s="167"/>
      <c r="EQK668" s="167"/>
      <c r="EQL668" s="167"/>
      <c r="EQM668" s="167"/>
      <c r="EQN668" s="167"/>
      <c r="EQO668" s="167"/>
      <c r="EQP668" s="167"/>
      <c r="EQQ668" s="167"/>
      <c r="EQR668" s="167"/>
      <c r="EQS668" s="167"/>
      <c r="EQT668" s="167"/>
      <c r="EQU668" s="167"/>
      <c r="EQV668" s="167"/>
      <c r="EQW668" s="167"/>
      <c r="EQX668" s="167"/>
      <c r="EQY668" s="167"/>
      <c r="EQZ668" s="167"/>
      <c r="ERA668" s="167"/>
      <c r="ERB668" s="167"/>
      <c r="ERC668" s="167"/>
      <c r="ERD668" s="167"/>
      <c r="ERE668" s="167"/>
      <c r="ERF668" s="167"/>
      <c r="ERG668" s="167"/>
      <c r="ERH668" s="167"/>
      <c r="ERI668" s="167"/>
      <c r="ERJ668" s="167"/>
      <c r="ERK668" s="167"/>
      <c r="ERL668" s="167"/>
      <c r="ERM668" s="167"/>
      <c r="ERN668" s="167"/>
      <c r="ERO668" s="167"/>
      <c r="ERP668" s="167"/>
      <c r="ERQ668" s="167"/>
      <c r="ERR668" s="167"/>
      <c r="ERS668" s="167"/>
      <c r="ERT668" s="167"/>
      <c r="ERU668" s="167"/>
      <c r="ERV668" s="167"/>
      <c r="ERW668" s="167"/>
      <c r="ERX668" s="167"/>
      <c r="ERY668" s="167"/>
      <c r="ERZ668" s="167"/>
      <c r="ESA668" s="167"/>
      <c r="ESB668" s="167"/>
      <c r="ESC668" s="167"/>
      <c r="ESD668" s="167"/>
      <c r="ESE668" s="167"/>
      <c r="ESF668" s="167"/>
      <c r="ESG668" s="167"/>
      <c r="ESH668" s="167"/>
      <c r="ESI668" s="167"/>
      <c r="ESJ668" s="167"/>
      <c r="ESK668" s="167"/>
      <c r="ESL668" s="167"/>
      <c r="ESM668" s="167"/>
      <c r="ESN668" s="167"/>
      <c r="ESO668" s="167"/>
      <c r="ESP668" s="167"/>
      <c r="ESQ668" s="167"/>
      <c r="ESR668" s="167"/>
      <c r="ESS668" s="167"/>
      <c r="EST668" s="167"/>
      <c r="ESU668" s="167"/>
      <c r="ESV668" s="167"/>
      <c r="ESW668" s="167"/>
      <c r="ESX668" s="167"/>
      <c r="ESY668" s="167"/>
      <c r="ESZ668" s="167"/>
      <c r="ETA668" s="167"/>
      <c r="ETB668" s="167"/>
      <c r="ETC668" s="167"/>
      <c r="ETD668" s="167"/>
      <c r="ETE668" s="167"/>
      <c r="ETF668" s="167"/>
      <c r="ETG668" s="167"/>
      <c r="ETH668" s="167"/>
      <c r="ETI668" s="167"/>
      <c r="ETJ668" s="167"/>
      <c r="ETK668" s="167"/>
      <c r="ETL668" s="167"/>
      <c r="ETM668" s="167"/>
      <c r="ETN668" s="167"/>
      <c r="ETO668" s="167"/>
      <c r="ETP668" s="167"/>
      <c r="ETQ668" s="167"/>
      <c r="ETR668" s="167"/>
      <c r="ETS668" s="167"/>
      <c r="ETT668" s="167"/>
      <c r="ETU668" s="167"/>
      <c r="ETV668" s="167"/>
      <c r="ETW668" s="167"/>
      <c r="ETX668" s="167"/>
      <c r="ETY668" s="167"/>
      <c r="ETZ668" s="167"/>
      <c r="EUA668" s="167"/>
      <c r="EUB668" s="167"/>
      <c r="EUC668" s="167"/>
      <c r="EUD668" s="167"/>
      <c r="EUE668" s="167"/>
      <c r="EUF668" s="167"/>
      <c r="EUG668" s="167"/>
      <c r="EUH668" s="167"/>
      <c r="EUI668" s="167"/>
      <c r="EUJ668" s="167"/>
      <c r="EUK668" s="167"/>
      <c r="EUL668" s="167"/>
      <c r="EUM668" s="167"/>
      <c r="EUN668" s="167"/>
      <c r="EUO668" s="167"/>
      <c r="EUP668" s="167"/>
      <c r="EUQ668" s="167"/>
      <c r="EUR668" s="167"/>
      <c r="EUS668" s="167"/>
      <c r="EUT668" s="167"/>
      <c r="EUU668" s="167"/>
      <c r="EUV668" s="167"/>
      <c r="EUW668" s="167"/>
      <c r="EUX668" s="167"/>
      <c r="EUY668" s="167"/>
      <c r="EUZ668" s="167"/>
      <c r="EVA668" s="167"/>
      <c r="EVB668" s="167"/>
      <c r="EVC668" s="167"/>
      <c r="EVD668" s="167"/>
      <c r="EVE668" s="167"/>
      <c r="EVF668" s="167"/>
      <c r="EVG668" s="167"/>
      <c r="EVH668" s="167"/>
      <c r="EVI668" s="167"/>
      <c r="EVJ668" s="167"/>
      <c r="EVK668" s="167"/>
      <c r="EVL668" s="167"/>
      <c r="EVM668" s="167"/>
      <c r="EVN668" s="167"/>
      <c r="EVO668" s="167"/>
      <c r="EVP668" s="167"/>
      <c r="EVQ668" s="167"/>
      <c r="EVR668" s="167"/>
      <c r="EVS668" s="167"/>
      <c r="EVT668" s="167"/>
      <c r="EVU668" s="167"/>
      <c r="EVV668" s="167"/>
      <c r="EVW668" s="167"/>
      <c r="EVX668" s="167"/>
      <c r="EVY668" s="167"/>
      <c r="EVZ668" s="167"/>
      <c r="EWA668" s="167"/>
      <c r="EWB668" s="167"/>
      <c r="EWC668" s="167"/>
      <c r="EWD668" s="167"/>
      <c r="EWE668" s="167"/>
      <c r="EWF668" s="167"/>
      <c r="EWG668" s="167"/>
      <c r="EWH668" s="167"/>
      <c r="EWI668" s="167"/>
      <c r="EWJ668" s="167"/>
      <c r="EWK668" s="167"/>
      <c r="EWL668" s="167"/>
      <c r="EWM668" s="167"/>
      <c r="EWN668" s="167"/>
      <c r="EWO668" s="167"/>
      <c r="EWP668" s="167"/>
      <c r="EWQ668" s="167"/>
      <c r="EWR668" s="167"/>
      <c r="EWS668" s="167"/>
      <c r="EWT668" s="167"/>
      <c r="EWU668" s="167"/>
      <c r="EWV668" s="167"/>
      <c r="EWW668" s="167"/>
      <c r="EWX668" s="167"/>
      <c r="EWY668" s="167"/>
      <c r="EWZ668" s="167"/>
      <c r="EXA668" s="167"/>
      <c r="EXB668" s="167"/>
      <c r="EXC668" s="167"/>
      <c r="EXD668" s="167"/>
      <c r="EXE668" s="167"/>
      <c r="EXF668" s="167"/>
      <c r="EXG668" s="167"/>
      <c r="EXH668" s="167"/>
      <c r="EXI668" s="167"/>
      <c r="EXJ668" s="167"/>
      <c r="EXK668" s="167"/>
      <c r="EXL668" s="167"/>
      <c r="EXM668" s="167"/>
      <c r="EXN668" s="167"/>
      <c r="EXO668" s="167"/>
      <c r="EXP668" s="167"/>
      <c r="EXQ668" s="167"/>
      <c r="EXR668" s="167"/>
      <c r="EXS668" s="167"/>
      <c r="EXT668" s="167"/>
      <c r="EXU668" s="167"/>
      <c r="EXV668" s="167"/>
      <c r="EXW668" s="167"/>
      <c r="EXX668" s="167"/>
      <c r="EXY668" s="167"/>
      <c r="EXZ668" s="167"/>
      <c r="EYA668" s="167"/>
      <c r="EYB668" s="167"/>
      <c r="EYC668" s="167"/>
      <c r="EYD668" s="167"/>
      <c r="EYE668" s="167"/>
      <c r="EYF668" s="167"/>
      <c r="EYG668" s="167"/>
      <c r="EYH668" s="167"/>
      <c r="EYI668" s="167"/>
      <c r="EYJ668" s="167"/>
      <c r="EYK668" s="167"/>
      <c r="EYL668" s="167"/>
      <c r="EYM668" s="167"/>
      <c r="EYN668" s="167"/>
      <c r="EYO668" s="167"/>
      <c r="EYP668" s="167"/>
      <c r="EYQ668" s="167"/>
      <c r="EYR668" s="167"/>
      <c r="EYS668" s="167"/>
      <c r="EYT668" s="167"/>
      <c r="EYU668" s="167"/>
      <c r="EYV668" s="167"/>
      <c r="EYW668" s="167"/>
      <c r="EYX668" s="167"/>
      <c r="EYY668" s="167"/>
      <c r="EYZ668" s="167"/>
      <c r="EZA668" s="167"/>
      <c r="EZB668" s="167"/>
      <c r="EZC668" s="167"/>
      <c r="EZD668" s="167"/>
      <c r="EZE668" s="167"/>
      <c r="EZF668" s="167"/>
      <c r="EZG668" s="167"/>
      <c r="EZH668" s="167"/>
      <c r="EZI668" s="167"/>
      <c r="EZJ668" s="167"/>
      <c r="EZK668" s="167"/>
      <c r="EZL668" s="167"/>
      <c r="EZM668" s="167"/>
      <c r="EZN668" s="167"/>
      <c r="EZO668" s="167"/>
      <c r="EZP668" s="167"/>
      <c r="EZQ668" s="167"/>
      <c r="EZR668" s="167"/>
      <c r="EZS668" s="167"/>
      <c r="EZT668" s="167"/>
      <c r="EZU668" s="167"/>
      <c r="EZV668" s="167"/>
      <c r="EZW668" s="167"/>
      <c r="EZX668" s="167"/>
      <c r="EZY668" s="167"/>
      <c r="EZZ668" s="167"/>
      <c r="FAA668" s="167"/>
      <c r="FAB668" s="167"/>
      <c r="FAC668" s="167"/>
      <c r="FAD668" s="167"/>
      <c r="FAE668" s="167"/>
      <c r="FAF668" s="167"/>
      <c r="FAG668" s="167"/>
      <c r="FAH668" s="167"/>
      <c r="FAI668" s="167"/>
      <c r="FAJ668" s="167"/>
      <c r="FAK668" s="167"/>
      <c r="FAL668" s="167"/>
      <c r="FAM668" s="167"/>
      <c r="FAN668" s="167"/>
      <c r="FAO668" s="167"/>
      <c r="FAP668" s="167"/>
      <c r="FAQ668" s="167"/>
      <c r="FAR668" s="167"/>
      <c r="FAS668" s="167"/>
      <c r="FAT668" s="167"/>
      <c r="FAU668" s="167"/>
      <c r="FAV668" s="167"/>
      <c r="FAW668" s="167"/>
      <c r="FAX668" s="167"/>
      <c r="FAY668" s="167"/>
      <c r="FAZ668" s="167"/>
      <c r="FBA668" s="167"/>
      <c r="FBB668" s="167"/>
      <c r="FBC668" s="167"/>
      <c r="FBD668" s="167"/>
      <c r="FBE668" s="167"/>
      <c r="FBF668" s="167"/>
      <c r="FBG668" s="167"/>
      <c r="FBH668" s="167"/>
      <c r="FBI668" s="167"/>
      <c r="FBJ668" s="167"/>
      <c r="FBK668" s="167"/>
      <c r="FBL668" s="167"/>
      <c r="FBM668" s="167"/>
      <c r="FBN668" s="167"/>
      <c r="FBO668" s="167"/>
      <c r="FBP668" s="167"/>
      <c r="FBQ668" s="167"/>
      <c r="FBR668" s="167"/>
      <c r="FBS668" s="167"/>
      <c r="FBT668" s="167"/>
      <c r="FBU668" s="167"/>
      <c r="FBV668" s="167"/>
      <c r="FBW668" s="167"/>
      <c r="FBX668" s="167"/>
      <c r="FBY668" s="167"/>
      <c r="FBZ668" s="167"/>
      <c r="FCA668" s="167"/>
      <c r="FCB668" s="167"/>
      <c r="FCC668" s="167"/>
      <c r="FCD668" s="167"/>
      <c r="FCE668" s="167"/>
      <c r="FCF668" s="167"/>
      <c r="FCG668" s="167"/>
      <c r="FCH668" s="167"/>
      <c r="FCI668" s="167"/>
      <c r="FCJ668" s="167"/>
      <c r="FCK668" s="167"/>
      <c r="FCL668" s="167"/>
      <c r="FCM668" s="167"/>
      <c r="FCN668" s="167"/>
      <c r="FCO668" s="167"/>
      <c r="FCP668" s="167"/>
      <c r="FCQ668" s="167"/>
      <c r="FCR668" s="167"/>
      <c r="FCS668" s="167"/>
      <c r="FCT668" s="167"/>
      <c r="FCU668" s="167"/>
      <c r="FCV668" s="167"/>
      <c r="FCW668" s="167"/>
      <c r="FCX668" s="167"/>
      <c r="FCY668" s="167"/>
      <c r="FCZ668" s="167"/>
      <c r="FDA668" s="167"/>
      <c r="FDB668" s="167"/>
      <c r="FDC668" s="167"/>
      <c r="FDD668" s="167"/>
      <c r="FDE668" s="167"/>
      <c r="FDF668" s="167"/>
      <c r="FDG668" s="167"/>
      <c r="FDH668" s="167"/>
      <c r="FDI668" s="167"/>
      <c r="FDJ668" s="167"/>
      <c r="FDK668" s="167"/>
      <c r="FDL668" s="167"/>
      <c r="FDM668" s="167"/>
      <c r="FDN668" s="167"/>
      <c r="FDO668" s="167"/>
      <c r="FDP668" s="167"/>
      <c r="FDQ668" s="167"/>
      <c r="FDR668" s="167"/>
      <c r="FDS668" s="167"/>
      <c r="FDT668" s="167"/>
      <c r="FDU668" s="167"/>
      <c r="FDV668" s="167"/>
      <c r="FDW668" s="167"/>
      <c r="FDX668" s="167"/>
      <c r="FDY668" s="167"/>
      <c r="FDZ668" s="167"/>
      <c r="FEA668" s="167"/>
      <c r="FEB668" s="167"/>
      <c r="FEC668" s="167"/>
      <c r="FED668" s="167"/>
      <c r="FEE668" s="167"/>
      <c r="FEF668" s="167"/>
      <c r="FEG668" s="167"/>
      <c r="FEH668" s="167"/>
      <c r="FEI668" s="167"/>
      <c r="FEJ668" s="167"/>
      <c r="FEK668" s="167"/>
      <c r="FEL668" s="167"/>
      <c r="FEM668" s="167"/>
      <c r="FEN668" s="167"/>
      <c r="FEO668" s="167"/>
      <c r="FEP668" s="167"/>
      <c r="FEQ668" s="167"/>
      <c r="FER668" s="167"/>
      <c r="FES668" s="167"/>
      <c r="FET668" s="167"/>
      <c r="FEU668" s="167"/>
      <c r="FEV668" s="167"/>
      <c r="FEW668" s="167"/>
      <c r="FEX668" s="167"/>
      <c r="FEY668" s="167"/>
      <c r="FEZ668" s="167"/>
      <c r="FFA668" s="167"/>
      <c r="FFB668" s="167"/>
      <c r="FFC668" s="167"/>
      <c r="FFD668" s="167"/>
      <c r="FFE668" s="167"/>
      <c r="FFF668" s="167"/>
      <c r="FFG668" s="167"/>
      <c r="FFH668" s="167"/>
      <c r="FFI668" s="167"/>
      <c r="FFJ668" s="167"/>
      <c r="FFK668" s="167"/>
      <c r="FFL668" s="167"/>
      <c r="FFM668" s="167"/>
      <c r="FFN668" s="167"/>
      <c r="FFO668" s="167"/>
      <c r="FFP668" s="167"/>
      <c r="FFQ668" s="167"/>
      <c r="FFR668" s="167"/>
      <c r="FFS668" s="167"/>
      <c r="FFT668" s="167"/>
      <c r="FFU668" s="167"/>
      <c r="FFV668" s="167"/>
      <c r="FFW668" s="167"/>
      <c r="FFX668" s="167"/>
      <c r="FFY668" s="167"/>
      <c r="FFZ668" s="167"/>
      <c r="FGA668" s="167"/>
      <c r="FGB668" s="167"/>
      <c r="FGC668" s="167"/>
      <c r="FGD668" s="167"/>
      <c r="FGE668" s="167"/>
      <c r="FGF668" s="167"/>
      <c r="FGG668" s="167"/>
      <c r="FGH668" s="167"/>
      <c r="FGI668" s="167"/>
      <c r="FGJ668" s="167"/>
      <c r="FGK668" s="167"/>
      <c r="FGL668" s="167"/>
      <c r="FGM668" s="167"/>
      <c r="FGN668" s="167"/>
      <c r="FGO668" s="167"/>
      <c r="FGP668" s="167"/>
      <c r="FGQ668" s="167"/>
      <c r="FGR668" s="167"/>
      <c r="FGS668" s="167"/>
      <c r="FGT668" s="167"/>
      <c r="FGU668" s="167"/>
      <c r="FGV668" s="167"/>
      <c r="FGW668" s="167"/>
      <c r="FGX668" s="167"/>
      <c r="FGY668" s="167"/>
      <c r="FGZ668" s="167"/>
      <c r="FHA668" s="167"/>
      <c r="FHB668" s="167"/>
      <c r="FHC668" s="167"/>
      <c r="FHD668" s="167"/>
      <c r="FHE668" s="167"/>
      <c r="FHF668" s="167"/>
      <c r="FHG668" s="167"/>
      <c r="FHH668" s="167"/>
      <c r="FHI668" s="167"/>
      <c r="FHJ668" s="167"/>
      <c r="FHK668" s="167"/>
      <c r="FHL668" s="167"/>
      <c r="FHM668" s="167"/>
      <c r="FHN668" s="167"/>
      <c r="FHO668" s="167"/>
      <c r="FHP668" s="167"/>
      <c r="FHQ668" s="167"/>
      <c r="FHR668" s="167"/>
      <c r="FHS668" s="167"/>
      <c r="FHT668" s="167"/>
      <c r="FHU668" s="167"/>
      <c r="FHV668" s="167"/>
      <c r="FHW668" s="167"/>
      <c r="FHX668" s="167"/>
      <c r="FHY668" s="167"/>
      <c r="FHZ668" s="167"/>
      <c r="FIA668" s="167"/>
      <c r="FIB668" s="167"/>
      <c r="FIC668" s="167"/>
      <c r="FID668" s="167"/>
      <c r="FIE668" s="167"/>
      <c r="FIF668" s="167"/>
      <c r="FIG668" s="167"/>
      <c r="FIH668" s="167"/>
      <c r="FII668" s="167"/>
      <c r="FIJ668" s="167"/>
      <c r="FIK668" s="167"/>
      <c r="FIL668" s="167"/>
      <c r="FIM668" s="167"/>
      <c r="FIN668" s="167"/>
      <c r="FIO668" s="167"/>
      <c r="FIP668" s="167"/>
      <c r="FIQ668" s="167"/>
      <c r="FIR668" s="167"/>
      <c r="FIS668" s="167"/>
      <c r="FIT668" s="167"/>
      <c r="FIU668" s="167"/>
      <c r="FIV668" s="167"/>
      <c r="FIW668" s="167"/>
      <c r="FIX668" s="167"/>
      <c r="FIY668" s="167"/>
      <c r="FIZ668" s="167"/>
      <c r="FJA668" s="167"/>
      <c r="FJB668" s="167"/>
      <c r="FJC668" s="167"/>
      <c r="FJD668" s="167"/>
      <c r="FJE668" s="167"/>
      <c r="FJF668" s="167"/>
      <c r="FJG668" s="167"/>
      <c r="FJH668" s="167"/>
      <c r="FJI668" s="167"/>
      <c r="FJJ668" s="167"/>
      <c r="FJK668" s="167"/>
      <c r="FJL668" s="167"/>
      <c r="FJM668" s="167"/>
      <c r="FJN668" s="167"/>
      <c r="FJO668" s="167"/>
      <c r="FJP668" s="167"/>
      <c r="FJQ668" s="167"/>
      <c r="FJR668" s="167"/>
      <c r="FJS668" s="167"/>
      <c r="FJT668" s="167"/>
      <c r="FJU668" s="167"/>
      <c r="FJV668" s="167"/>
      <c r="FJW668" s="167"/>
      <c r="FJX668" s="167"/>
      <c r="FJY668" s="167"/>
      <c r="FJZ668" s="167"/>
      <c r="FKA668" s="167"/>
      <c r="FKB668" s="167"/>
      <c r="FKC668" s="167"/>
      <c r="FKD668" s="167"/>
      <c r="FKE668" s="167"/>
      <c r="FKF668" s="167"/>
      <c r="FKG668" s="167"/>
      <c r="FKH668" s="167"/>
      <c r="FKI668" s="167"/>
      <c r="FKJ668" s="167"/>
      <c r="FKK668" s="167"/>
      <c r="FKL668" s="167"/>
      <c r="FKM668" s="167"/>
      <c r="FKN668" s="167"/>
      <c r="FKO668" s="167"/>
      <c r="FKP668" s="167"/>
      <c r="FKQ668" s="167"/>
      <c r="FKR668" s="167"/>
      <c r="FKS668" s="167"/>
      <c r="FKT668" s="167"/>
      <c r="FKU668" s="167"/>
      <c r="FKV668" s="167"/>
      <c r="FKW668" s="167"/>
      <c r="FKX668" s="167"/>
      <c r="FKY668" s="167"/>
      <c r="FKZ668" s="167"/>
      <c r="FLA668" s="167"/>
      <c r="FLB668" s="167"/>
      <c r="FLC668" s="167"/>
      <c r="FLD668" s="167"/>
      <c r="FLE668" s="167"/>
      <c r="FLF668" s="167"/>
      <c r="FLG668" s="167"/>
      <c r="FLH668" s="167"/>
      <c r="FLI668" s="167"/>
      <c r="FLJ668" s="167"/>
      <c r="FLK668" s="167"/>
      <c r="FLL668" s="167"/>
      <c r="FLM668" s="167"/>
      <c r="FLN668" s="167"/>
      <c r="FLO668" s="167"/>
      <c r="FLP668" s="167"/>
      <c r="FLQ668" s="167"/>
      <c r="FLR668" s="167"/>
      <c r="FLS668" s="167"/>
      <c r="FLT668" s="167"/>
      <c r="FLU668" s="167"/>
      <c r="FLV668" s="167"/>
      <c r="FLW668" s="167"/>
      <c r="FLX668" s="167"/>
      <c r="FLY668" s="167"/>
      <c r="FLZ668" s="167"/>
      <c r="FMA668" s="167"/>
      <c r="FMB668" s="167"/>
      <c r="FMC668" s="167"/>
      <c r="FMD668" s="167"/>
      <c r="FME668" s="167"/>
      <c r="FMF668" s="167"/>
      <c r="FMG668" s="167"/>
      <c r="FMH668" s="167"/>
      <c r="FMI668" s="167"/>
      <c r="FMJ668" s="167"/>
      <c r="FMK668" s="167"/>
      <c r="FML668" s="167"/>
      <c r="FMM668" s="167"/>
      <c r="FMN668" s="167"/>
      <c r="FMO668" s="167"/>
      <c r="FMP668" s="167"/>
      <c r="FMQ668" s="167"/>
      <c r="FMR668" s="167"/>
      <c r="FMS668" s="167"/>
      <c r="FMT668" s="167"/>
      <c r="FMU668" s="167"/>
      <c r="FMV668" s="167"/>
      <c r="FMW668" s="167"/>
      <c r="FMX668" s="167"/>
      <c r="FMY668" s="167"/>
      <c r="FMZ668" s="167"/>
      <c r="FNA668" s="167"/>
      <c r="FNB668" s="167"/>
      <c r="FNC668" s="167"/>
      <c r="FND668" s="167"/>
      <c r="FNE668" s="167"/>
      <c r="FNF668" s="167"/>
      <c r="FNG668" s="167"/>
      <c r="FNH668" s="167"/>
      <c r="FNI668" s="167"/>
      <c r="FNJ668" s="167"/>
      <c r="FNK668" s="167"/>
      <c r="FNL668" s="167"/>
      <c r="FNM668" s="167"/>
      <c r="FNN668" s="167"/>
      <c r="FNO668" s="167"/>
      <c r="FNP668" s="167"/>
      <c r="FNQ668" s="167"/>
      <c r="FNR668" s="167"/>
      <c r="FNS668" s="167"/>
      <c r="FNT668" s="167"/>
      <c r="FNU668" s="167"/>
      <c r="FNV668" s="167"/>
      <c r="FNW668" s="167"/>
      <c r="FNX668" s="167"/>
      <c r="FNY668" s="167"/>
      <c r="FNZ668" s="167"/>
      <c r="FOA668" s="167"/>
      <c r="FOB668" s="167"/>
      <c r="FOC668" s="167"/>
      <c r="FOD668" s="167"/>
      <c r="FOE668" s="167"/>
      <c r="FOF668" s="167"/>
      <c r="FOG668" s="167"/>
      <c r="FOH668" s="167"/>
      <c r="FOI668" s="167"/>
      <c r="FOJ668" s="167"/>
      <c r="FOK668" s="167"/>
      <c r="FOL668" s="167"/>
      <c r="FOM668" s="167"/>
      <c r="FON668" s="167"/>
      <c r="FOO668" s="167"/>
      <c r="FOP668" s="167"/>
      <c r="FOQ668" s="167"/>
      <c r="FOR668" s="167"/>
      <c r="FOS668" s="167"/>
      <c r="FOT668" s="167"/>
      <c r="FOU668" s="167"/>
      <c r="FOV668" s="167"/>
      <c r="FOW668" s="167"/>
      <c r="FOX668" s="167"/>
      <c r="FOY668" s="167"/>
      <c r="FOZ668" s="167"/>
      <c r="FPA668" s="167"/>
      <c r="FPB668" s="167"/>
      <c r="FPC668" s="167"/>
      <c r="FPD668" s="167"/>
      <c r="FPE668" s="167"/>
      <c r="FPF668" s="167"/>
      <c r="FPG668" s="167"/>
      <c r="FPH668" s="167"/>
      <c r="FPI668" s="167"/>
      <c r="FPJ668" s="167"/>
      <c r="FPK668" s="167"/>
      <c r="FPL668" s="167"/>
      <c r="FPM668" s="167"/>
      <c r="FPN668" s="167"/>
      <c r="FPO668" s="167"/>
      <c r="FPP668" s="167"/>
      <c r="FPQ668" s="167"/>
      <c r="FPR668" s="167"/>
      <c r="FPS668" s="167"/>
      <c r="FPT668" s="167"/>
      <c r="FPU668" s="167"/>
      <c r="FPV668" s="167"/>
      <c r="FPW668" s="167"/>
      <c r="FPX668" s="167"/>
      <c r="FPY668" s="167"/>
      <c r="FPZ668" s="167"/>
      <c r="FQA668" s="167"/>
      <c r="FQB668" s="167"/>
      <c r="FQC668" s="167"/>
      <c r="FQD668" s="167"/>
      <c r="FQE668" s="167"/>
      <c r="FQF668" s="167"/>
      <c r="FQG668" s="167"/>
      <c r="FQH668" s="167"/>
      <c r="FQI668" s="167"/>
      <c r="FQJ668" s="167"/>
      <c r="FQK668" s="167"/>
      <c r="FQL668" s="167"/>
      <c r="FQM668" s="167"/>
      <c r="FQN668" s="167"/>
      <c r="FQO668" s="167"/>
      <c r="FQP668" s="167"/>
      <c r="FQQ668" s="167"/>
      <c r="FQR668" s="167"/>
      <c r="FQS668" s="167"/>
      <c r="FQT668" s="167"/>
      <c r="FQU668" s="167"/>
      <c r="FQV668" s="167"/>
      <c r="FQW668" s="167"/>
      <c r="FQX668" s="167"/>
      <c r="FQY668" s="167"/>
      <c r="FQZ668" s="167"/>
      <c r="FRA668" s="167"/>
      <c r="FRB668" s="167"/>
      <c r="FRC668" s="167"/>
      <c r="FRD668" s="167"/>
      <c r="FRE668" s="167"/>
      <c r="FRF668" s="167"/>
      <c r="FRG668" s="167"/>
      <c r="FRH668" s="167"/>
      <c r="FRI668" s="167"/>
      <c r="FRJ668" s="167"/>
      <c r="FRK668" s="167"/>
      <c r="FRL668" s="167"/>
      <c r="FRM668" s="167"/>
      <c r="FRN668" s="167"/>
      <c r="FRO668" s="167"/>
      <c r="FRP668" s="167"/>
      <c r="FRQ668" s="167"/>
      <c r="FRR668" s="167"/>
      <c r="FRS668" s="167"/>
      <c r="FRT668" s="167"/>
      <c r="FRU668" s="167"/>
      <c r="FRV668" s="167"/>
      <c r="FRW668" s="167"/>
      <c r="FRX668" s="167"/>
      <c r="FRY668" s="167"/>
      <c r="FRZ668" s="167"/>
      <c r="FSA668" s="167"/>
      <c r="FSB668" s="167"/>
      <c r="FSC668" s="167"/>
      <c r="FSD668" s="167"/>
      <c r="FSE668" s="167"/>
      <c r="FSF668" s="167"/>
      <c r="FSG668" s="167"/>
      <c r="FSH668" s="167"/>
      <c r="FSI668" s="167"/>
      <c r="FSJ668" s="167"/>
      <c r="FSK668" s="167"/>
      <c r="FSL668" s="167"/>
      <c r="FSM668" s="167"/>
      <c r="FSN668" s="167"/>
      <c r="FSO668" s="167"/>
      <c r="FSP668" s="167"/>
      <c r="FSQ668" s="167"/>
      <c r="FSR668" s="167"/>
      <c r="FSS668" s="167"/>
      <c r="FST668" s="167"/>
      <c r="FSU668" s="167"/>
      <c r="FSV668" s="167"/>
      <c r="FSW668" s="167"/>
      <c r="FSX668" s="167"/>
      <c r="FSY668" s="167"/>
      <c r="FSZ668" s="167"/>
      <c r="FTA668" s="167"/>
      <c r="FTB668" s="167"/>
      <c r="FTC668" s="167"/>
      <c r="FTD668" s="167"/>
      <c r="FTE668" s="167"/>
      <c r="FTF668" s="167"/>
      <c r="FTG668" s="167"/>
      <c r="FTH668" s="167"/>
      <c r="FTI668" s="167"/>
      <c r="FTJ668" s="167"/>
      <c r="FTK668" s="167"/>
      <c r="FTL668" s="167"/>
      <c r="FTM668" s="167"/>
      <c r="FTN668" s="167"/>
      <c r="FTO668" s="167"/>
      <c r="FTP668" s="167"/>
      <c r="FTQ668" s="167"/>
      <c r="FTR668" s="167"/>
      <c r="FTS668" s="167"/>
      <c r="FTT668" s="167"/>
      <c r="FTU668" s="167"/>
      <c r="FTV668" s="167"/>
      <c r="FTW668" s="167"/>
      <c r="FTX668" s="167"/>
      <c r="FTY668" s="167"/>
      <c r="FTZ668" s="167"/>
      <c r="FUA668" s="167"/>
      <c r="FUB668" s="167"/>
      <c r="FUC668" s="167"/>
      <c r="FUD668" s="167"/>
      <c r="FUE668" s="167"/>
      <c r="FUF668" s="167"/>
      <c r="FUG668" s="167"/>
      <c r="FUH668" s="167"/>
      <c r="FUI668" s="167"/>
      <c r="FUJ668" s="167"/>
      <c r="FUK668" s="167"/>
      <c r="FUL668" s="167"/>
      <c r="FUM668" s="167"/>
      <c r="FUN668" s="167"/>
      <c r="FUO668" s="167"/>
      <c r="FUP668" s="167"/>
      <c r="FUQ668" s="167"/>
      <c r="FUR668" s="167"/>
      <c r="FUS668" s="167"/>
      <c r="FUT668" s="167"/>
      <c r="FUU668" s="167"/>
      <c r="FUV668" s="167"/>
      <c r="FUW668" s="167"/>
      <c r="FUX668" s="167"/>
      <c r="FUY668" s="167"/>
      <c r="FUZ668" s="167"/>
      <c r="FVA668" s="167"/>
      <c r="FVB668" s="167"/>
      <c r="FVC668" s="167"/>
      <c r="FVD668" s="167"/>
      <c r="FVE668" s="167"/>
      <c r="FVF668" s="167"/>
      <c r="FVG668" s="167"/>
      <c r="FVH668" s="167"/>
      <c r="FVI668" s="167"/>
      <c r="FVJ668" s="167"/>
      <c r="FVK668" s="167"/>
      <c r="FVL668" s="167"/>
      <c r="FVM668" s="167"/>
      <c r="FVN668" s="167"/>
      <c r="FVO668" s="167"/>
      <c r="FVP668" s="167"/>
      <c r="FVQ668" s="167"/>
      <c r="FVR668" s="167"/>
      <c r="FVS668" s="167"/>
      <c r="FVT668" s="167"/>
      <c r="FVU668" s="167"/>
      <c r="FVV668" s="167"/>
      <c r="FVW668" s="167"/>
      <c r="FVX668" s="167"/>
      <c r="FVY668" s="167"/>
      <c r="FVZ668" s="167"/>
      <c r="FWA668" s="167"/>
      <c r="FWB668" s="167"/>
      <c r="FWC668" s="167"/>
      <c r="FWD668" s="167"/>
      <c r="FWE668" s="167"/>
      <c r="FWF668" s="167"/>
      <c r="FWG668" s="167"/>
      <c r="FWH668" s="167"/>
      <c r="FWI668" s="167"/>
      <c r="FWJ668" s="167"/>
      <c r="FWK668" s="167"/>
      <c r="FWL668" s="167"/>
      <c r="FWM668" s="167"/>
      <c r="FWN668" s="167"/>
      <c r="FWO668" s="167"/>
      <c r="FWP668" s="167"/>
      <c r="FWQ668" s="167"/>
      <c r="FWR668" s="167"/>
      <c r="FWS668" s="167"/>
      <c r="FWT668" s="167"/>
      <c r="FWU668" s="167"/>
      <c r="FWV668" s="167"/>
      <c r="FWW668" s="167"/>
      <c r="FWX668" s="167"/>
      <c r="FWY668" s="167"/>
      <c r="FWZ668" s="167"/>
      <c r="FXA668" s="167"/>
      <c r="FXB668" s="167"/>
      <c r="FXC668" s="167"/>
      <c r="FXD668" s="167"/>
      <c r="FXE668" s="167"/>
      <c r="FXF668" s="167"/>
      <c r="FXG668" s="167"/>
      <c r="FXH668" s="167"/>
      <c r="FXI668" s="167"/>
      <c r="FXJ668" s="167"/>
      <c r="FXK668" s="167"/>
      <c r="FXL668" s="167"/>
      <c r="FXM668" s="167"/>
      <c r="FXN668" s="167"/>
      <c r="FXO668" s="167"/>
      <c r="FXP668" s="167"/>
      <c r="FXQ668" s="167"/>
      <c r="FXR668" s="167"/>
      <c r="FXS668" s="167"/>
      <c r="FXT668" s="167"/>
      <c r="FXU668" s="167"/>
      <c r="FXV668" s="167"/>
      <c r="FXW668" s="167"/>
      <c r="FXX668" s="167"/>
      <c r="FXY668" s="167"/>
      <c r="FXZ668" s="167"/>
      <c r="FYA668" s="167"/>
      <c r="FYB668" s="167"/>
      <c r="FYC668" s="167"/>
      <c r="FYD668" s="167"/>
      <c r="FYE668" s="167"/>
      <c r="FYF668" s="167"/>
      <c r="FYG668" s="167"/>
      <c r="FYH668" s="167"/>
      <c r="FYI668" s="167"/>
      <c r="FYJ668" s="167"/>
      <c r="FYK668" s="167"/>
      <c r="FYL668" s="167"/>
      <c r="FYM668" s="167"/>
      <c r="FYN668" s="167"/>
      <c r="FYO668" s="167"/>
      <c r="FYP668" s="167"/>
      <c r="FYQ668" s="167"/>
      <c r="FYR668" s="167"/>
      <c r="FYS668" s="167"/>
      <c r="FYT668" s="167"/>
      <c r="FYU668" s="167"/>
      <c r="FYV668" s="167"/>
      <c r="FYW668" s="167"/>
      <c r="FYX668" s="167"/>
      <c r="FYY668" s="167"/>
      <c r="FYZ668" s="167"/>
      <c r="FZA668" s="167"/>
      <c r="FZB668" s="167"/>
      <c r="FZC668" s="167"/>
      <c r="FZD668" s="167"/>
      <c r="FZE668" s="167"/>
      <c r="FZF668" s="167"/>
      <c r="FZG668" s="167"/>
      <c r="FZH668" s="167"/>
      <c r="FZI668" s="167"/>
      <c r="FZJ668" s="167"/>
      <c r="FZK668" s="167"/>
      <c r="FZL668" s="167"/>
      <c r="FZM668" s="167"/>
      <c r="FZN668" s="167"/>
      <c r="FZO668" s="167"/>
      <c r="FZP668" s="167"/>
      <c r="FZQ668" s="167"/>
      <c r="FZR668" s="167"/>
      <c r="FZS668" s="167"/>
      <c r="FZT668" s="167"/>
      <c r="FZU668" s="167"/>
      <c r="FZV668" s="167"/>
      <c r="FZW668" s="167"/>
      <c r="FZX668" s="167"/>
      <c r="FZY668" s="167"/>
      <c r="FZZ668" s="167"/>
      <c r="GAA668" s="167"/>
      <c r="GAB668" s="167"/>
      <c r="GAC668" s="167"/>
      <c r="GAD668" s="167"/>
      <c r="GAE668" s="167"/>
      <c r="GAF668" s="167"/>
      <c r="GAG668" s="167"/>
      <c r="GAH668" s="167"/>
      <c r="GAI668" s="167"/>
      <c r="GAJ668" s="167"/>
      <c r="GAK668" s="167"/>
      <c r="GAL668" s="167"/>
      <c r="GAM668" s="167"/>
      <c r="GAN668" s="167"/>
      <c r="GAO668" s="167"/>
      <c r="GAP668" s="167"/>
      <c r="GAQ668" s="167"/>
      <c r="GAR668" s="167"/>
      <c r="GAS668" s="167"/>
      <c r="GAT668" s="167"/>
      <c r="GAU668" s="167"/>
      <c r="GAV668" s="167"/>
      <c r="GAW668" s="167"/>
      <c r="GAX668" s="167"/>
      <c r="GAY668" s="167"/>
      <c r="GAZ668" s="167"/>
      <c r="GBA668" s="167"/>
      <c r="GBB668" s="167"/>
      <c r="GBC668" s="167"/>
      <c r="GBD668" s="167"/>
      <c r="GBE668" s="167"/>
      <c r="GBF668" s="167"/>
      <c r="GBG668" s="167"/>
      <c r="GBH668" s="167"/>
      <c r="GBI668" s="167"/>
      <c r="GBJ668" s="167"/>
      <c r="GBK668" s="167"/>
      <c r="GBL668" s="167"/>
      <c r="GBM668" s="167"/>
      <c r="GBN668" s="167"/>
      <c r="GBO668" s="167"/>
      <c r="GBP668" s="167"/>
      <c r="GBQ668" s="167"/>
      <c r="GBR668" s="167"/>
      <c r="GBS668" s="167"/>
      <c r="GBT668" s="167"/>
      <c r="GBU668" s="167"/>
      <c r="GBV668" s="167"/>
      <c r="GBW668" s="167"/>
      <c r="GBX668" s="167"/>
      <c r="GBY668" s="167"/>
      <c r="GBZ668" s="167"/>
      <c r="GCA668" s="167"/>
      <c r="GCB668" s="167"/>
      <c r="GCC668" s="167"/>
      <c r="GCD668" s="167"/>
      <c r="GCE668" s="167"/>
      <c r="GCF668" s="167"/>
      <c r="GCG668" s="167"/>
      <c r="GCH668" s="167"/>
      <c r="GCI668" s="167"/>
      <c r="GCJ668" s="167"/>
      <c r="GCK668" s="167"/>
      <c r="GCL668" s="167"/>
      <c r="GCM668" s="167"/>
      <c r="GCN668" s="167"/>
      <c r="GCO668" s="167"/>
      <c r="GCP668" s="167"/>
      <c r="GCQ668" s="167"/>
      <c r="GCR668" s="167"/>
      <c r="GCS668" s="167"/>
      <c r="GCT668" s="167"/>
      <c r="GCU668" s="167"/>
      <c r="GCV668" s="167"/>
      <c r="GCW668" s="167"/>
      <c r="GCX668" s="167"/>
      <c r="GCY668" s="167"/>
      <c r="GCZ668" s="167"/>
      <c r="GDA668" s="167"/>
      <c r="GDB668" s="167"/>
      <c r="GDC668" s="167"/>
      <c r="GDD668" s="167"/>
      <c r="GDE668" s="167"/>
      <c r="GDF668" s="167"/>
      <c r="GDG668" s="167"/>
      <c r="GDH668" s="167"/>
      <c r="GDI668" s="167"/>
      <c r="GDJ668" s="167"/>
      <c r="GDK668" s="167"/>
      <c r="GDL668" s="167"/>
      <c r="GDM668" s="167"/>
      <c r="GDN668" s="167"/>
      <c r="GDO668" s="167"/>
      <c r="GDP668" s="167"/>
      <c r="GDQ668" s="167"/>
      <c r="GDR668" s="167"/>
      <c r="GDS668" s="167"/>
      <c r="GDT668" s="167"/>
      <c r="GDU668" s="167"/>
      <c r="GDV668" s="167"/>
      <c r="GDW668" s="167"/>
      <c r="GDX668" s="167"/>
      <c r="GDY668" s="167"/>
      <c r="GDZ668" s="167"/>
      <c r="GEA668" s="167"/>
      <c r="GEB668" s="167"/>
      <c r="GEC668" s="167"/>
      <c r="GED668" s="167"/>
      <c r="GEE668" s="167"/>
      <c r="GEF668" s="167"/>
      <c r="GEG668" s="167"/>
      <c r="GEH668" s="167"/>
      <c r="GEI668" s="167"/>
      <c r="GEJ668" s="167"/>
      <c r="GEK668" s="167"/>
      <c r="GEL668" s="167"/>
      <c r="GEM668" s="167"/>
      <c r="GEN668" s="167"/>
      <c r="GEO668" s="167"/>
      <c r="GEP668" s="167"/>
      <c r="GEQ668" s="167"/>
      <c r="GER668" s="167"/>
      <c r="GES668" s="167"/>
      <c r="GET668" s="167"/>
      <c r="GEU668" s="167"/>
      <c r="GEV668" s="167"/>
      <c r="GEW668" s="167"/>
      <c r="GEX668" s="167"/>
      <c r="GEY668" s="167"/>
      <c r="GEZ668" s="167"/>
      <c r="GFA668" s="167"/>
      <c r="GFB668" s="167"/>
      <c r="GFC668" s="167"/>
      <c r="GFD668" s="167"/>
      <c r="GFE668" s="167"/>
      <c r="GFF668" s="167"/>
      <c r="GFG668" s="167"/>
      <c r="GFH668" s="167"/>
      <c r="GFI668" s="167"/>
      <c r="GFJ668" s="167"/>
      <c r="GFK668" s="167"/>
      <c r="GFL668" s="167"/>
      <c r="GFM668" s="167"/>
      <c r="GFN668" s="167"/>
      <c r="GFO668" s="167"/>
      <c r="GFP668" s="167"/>
      <c r="GFQ668" s="167"/>
      <c r="GFR668" s="167"/>
      <c r="GFS668" s="167"/>
      <c r="GFT668" s="167"/>
      <c r="GFU668" s="167"/>
      <c r="GFV668" s="167"/>
      <c r="GFW668" s="167"/>
      <c r="GFX668" s="167"/>
      <c r="GFY668" s="167"/>
      <c r="GFZ668" s="167"/>
      <c r="GGA668" s="167"/>
      <c r="GGB668" s="167"/>
      <c r="GGC668" s="167"/>
      <c r="GGD668" s="167"/>
      <c r="GGE668" s="167"/>
      <c r="GGF668" s="167"/>
      <c r="GGG668" s="167"/>
      <c r="GGH668" s="167"/>
      <c r="GGI668" s="167"/>
      <c r="GGJ668" s="167"/>
      <c r="GGK668" s="167"/>
      <c r="GGL668" s="167"/>
      <c r="GGM668" s="167"/>
      <c r="GGN668" s="167"/>
      <c r="GGO668" s="167"/>
      <c r="GGP668" s="167"/>
      <c r="GGQ668" s="167"/>
      <c r="GGR668" s="167"/>
      <c r="GGS668" s="167"/>
      <c r="GGT668" s="167"/>
      <c r="GGU668" s="167"/>
      <c r="GGV668" s="167"/>
      <c r="GGW668" s="167"/>
      <c r="GGX668" s="167"/>
      <c r="GGY668" s="167"/>
      <c r="GGZ668" s="167"/>
      <c r="GHA668" s="167"/>
      <c r="GHB668" s="167"/>
      <c r="GHC668" s="167"/>
      <c r="GHD668" s="167"/>
      <c r="GHE668" s="167"/>
      <c r="GHF668" s="167"/>
      <c r="GHG668" s="167"/>
      <c r="GHH668" s="167"/>
      <c r="GHI668" s="167"/>
      <c r="GHJ668" s="167"/>
      <c r="GHK668" s="167"/>
      <c r="GHL668" s="167"/>
      <c r="GHM668" s="167"/>
      <c r="GHN668" s="167"/>
      <c r="GHO668" s="167"/>
      <c r="GHP668" s="167"/>
      <c r="GHQ668" s="167"/>
      <c r="GHR668" s="167"/>
      <c r="GHS668" s="167"/>
      <c r="GHT668" s="167"/>
      <c r="GHU668" s="167"/>
      <c r="GHV668" s="167"/>
      <c r="GHW668" s="167"/>
      <c r="GHX668" s="167"/>
      <c r="GHY668" s="167"/>
      <c r="GHZ668" s="167"/>
      <c r="GIA668" s="167"/>
      <c r="GIB668" s="167"/>
      <c r="GIC668" s="167"/>
      <c r="GID668" s="167"/>
      <c r="GIE668" s="167"/>
      <c r="GIF668" s="167"/>
      <c r="GIG668" s="167"/>
      <c r="GIH668" s="167"/>
      <c r="GII668" s="167"/>
      <c r="GIJ668" s="167"/>
      <c r="GIK668" s="167"/>
      <c r="GIL668" s="167"/>
      <c r="GIM668" s="167"/>
      <c r="GIN668" s="167"/>
      <c r="GIO668" s="167"/>
      <c r="GIP668" s="167"/>
      <c r="GIQ668" s="167"/>
      <c r="GIR668" s="167"/>
      <c r="GIS668" s="167"/>
      <c r="GIT668" s="167"/>
      <c r="GIU668" s="167"/>
      <c r="GIV668" s="167"/>
      <c r="GIW668" s="167"/>
      <c r="GIX668" s="167"/>
      <c r="GIY668" s="167"/>
      <c r="GIZ668" s="167"/>
      <c r="GJA668" s="167"/>
      <c r="GJB668" s="167"/>
      <c r="GJC668" s="167"/>
      <c r="GJD668" s="167"/>
      <c r="GJE668" s="167"/>
      <c r="GJF668" s="167"/>
      <c r="GJG668" s="167"/>
      <c r="GJH668" s="167"/>
      <c r="GJI668" s="167"/>
      <c r="GJJ668" s="167"/>
      <c r="GJK668" s="167"/>
      <c r="GJL668" s="167"/>
      <c r="GJM668" s="167"/>
      <c r="GJN668" s="167"/>
      <c r="GJO668" s="167"/>
      <c r="GJP668" s="167"/>
      <c r="GJQ668" s="167"/>
      <c r="GJR668" s="167"/>
      <c r="GJS668" s="167"/>
      <c r="GJT668" s="167"/>
      <c r="GJU668" s="167"/>
      <c r="GJV668" s="167"/>
      <c r="GJW668" s="167"/>
      <c r="GJX668" s="167"/>
      <c r="GJY668" s="167"/>
      <c r="GJZ668" s="167"/>
      <c r="GKA668" s="167"/>
      <c r="GKB668" s="167"/>
      <c r="GKC668" s="167"/>
      <c r="GKD668" s="167"/>
      <c r="GKE668" s="167"/>
      <c r="GKF668" s="167"/>
      <c r="GKG668" s="167"/>
      <c r="GKH668" s="167"/>
      <c r="GKI668" s="167"/>
      <c r="GKJ668" s="167"/>
      <c r="GKK668" s="167"/>
      <c r="GKL668" s="167"/>
      <c r="GKM668" s="167"/>
      <c r="GKN668" s="167"/>
      <c r="GKO668" s="167"/>
      <c r="GKP668" s="167"/>
      <c r="GKQ668" s="167"/>
      <c r="GKR668" s="167"/>
      <c r="GKS668" s="167"/>
      <c r="GKT668" s="167"/>
      <c r="GKU668" s="167"/>
      <c r="GKV668" s="167"/>
      <c r="GKW668" s="167"/>
      <c r="GKX668" s="167"/>
      <c r="GKY668" s="167"/>
      <c r="GKZ668" s="167"/>
      <c r="GLA668" s="167"/>
      <c r="GLB668" s="167"/>
      <c r="GLC668" s="167"/>
      <c r="GLD668" s="167"/>
      <c r="GLE668" s="167"/>
      <c r="GLF668" s="167"/>
      <c r="GLG668" s="167"/>
      <c r="GLH668" s="167"/>
      <c r="GLI668" s="167"/>
      <c r="GLJ668" s="167"/>
      <c r="GLK668" s="167"/>
      <c r="GLL668" s="167"/>
      <c r="GLM668" s="167"/>
      <c r="GLN668" s="167"/>
      <c r="GLO668" s="167"/>
      <c r="GLP668" s="167"/>
      <c r="GLQ668" s="167"/>
      <c r="GLR668" s="167"/>
      <c r="GLS668" s="167"/>
      <c r="GLT668" s="167"/>
      <c r="GLU668" s="167"/>
      <c r="GLV668" s="167"/>
      <c r="GLW668" s="167"/>
      <c r="GLX668" s="167"/>
      <c r="GLY668" s="167"/>
      <c r="GLZ668" s="167"/>
      <c r="GMA668" s="167"/>
      <c r="GMB668" s="167"/>
      <c r="GMC668" s="167"/>
      <c r="GMD668" s="167"/>
      <c r="GME668" s="167"/>
      <c r="GMF668" s="167"/>
      <c r="GMG668" s="167"/>
      <c r="GMH668" s="167"/>
      <c r="GMI668" s="167"/>
      <c r="GMJ668" s="167"/>
      <c r="GMK668" s="167"/>
      <c r="GML668" s="167"/>
      <c r="GMM668" s="167"/>
      <c r="GMN668" s="167"/>
      <c r="GMO668" s="167"/>
      <c r="GMP668" s="167"/>
      <c r="GMQ668" s="167"/>
      <c r="GMR668" s="167"/>
      <c r="GMS668" s="167"/>
      <c r="GMT668" s="167"/>
      <c r="GMU668" s="167"/>
      <c r="GMV668" s="167"/>
      <c r="GMW668" s="167"/>
      <c r="GMX668" s="167"/>
      <c r="GMY668" s="167"/>
      <c r="GMZ668" s="167"/>
      <c r="GNA668" s="167"/>
      <c r="GNB668" s="167"/>
      <c r="GNC668" s="167"/>
      <c r="GND668" s="167"/>
      <c r="GNE668" s="167"/>
      <c r="GNF668" s="167"/>
      <c r="GNG668" s="167"/>
      <c r="GNH668" s="167"/>
      <c r="GNI668" s="167"/>
      <c r="GNJ668" s="167"/>
      <c r="GNK668" s="167"/>
      <c r="GNL668" s="167"/>
      <c r="GNM668" s="167"/>
      <c r="GNN668" s="167"/>
      <c r="GNO668" s="167"/>
      <c r="GNP668" s="167"/>
      <c r="GNQ668" s="167"/>
      <c r="GNR668" s="167"/>
      <c r="GNS668" s="167"/>
      <c r="GNT668" s="167"/>
      <c r="GNU668" s="167"/>
      <c r="GNV668" s="167"/>
      <c r="GNW668" s="167"/>
      <c r="GNX668" s="167"/>
      <c r="GNY668" s="167"/>
      <c r="GNZ668" s="167"/>
      <c r="GOA668" s="167"/>
      <c r="GOB668" s="167"/>
      <c r="GOC668" s="167"/>
      <c r="GOD668" s="167"/>
      <c r="GOE668" s="167"/>
      <c r="GOF668" s="167"/>
      <c r="GOG668" s="167"/>
      <c r="GOH668" s="167"/>
      <c r="GOI668" s="167"/>
      <c r="GOJ668" s="167"/>
      <c r="GOK668" s="167"/>
      <c r="GOL668" s="167"/>
      <c r="GOM668" s="167"/>
      <c r="GON668" s="167"/>
      <c r="GOO668" s="167"/>
      <c r="GOP668" s="167"/>
      <c r="GOQ668" s="167"/>
      <c r="GOR668" s="167"/>
      <c r="GOS668" s="167"/>
      <c r="GOT668" s="167"/>
      <c r="GOU668" s="167"/>
      <c r="GOV668" s="167"/>
      <c r="GOW668" s="167"/>
      <c r="GOX668" s="167"/>
      <c r="GOY668" s="167"/>
      <c r="GOZ668" s="167"/>
      <c r="GPA668" s="167"/>
      <c r="GPB668" s="167"/>
      <c r="GPC668" s="167"/>
      <c r="GPD668" s="167"/>
      <c r="GPE668" s="167"/>
      <c r="GPF668" s="167"/>
      <c r="GPG668" s="167"/>
      <c r="GPH668" s="167"/>
      <c r="GPI668" s="167"/>
      <c r="GPJ668" s="167"/>
      <c r="GPK668" s="167"/>
      <c r="GPL668" s="167"/>
      <c r="GPM668" s="167"/>
      <c r="GPN668" s="167"/>
      <c r="GPO668" s="167"/>
      <c r="GPP668" s="167"/>
      <c r="GPQ668" s="167"/>
      <c r="GPR668" s="167"/>
      <c r="GPS668" s="167"/>
      <c r="GPT668" s="167"/>
      <c r="GPU668" s="167"/>
      <c r="GPV668" s="167"/>
      <c r="GPW668" s="167"/>
      <c r="GPX668" s="167"/>
      <c r="GPY668" s="167"/>
      <c r="GPZ668" s="167"/>
      <c r="GQA668" s="167"/>
      <c r="GQB668" s="167"/>
      <c r="GQC668" s="167"/>
      <c r="GQD668" s="167"/>
      <c r="GQE668" s="167"/>
      <c r="GQF668" s="167"/>
      <c r="GQG668" s="167"/>
      <c r="GQH668" s="167"/>
      <c r="GQI668" s="167"/>
      <c r="GQJ668" s="167"/>
      <c r="GQK668" s="167"/>
      <c r="GQL668" s="167"/>
      <c r="GQM668" s="167"/>
      <c r="GQN668" s="167"/>
      <c r="GQO668" s="167"/>
      <c r="GQP668" s="167"/>
      <c r="GQQ668" s="167"/>
      <c r="GQR668" s="167"/>
      <c r="GQS668" s="167"/>
      <c r="GQT668" s="167"/>
      <c r="GQU668" s="167"/>
      <c r="GQV668" s="167"/>
      <c r="GQW668" s="167"/>
      <c r="GQX668" s="167"/>
      <c r="GQY668" s="167"/>
      <c r="GQZ668" s="167"/>
      <c r="GRA668" s="167"/>
      <c r="GRB668" s="167"/>
      <c r="GRC668" s="167"/>
      <c r="GRD668" s="167"/>
      <c r="GRE668" s="167"/>
      <c r="GRF668" s="167"/>
      <c r="GRG668" s="167"/>
      <c r="GRH668" s="167"/>
      <c r="GRI668" s="167"/>
      <c r="GRJ668" s="167"/>
      <c r="GRK668" s="167"/>
      <c r="GRL668" s="167"/>
      <c r="GRM668" s="167"/>
      <c r="GRN668" s="167"/>
      <c r="GRO668" s="167"/>
      <c r="GRP668" s="167"/>
      <c r="GRQ668" s="167"/>
      <c r="GRR668" s="167"/>
      <c r="GRS668" s="167"/>
      <c r="GRT668" s="167"/>
      <c r="GRU668" s="167"/>
      <c r="GRV668" s="167"/>
      <c r="GRW668" s="167"/>
      <c r="GRX668" s="167"/>
      <c r="GRY668" s="167"/>
      <c r="GRZ668" s="167"/>
      <c r="GSA668" s="167"/>
      <c r="GSB668" s="167"/>
      <c r="GSC668" s="167"/>
      <c r="GSD668" s="167"/>
      <c r="GSE668" s="167"/>
      <c r="GSF668" s="167"/>
      <c r="GSG668" s="167"/>
      <c r="GSH668" s="167"/>
      <c r="GSI668" s="167"/>
      <c r="GSJ668" s="167"/>
      <c r="GSK668" s="167"/>
      <c r="GSL668" s="167"/>
      <c r="GSM668" s="167"/>
      <c r="GSN668" s="167"/>
      <c r="GSO668" s="167"/>
      <c r="GSP668" s="167"/>
      <c r="GSQ668" s="167"/>
      <c r="GSR668" s="167"/>
      <c r="GSS668" s="167"/>
      <c r="GST668" s="167"/>
      <c r="GSU668" s="167"/>
      <c r="GSV668" s="167"/>
      <c r="GSW668" s="167"/>
      <c r="GSX668" s="167"/>
      <c r="GSY668" s="167"/>
      <c r="GSZ668" s="167"/>
      <c r="GTA668" s="167"/>
      <c r="GTB668" s="167"/>
      <c r="GTC668" s="167"/>
      <c r="GTD668" s="167"/>
      <c r="GTE668" s="167"/>
      <c r="GTF668" s="167"/>
      <c r="GTG668" s="167"/>
      <c r="GTH668" s="167"/>
      <c r="GTI668" s="167"/>
      <c r="GTJ668" s="167"/>
      <c r="GTK668" s="167"/>
      <c r="GTL668" s="167"/>
      <c r="GTM668" s="167"/>
      <c r="GTN668" s="167"/>
      <c r="GTO668" s="167"/>
      <c r="GTP668" s="167"/>
      <c r="GTQ668" s="167"/>
      <c r="GTR668" s="167"/>
      <c r="GTS668" s="167"/>
      <c r="GTT668" s="167"/>
      <c r="GTU668" s="167"/>
      <c r="GTV668" s="167"/>
      <c r="GTW668" s="167"/>
      <c r="GTX668" s="167"/>
      <c r="GTY668" s="167"/>
      <c r="GTZ668" s="167"/>
      <c r="GUA668" s="167"/>
      <c r="GUB668" s="167"/>
      <c r="GUC668" s="167"/>
      <c r="GUD668" s="167"/>
      <c r="GUE668" s="167"/>
      <c r="GUF668" s="167"/>
      <c r="GUG668" s="167"/>
      <c r="GUH668" s="167"/>
      <c r="GUI668" s="167"/>
      <c r="GUJ668" s="167"/>
      <c r="GUK668" s="167"/>
      <c r="GUL668" s="167"/>
      <c r="GUM668" s="167"/>
      <c r="GUN668" s="167"/>
      <c r="GUO668" s="167"/>
      <c r="GUP668" s="167"/>
      <c r="GUQ668" s="167"/>
      <c r="GUR668" s="167"/>
      <c r="GUS668" s="167"/>
      <c r="GUT668" s="167"/>
      <c r="GUU668" s="167"/>
      <c r="GUV668" s="167"/>
      <c r="GUW668" s="167"/>
      <c r="GUX668" s="167"/>
      <c r="GUY668" s="167"/>
      <c r="GUZ668" s="167"/>
      <c r="GVA668" s="167"/>
      <c r="GVB668" s="167"/>
      <c r="GVC668" s="167"/>
      <c r="GVD668" s="167"/>
      <c r="GVE668" s="167"/>
      <c r="GVF668" s="167"/>
      <c r="GVG668" s="167"/>
      <c r="GVH668" s="167"/>
      <c r="GVI668" s="167"/>
      <c r="GVJ668" s="167"/>
      <c r="GVK668" s="167"/>
      <c r="GVL668" s="167"/>
      <c r="GVM668" s="167"/>
      <c r="GVN668" s="167"/>
      <c r="GVO668" s="167"/>
      <c r="GVP668" s="167"/>
      <c r="GVQ668" s="167"/>
      <c r="GVR668" s="167"/>
      <c r="GVS668" s="167"/>
      <c r="GVT668" s="167"/>
      <c r="GVU668" s="167"/>
      <c r="GVV668" s="167"/>
      <c r="GVW668" s="167"/>
      <c r="GVX668" s="167"/>
      <c r="GVY668" s="167"/>
      <c r="GVZ668" s="167"/>
      <c r="GWA668" s="167"/>
      <c r="GWB668" s="167"/>
      <c r="GWC668" s="167"/>
      <c r="GWD668" s="167"/>
      <c r="GWE668" s="167"/>
      <c r="GWF668" s="167"/>
      <c r="GWG668" s="167"/>
      <c r="GWH668" s="167"/>
      <c r="GWI668" s="167"/>
      <c r="GWJ668" s="167"/>
      <c r="GWK668" s="167"/>
      <c r="GWL668" s="167"/>
      <c r="GWM668" s="167"/>
      <c r="GWN668" s="167"/>
      <c r="GWO668" s="167"/>
      <c r="GWP668" s="167"/>
      <c r="GWQ668" s="167"/>
      <c r="GWR668" s="167"/>
      <c r="GWS668" s="167"/>
      <c r="GWT668" s="167"/>
      <c r="GWU668" s="167"/>
      <c r="GWV668" s="167"/>
      <c r="GWW668" s="167"/>
      <c r="GWX668" s="167"/>
      <c r="GWY668" s="167"/>
      <c r="GWZ668" s="167"/>
      <c r="GXA668" s="167"/>
      <c r="GXB668" s="167"/>
      <c r="GXC668" s="167"/>
      <c r="GXD668" s="167"/>
      <c r="GXE668" s="167"/>
      <c r="GXF668" s="167"/>
      <c r="GXG668" s="167"/>
      <c r="GXH668" s="167"/>
      <c r="GXI668" s="167"/>
      <c r="GXJ668" s="167"/>
      <c r="GXK668" s="167"/>
      <c r="GXL668" s="167"/>
      <c r="GXM668" s="167"/>
      <c r="GXN668" s="167"/>
      <c r="GXO668" s="167"/>
      <c r="GXP668" s="167"/>
      <c r="GXQ668" s="167"/>
      <c r="GXR668" s="167"/>
      <c r="GXS668" s="167"/>
      <c r="GXT668" s="167"/>
      <c r="GXU668" s="167"/>
      <c r="GXV668" s="167"/>
      <c r="GXW668" s="167"/>
      <c r="GXX668" s="167"/>
      <c r="GXY668" s="167"/>
      <c r="GXZ668" s="167"/>
      <c r="GYA668" s="167"/>
      <c r="GYB668" s="167"/>
      <c r="GYC668" s="167"/>
      <c r="GYD668" s="167"/>
      <c r="GYE668" s="167"/>
      <c r="GYF668" s="167"/>
      <c r="GYG668" s="167"/>
      <c r="GYH668" s="167"/>
      <c r="GYI668" s="167"/>
      <c r="GYJ668" s="167"/>
      <c r="GYK668" s="167"/>
      <c r="GYL668" s="167"/>
      <c r="GYM668" s="167"/>
      <c r="GYN668" s="167"/>
      <c r="GYO668" s="167"/>
      <c r="GYP668" s="167"/>
      <c r="GYQ668" s="167"/>
      <c r="GYR668" s="167"/>
      <c r="GYS668" s="167"/>
      <c r="GYT668" s="167"/>
      <c r="GYU668" s="167"/>
      <c r="GYV668" s="167"/>
      <c r="GYW668" s="167"/>
      <c r="GYX668" s="167"/>
      <c r="GYY668" s="167"/>
      <c r="GYZ668" s="167"/>
      <c r="GZA668" s="167"/>
      <c r="GZB668" s="167"/>
      <c r="GZC668" s="167"/>
      <c r="GZD668" s="167"/>
      <c r="GZE668" s="167"/>
      <c r="GZF668" s="167"/>
      <c r="GZG668" s="167"/>
      <c r="GZH668" s="167"/>
      <c r="GZI668" s="167"/>
      <c r="GZJ668" s="167"/>
      <c r="GZK668" s="167"/>
      <c r="GZL668" s="167"/>
      <c r="GZM668" s="167"/>
      <c r="GZN668" s="167"/>
      <c r="GZO668" s="167"/>
      <c r="GZP668" s="167"/>
      <c r="GZQ668" s="167"/>
      <c r="GZR668" s="167"/>
      <c r="GZS668" s="167"/>
      <c r="GZT668" s="167"/>
      <c r="GZU668" s="167"/>
      <c r="GZV668" s="167"/>
      <c r="GZW668" s="167"/>
      <c r="GZX668" s="167"/>
      <c r="GZY668" s="167"/>
      <c r="GZZ668" s="167"/>
      <c r="HAA668" s="167"/>
      <c r="HAB668" s="167"/>
      <c r="HAC668" s="167"/>
      <c r="HAD668" s="167"/>
      <c r="HAE668" s="167"/>
      <c r="HAF668" s="167"/>
      <c r="HAG668" s="167"/>
      <c r="HAH668" s="167"/>
      <c r="HAI668" s="167"/>
      <c r="HAJ668" s="167"/>
      <c r="HAK668" s="167"/>
      <c r="HAL668" s="167"/>
      <c r="HAM668" s="167"/>
      <c r="HAN668" s="167"/>
      <c r="HAO668" s="167"/>
      <c r="HAP668" s="167"/>
      <c r="HAQ668" s="167"/>
      <c r="HAR668" s="167"/>
      <c r="HAS668" s="167"/>
      <c r="HAT668" s="167"/>
      <c r="HAU668" s="167"/>
      <c r="HAV668" s="167"/>
      <c r="HAW668" s="167"/>
      <c r="HAX668" s="167"/>
      <c r="HAY668" s="167"/>
      <c r="HAZ668" s="167"/>
      <c r="HBA668" s="167"/>
      <c r="HBB668" s="167"/>
      <c r="HBC668" s="167"/>
      <c r="HBD668" s="167"/>
      <c r="HBE668" s="167"/>
      <c r="HBF668" s="167"/>
      <c r="HBG668" s="167"/>
      <c r="HBH668" s="167"/>
      <c r="HBI668" s="167"/>
      <c r="HBJ668" s="167"/>
      <c r="HBK668" s="167"/>
      <c r="HBL668" s="167"/>
      <c r="HBM668" s="167"/>
      <c r="HBN668" s="167"/>
      <c r="HBO668" s="167"/>
      <c r="HBP668" s="167"/>
      <c r="HBQ668" s="167"/>
      <c r="HBR668" s="167"/>
      <c r="HBS668" s="167"/>
      <c r="HBT668" s="167"/>
      <c r="HBU668" s="167"/>
      <c r="HBV668" s="167"/>
      <c r="HBW668" s="167"/>
      <c r="HBX668" s="167"/>
      <c r="HBY668" s="167"/>
      <c r="HBZ668" s="167"/>
      <c r="HCA668" s="167"/>
      <c r="HCB668" s="167"/>
      <c r="HCC668" s="167"/>
      <c r="HCD668" s="167"/>
      <c r="HCE668" s="167"/>
      <c r="HCF668" s="167"/>
      <c r="HCG668" s="167"/>
      <c r="HCH668" s="167"/>
      <c r="HCI668" s="167"/>
      <c r="HCJ668" s="167"/>
      <c r="HCK668" s="167"/>
      <c r="HCL668" s="167"/>
      <c r="HCM668" s="167"/>
      <c r="HCN668" s="167"/>
      <c r="HCO668" s="167"/>
      <c r="HCP668" s="167"/>
      <c r="HCQ668" s="167"/>
      <c r="HCR668" s="167"/>
      <c r="HCS668" s="167"/>
      <c r="HCT668" s="167"/>
      <c r="HCU668" s="167"/>
      <c r="HCV668" s="167"/>
      <c r="HCW668" s="167"/>
      <c r="HCX668" s="167"/>
      <c r="HCY668" s="167"/>
      <c r="HCZ668" s="167"/>
      <c r="HDA668" s="167"/>
      <c r="HDB668" s="167"/>
      <c r="HDC668" s="167"/>
      <c r="HDD668" s="167"/>
      <c r="HDE668" s="167"/>
      <c r="HDF668" s="167"/>
      <c r="HDG668" s="167"/>
      <c r="HDH668" s="167"/>
      <c r="HDI668" s="167"/>
      <c r="HDJ668" s="167"/>
      <c r="HDK668" s="167"/>
      <c r="HDL668" s="167"/>
      <c r="HDM668" s="167"/>
      <c r="HDN668" s="167"/>
      <c r="HDO668" s="167"/>
      <c r="HDP668" s="167"/>
      <c r="HDQ668" s="167"/>
      <c r="HDR668" s="167"/>
      <c r="HDS668" s="167"/>
      <c r="HDT668" s="167"/>
      <c r="HDU668" s="167"/>
      <c r="HDV668" s="167"/>
      <c r="HDW668" s="167"/>
      <c r="HDX668" s="167"/>
      <c r="HDY668" s="167"/>
      <c r="HDZ668" s="167"/>
      <c r="HEA668" s="167"/>
      <c r="HEB668" s="167"/>
      <c r="HEC668" s="167"/>
      <c r="HED668" s="167"/>
      <c r="HEE668" s="167"/>
      <c r="HEF668" s="167"/>
      <c r="HEG668" s="167"/>
      <c r="HEH668" s="167"/>
      <c r="HEI668" s="167"/>
      <c r="HEJ668" s="167"/>
      <c r="HEK668" s="167"/>
      <c r="HEL668" s="167"/>
      <c r="HEM668" s="167"/>
      <c r="HEN668" s="167"/>
      <c r="HEO668" s="167"/>
      <c r="HEP668" s="167"/>
      <c r="HEQ668" s="167"/>
      <c r="HER668" s="167"/>
      <c r="HES668" s="167"/>
      <c r="HET668" s="167"/>
      <c r="HEU668" s="167"/>
      <c r="HEV668" s="167"/>
      <c r="HEW668" s="167"/>
      <c r="HEX668" s="167"/>
      <c r="HEY668" s="167"/>
      <c r="HEZ668" s="167"/>
      <c r="HFA668" s="167"/>
      <c r="HFB668" s="167"/>
      <c r="HFC668" s="167"/>
      <c r="HFD668" s="167"/>
      <c r="HFE668" s="167"/>
      <c r="HFF668" s="167"/>
      <c r="HFG668" s="167"/>
      <c r="HFH668" s="167"/>
      <c r="HFI668" s="167"/>
      <c r="HFJ668" s="167"/>
      <c r="HFK668" s="167"/>
      <c r="HFL668" s="167"/>
      <c r="HFM668" s="167"/>
      <c r="HFN668" s="167"/>
      <c r="HFO668" s="167"/>
      <c r="HFP668" s="167"/>
      <c r="HFQ668" s="167"/>
      <c r="HFR668" s="167"/>
      <c r="HFS668" s="167"/>
      <c r="HFT668" s="167"/>
      <c r="HFU668" s="167"/>
      <c r="HFV668" s="167"/>
      <c r="HFW668" s="167"/>
      <c r="HFX668" s="167"/>
      <c r="HFY668" s="167"/>
      <c r="HFZ668" s="167"/>
      <c r="HGA668" s="167"/>
      <c r="HGB668" s="167"/>
      <c r="HGC668" s="167"/>
      <c r="HGD668" s="167"/>
      <c r="HGE668" s="167"/>
      <c r="HGF668" s="167"/>
      <c r="HGG668" s="167"/>
      <c r="HGH668" s="167"/>
      <c r="HGI668" s="167"/>
      <c r="HGJ668" s="167"/>
      <c r="HGK668" s="167"/>
      <c r="HGL668" s="167"/>
      <c r="HGM668" s="167"/>
      <c r="HGN668" s="167"/>
      <c r="HGO668" s="167"/>
      <c r="HGP668" s="167"/>
      <c r="HGQ668" s="167"/>
      <c r="HGR668" s="167"/>
      <c r="HGS668" s="167"/>
      <c r="HGT668" s="167"/>
      <c r="HGU668" s="167"/>
      <c r="HGV668" s="167"/>
      <c r="HGW668" s="167"/>
      <c r="HGX668" s="167"/>
      <c r="HGY668" s="167"/>
      <c r="HGZ668" s="167"/>
      <c r="HHA668" s="167"/>
      <c r="HHB668" s="167"/>
      <c r="HHC668" s="167"/>
      <c r="HHD668" s="167"/>
      <c r="HHE668" s="167"/>
      <c r="HHF668" s="167"/>
      <c r="HHG668" s="167"/>
      <c r="HHH668" s="167"/>
      <c r="HHI668" s="167"/>
      <c r="HHJ668" s="167"/>
      <c r="HHK668" s="167"/>
      <c r="HHL668" s="167"/>
      <c r="HHM668" s="167"/>
      <c r="HHN668" s="167"/>
      <c r="HHO668" s="167"/>
      <c r="HHP668" s="167"/>
      <c r="HHQ668" s="167"/>
      <c r="HHR668" s="167"/>
      <c r="HHS668" s="167"/>
      <c r="HHT668" s="167"/>
      <c r="HHU668" s="167"/>
      <c r="HHV668" s="167"/>
      <c r="HHW668" s="167"/>
      <c r="HHX668" s="167"/>
      <c r="HHY668" s="167"/>
      <c r="HHZ668" s="167"/>
      <c r="HIA668" s="167"/>
      <c r="HIB668" s="167"/>
      <c r="HIC668" s="167"/>
      <c r="HID668" s="167"/>
      <c r="HIE668" s="167"/>
      <c r="HIF668" s="167"/>
      <c r="HIG668" s="167"/>
      <c r="HIH668" s="167"/>
      <c r="HII668" s="167"/>
      <c r="HIJ668" s="167"/>
      <c r="HIK668" s="167"/>
      <c r="HIL668" s="167"/>
      <c r="HIM668" s="167"/>
      <c r="HIN668" s="167"/>
      <c r="HIO668" s="167"/>
      <c r="HIP668" s="167"/>
      <c r="HIQ668" s="167"/>
      <c r="HIR668" s="167"/>
      <c r="HIS668" s="167"/>
      <c r="HIT668" s="167"/>
      <c r="HIU668" s="167"/>
      <c r="HIV668" s="167"/>
      <c r="HIW668" s="167"/>
      <c r="HIX668" s="167"/>
      <c r="HIY668" s="167"/>
      <c r="HIZ668" s="167"/>
      <c r="HJA668" s="167"/>
      <c r="HJB668" s="167"/>
      <c r="HJC668" s="167"/>
      <c r="HJD668" s="167"/>
      <c r="HJE668" s="167"/>
      <c r="HJF668" s="167"/>
      <c r="HJG668" s="167"/>
      <c r="HJH668" s="167"/>
      <c r="HJI668" s="167"/>
      <c r="HJJ668" s="167"/>
      <c r="HJK668" s="167"/>
      <c r="HJL668" s="167"/>
      <c r="HJM668" s="167"/>
      <c r="HJN668" s="167"/>
      <c r="HJO668" s="167"/>
      <c r="HJP668" s="167"/>
      <c r="HJQ668" s="167"/>
      <c r="HJR668" s="167"/>
      <c r="HJS668" s="167"/>
      <c r="HJT668" s="167"/>
      <c r="HJU668" s="167"/>
      <c r="HJV668" s="167"/>
      <c r="HJW668" s="167"/>
      <c r="HJX668" s="167"/>
      <c r="HJY668" s="167"/>
      <c r="HJZ668" s="167"/>
      <c r="HKA668" s="167"/>
      <c r="HKB668" s="167"/>
      <c r="HKC668" s="167"/>
      <c r="HKD668" s="167"/>
      <c r="HKE668" s="167"/>
      <c r="HKF668" s="167"/>
      <c r="HKG668" s="167"/>
      <c r="HKH668" s="167"/>
      <c r="HKI668" s="167"/>
      <c r="HKJ668" s="167"/>
      <c r="HKK668" s="167"/>
      <c r="HKL668" s="167"/>
      <c r="HKM668" s="167"/>
      <c r="HKN668" s="167"/>
      <c r="HKO668" s="167"/>
      <c r="HKP668" s="167"/>
      <c r="HKQ668" s="167"/>
      <c r="HKR668" s="167"/>
      <c r="HKS668" s="167"/>
      <c r="HKT668" s="167"/>
      <c r="HKU668" s="167"/>
      <c r="HKV668" s="167"/>
      <c r="HKW668" s="167"/>
      <c r="HKX668" s="167"/>
      <c r="HKY668" s="167"/>
      <c r="HKZ668" s="167"/>
      <c r="HLA668" s="167"/>
      <c r="HLB668" s="167"/>
      <c r="HLC668" s="167"/>
      <c r="HLD668" s="167"/>
      <c r="HLE668" s="167"/>
      <c r="HLF668" s="167"/>
      <c r="HLG668" s="167"/>
      <c r="HLH668" s="167"/>
      <c r="HLI668" s="167"/>
      <c r="HLJ668" s="167"/>
      <c r="HLK668" s="167"/>
      <c r="HLL668" s="167"/>
      <c r="HLM668" s="167"/>
      <c r="HLN668" s="167"/>
      <c r="HLO668" s="167"/>
      <c r="HLP668" s="167"/>
      <c r="HLQ668" s="167"/>
      <c r="HLR668" s="167"/>
      <c r="HLS668" s="167"/>
      <c r="HLT668" s="167"/>
      <c r="HLU668" s="167"/>
      <c r="HLV668" s="167"/>
      <c r="HLW668" s="167"/>
      <c r="HLX668" s="167"/>
      <c r="HLY668" s="167"/>
      <c r="HLZ668" s="167"/>
      <c r="HMA668" s="167"/>
      <c r="HMB668" s="167"/>
      <c r="HMC668" s="167"/>
      <c r="HMD668" s="167"/>
      <c r="HME668" s="167"/>
      <c r="HMF668" s="167"/>
      <c r="HMG668" s="167"/>
      <c r="HMH668" s="167"/>
      <c r="HMI668" s="167"/>
      <c r="HMJ668" s="167"/>
      <c r="HMK668" s="167"/>
      <c r="HML668" s="167"/>
      <c r="HMM668" s="167"/>
      <c r="HMN668" s="167"/>
      <c r="HMO668" s="167"/>
      <c r="HMP668" s="167"/>
      <c r="HMQ668" s="167"/>
      <c r="HMR668" s="167"/>
      <c r="HMS668" s="167"/>
      <c r="HMT668" s="167"/>
      <c r="HMU668" s="167"/>
      <c r="HMV668" s="167"/>
      <c r="HMW668" s="167"/>
      <c r="HMX668" s="167"/>
      <c r="HMY668" s="167"/>
      <c r="HMZ668" s="167"/>
      <c r="HNA668" s="167"/>
      <c r="HNB668" s="167"/>
      <c r="HNC668" s="167"/>
      <c r="HND668" s="167"/>
      <c r="HNE668" s="167"/>
      <c r="HNF668" s="167"/>
      <c r="HNG668" s="167"/>
      <c r="HNH668" s="167"/>
      <c r="HNI668" s="167"/>
      <c r="HNJ668" s="167"/>
      <c r="HNK668" s="167"/>
      <c r="HNL668" s="167"/>
      <c r="HNM668" s="167"/>
      <c r="HNN668" s="167"/>
      <c r="HNO668" s="167"/>
      <c r="HNP668" s="167"/>
      <c r="HNQ668" s="167"/>
      <c r="HNR668" s="167"/>
      <c r="HNS668" s="167"/>
      <c r="HNT668" s="167"/>
      <c r="HNU668" s="167"/>
      <c r="HNV668" s="167"/>
      <c r="HNW668" s="167"/>
      <c r="HNX668" s="167"/>
      <c r="HNY668" s="167"/>
      <c r="HNZ668" s="167"/>
      <c r="HOA668" s="167"/>
      <c r="HOB668" s="167"/>
      <c r="HOC668" s="167"/>
      <c r="HOD668" s="167"/>
      <c r="HOE668" s="167"/>
      <c r="HOF668" s="167"/>
      <c r="HOG668" s="167"/>
      <c r="HOH668" s="167"/>
      <c r="HOI668" s="167"/>
      <c r="HOJ668" s="167"/>
      <c r="HOK668" s="167"/>
      <c r="HOL668" s="167"/>
      <c r="HOM668" s="167"/>
      <c r="HON668" s="167"/>
      <c r="HOO668" s="167"/>
      <c r="HOP668" s="167"/>
      <c r="HOQ668" s="167"/>
      <c r="HOR668" s="167"/>
      <c r="HOS668" s="167"/>
      <c r="HOT668" s="167"/>
      <c r="HOU668" s="167"/>
      <c r="HOV668" s="167"/>
      <c r="HOW668" s="167"/>
      <c r="HOX668" s="167"/>
      <c r="HOY668" s="167"/>
      <c r="HOZ668" s="167"/>
      <c r="HPA668" s="167"/>
      <c r="HPB668" s="167"/>
      <c r="HPC668" s="167"/>
      <c r="HPD668" s="167"/>
      <c r="HPE668" s="167"/>
      <c r="HPF668" s="167"/>
      <c r="HPG668" s="167"/>
      <c r="HPH668" s="167"/>
      <c r="HPI668" s="167"/>
      <c r="HPJ668" s="167"/>
      <c r="HPK668" s="167"/>
      <c r="HPL668" s="167"/>
      <c r="HPM668" s="167"/>
      <c r="HPN668" s="167"/>
      <c r="HPO668" s="167"/>
      <c r="HPP668" s="167"/>
      <c r="HPQ668" s="167"/>
      <c r="HPR668" s="167"/>
      <c r="HPS668" s="167"/>
      <c r="HPT668" s="167"/>
      <c r="HPU668" s="167"/>
      <c r="HPV668" s="167"/>
      <c r="HPW668" s="167"/>
      <c r="HPX668" s="167"/>
      <c r="HPY668" s="167"/>
      <c r="HPZ668" s="167"/>
      <c r="HQA668" s="167"/>
      <c r="HQB668" s="167"/>
      <c r="HQC668" s="167"/>
      <c r="HQD668" s="167"/>
      <c r="HQE668" s="167"/>
      <c r="HQF668" s="167"/>
      <c r="HQG668" s="167"/>
      <c r="HQH668" s="167"/>
      <c r="HQI668" s="167"/>
      <c r="HQJ668" s="167"/>
      <c r="HQK668" s="167"/>
      <c r="HQL668" s="167"/>
      <c r="HQM668" s="167"/>
      <c r="HQN668" s="167"/>
      <c r="HQO668" s="167"/>
      <c r="HQP668" s="167"/>
      <c r="HQQ668" s="167"/>
      <c r="HQR668" s="167"/>
      <c r="HQS668" s="167"/>
      <c r="HQT668" s="167"/>
      <c r="HQU668" s="167"/>
      <c r="HQV668" s="167"/>
      <c r="HQW668" s="167"/>
      <c r="HQX668" s="167"/>
      <c r="HQY668" s="167"/>
      <c r="HQZ668" s="167"/>
      <c r="HRA668" s="167"/>
      <c r="HRB668" s="167"/>
      <c r="HRC668" s="167"/>
      <c r="HRD668" s="167"/>
      <c r="HRE668" s="167"/>
      <c r="HRF668" s="167"/>
      <c r="HRG668" s="167"/>
      <c r="HRH668" s="167"/>
      <c r="HRI668" s="167"/>
      <c r="HRJ668" s="167"/>
      <c r="HRK668" s="167"/>
      <c r="HRL668" s="167"/>
      <c r="HRM668" s="167"/>
      <c r="HRN668" s="167"/>
      <c r="HRO668" s="167"/>
      <c r="HRP668" s="167"/>
      <c r="HRQ668" s="167"/>
      <c r="HRR668" s="167"/>
      <c r="HRS668" s="167"/>
      <c r="HRT668" s="167"/>
      <c r="HRU668" s="167"/>
      <c r="HRV668" s="167"/>
      <c r="HRW668" s="167"/>
      <c r="HRX668" s="167"/>
      <c r="HRY668" s="167"/>
      <c r="HRZ668" s="167"/>
      <c r="HSA668" s="167"/>
      <c r="HSB668" s="167"/>
      <c r="HSC668" s="167"/>
      <c r="HSD668" s="167"/>
      <c r="HSE668" s="167"/>
      <c r="HSF668" s="167"/>
      <c r="HSG668" s="167"/>
      <c r="HSH668" s="167"/>
      <c r="HSI668" s="167"/>
      <c r="HSJ668" s="167"/>
      <c r="HSK668" s="167"/>
      <c r="HSL668" s="167"/>
      <c r="HSM668" s="167"/>
      <c r="HSN668" s="167"/>
      <c r="HSO668" s="167"/>
      <c r="HSP668" s="167"/>
      <c r="HSQ668" s="167"/>
      <c r="HSR668" s="167"/>
      <c r="HSS668" s="167"/>
      <c r="HST668" s="167"/>
      <c r="HSU668" s="167"/>
      <c r="HSV668" s="167"/>
      <c r="HSW668" s="167"/>
      <c r="HSX668" s="167"/>
      <c r="HSY668" s="167"/>
      <c r="HSZ668" s="167"/>
      <c r="HTA668" s="167"/>
      <c r="HTB668" s="167"/>
      <c r="HTC668" s="167"/>
      <c r="HTD668" s="167"/>
      <c r="HTE668" s="167"/>
      <c r="HTF668" s="167"/>
      <c r="HTG668" s="167"/>
      <c r="HTH668" s="167"/>
      <c r="HTI668" s="167"/>
      <c r="HTJ668" s="167"/>
      <c r="HTK668" s="167"/>
      <c r="HTL668" s="167"/>
      <c r="HTM668" s="167"/>
      <c r="HTN668" s="167"/>
      <c r="HTO668" s="167"/>
      <c r="HTP668" s="167"/>
      <c r="HTQ668" s="167"/>
      <c r="HTR668" s="167"/>
      <c r="HTS668" s="167"/>
      <c r="HTT668" s="167"/>
      <c r="HTU668" s="167"/>
      <c r="HTV668" s="167"/>
      <c r="HTW668" s="167"/>
      <c r="HTX668" s="167"/>
      <c r="HTY668" s="167"/>
      <c r="HTZ668" s="167"/>
      <c r="HUA668" s="167"/>
      <c r="HUB668" s="167"/>
      <c r="HUC668" s="167"/>
      <c r="HUD668" s="167"/>
      <c r="HUE668" s="167"/>
      <c r="HUF668" s="167"/>
      <c r="HUG668" s="167"/>
      <c r="HUH668" s="167"/>
      <c r="HUI668" s="167"/>
      <c r="HUJ668" s="167"/>
      <c r="HUK668" s="167"/>
      <c r="HUL668" s="167"/>
      <c r="HUM668" s="167"/>
      <c r="HUN668" s="167"/>
      <c r="HUO668" s="167"/>
      <c r="HUP668" s="167"/>
      <c r="HUQ668" s="167"/>
      <c r="HUR668" s="167"/>
      <c r="HUS668" s="167"/>
      <c r="HUT668" s="167"/>
      <c r="HUU668" s="167"/>
      <c r="HUV668" s="167"/>
      <c r="HUW668" s="167"/>
      <c r="HUX668" s="167"/>
      <c r="HUY668" s="167"/>
      <c r="HUZ668" s="167"/>
      <c r="HVA668" s="167"/>
      <c r="HVB668" s="167"/>
      <c r="HVC668" s="167"/>
      <c r="HVD668" s="167"/>
      <c r="HVE668" s="167"/>
      <c r="HVF668" s="167"/>
      <c r="HVG668" s="167"/>
      <c r="HVH668" s="167"/>
      <c r="HVI668" s="167"/>
      <c r="HVJ668" s="167"/>
      <c r="HVK668" s="167"/>
      <c r="HVL668" s="167"/>
      <c r="HVM668" s="167"/>
      <c r="HVN668" s="167"/>
      <c r="HVO668" s="167"/>
      <c r="HVP668" s="167"/>
      <c r="HVQ668" s="167"/>
      <c r="HVR668" s="167"/>
      <c r="HVS668" s="167"/>
      <c r="HVT668" s="167"/>
      <c r="HVU668" s="167"/>
      <c r="HVV668" s="167"/>
      <c r="HVW668" s="167"/>
      <c r="HVX668" s="167"/>
      <c r="HVY668" s="167"/>
      <c r="HVZ668" s="167"/>
      <c r="HWA668" s="167"/>
      <c r="HWB668" s="167"/>
      <c r="HWC668" s="167"/>
      <c r="HWD668" s="167"/>
      <c r="HWE668" s="167"/>
      <c r="HWF668" s="167"/>
      <c r="HWG668" s="167"/>
      <c r="HWH668" s="167"/>
      <c r="HWI668" s="167"/>
      <c r="HWJ668" s="167"/>
      <c r="HWK668" s="167"/>
      <c r="HWL668" s="167"/>
      <c r="HWM668" s="167"/>
      <c r="HWN668" s="167"/>
      <c r="HWO668" s="167"/>
      <c r="HWP668" s="167"/>
      <c r="HWQ668" s="167"/>
      <c r="HWR668" s="167"/>
      <c r="HWS668" s="167"/>
      <c r="HWT668" s="167"/>
      <c r="HWU668" s="167"/>
      <c r="HWV668" s="167"/>
      <c r="HWW668" s="167"/>
      <c r="HWX668" s="167"/>
      <c r="HWY668" s="167"/>
      <c r="HWZ668" s="167"/>
      <c r="HXA668" s="167"/>
      <c r="HXB668" s="167"/>
      <c r="HXC668" s="167"/>
      <c r="HXD668" s="167"/>
      <c r="HXE668" s="167"/>
      <c r="HXF668" s="167"/>
      <c r="HXG668" s="167"/>
      <c r="HXH668" s="167"/>
      <c r="HXI668" s="167"/>
      <c r="HXJ668" s="167"/>
      <c r="HXK668" s="167"/>
      <c r="HXL668" s="167"/>
      <c r="HXM668" s="167"/>
      <c r="HXN668" s="167"/>
      <c r="HXO668" s="167"/>
      <c r="HXP668" s="167"/>
      <c r="HXQ668" s="167"/>
      <c r="HXR668" s="167"/>
      <c r="HXS668" s="167"/>
      <c r="HXT668" s="167"/>
      <c r="HXU668" s="167"/>
      <c r="HXV668" s="167"/>
      <c r="HXW668" s="167"/>
      <c r="HXX668" s="167"/>
      <c r="HXY668" s="167"/>
      <c r="HXZ668" s="167"/>
      <c r="HYA668" s="167"/>
      <c r="HYB668" s="167"/>
      <c r="HYC668" s="167"/>
      <c r="HYD668" s="167"/>
      <c r="HYE668" s="167"/>
      <c r="HYF668" s="167"/>
      <c r="HYG668" s="167"/>
      <c r="HYH668" s="167"/>
      <c r="HYI668" s="167"/>
      <c r="HYJ668" s="167"/>
      <c r="HYK668" s="167"/>
      <c r="HYL668" s="167"/>
      <c r="HYM668" s="167"/>
      <c r="HYN668" s="167"/>
      <c r="HYO668" s="167"/>
      <c r="HYP668" s="167"/>
      <c r="HYQ668" s="167"/>
      <c r="HYR668" s="167"/>
      <c r="HYS668" s="167"/>
      <c r="HYT668" s="167"/>
      <c r="HYU668" s="167"/>
      <c r="HYV668" s="167"/>
      <c r="HYW668" s="167"/>
      <c r="HYX668" s="167"/>
      <c r="HYY668" s="167"/>
      <c r="HYZ668" s="167"/>
      <c r="HZA668" s="167"/>
      <c r="HZB668" s="167"/>
      <c r="HZC668" s="167"/>
      <c r="HZD668" s="167"/>
      <c r="HZE668" s="167"/>
      <c r="HZF668" s="167"/>
      <c r="HZG668" s="167"/>
      <c r="HZH668" s="167"/>
      <c r="HZI668" s="167"/>
      <c r="HZJ668" s="167"/>
      <c r="HZK668" s="167"/>
      <c r="HZL668" s="167"/>
      <c r="HZM668" s="167"/>
      <c r="HZN668" s="167"/>
      <c r="HZO668" s="167"/>
      <c r="HZP668" s="167"/>
      <c r="HZQ668" s="167"/>
      <c r="HZR668" s="167"/>
      <c r="HZS668" s="167"/>
      <c r="HZT668" s="167"/>
      <c r="HZU668" s="167"/>
      <c r="HZV668" s="167"/>
      <c r="HZW668" s="167"/>
      <c r="HZX668" s="167"/>
      <c r="HZY668" s="167"/>
      <c r="HZZ668" s="167"/>
      <c r="IAA668" s="167"/>
      <c r="IAB668" s="167"/>
      <c r="IAC668" s="167"/>
      <c r="IAD668" s="167"/>
      <c r="IAE668" s="167"/>
      <c r="IAF668" s="167"/>
      <c r="IAG668" s="167"/>
      <c r="IAH668" s="167"/>
      <c r="IAI668" s="167"/>
      <c r="IAJ668" s="167"/>
      <c r="IAK668" s="167"/>
      <c r="IAL668" s="167"/>
      <c r="IAM668" s="167"/>
      <c r="IAN668" s="167"/>
      <c r="IAO668" s="167"/>
      <c r="IAP668" s="167"/>
      <c r="IAQ668" s="167"/>
      <c r="IAR668" s="167"/>
      <c r="IAS668" s="167"/>
      <c r="IAT668" s="167"/>
      <c r="IAU668" s="167"/>
      <c r="IAV668" s="167"/>
      <c r="IAW668" s="167"/>
      <c r="IAX668" s="167"/>
      <c r="IAY668" s="167"/>
      <c r="IAZ668" s="167"/>
      <c r="IBA668" s="167"/>
      <c r="IBB668" s="167"/>
      <c r="IBC668" s="167"/>
      <c r="IBD668" s="167"/>
      <c r="IBE668" s="167"/>
      <c r="IBF668" s="167"/>
      <c r="IBG668" s="167"/>
      <c r="IBH668" s="167"/>
      <c r="IBI668" s="167"/>
      <c r="IBJ668" s="167"/>
      <c r="IBK668" s="167"/>
      <c r="IBL668" s="167"/>
      <c r="IBM668" s="167"/>
      <c r="IBN668" s="167"/>
      <c r="IBO668" s="167"/>
      <c r="IBP668" s="167"/>
      <c r="IBQ668" s="167"/>
      <c r="IBR668" s="167"/>
      <c r="IBS668" s="167"/>
      <c r="IBT668" s="167"/>
      <c r="IBU668" s="167"/>
      <c r="IBV668" s="167"/>
      <c r="IBW668" s="167"/>
      <c r="IBX668" s="167"/>
      <c r="IBY668" s="167"/>
      <c r="IBZ668" s="167"/>
      <c r="ICA668" s="167"/>
      <c r="ICB668" s="167"/>
      <c r="ICC668" s="167"/>
      <c r="ICD668" s="167"/>
      <c r="ICE668" s="167"/>
      <c r="ICF668" s="167"/>
      <c r="ICG668" s="167"/>
      <c r="ICH668" s="167"/>
      <c r="ICI668" s="167"/>
      <c r="ICJ668" s="167"/>
      <c r="ICK668" s="167"/>
      <c r="ICL668" s="167"/>
      <c r="ICM668" s="167"/>
      <c r="ICN668" s="167"/>
      <c r="ICO668" s="167"/>
      <c r="ICP668" s="167"/>
      <c r="ICQ668" s="167"/>
      <c r="ICR668" s="167"/>
      <c r="ICS668" s="167"/>
      <c r="ICT668" s="167"/>
      <c r="ICU668" s="167"/>
      <c r="ICV668" s="167"/>
      <c r="ICW668" s="167"/>
      <c r="ICX668" s="167"/>
      <c r="ICY668" s="167"/>
      <c r="ICZ668" s="167"/>
      <c r="IDA668" s="167"/>
      <c r="IDB668" s="167"/>
      <c r="IDC668" s="167"/>
      <c r="IDD668" s="167"/>
      <c r="IDE668" s="167"/>
      <c r="IDF668" s="167"/>
      <c r="IDG668" s="167"/>
      <c r="IDH668" s="167"/>
      <c r="IDI668" s="167"/>
      <c r="IDJ668" s="167"/>
      <c r="IDK668" s="167"/>
      <c r="IDL668" s="167"/>
      <c r="IDM668" s="167"/>
      <c r="IDN668" s="167"/>
      <c r="IDO668" s="167"/>
      <c r="IDP668" s="167"/>
      <c r="IDQ668" s="167"/>
      <c r="IDR668" s="167"/>
      <c r="IDS668" s="167"/>
      <c r="IDT668" s="167"/>
      <c r="IDU668" s="167"/>
      <c r="IDV668" s="167"/>
      <c r="IDW668" s="167"/>
      <c r="IDX668" s="167"/>
      <c r="IDY668" s="167"/>
      <c r="IDZ668" s="167"/>
      <c r="IEA668" s="167"/>
      <c r="IEB668" s="167"/>
      <c r="IEC668" s="167"/>
      <c r="IED668" s="167"/>
      <c r="IEE668" s="167"/>
      <c r="IEF668" s="167"/>
      <c r="IEG668" s="167"/>
      <c r="IEH668" s="167"/>
      <c r="IEI668" s="167"/>
      <c r="IEJ668" s="167"/>
      <c r="IEK668" s="167"/>
      <c r="IEL668" s="167"/>
      <c r="IEM668" s="167"/>
      <c r="IEN668" s="167"/>
      <c r="IEO668" s="167"/>
      <c r="IEP668" s="167"/>
      <c r="IEQ668" s="167"/>
      <c r="IER668" s="167"/>
      <c r="IES668" s="167"/>
      <c r="IET668" s="167"/>
      <c r="IEU668" s="167"/>
      <c r="IEV668" s="167"/>
      <c r="IEW668" s="167"/>
      <c r="IEX668" s="167"/>
      <c r="IEY668" s="167"/>
      <c r="IEZ668" s="167"/>
      <c r="IFA668" s="167"/>
      <c r="IFB668" s="167"/>
      <c r="IFC668" s="167"/>
      <c r="IFD668" s="167"/>
      <c r="IFE668" s="167"/>
      <c r="IFF668" s="167"/>
      <c r="IFG668" s="167"/>
      <c r="IFH668" s="167"/>
      <c r="IFI668" s="167"/>
      <c r="IFJ668" s="167"/>
      <c r="IFK668" s="167"/>
      <c r="IFL668" s="167"/>
      <c r="IFM668" s="167"/>
      <c r="IFN668" s="167"/>
      <c r="IFO668" s="167"/>
      <c r="IFP668" s="167"/>
      <c r="IFQ668" s="167"/>
      <c r="IFR668" s="167"/>
      <c r="IFS668" s="167"/>
      <c r="IFT668" s="167"/>
      <c r="IFU668" s="167"/>
      <c r="IFV668" s="167"/>
      <c r="IFW668" s="167"/>
      <c r="IFX668" s="167"/>
      <c r="IFY668" s="167"/>
      <c r="IFZ668" s="167"/>
      <c r="IGA668" s="167"/>
      <c r="IGB668" s="167"/>
      <c r="IGC668" s="167"/>
      <c r="IGD668" s="167"/>
      <c r="IGE668" s="167"/>
      <c r="IGF668" s="167"/>
      <c r="IGG668" s="167"/>
      <c r="IGH668" s="167"/>
      <c r="IGI668" s="167"/>
      <c r="IGJ668" s="167"/>
      <c r="IGK668" s="167"/>
      <c r="IGL668" s="167"/>
      <c r="IGM668" s="167"/>
      <c r="IGN668" s="167"/>
      <c r="IGO668" s="167"/>
      <c r="IGP668" s="167"/>
      <c r="IGQ668" s="167"/>
      <c r="IGR668" s="167"/>
      <c r="IGS668" s="167"/>
      <c r="IGT668" s="167"/>
      <c r="IGU668" s="167"/>
      <c r="IGV668" s="167"/>
      <c r="IGW668" s="167"/>
      <c r="IGX668" s="167"/>
      <c r="IGY668" s="167"/>
      <c r="IGZ668" s="167"/>
      <c r="IHA668" s="167"/>
      <c r="IHB668" s="167"/>
      <c r="IHC668" s="167"/>
      <c r="IHD668" s="167"/>
      <c r="IHE668" s="167"/>
      <c r="IHF668" s="167"/>
      <c r="IHG668" s="167"/>
      <c r="IHH668" s="167"/>
      <c r="IHI668" s="167"/>
      <c r="IHJ668" s="167"/>
      <c r="IHK668" s="167"/>
      <c r="IHL668" s="167"/>
      <c r="IHM668" s="167"/>
      <c r="IHN668" s="167"/>
      <c r="IHO668" s="167"/>
      <c r="IHP668" s="167"/>
      <c r="IHQ668" s="167"/>
      <c r="IHR668" s="167"/>
      <c r="IHS668" s="167"/>
      <c r="IHT668" s="167"/>
      <c r="IHU668" s="167"/>
      <c r="IHV668" s="167"/>
      <c r="IHW668" s="167"/>
      <c r="IHX668" s="167"/>
      <c r="IHY668" s="167"/>
      <c r="IHZ668" s="167"/>
      <c r="IIA668" s="167"/>
      <c r="IIB668" s="167"/>
      <c r="IIC668" s="167"/>
      <c r="IID668" s="167"/>
      <c r="IIE668" s="167"/>
      <c r="IIF668" s="167"/>
      <c r="IIG668" s="167"/>
      <c r="IIH668" s="167"/>
      <c r="III668" s="167"/>
      <c r="IIJ668" s="167"/>
      <c r="IIK668" s="167"/>
      <c r="IIL668" s="167"/>
      <c r="IIM668" s="167"/>
      <c r="IIN668" s="167"/>
      <c r="IIO668" s="167"/>
      <c r="IIP668" s="167"/>
      <c r="IIQ668" s="167"/>
      <c r="IIR668" s="167"/>
      <c r="IIS668" s="167"/>
      <c r="IIT668" s="167"/>
      <c r="IIU668" s="167"/>
      <c r="IIV668" s="167"/>
      <c r="IIW668" s="167"/>
      <c r="IIX668" s="167"/>
      <c r="IIY668" s="167"/>
      <c r="IIZ668" s="167"/>
      <c r="IJA668" s="167"/>
      <c r="IJB668" s="167"/>
      <c r="IJC668" s="167"/>
      <c r="IJD668" s="167"/>
      <c r="IJE668" s="167"/>
      <c r="IJF668" s="167"/>
      <c r="IJG668" s="167"/>
      <c r="IJH668" s="167"/>
      <c r="IJI668" s="167"/>
      <c r="IJJ668" s="167"/>
      <c r="IJK668" s="167"/>
      <c r="IJL668" s="167"/>
      <c r="IJM668" s="167"/>
      <c r="IJN668" s="167"/>
      <c r="IJO668" s="167"/>
      <c r="IJP668" s="167"/>
      <c r="IJQ668" s="167"/>
      <c r="IJR668" s="167"/>
      <c r="IJS668" s="167"/>
      <c r="IJT668" s="167"/>
      <c r="IJU668" s="167"/>
      <c r="IJV668" s="167"/>
      <c r="IJW668" s="167"/>
      <c r="IJX668" s="167"/>
      <c r="IJY668" s="167"/>
      <c r="IJZ668" s="167"/>
      <c r="IKA668" s="167"/>
      <c r="IKB668" s="167"/>
      <c r="IKC668" s="167"/>
      <c r="IKD668" s="167"/>
      <c r="IKE668" s="167"/>
      <c r="IKF668" s="167"/>
      <c r="IKG668" s="167"/>
      <c r="IKH668" s="167"/>
      <c r="IKI668" s="167"/>
      <c r="IKJ668" s="167"/>
      <c r="IKK668" s="167"/>
      <c r="IKL668" s="167"/>
      <c r="IKM668" s="167"/>
      <c r="IKN668" s="167"/>
      <c r="IKO668" s="167"/>
      <c r="IKP668" s="167"/>
      <c r="IKQ668" s="167"/>
      <c r="IKR668" s="167"/>
      <c r="IKS668" s="167"/>
      <c r="IKT668" s="167"/>
      <c r="IKU668" s="167"/>
      <c r="IKV668" s="167"/>
      <c r="IKW668" s="167"/>
      <c r="IKX668" s="167"/>
      <c r="IKY668" s="167"/>
      <c r="IKZ668" s="167"/>
      <c r="ILA668" s="167"/>
      <c r="ILB668" s="167"/>
      <c r="ILC668" s="167"/>
      <c r="ILD668" s="167"/>
      <c r="ILE668" s="167"/>
      <c r="ILF668" s="167"/>
      <c r="ILG668" s="167"/>
      <c r="ILH668" s="167"/>
      <c r="ILI668" s="167"/>
      <c r="ILJ668" s="167"/>
      <c r="ILK668" s="167"/>
      <c r="ILL668" s="167"/>
      <c r="ILM668" s="167"/>
      <c r="ILN668" s="167"/>
      <c r="ILO668" s="167"/>
      <c r="ILP668" s="167"/>
      <c r="ILQ668" s="167"/>
      <c r="ILR668" s="167"/>
      <c r="ILS668" s="167"/>
      <c r="ILT668" s="167"/>
      <c r="ILU668" s="167"/>
      <c r="ILV668" s="167"/>
      <c r="ILW668" s="167"/>
      <c r="ILX668" s="167"/>
      <c r="ILY668" s="167"/>
      <c r="ILZ668" s="167"/>
      <c r="IMA668" s="167"/>
      <c r="IMB668" s="167"/>
      <c r="IMC668" s="167"/>
      <c r="IMD668" s="167"/>
      <c r="IME668" s="167"/>
      <c r="IMF668" s="167"/>
      <c r="IMG668" s="167"/>
      <c r="IMH668" s="167"/>
      <c r="IMI668" s="167"/>
      <c r="IMJ668" s="167"/>
      <c r="IMK668" s="167"/>
      <c r="IML668" s="167"/>
      <c r="IMM668" s="167"/>
      <c r="IMN668" s="167"/>
      <c r="IMO668" s="167"/>
      <c r="IMP668" s="167"/>
      <c r="IMQ668" s="167"/>
      <c r="IMR668" s="167"/>
      <c r="IMS668" s="167"/>
      <c r="IMT668" s="167"/>
      <c r="IMU668" s="167"/>
      <c r="IMV668" s="167"/>
      <c r="IMW668" s="167"/>
      <c r="IMX668" s="167"/>
      <c r="IMY668" s="167"/>
      <c r="IMZ668" s="167"/>
      <c r="INA668" s="167"/>
      <c r="INB668" s="167"/>
      <c r="INC668" s="167"/>
      <c r="IND668" s="167"/>
      <c r="INE668" s="167"/>
      <c r="INF668" s="167"/>
      <c r="ING668" s="167"/>
      <c r="INH668" s="167"/>
      <c r="INI668" s="167"/>
      <c r="INJ668" s="167"/>
      <c r="INK668" s="167"/>
      <c r="INL668" s="167"/>
      <c r="INM668" s="167"/>
      <c r="INN668" s="167"/>
      <c r="INO668" s="167"/>
      <c r="INP668" s="167"/>
      <c r="INQ668" s="167"/>
      <c r="INR668" s="167"/>
      <c r="INS668" s="167"/>
      <c r="INT668" s="167"/>
      <c r="INU668" s="167"/>
      <c r="INV668" s="167"/>
      <c r="INW668" s="167"/>
      <c r="INX668" s="167"/>
      <c r="INY668" s="167"/>
      <c r="INZ668" s="167"/>
      <c r="IOA668" s="167"/>
      <c r="IOB668" s="167"/>
      <c r="IOC668" s="167"/>
      <c r="IOD668" s="167"/>
      <c r="IOE668" s="167"/>
      <c r="IOF668" s="167"/>
      <c r="IOG668" s="167"/>
      <c r="IOH668" s="167"/>
      <c r="IOI668" s="167"/>
      <c r="IOJ668" s="167"/>
      <c r="IOK668" s="167"/>
      <c r="IOL668" s="167"/>
      <c r="IOM668" s="167"/>
      <c r="ION668" s="167"/>
      <c r="IOO668" s="167"/>
      <c r="IOP668" s="167"/>
      <c r="IOQ668" s="167"/>
      <c r="IOR668" s="167"/>
      <c r="IOS668" s="167"/>
      <c r="IOT668" s="167"/>
      <c r="IOU668" s="167"/>
      <c r="IOV668" s="167"/>
      <c r="IOW668" s="167"/>
      <c r="IOX668" s="167"/>
      <c r="IOY668" s="167"/>
      <c r="IOZ668" s="167"/>
      <c r="IPA668" s="167"/>
      <c r="IPB668" s="167"/>
      <c r="IPC668" s="167"/>
      <c r="IPD668" s="167"/>
      <c r="IPE668" s="167"/>
      <c r="IPF668" s="167"/>
      <c r="IPG668" s="167"/>
      <c r="IPH668" s="167"/>
      <c r="IPI668" s="167"/>
      <c r="IPJ668" s="167"/>
      <c r="IPK668" s="167"/>
      <c r="IPL668" s="167"/>
      <c r="IPM668" s="167"/>
      <c r="IPN668" s="167"/>
      <c r="IPO668" s="167"/>
      <c r="IPP668" s="167"/>
      <c r="IPQ668" s="167"/>
      <c r="IPR668" s="167"/>
      <c r="IPS668" s="167"/>
      <c r="IPT668" s="167"/>
      <c r="IPU668" s="167"/>
      <c r="IPV668" s="167"/>
      <c r="IPW668" s="167"/>
      <c r="IPX668" s="167"/>
      <c r="IPY668" s="167"/>
      <c r="IPZ668" s="167"/>
      <c r="IQA668" s="167"/>
      <c r="IQB668" s="167"/>
      <c r="IQC668" s="167"/>
      <c r="IQD668" s="167"/>
      <c r="IQE668" s="167"/>
      <c r="IQF668" s="167"/>
      <c r="IQG668" s="167"/>
      <c r="IQH668" s="167"/>
      <c r="IQI668" s="167"/>
      <c r="IQJ668" s="167"/>
      <c r="IQK668" s="167"/>
      <c r="IQL668" s="167"/>
      <c r="IQM668" s="167"/>
      <c r="IQN668" s="167"/>
      <c r="IQO668" s="167"/>
      <c r="IQP668" s="167"/>
      <c r="IQQ668" s="167"/>
      <c r="IQR668" s="167"/>
      <c r="IQS668" s="167"/>
      <c r="IQT668" s="167"/>
      <c r="IQU668" s="167"/>
      <c r="IQV668" s="167"/>
      <c r="IQW668" s="167"/>
      <c r="IQX668" s="167"/>
      <c r="IQY668" s="167"/>
      <c r="IQZ668" s="167"/>
      <c r="IRA668" s="167"/>
      <c r="IRB668" s="167"/>
      <c r="IRC668" s="167"/>
      <c r="IRD668" s="167"/>
      <c r="IRE668" s="167"/>
      <c r="IRF668" s="167"/>
      <c r="IRG668" s="167"/>
      <c r="IRH668" s="167"/>
      <c r="IRI668" s="167"/>
      <c r="IRJ668" s="167"/>
      <c r="IRK668" s="167"/>
      <c r="IRL668" s="167"/>
      <c r="IRM668" s="167"/>
      <c r="IRN668" s="167"/>
      <c r="IRO668" s="167"/>
      <c r="IRP668" s="167"/>
      <c r="IRQ668" s="167"/>
      <c r="IRR668" s="167"/>
      <c r="IRS668" s="167"/>
      <c r="IRT668" s="167"/>
      <c r="IRU668" s="167"/>
      <c r="IRV668" s="167"/>
      <c r="IRW668" s="167"/>
      <c r="IRX668" s="167"/>
      <c r="IRY668" s="167"/>
      <c r="IRZ668" s="167"/>
      <c r="ISA668" s="167"/>
      <c r="ISB668" s="167"/>
      <c r="ISC668" s="167"/>
      <c r="ISD668" s="167"/>
      <c r="ISE668" s="167"/>
      <c r="ISF668" s="167"/>
      <c r="ISG668" s="167"/>
      <c r="ISH668" s="167"/>
      <c r="ISI668" s="167"/>
      <c r="ISJ668" s="167"/>
      <c r="ISK668" s="167"/>
      <c r="ISL668" s="167"/>
      <c r="ISM668" s="167"/>
      <c r="ISN668" s="167"/>
      <c r="ISO668" s="167"/>
      <c r="ISP668" s="167"/>
      <c r="ISQ668" s="167"/>
      <c r="ISR668" s="167"/>
      <c r="ISS668" s="167"/>
      <c r="IST668" s="167"/>
      <c r="ISU668" s="167"/>
      <c r="ISV668" s="167"/>
      <c r="ISW668" s="167"/>
      <c r="ISX668" s="167"/>
      <c r="ISY668" s="167"/>
      <c r="ISZ668" s="167"/>
      <c r="ITA668" s="167"/>
      <c r="ITB668" s="167"/>
      <c r="ITC668" s="167"/>
      <c r="ITD668" s="167"/>
      <c r="ITE668" s="167"/>
      <c r="ITF668" s="167"/>
      <c r="ITG668" s="167"/>
      <c r="ITH668" s="167"/>
      <c r="ITI668" s="167"/>
      <c r="ITJ668" s="167"/>
      <c r="ITK668" s="167"/>
      <c r="ITL668" s="167"/>
      <c r="ITM668" s="167"/>
      <c r="ITN668" s="167"/>
      <c r="ITO668" s="167"/>
      <c r="ITP668" s="167"/>
      <c r="ITQ668" s="167"/>
      <c r="ITR668" s="167"/>
      <c r="ITS668" s="167"/>
      <c r="ITT668" s="167"/>
      <c r="ITU668" s="167"/>
      <c r="ITV668" s="167"/>
      <c r="ITW668" s="167"/>
      <c r="ITX668" s="167"/>
      <c r="ITY668" s="167"/>
      <c r="ITZ668" s="167"/>
      <c r="IUA668" s="167"/>
      <c r="IUB668" s="167"/>
      <c r="IUC668" s="167"/>
      <c r="IUD668" s="167"/>
      <c r="IUE668" s="167"/>
      <c r="IUF668" s="167"/>
      <c r="IUG668" s="167"/>
      <c r="IUH668" s="167"/>
      <c r="IUI668" s="167"/>
      <c r="IUJ668" s="167"/>
      <c r="IUK668" s="167"/>
      <c r="IUL668" s="167"/>
      <c r="IUM668" s="167"/>
      <c r="IUN668" s="167"/>
      <c r="IUO668" s="167"/>
      <c r="IUP668" s="167"/>
      <c r="IUQ668" s="167"/>
      <c r="IUR668" s="167"/>
      <c r="IUS668" s="167"/>
      <c r="IUT668" s="167"/>
      <c r="IUU668" s="167"/>
      <c r="IUV668" s="167"/>
      <c r="IUW668" s="167"/>
      <c r="IUX668" s="167"/>
      <c r="IUY668" s="167"/>
      <c r="IUZ668" s="167"/>
      <c r="IVA668" s="167"/>
      <c r="IVB668" s="167"/>
      <c r="IVC668" s="167"/>
      <c r="IVD668" s="167"/>
      <c r="IVE668" s="167"/>
      <c r="IVF668" s="167"/>
      <c r="IVG668" s="167"/>
      <c r="IVH668" s="167"/>
      <c r="IVI668" s="167"/>
      <c r="IVJ668" s="167"/>
      <c r="IVK668" s="167"/>
      <c r="IVL668" s="167"/>
      <c r="IVM668" s="167"/>
      <c r="IVN668" s="167"/>
      <c r="IVO668" s="167"/>
      <c r="IVP668" s="167"/>
      <c r="IVQ668" s="167"/>
      <c r="IVR668" s="167"/>
      <c r="IVS668" s="167"/>
      <c r="IVT668" s="167"/>
      <c r="IVU668" s="167"/>
      <c r="IVV668" s="167"/>
      <c r="IVW668" s="167"/>
      <c r="IVX668" s="167"/>
      <c r="IVY668" s="167"/>
      <c r="IVZ668" s="167"/>
      <c r="IWA668" s="167"/>
      <c r="IWB668" s="167"/>
      <c r="IWC668" s="167"/>
      <c r="IWD668" s="167"/>
      <c r="IWE668" s="167"/>
      <c r="IWF668" s="167"/>
      <c r="IWG668" s="167"/>
      <c r="IWH668" s="167"/>
      <c r="IWI668" s="167"/>
      <c r="IWJ668" s="167"/>
      <c r="IWK668" s="167"/>
      <c r="IWL668" s="167"/>
      <c r="IWM668" s="167"/>
      <c r="IWN668" s="167"/>
      <c r="IWO668" s="167"/>
      <c r="IWP668" s="167"/>
      <c r="IWQ668" s="167"/>
      <c r="IWR668" s="167"/>
      <c r="IWS668" s="167"/>
      <c r="IWT668" s="167"/>
      <c r="IWU668" s="167"/>
      <c r="IWV668" s="167"/>
      <c r="IWW668" s="167"/>
      <c r="IWX668" s="167"/>
      <c r="IWY668" s="167"/>
      <c r="IWZ668" s="167"/>
      <c r="IXA668" s="167"/>
      <c r="IXB668" s="167"/>
      <c r="IXC668" s="167"/>
      <c r="IXD668" s="167"/>
      <c r="IXE668" s="167"/>
      <c r="IXF668" s="167"/>
      <c r="IXG668" s="167"/>
      <c r="IXH668" s="167"/>
      <c r="IXI668" s="167"/>
      <c r="IXJ668" s="167"/>
      <c r="IXK668" s="167"/>
      <c r="IXL668" s="167"/>
      <c r="IXM668" s="167"/>
      <c r="IXN668" s="167"/>
      <c r="IXO668" s="167"/>
      <c r="IXP668" s="167"/>
      <c r="IXQ668" s="167"/>
      <c r="IXR668" s="167"/>
      <c r="IXS668" s="167"/>
      <c r="IXT668" s="167"/>
      <c r="IXU668" s="167"/>
      <c r="IXV668" s="167"/>
      <c r="IXW668" s="167"/>
      <c r="IXX668" s="167"/>
      <c r="IXY668" s="167"/>
      <c r="IXZ668" s="167"/>
      <c r="IYA668" s="167"/>
      <c r="IYB668" s="167"/>
      <c r="IYC668" s="167"/>
      <c r="IYD668" s="167"/>
      <c r="IYE668" s="167"/>
      <c r="IYF668" s="167"/>
      <c r="IYG668" s="167"/>
      <c r="IYH668" s="167"/>
      <c r="IYI668" s="167"/>
      <c r="IYJ668" s="167"/>
      <c r="IYK668" s="167"/>
      <c r="IYL668" s="167"/>
      <c r="IYM668" s="167"/>
      <c r="IYN668" s="167"/>
      <c r="IYO668" s="167"/>
      <c r="IYP668" s="167"/>
      <c r="IYQ668" s="167"/>
      <c r="IYR668" s="167"/>
      <c r="IYS668" s="167"/>
      <c r="IYT668" s="167"/>
      <c r="IYU668" s="167"/>
      <c r="IYV668" s="167"/>
      <c r="IYW668" s="167"/>
      <c r="IYX668" s="167"/>
      <c r="IYY668" s="167"/>
      <c r="IYZ668" s="167"/>
      <c r="IZA668" s="167"/>
      <c r="IZB668" s="167"/>
      <c r="IZC668" s="167"/>
      <c r="IZD668" s="167"/>
      <c r="IZE668" s="167"/>
      <c r="IZF668" s="167"/>
      <c r="IZG668" s="167"/>
      <c r="IZH668" s="167"/>
      <c r="IZI668" s="167"/>
      <c r="IZJ668" s="167"/>
      <c r="IZK668" s="167"/>
      <c r="IZL668" s="167"/>
      <c r="IZM668" s="167"/>
      <c r="IZN668" s="167"/>
      <c r="IZO668" s="167"/>
      <c r="IZP668" s="167"/>
      <c r="IZQ668" s="167"/>
      <c r="IZR668" s="167"/>
      <c r="IZS668" s="167"/>
      <c r="IZT668" s="167"/>
      <c r="IZU668" s="167"/>
      <c r="IZV668" s="167"/>
      <c r="IZW668" s="167"/>
      <c r="IZX668" s="167"/>
      <c r="IZY668" s="167"/>
      <c r="IZZ668" s="167"/>
      <c r="JAA668" s="167"/>
      <c r="JAB668" s="167"/>
      <c r="JAC668" s="167"/>
      <c r="JAD668" s="167"/>
      <c r="JAE668" s="167"/>
      <c r="JAF668" s="167"/>
      <c r="JAG668" s="167"/>
      <c r="JAH668" s="167"/>
      <c r="JAI668" s="167"/>
      <c r="JAJ668" s="167"/>
      <c r="JAK668" s="167"/>
      <c r="JAL668" s="167"/>
      <c r="JAM668" s="167"/>
      <c r="JAN668" s="167"/>
      <c r="JAO668" s="167"/>
      <c r="JAP668" s="167"/>
      <c r="JAQ668" s="167"/>
      <c r="JAR668" s="167"/>
      <c r="JAS668" s="167"/>
      <c r="JAT668" s="167"/>
      <c r="JAU668" s="167"/>
      <c r="JAV668" s="167"/>
      <c r="JAW668" s="167"/>
      <c r="JAX668" s="167"/>
      <c r="JAY668" s="167"/>
      <c r="JAZ668" s="167"/>
      <c r="JBA668" s="167"/>
      <c r="JBB668" s="167"/>
      <c r="JBC668" s="167"/>
      <c r="JBD668" s="167"/>
      <c r="JBE668" s="167"/>
      <c r="JBF668" s="167"/>
      <c r="JBG668" s="167"/>
      <c r="JBH668" s="167"/>
      <c r="JBI668" s="167"/>
      <c r="JBJ668" s="167"/>
      <c r="JBK668" s="167"/>
      <c r="JBL668" s="167"/>
      <c r="JBM668" s="167"/>
      <c r="JBN668" s="167"/>
      <c r="JBO668" s="167"/>
      <c r="JBP668" s="167"/>
      <c r="JBQ668" s="167"/>
      <c r="JBR668" s="167"/>
      <c r="JBS668" s="167"/>
      <c r="JBT668" s="167"/>
      <c r="JBU668" s="167"/>
      <c r="JBV668" s="167"/>
      <c r="JBW668" s="167"/>
      <c r="JBX668" s="167"/>
      <c r="JBY668" s="167"/>
      <c r="JBZ668" s="167"/>
      <c r="JCA668" s="167"/>
      <c r="JCB668" s="167"/>
      <c r="JCC668" s="167"/>
      <c r="JCD668" s="167"/>
      <c r="JCE668" s="167"/>
      <c r="JCF668" s="167"/>
      <c r="JCG668" s="167"/>
      <c r="JCH668" s="167"/>
      <c r="JCI668" s="167"/>
      <c r="JCJ668" s="167"/>
      <c r="JCK668" s="167"/>
      <c r="JCL668" s="167"/>
      <c r="JCM668" s="167"/>
      <c r="JCN668" s="167"/>
      <c r="JCO668" s="167"/>
      <c r="JCP668" s="167"/>
      <c r="JCQ668" s="167"/>
      <c r="JCR668" s="167"/>
      <c r="JCS668" s="167"/>
      <c r="JCT668" s="167"/>
      <c r="JCU668" s="167"/>
      <c r="JCV668" s="167"/>
      <c r="JCW668" s="167"/>
      <c r="JCX668" s="167"/>
      <c r="JCY668" s="167"/>
      <c r="JCZ668" s="167"/>
      <c r="JDA668" s="167"/>
      <c r="JDB668" s="167"/>
      <c r="JDC668" s="167"/>
      <c r="JDD668" s="167"/>
      <c r="JDE668" s="167"/>
      <c r="JDF668" s="167"/>
      <c r="JDG668" s="167"/>
      <c r="JDH668" s="167"/>
      <c r="JDI668" s="167"/>
      <c r="JDJ668" s="167"/>
      <c r="JDK668" s="167"/>
      <c r="JDL668" s="167"/>
      <c r="JDM668" s="167"/>
      <c r="JDN668" s="167"/>
      <c r="JDO668" s="167"/>
      <c r="JDP668" s="167"/>
      <c r="JDQ668" s="167"/>
      <c r="JDR668" s="167"/>
      <c r="JDS668" s="167"/>
      <c r="JDT668" s="167"/>
      <c r="JDU668" s="167"/>
      <c r="JDV668" s="167"/>
      <c r="JDW668" s="167"/>
      <c r="JDX668" s="167"/>
      <c r="JDY668" s="167"/>
      <c r="JDZ668" s="167"/>
      <c r="JEA668" s="167"/>
      <c r="JEB668" s="167"/>
      <c r="JEC668" s="167"/>
      <c r="JED668" s="167"/>
      <c r="JEE668" s="167"/>
      <c r="JEF668" s="167"/>
      <c r="JEG668" s="167"/>
      <c r="JEH668" s="167"/>
      <c r="JEI668" s="167"/>
      <c r="JEJ668" s="167"/>
      <c r="JEK668" s="167"/>
      <c r="JEL668" s="167"/>
      <c r="JEM668" s="167"/>
      <c r="JEN668" s="167"/>
      <c r="JEO668" s="167"/>
      <c r="JEP668" s="167"/>
      <c r="JEQ668" s="167"/>
      <c r="JER668" s="167"/>
      <c r="JES668" s="167"/>
      <c r="JET668" s="167"/>
      <c r="JEU668" s="167"/>
      <c r="JEV668" s="167"/>
      <c r="JEW668" s="167"/>
      <c r="JEX668" s="167"/>
      <c r="JEY668" s="167"/>
      <c r="JEZ668" s="167"/>
      <c r="JFA668" s="167"/>
      <c r="JFB668" s="167"/>
      <c r="JFC668" s="167"/>
      <c r="JFD668" s="167"/>
      <c r="JFE668" s="167"/>
      <c r="JFF668" s="167"/>
      <c r="JFG668" s="167"/>
      <c r="JFH668" s="167"/>
      <c r="JFI668" s="167"/>
      <c r="JFJ668" s="167"/>
      <c r="JFK668" s="167"/>
      <c r="JFL668" s="167"/>
      <c r="JFM668" s="167"/>
      <c r="JFN668" s="167"/>
      <c r="JFO668" s="167"/>
      <c r="JFP668" s="167"/>
      <c r="JFQ668" s="167"/>
      <c r="JFR668" s="167"/>
      <c r="JFS668" s="167"/>
      <c r="JFT668" s="167"/>
      <c r="JFU668" s="167"/>
      <c r="JFV668" s="167"/>
      <c r="JFW668" s="167"/>
      <c r="JFX668" s="167"/>
      <c r="JFY668" s="167"/>
      <c r="JFZ668" s="167"/>
      <c r="JGA668" s="167"/>
      <c r="JGB668" s="167"/>
      <c r="JGC668" s="167"/>
      <c r="JGD668" s="167"/>
      <c r="JGE668" s="167"/>
      <c r="JGF668" s="167"/>
      <c r="JGG668" s="167"/>
      <c r="JGH668" s="167"/>
      <c r="JGI668" s="167"/>
      <c r="JGJ668" s="167"/>
      <c r="JGK668" s="167"/>
      <c r="JGL668" s="167"/>
      <c r="JGM668" s="167"/>
      <c r="JGN668" s="167"/>
      <c r="JGO668" s="167"/>
      <c r="JGP668" s="167"/>
      <c r="JGQ668" s="167"/>
      <c r="JGR668" s="167"/>
      <c r="JGS668" s="167"/>
      <c r="JGT668" s="167"/>
      <c r="JGU668" s="167"/>
      <c r="JGV668" s="167"/>
      <c r="JGW668" s="167"/>
      <c r="JGX668" s="167"/>
      <c r="JGY668" s="167"/>
      <c r="JGZ668" s="167"/>
      <c r="JHA668" s="167"/>
      <c r="JHB668" s="167"/>
      <c r="JHC668" s="167"/>
      <c r="JHD668" s="167"/>
      <c r="JHE668" s="167"/>
      <c r="JHF668" s="167"/>
      <c r="JHG668" s="167"/>
      <c r="JHH668" s="167"/>
      <c r="JHI668" s="167"/>
      <c r="JHJ668" s="167"/>
      <c r="JHK668" s="167"/>
      <c r="JHL668" s="167"/>
      <c r="JHM668" s="167"/>
      <c r="JHN668" s="167"/>
      <c r="JHO668" s="167"/>
      <c r="JHP668" s="167"/>
      <c r="JHQ668" s="167"/>
      <c r="JHR668" s="167"/>
      <c r="JHS668" s="167"/>
      <c r="JHT668" s="167"/>
      <c r="JHU668" s="167"/>
      <c r="JHV668" s="167"/>
      <c r="JHW668" s="167"/>
      <c r="JHX668" s="167"/>
      <c r="JHY668" s="167"/>
      <c r="JHZ668" s="167"/>
      <c r="JIA668" s="167"/>
      <c r="JIB668" s="167"/>
      <c r="JIC668" s="167"/>
      <c r="JID668" s="167"/>
      <c r="JIE668" s="167"/>
      <c r="JIF668" s="167"/>
      <c r="JIG668" s="167"/>
      <c r="JIH668" s="167"/>
      <c r="JII668" s="167"/>
      <c r="JIJ668" s="167"/>
      <c r="JIK668" s="167"/>
      <c r="JIL668" s="167"/>
      <c r="JIM668" s="167"/>
      <c r="JIN668" s="167"/>
      <c r="JIO668" s="167"/>
      <c r="JIP668" s="167"/>
      <c r="JIQ668" s="167"/>
      <c r="JIR668" s="167"/>
      <c r="JIS668" s="167"/>
      <c r="JIT668" s="167"/>
      <c r="JIU668" s="167"/>
      <c r="JIV668" s="167"/>
      <c r="JIW668" s="167"/>
      <c r="JIX668" s="167"/>
      <c r="JIY668" s="167"/>
      <c r="JIZ668" s="167"/>
      <c r="JJA668" s="167"/>
      <c r="JJB668" s="167"/>
      <c r="JJC668" s="167"/>
      <c r="JJD668" s="167"/>
      <c r="JJE668" s="167"/>
      <c r="JJF668" s="167"/>
      <c r="JJG668" s="167"/>
      <c r="JJH668" s="167"/>
      <c r="JJI668" s="167"/>
      <c r="JJJ668" s="167"/>
      <c r="JJK668" s="167"/>
      <c r="JJL668" s="167"/>
      <c r="JJM668" s="167"/>
      <c r="JJN668" s="167"/>
      <c r="JJO668" s="167"/>
      <c r="JJP668" s="167"/>
      <c r="JJQ668" s="167"/>
      <c r="JJR668" s="167"/>
      <c r="JJS668" s="167"/>
      <c r="JJT668" s="167"/>
      <c r="JJU668" s="167"/>
      <c r="JJV668" s="167"/>
      <c r="JJW668" s="167"/>
      <c r="JJX668" s="167"/>
      <c r="JJY668" s="167"/>
      <c r="JJZ668" s="167"/>
      <c r="JKA668" s="167"/>
      <c r="JKB668" s="167"/>
      <c r="JKC668" s="167"/>
      <c r="JKD668" s="167"/>
      <c r="JKE668" s="167"/>
      <c r="JKF668" s="167"/>
      <c r="JKG668" s="167"/>
      <c r="JKH668" s="167"/>
      <c r="JKI668" s="167"/>
      <c r="JKJ668" s="167"/>
      <c r="JKK668" s="167"/>
      <c r="JKL668" s="167"/>
      <c r="JKM668" s="167"/>
      <c r="JKN668" s="167"/>
      <c r="JKO668" s="167"/>
      <c r="JKP668" s="167"/>
      <c r="JKQ668" s="167"/>
      <c r="JKR668" s="167"/>
      <c r="JKS668" s="167"/>
      <c r="JKT668" s="167"/>
      <c r="JKU668" s="167"/>
      <c r="JKV668" s="167"/>
      <c r="JKW668" s="167"/>
      <c r="JKX668" s="167"/>
      <c r="JKY668" s="167"/>
      <c r="JKZ668" s="167"/>
      <c r="JLA668" s="167"/>
      <c r="JLB668" s="167"/>
      <c r="JLC668" s="167"/>
      <c r="JLD668" s="167"/>
      <c r="JLE668" s="167"/>
      <c r="JLF668" s="167"/>
      <c r="JLG668" s="167"/>
      <c r="JLH668" s="167"/>
      <c r="JLI668" s="167"/>
      <c r="JLJ668" s="167"/>
      <c r="JLK668" s="167"/>
      <c r="JLL668" s="167"/>
      <c r="JLM668" s="167"/>
      <c r="JLN668" s="167"/>
      <c r="JLO668" s="167"/>
      <c r="JLP668" s="167"/>
      <c r="JLQ668" s="167"/>
      <c r="JLR668" s="167"/>
      <c r="JLS668" s="167"/>
      <c r="JLT668" s="167"/>
      <c r="JLU668" s="167"/>
      <c r="JLV668" s="167"/>
      <c r="JLW668" s="167"/>
      <c r="JLX668" s="167"/>
      <c r="JLY668" s="167"/>
      <c r="JLZ668" s="167"/>
      <c r="JMA668" s="167"/>
      <c r="JMB668" s="167"/>
      <c r="JMC668" s="167"/>
      <c r="JMD668" s="167"/>
      <c r="JME668" s="167"/>
      <c r="JMF668" s="167"/>
      <c r="JMG668" s="167"/>
      <c r="JMH668" s="167"/>
      <c r="JMI668" s="167"/>
      <c r="JMJ668" s="167"/>
      <c r="JMK668" s="167"/>
      <c r="JML668" s="167"/>
      <c r="JMM668" s="167"/>
      <c r="JMN668" s="167"/>
      <c r="JMO668" s="167"/>
      <c r="JMP668" s="167"/>
      <c r="JMQ668" s="167"/>
      <c r="JMR668" s="167"/>
      <c r="JMS668" s="167"/>
      <c r="JMT668" s="167"/>
      <c r="JMU668" s="167"/>
      <c r="JMV668" s="167"/>
      <c r="JMW668" s="167"/>
      <c r="JMX668" s="167"/>
      <c r="JMY668" s="167"/>
      <c r="JMZ668" s="167"/>
      <c r="JNA668" s="167"/>
      <c r="JNB668" s="167"/>
      <c r="JNC668" s="167"/>
      <c r="JND668" s="167"/>
      <c r="JNE668" s="167"/>
      <c r="JNF668" s="167"/>
      <c r="JNG668" s="167"/>
      <c r="JNH668" s="167"/>
      <c r="JNI668" s="167"/>
      <c r="JNJ668" s="167"/>
      <c r="JNK668" s="167"/>
      <c r="JNL668" s="167"/>
      <c r="JNM668" s="167"/>
      <c r="JNN668" s="167"/>
      <c r="JNO668" s="167"/>
      <c r="JNP668" s="167"/>
      <c r="JNQ668" s="167"/>
      <c r="JNR668" s="167"/>
      <c r="JNS668" s="167"/>
      <c r="JNT668" s="167"/>
      <c r="JNU668" s="167"/>
      <c r="JNV668" s="167"/>
      <c r="JNW668" s="167"/>
      <c r="JNX668" s="167"/>
      <c r="JNY668" s="167"/>
      <c r="JNZ668" s="167"/>
      <c r="JOA668" s="167"/>
      <c r="JOB668" s="167"/>
      <c r="JOC668" s="167"/>
      <c r="JOD668" s="167"/>
      <c r="JOE668" s="167"/>
      <c r="JOF668" s="167"/>
      <c r="JOG668" s="167"/>
      <c r="JOH668" s="167"/>
      <c r="JOI668" s="167"/>
      <c r="JOJ668" s="167"/>
      <c r="JOK668" s="167"/>
      <c r="JOL668" s="167"/>
      <c r="JOM668" s="167"/>
      <c r="JON668" s="167"/>
      <c r="JOO668" s="167"/>
      <c r="JOP668" s="167"/>
      <c r="JOQ668" s="167"/>
      <c r="JOR668" s="167"/>
      <c r="JOS668" s="167"/>
      <c r="JOT668" s="167"/>
      <c r="JOU668" s="167"/>
      <c r="JOV668" s="167"/>
      <c r="JOW668" s="167"/>
      <c r="JOX668" s="167"/>
      <c r="JOY668" s="167"/>
      <c r="JOZ668" s="167"/>
      <c r="JPA668" s="167"/>
      <c r="JPB668" s="167"/>
      <c r="JPC668" s="167"/>
      <c r="JPD668" s="167"/>
      <c r="JPE668" s="167"/>
      <c r="JPF668" s="167"/>
      <c r="JPG668" s="167"/>
      <c r="JPH668" s="167"/>
      <c r="JPI668" s="167"/>
      <c r="JPJ668" s="167"/>
      <c r="JPK668" s="167"/>
      <c r="JPL668" s="167"/>
      <c r="JPM668" s="167"/>
      <c r="JPN668" s="167"/>
      <c r="JPO668" s="167"/>
      <c r="JPP668" s="167"/>
      <c r="JPQ668" s="167"/>
      <c r="JPR668" s="167"/>
      <c r="JPS668" s="167"/>
      <c r="JPT668" s="167"/>
      <c r="JPU668" s="167"/>
      <c r="JPV668" s="167"/>
      <c r="JPW668" s="167"/>
      <c r="JPX668" s="167"/>
      <c r="JPY668" s="167"/>
      <c r="JPZ668" s="167"/>
      <c r="JQA668" s="167"/>
      <c r="JQB668" s="167"/>
      <c r="JQC668" s="167"/>
      <c r="JQD668" s="167"/>
      <c r="JQE668" s="167"/>
      <c r="JQF668" s="167"/>
      <c r="JQG668" s="167"/>
      <c r="JQH668" s="167"/>
      <c r="JQI668" s="167"/>
      <c r="JQJ668" s="167"/>
      <c r="JQK668" s="167"/>
      <c r="JQL668" s="167"/>
      <c r="JQM668" s="167"/>
      <c r="JQN668" s="167"/>
      <c r="JQO668" s="167"/>
      <c r="JQP668" s="167"/>
      <c r="JQQ668" s="167"/>
      <c r="JQR668" s="167"/>
      <c r="JQS668" s="167"/>
      <c r="JQT668" s="167"/>
      <c r="JQU668" s="167"/>
      <c r="JQV668" s="167"/>
      <c r="JQW668" s="167"/>
      <c r="JQX668" s="167"/>
      <c r="JQY668" s="167"/>
      <c r="JQZ668" s="167"/>
      <c r="JRA668" s="167"/>
      <c r="JRB668" s="167"/>
      <c r="JRC668" s="167"/>
      <c r="JRD668" s="167"/>
      <c r="JRE668" s="167"/>
      <c r="JRF668" s="167"/>
      <c r="JRG668" s="167"/>
      <c r="JRH668" s="167"/>
      <c r="JRI668" s="167"/>
      <c r="JRJ668" s="167"/>
      <c r="JRK668" s="167"/>
      <c r="JRL668" s="167"/>
      <c r="JRM668" s="167"/>
      <c r="JRN668" s="167"/>
      <c r="JRO668" s="167"/>
      <c r="JRP668" s="167"/>
      <c r="JRQ668" s="167"/>
      <c r="JRR668" s="167"/>
      <c r="JRS668" s="167"/>
      <c r="JRT668" s="167"/>
      <c r="JRU668" s="167"/>
      <c r="JRV668" s="167"/>
      <c r="JRW668" s="167"/>
      <c r="JRX668" s="167"/>
      <c r="JRY668" s="167"/>
      <c r="JRZ668" s="167"/>
      <c r="JSA668" s="167"/>
      <c r="JSB668" s="167"/>
      <c r="JSC668" s="167"/>
      <c r="JSD668" s="167"/>
      <c r="JSE668" s="167"/>
      <c r="JSF668" s="167"/>
      <c r="JSG668" s="167"/>
      <c r="JSH668" s="167"/>
      <c r="JSI668" s="167"/>
      <c r="JSJ668" s="167"/>
      <c r="JSK668" s="167"/>
      <c r="JSL668" s="167"/>
      <c r="JSM668" s="167"/>
      <c r="JSN668" s="167"/>
      <c r="JSO668" s="167"/>
      <c r="JSP668" s="167"/>
      <c r="JSQ668" s="167"/>
      <c r="JSR668" s="167"/>
      <c r="JSS668" s="167"/>
      <c r="JST668" s="167"/>
      <c r="JSU668" s="167"/>
      <c r="JSV668" s="167"/>
      <c r="JSW668" s="167"/>
      <c r="JSX668" s="167"/>
      <c r="JSY668" s="167"/>
      <c r="JSZ668" s="167"/>
      <c r="JTA668" s="167"/>
      <c r="JTB668" s="167"/>
      <c r="JTC668" s="167"/>
      <c r="JTD668" s="167"/>
      <c r="JTE668" s="167"/>
      <c r="JTF668" s="167"/>
      <c r="JTG668" s="167"/>
      <c r="JTH668" s="167"/>
      <c r="JTI668" s="167"/>
      <c r="JTJ668" s="167"/>
      <c r="JTK668" s="167"/>
      <c r="JTL668" s="167"/>
      <c r="JTM668" s="167"/>
      <c r="JTN668" s="167"/>
      <c r="JTO668" s="167"/>
      <c r="JTP668" s="167"/>
      <c r="JTQ668" s="167"/>
      <c r="JTR668" s="167"/>
      <c r="JTS668" s="167"/>
      <c r="JTT668" s="167"/>
      <c r="JTU668" s="167"/>
      <c r="JTV668" s="167"/>
      <c r="JTW668" s="167"/>
      <c r="JTX668" s="167"/>
      <c r="JTY668" s="167"/>
      <c r="JTZ668" s="167"/>
      <c r="JUA668" s="167"/>
      <c r="JUB668" s="167"/>
      <c r="JUC668" s="167"/>
      <c r="JUD668" s="167"/>
      <c r="JUE668" s="167"/>
      <c r="JUF668" s="167"/>
      <c r="JUG668" s="167"/>
      <c r="JUH668" s="167"/>
      <c r="JUI668" s="167"/>
      <c r="JUJ668" s="167"/>
      <c r="JUK668" s="167"/>
      <c r="JUL668" s="167"/>
      <c r="JUM668" s="167"/>
      <c r="JUN668" s="167"/>
      <c r="JUO668" s="167"/>
      <c r="JUP668" s="167"/>
      <c r="JUQ668" s="167"/>
      <c r="JUR668" s="167"/>
      <c r="JUS668" s="167"/>
      <c r="JUT668" s="167"/>
      <c r="JUU668" s="167"/>
      <c r="JUV668" s="167"/>
      <c r="JUW668" s="167"/>
      <c r="JUX668" s="167"/>
      <c r="JUY668" s="167"/>
      <c r="JUZ668" s="167"/>
      <c r="JVA668" s="167"/>
      <c r="JVB668" s="167"/>
      <c r="JVC668" s="167"/>
      <c r="JVD668" s="167"/>
      <c r="JVE668" s="167"/>
      <c r="JVF668" s="167"/>
      <c r="JVG668" s="167"/>
      <c r="JVH668" s="167"/>
      <c r="JVI668" s="167"/>
      <c r="JVJ668" s="167"/>
      <c r="JVK668" s="167"/>
      <c r="JVL668" s="167"/>
      <c r="JVM668" s="167"/>
      <c r="JVN668" s="167"/>
      <c r="JVO668" s="167"/>
      <c r="JVP668" s="167"/>
      <c r="JVQ668" s="167"/>
      <c r="JVR668" s="167"/>
      <c r="JVS668" s="167"/>
      <c r="JVT668" s="167"/>
      <c r="JVU668" s="167"/>
      <c r="JVV668" s="167"/>
      <c r="JVW668" s="167"/>
      <c r="JVX668" s="167"/>
      <c r="JVY668" s="167"/>
      <c r="JVZ668" s="167"/>
      <c r="JWA668" s="167"/>
      <c r="JWB668" s="167"/>
      <c r="JWC668" s="167"/>
      <c r="JWD668" s="167"/>
      <c r="JWE668" s="167"/>
      <c r="JWF668" s="167"/>
      <c r="JWG668" s="167"/>
      <c r="JWH668" s="167"/>
      <c r="JWI668" s="167"/>
      <c r="JWJ668" s="167"/>
      <c r="JWK668" s="167"/>
      <c r="JWL668" s="167"/>
      <c r="JWM668" s="167"/>
      <c r="JWN668" s="167"/>
      <c r="JWO668" s="167"/>
      <c r="JWP668" s="167"/>
      <c r="JWQ668" s="167"/>
      <c r="JWR668" s="167"/>
      <c r="JWS668" s="167"/>
      <c r="JWT668" s="167"/>
      <c r="JWU668" s="167"/>
      <c r="JWV668" s="167"/>
      <c r="JWW668" s="167"/>
      <c r="JWX668" s="167"/>
      <c r="JWY668" s="167"/>
      <c r="JWZ668" s="167"/>
      <c r="JXA668" s="167"/>
      <c r="JXB668" s="167"/>
      <c r="JXC668" s="167"/>
      <c r="JXD668" s="167"/>
      <c r="JXE668" s="167"/>
      <c r="JXF668" s="167"/>
      <c r="JXG668" s="167"/>
      <c r="JXH668" s="167"/>
      <c r="JXI668" s="167"/>
      <c r="JXJ668" s="167"/>
      <c r="JXK668" s="167"/>
      <c r="JXL668" s="167"/>
      <c r="JXM668" s="167"/>
      <c r="JXN668" s="167"/>
      <c r="JXO668" s="167"/>
      <c r="JXP668" s="167"/>
      <c r="JXQ668" s="167"/>
      <c r="JXR668" s="167"/>
      <c r="JXS668" s="167"/>
      <c r="JXT668" s="167"/>
      <c r="JXU668" s="167"/>
      <c r="JXV668" s="167"/>
      <c r="JXW668" s="167"/>
      <c r="JXX668" s="167"/>
      <c r="JXY668" s="167"/>
      <c r="JXZ668" s="167"/>
      <c r="JYA668" s="167"/>
      <c r="JYB668" s="167"/>
      <c r="JYC668" s="167"/>
      <c r="JYD668" s="167"/>
      <c r="JYE668" s="167"/>
      <c r="JYF668" s="167"/>
      <c r="JYG668" s="167"/>
      <c r="JYH668" s="167"/>
      <c r="JYI668" s="167"/>
      <c r="JYJ668" s="167"/>
      <c r="JYK668" s="167"/>
      <c r="JYL668" s="167"/>
      <c r="JYM668" s="167"/>
      <c r="JYN668" s="167"/>
      <c r="JYO668" s="167"/>
      <c r="JYP668" s="167"/>
      <c r="JYQ668" s="167"/>
      <c r="JYR668" s="167"/>
      <c r="JYS668" s="167"/>
      <c r="JYT668" s="167"/>
      <c r="JYU668" s="167"/>
      <c r="JYV668" s="167"/>
      <c r="JYW668" s="167"/>
      <c r="JYX668" s="167"/>
      <c r="JYY668" s="167"/>
      <c r="JYZ668" s="167"/>
      <c r="JZA668" s="167"/>
      <c r="JZB668" s="167"/>
      <c r="JZC668" s="167"/>
      <c r="JZD668" s="167"/>
      <c r="JZE668" s="167"/>
      <c r="JZF668" s="167"/>
      <c r="JZG668" s="167"/>
      <c r="JZH668" s="167"/>
      <c r="JZI668" s="167"/>
      <c r="JZJ668" s="167"/>
      <c r="JZK668" s="167"/>
      <c r="JZL668" s="167"/>
      <c r="JZM668" s="167"/>
      <c r="JZN668" s="167"/>
      <c r="JZO668" s="167"/>
      <c r="JZP668" s="167"/>
      <c r="JZQ668" s="167"/>
      <c r="JZR668" s="167"/>
      <c r="JZS668" s="167"/>
      <c r="JZT668" s="167"/>
      <c r="JZU668" s="167"/>
      <c r="JZV668" s="167"/>
      <c r="JZW668" s="167"/>
      <c r="JZX668" s="167"/>
      <c r="JZY668" s="167"/>
      <c r="JZZ668" s="167"/>
      <c r="KAA668" s="167"/>
      <c r="KAB668" s="167"/>
      <c r="KAC668" s="167"/>
      <c r="KAD668" s="167"/>
      <c r="KAE668" s="167"/>
      <c r="KAF668" s="167"/>
      <c r="KAG668" s="167"/>
      <c r="KAH668" s="167"/>
      <c r="KAI668" s="167"/>
      <c r="KAJ668" s="167"/>
      <c r="KAK668" s="167"/>
      <c r="KAL668" s="167"/>
      <c r="KAM668" s="167"/>
      <c r="KAN668" s="167"/>
      <c r="KAO668" s="167"/>
      <c r="KAP668" s="167"/>
      <c r="KAQ668" s="167"/>
      <c r="KAR668" s="167"/>
      <c r="KAS668" s="167"/>
      <c r="KAT668" s="167"/>
      <c r="KAU668" s="167"/>
      <c r="KAV668" s="167"/>
      <c r="KAW668" s="167"/>
      <c r="KAX668" s="167"/>
      <c r="KAY668" s="167"/>
      <c r="KAZ668" s="167"/>
      <c r="KBA668" s="167"/>
      <c r="KBB668" s="167"/>
      <c r="KBC668" s="167"/>
      <c r="KBD668" s="167"/>
      <c r="KBE668" s="167"/>
      <c r="KBF668" s="167"/>
      <c r="KBG668" s="167"/>
      <c r="KBH668" s="167"/>
      <c r="KBI668" s="167"/>
      <c r="KBJ668" s="167"/>
      <c r="KBK668" s="167"/>
      <c r="KBL668" s="167"/>
      <c r="KBM668" s="167"/>
      <c r="KBN668" s="167"/>
      <c r="KBO668" s="167"/>
      <c r="KBP668" s="167"/>
      <c r="KBQ668" s="167"/>
      <c r="KBR668" s="167"/>
      <c r="KBS668" s="167"/>
      <c r="KBT668" s="167"/>
      <c r="KBU668" s="167"/>
      <c r="KBV668" s="167"/>
      <c r="KBW668" s="167"/>
      <c r="KBX668" s="167"/>
      <c r="KBY668" s="167"/>
      <c r="KBZ668" s="167"/>
      <c r="KCA668" s="167"/>
      <c r="KCB668" s="167"/>
      <c r="KCC668" s="167"/>
      <c r="KCD668" s="167"/>
      <c r="KCE668" s="167"/>
      <c r="KCF668" s="167"/>
      <c r="KCG668" s="167"/>
      <c r="KCH668" s="167"/>
      <c r="KCI668" s="167"/>
      <c r="KCJ668" s="167"/>
      <c r="KCK668" s="167"/>
      <c r="KCL668" s="167"/>
      <c r="KCM668" s="167"/>
      <c r="KCN668" s="167"/>
      <c r="KCO668" s="167"/>
      <c r="KCP668" s="167"/>
      <c r="KCQ668" s="167"/>
      <c r="KCR668" s="167"/>
      <c r="KCS668" s="167"/>
      <c r="KCT668" s="167"/>
      <c r="KCU668" s="167"/>
      <c r="KCV668" s="167"/>
      <c r="KCW668" s="167"/>
      <c r="KCX668" s="167"/>
      <c r="KCY668" s="167"/>
      <c r="KCZ668" s="167"/>
      <c r="KDA668" s="167"/>
      <c r="KDB668" s="167"/>
      <c r="KDC668" s="167"/>
      <c r="KDD668" s="167"/>
      <c r="KDE668" s="167"/>
      <c r="KDF668" s="167"/>
      <c r="KDG668" s="167"/>
      <c r="KDH668" s="167"/>
      <c r="KDI668" s="167"/>
      <c r="KDJ668" s="167"/>
      <c r="KDK668" s="167"/>
      <c r="KDL668" s="167"/>
      <c r="KDM668" s="167"/>
      <c r="KDN668" s="167"/>
      <c r="KDO668" s="167"/>
      <c r="KDP668" s="167"/>
      <c r="KDQ668" s="167"/>
      <c r="KDR668" s="167"/>
      <c r="KDS668" s="167"/>
      <c r="KDT668" s="167"/>
      <c r="KDU668" s="167"/>
      <c r="KDV668" s="167"/>
      <c r="KDW668" s="167"/>
      <c r="KDX668" s="167"/>
      <c r="KDY668" s="167"/>
      <c r="KDZ668" s="167"/>
      <c r="KEA668" s="167"/>
      <c r="KEB668" s="167"/>
      <c r="KEC668" s="167"/>
      <c r="KED668" s="167"/>
      <c r="KEE668" s="167"/>
      <c r="KEF668" s="167"/>
      <c r="KEG668" s="167"/>
      <c r="KEH668" s="167"/>
      <c r="KEI668" s="167"/>
      <c r="KEJ668" s="167"/>
      <c r="KEK668" s="167"/>
      <c r="KEL668" s="167"/>
      <c r="KEM668" s="167"/>
      <c r="KEN668" s="167"/>
      <c r="KEO668" s="167"/>
      <c r="KEP668" s="167"/>
      <c r="KEQ668" s="167"/>
      <c r="KER668" s="167"/>
      <c r="KES668" s="167"/>
      <c r="KET668" s="167"/>
      <c r="KEU668" s="167"/>
      <c r="KEV668" s="167"/>
      <c r="KEW668" s="167"/>
      <c r="KEX668" s="167"/>
      <c r="KEY668" s="167"/>
      <c r="KEZ668" s="167"/>
      <c r="KFA668" s="167"/>
      <c r="KFB668" s="167"/>
      <c r="KFC668" s="167"/>
      <c r="KFD668" s="167"/>
      <c r="KFE668" s="167"/>
      <c r="KFF668" s="167"/>
      <c r="KFG668" s="167"/>
      <c r="KFH668" s="167"/>
      <c r="KFI668" s="167"/>
      <c r="KFJ668" s="167"/>
      <c r="KFK668" s="167"/>
      <c r="KFL668" s="167"/>
      <c r="KFM668" s="167"/>
      <c r="KFN668" s="167"/>
      <c r="KFO668" s="167"/>
      <c r="KFP668" s="167"/>
      <c r="KFQ668" s="167"/>
      <c r="KFR668" s="167"/>
      <c r="KFS668" s="167"/>
      <c r="KFT668" s="167"/>
      <c r="KFU668" s="167"/>
      <c r="KFV668" s="167"/>
      <c r="KFW668" s="167"/>
      <c r="KFX668" s="167"/>
      <c r="KFY668" s="167"/>
      <c r="KFZ668" s="167"/>
      <c r="KGA668" s="167"/>
      <c r="KGB668" s="167"/>
      <c r="KGC668" s="167"/>
      <c r="KGD668" s="167"/>
      <c r="KGE668" s="167"/>
      <c r="KGF668" s="167"/>
      <c r="KGG668" s="167"/>
      <c r="KGH668" s="167"/>
      <c r="KGI668" s="167"/>
      <c r="KGJ668" s="167"/>
      <c r="KGK668" s="167"/>
      <c r="KGL668" s="167"/>
      <c r="KGM668" s="167"/>
      <c r="KGN668" s="167"/>
      <c r="KGO668" s="167"/>
      <c r="KGP668" s="167"/>
      <c r="KGQ668" s="167"/>
      <c r="KGR668" s="167"/>
      <c r="KGS668" s="167"/>
      <c r="KGT668" s="167"/>
      <c r="KGU668" s="167"/>
      <c r="KGV668" s="167"/>
      <c r="KGW668" s="167"/>
      <c r="KGX668" s="167"/>
      <c r="KGY668" s="167"/>
      <c r="KGZ668" s="167"/>
      <c r="KHA668" s="167"/>
      <c r="KHB668" s="167"/>
      <c r="KHC668" s="167"/>
      <c r="KHD668" s="167"/>
      <c r="KHE668" s="167"/>
      <c r="KHF668" s="167"/>
      <c r="KHG668" s="167"/>
      <c r="KHH668" s="167"/>
      <c r="KHI668" s="167"/>
      <c r="KHJ668" s="167"/>
      <c r="KHK668" s="167"/>
      <c r="KHL668" s="167"/>
      <c r="KHM668" s="167"/>
      <c r="KHN668" s="167"/>
      <c r="KHO668" s="167"/>
      <c r="KHP668" s="167"/>
      <c r="KHQ668" s="167"/>
      <c r="KHR668" s="167"/>
      <c r="KHS668" s="167"/>
      <c r="KHT668" s="167"/>
      <c r="KHU668" s="167"/>
      <c r="KHV668" s="167"/>
      <c r="KHW668" s="167"/>
      <c r="KHX668" s="167"/>
      <c r="KHY668" s="167"/>
      <c r="KHZ668" s="167"/>
      <c r="KIA668" s="167"/>
      <c r="KIB668" s="167"/>
      <c r="KIC668" s="167"/>
      <c r="KID668" s="167"/>
      <c r="KIE668" s="167"/>
      <c r="KIF668" s="167"/>
      <c r="KIG668" s="167"/>
      <c r="KIH668" s="167"/>
      <c r="KII668" s="167"/>
      <c r="KIJ668" s="167"/>
      <c r="KIK668" s="167"/>
      <c r="KIL668" s="167"/>
      <c r="KIM668" s="167"/>
      <c r="KIN668" s="167"/>
      <c r="KIO668" s="167"/>
      <c r="KIP668" s="167"/>
      <c r="KIQ668" s="167"/>
      <c r="KIR668" s="167"/>
      <c r="KIS668" s="167"/>
      <c r="KIT668" s="167"/>
      <c r="KIU668" s="167"/>
      <c r="KIV668" s="167"/>
      <c r="KIW668" s="167"/>
      <c r="KIX668" s="167"/>
      <c r="KIY668" s="167"/>
      <c r="KIZ668" s="167"/>
      <c r="KJA668" s="167"/>
      <c r="KJB668" s="167"/>
      <c r="KJC668" s="167"/>
      <c r="KJD668" s="167"/>
      <c r="KJE668" s="167"/>
      <c r="KJF668" s="167"/>
      <c r="KJG668" s="167"/>
      <c r="KJH668" s="167"/>
      <c r="KJI668" s="167"/>
      <c r="KJJ668" s="167"/>
      <c r="KJK668" s="167"/>
      <c r="KJL668" s="167"/>
      <c r="KJM668" s="167"/>
      <c r="KJN668" s="167"/>
      <c r="KJO668" s="167"/>
      <c r="KJP668" s="167"/>
      <c r="KJQ668" s="167"/>
      <c r="KJR668" s="167"/>
      <c r="KJS668" s="167"/>
      <c r="KJT668" s="167"/>
      <c r="KJU668" s="167"/>
      <c r="KJV668" s="167"/>
      <c r="KJW668" s="167"/>
      <c r="KJX668" s="167"/>
      <c r="KJY668" s="167"/>
      <c r="KJZ668" s="167"/>
      <c r="KKA668" s="167"/>
      <c r="KKB668" s="167"/>
      <c r="KKC668" s="167"/>
      <c r="KKD668" s="167"/>
      <c r="KKE668" s="167"/>
      <c r="KKF668" s="167"/>
      <c r="KKG668" s="167"/>
      <c r="KKH668" s="167"/>
      <c r="KKI668" s="167"/>
      <c r="KKJ668" s="167"/>
      <c r="KKK668" s="167"/>
      <c r="KKL668" s="167"/>
      <c r="KKM668" s="167"/>
      <c r="KKN668" s="167"/>
      <c r="KKO668" s="167"/>
      <c r="KKP668" s="167"/>
      <c r="KKQ668" s="167"/>
      <c r="KKR668" s="167"/>
      <c r="KKS668" s="167"/>
      <c r="KKT668" s="167"/>
      <c r="KKU668" s="167"/>
      <c r="KKV668" s="167"/>
      <c r="KKW668" s="167"/>
      <c r="KKX668" s="167"/>
      <c r="KKY668" s="167"/>
      <c r="KKZ668" s="167"/>
      <c r="KLA668" s="167"/>
      <c r="KLB668" s="167"/>
      <c r="KLC668" s="167"/>
      <c r="KLD668" s="167"/>
      <c r="KLE668" s="167"/>
      <c r="KLF668" s="167"/>
      <c r="KLG668" s="167"/>
      <c r="KLH668" s="167"/>
      <c r="KLI668" s="167"/>
      <c r="KLJ668" s="167"/>
      <c r="KLK668" s="167"/>
      <c r="KLL668" s="167"/>
      <c r="KLM668" s="167"/>
      <c r="KLN668" s="167"/>
      <c r="KLO668" s="167"/>
      <c r="KLP668" s="167"/>
      <c r="KLQ668" s="167"/>
      <c r="KLR668" s="167"/>
      <c r="KLS668" s="167"/>
      <c r="KLT668" s="167"/>
      <c r="KLU668" s="167"/>
      <c r="KLV668" s="167"/>
      <c r="KLW668" s="167"/>
      <c r="KLX668" s="167"/>
      <c r="KLY668" s="167"/>
      <c r="KLZ668" s="167"/>
      <c r="KMA668" s="167"/>
      <c r="KMB668" s="167"/>
      <c r="KMC668" s="167"/>
      <c r="KMD668" s="167"/>
      <c r="KME668" s="167"/>
      <c r="KMF668" s="167"/>
      <c r="KMG668" s="167"/>
      <c r="KMH668" s="167"/>
      <c r="KMI668" s="167"/>
      <c r="KMJ668" s="167"/>
      <c r="KMK668" s="167"/>
      <c r="KML668" s="167"/>
      <c r="KMM668" s="167"/>
      <c r="KMN668" s="167"/>
      <c r="KMO668" s="167"/>
      <c r="KMP668" s="167"/>
      <c r="KMQ668" s="167"/>
      <c r="KMR668" s="167"/>
      <c r="KMS668" s="167"/>
      <c r="KMT668" s="167"/>
      <c r="KMU668" s="167"/>
      <c r="KMV668" s="167"/>
      <c r="KMW668" s="167"/>
      <c r="KMX668" s="167"/>
      <c r="KMY668" s="167"/>
      <c r="KMZ668" s="167"/>
      <c r="KNA668" s="167"/>
      <c r="KNB668" s="167"/>
      <c r="KNC668" s="167"/>
      <c r="KND668" s="167"/>
      <c r="KNE668" s="167"/>
      <c r="KNF668" s="167"/>
      <c r="KNG668" s="167"/>
      <c r="KNH668" s="167"/>
      <c r="KNI668" s="167"/>
      <c r="KNJ668" s="167"/>
      <c r="KNK668" s="167"/>
      <c r="KNL668" s="167"/>
      <c r="KNM668" s="167"/>
      <c r="KNN668" s="167"/>
      <c r="KNO668" s="167"/>
      <c r="KNP668" s="167"/>
      <c r="KNQ668" s="167"/>
      <c r="KNR668" s="167"/>
      <c r="KNS668" s="167"/>
      <c r="KNT668" s="167"/>
      <c r="KNU668" s="167"/>
      <c r="KNV668" s="167"/>
      <c r="KNW668" s="167"/>
      <c r="KNX668" s="167"/>
      <c r="KNY668" s="167"/>
      <c r="KNZ668" s="167"/>
      <c r="KOA668" s="167"/>
      <c r="KOB668" s="167"/>
      <c r="KOC668" s="167"/>
      <c r="KOD668" s="167"/>
      <c r="KOE668" s="167"/>
      <c r="KOF668" s="167"/>
      <c r="KOG668" s="167"/>
      <c r="KOH668" s="167"/>
      <c r="KOI668" s="167"/>
      <c r="KOJ668" s="167"/>
      <c r="KOK668" s="167"/>
      <c r="KOL668" s="167"/>
      <c r="KOM668" s="167"/>
      <c r="KON668" s="167"/>
      <c r="KOO668" s="167"/>
      <c r="KOP668" s="167"/>
      <c r="KOQ668" s="167"/>
      <c r="KOR668" s="167"/>
      <c r="KOS668" s="167"/>
      <c r="KOT668" s="167"/>
      <c r="KOU668" s="167"/>
      <c r="KOV668" s="167"/>
      <c r="KOW668" s="167"/>
      <c r="KOX668" s="167"/>
      <c r="KOY668" s="167"/>
      <c r="KOZ668" s="167"/>
      <c r="KPA668" s="167"/>
      <c r="KPB668" s="167"/>
      <c r="KPC668" s="167"/>
      <c r="KPD668" s="167"/>
      <c r="KPE668" s="167"/>
      <c r="KPF668" s="167"/>
      <c r="KPG668" s="167"/>
      <c r="KPH668" s="167"/>
      <c r="KPI668" s="167"/>
      <c r="KPJ668" s="167"/>
      <c r="KPK668" s="167"/>
      <c r="KPL668" s="167"/>
      <c r="KPM668" s="167"/>
      <c r="KPN668" s="167"/>
      <c r="KPO668" s="167"/>
      <c r="KPP668" s="167"/>
      <c r="KPQ668" s="167"/>
      <c r="KPR668" s="167"/>
      <c r="KPS668" s="167"/>
      <c r="KPT668" s="167"/>
      <c r="KPU668" s="167"/>
      <c r="KPV668" s="167"/>
      <c r="KPW668" s="167"/>
      <c r="KPX668" s="167"/>
      <c r="KPY668" s="167"/>
      <c r="KPZ668" s="167"/>
      <c r="KQA668" s="167"/>
      <c r="KQB668" s="167"/>
      <c r="KQC668" s="167"/>
      <c r="KQD668" s="167"/>
      <c r="KQE668" s="167"/>
      <c r="KQF668" s="167"/>
      <c r="KQG668" s="167"/>
      <c r="KQH668" s="167"/>
      <c r="KQI668" s="167"/>
      <c r="KQJ668" s="167"/>
      <c r="KQK668" s="167"/>
      <c r="KQL668" s="167"/>
      <c r="KQM668" s="167"/>
      <c r="KQN668" s="167"/>
      <c r="KQO668" s="167"/>
      <c r="KQP668" s="167"/>
      <c r="KQQ668" s="167"/>
      <c r="KQR668" s="167"/>
      <c r="KQS668" s="167"/>
      <c r="KQT668" s="167"/>
      <c r="KQU668" s="167"/>
      <c r="KQV668" s="167"/>
      <c r="KQW668" s="167"/>
      <c r="KQX668" s="167"/>
      <c r="KQY668" s="167"/>
      <c r="KQZ668" s="167"/>
      <c r="KRA668" s="167"/>
      <c r="KRB668" s="167"/>
      <c r="KRC668" s="167"/>
      <c r="KRD668" s="167"/>
      <c r="KRE668" s="167"/>
      <c r="KRF668" s="167"/>
      <c r="KRG668" s="167"/>
      <c r="KRH668" s="167"/>
      <c r="KRI668" s="167"/>
      <c r="KRJ668" s="167"/>
      <c r="KRK668" s="167"/>
      <c r="KRL668" s="167"/>
      <c r="KRM668" s="167"/>
      <c r="KRN668" s="167"/>
      <c r="KRO668" s="167"/>
      <c r="KRP668" s="167"/>
      <c r="KRQ668" s="167"/>
      <c r="KRR668" s="167"/>
      <c r="KRS668" s="167"/>
      <c r="KRT668" s="167"/>
      <c r="KRU668" s="167"/>
      <c r="KRV668" s="167"/>
      <c r="KRW668" s="167"/>
      <c r="KRX668" s="167"/>
      <c r="KRY668" s="167"/>
      <c r="KRZ668" s="167"/>
      <c r="KSA668" s="167"/>
      <c r="KSB668" s="167"/>
      <c r="KSC668" s="167"/>
      <c r="KSD668" s="167"/>
      <c r="KSE668" s="167"/>
      <c r="KSF668" s="167"/>
      <c r="KSG668" s="167"/>
      <c r="KSH668" s="167"/>
      <c r="KSI668" s="167"/>
      <c r="KSJ668" s="167"/>
      <c r="KSK668" s="167"/>
      <c r="KSL668" s="167"/>
      <c r="KSM668" s="167"/>
      <c r="KSN668" s="167"/>
      <c r="KSO668" s="167"/>
      <c r="KSP668" s="167"/>
      <c r="KSQ668" s="167"/>
      <c r="KSR668" s="167"/>
      <c r="KSS668" s="167"/>
      <c r="KST668" s="167"/>
      <c r="KSU668" s="167"/>
      <c r="KSV668" s="167"/>
      <c r="KSW668" s="167"/>
      <c r="KSX668" s="167"/>
      <c r="KSY668" s="167"/>
      <c r="KSZ668" s="167"/>
      <c r="KTA668" s="167"/>
      <c r="KTB668" s="167"/>
      <c r="KTC668" s="167"/>
      <c r="KTD668" s="167"/>
      <c r="KTE668" s="167"/>
      <c r="KTF668" s="167"/>
      <c r="KTG668" s="167"/>
      <c r="KTH668" s="167"/>
      <c r="KTI668" s="167"/>
      <c r="KTJ668" s="167"/>
      <c r="KTK668" s="167"/>
      <c r="KTL668" s="167"/>
      <c r="KTM668" s="167"/>
      <c r="KTN668" s="167"/>
      <c r="KTO668" s="167"/>
      <c r="KTP668" s="167"/>
      <c r="KTQ668" s="167"/>
      <c r="KTR668" s="167"/>
      <c r="KTS668" s="167"/>
      <c r="KTT668" s="167"/>
      <c r="KTU668" s="167"/>
      <c r="KTV668" s="167"/>
      <c r="KTW668" s="167"/>
      <c r="KTX668" s="167"/>
      <c r="KTY668" s="167"/>
      <c r="KTZ668" s="167"/>
      <c r="KUA668" s="167"/>
      <c r="KUB668" s="167"/>
      <c r="KUC668" s="167"/>
      <c r="KUD668" s="167"/>
      <c r="KUE668" s="167"/>
      <c r="KUF668" s="167"/>
      <c r="KUG668" s="167"/>
      <c r="KUH668" s="167"/>
      <c r="KUI668" s="167"/>
      <c r="KUJ668" s="167"/>
      <c r="KUK668" s="167"/>
      <c r="KUL668" s="167"/>
      <c r="KUM668" s="167"/>
      <c r="KUN668" s="167"/>
      <c r="KUO668" s="167"/>
      <c r="KUP668" s="167"/>
      <c r="KUQ668" s="167"/>
      <c r="KUR668" s="167"/>
      <c r="KUS668" s="167"/>
      <c r="KUT668" s="167"/>
      <c r="KUU668" s="167"/>
      <c r="KUV668" s="167"/>
      <c r="KUW668" s="167"/>
      <c r="KUX668" s="167"/>
      <c r="KUY668" s="167"/>
      <c r="KUZ668" s="167"/>
      <c r="KVA668" s="167"/>
      <c r="KVB668" s="167"/>
      <c r="KVC668" s="167"/>
      <c r="KVD668" s="167"/>
      <c r="KVE668" s="167"/>
      <c r="KVF668" s="167"/>
      <c r="KVG668" s="167"/>
      <c r="KVH668" s="167"/>
      <c r="KVI668" s="167"/>
      <c r="KVJ668" s="167"/>
      <c r="KVK668" s="167"/>
      <c r="KVL668" s="167"/>
      <c r="KVM668" s="167"/>
      <c r="KVN668" s="167"/>
      <c r="KVO668" s="167"/>
      <c r="KVP668" s="167"/>
      <c r="KVQ668" s="167"/>
      <c r="KVR668" s="167"/>
      <c r="KVS668" s="167"/>
      <c r="KVT668" s="167"/>
      <c r="KVU668" s="167"/>
      <c r="KVV668" s="167"/>
      <c r="KVW668" s="167"/>
      <c r="KVX668" s="167"/>
      <c r="KVY668" s="167"/>
      <c r="KVZ668" s="167"/>
      <c r="KWA668" s="167"/>
      <c r="KWB668" s="167"/>
      <c r="KWC668" s="167"/>
      <c r="KWD668" s="167"/>
      <c r="KWE668" s="167"/>
      <c r="KWF668" s="167"/>
      <c r="KWG668" s="167"/>
      <c r="KWH668" s="167"/>
      <c r="KWI668" s="167"/>
      <c r="KWJ668" s="167"/>
      <c r="KWK668" s="167"/>
      <c r="KWL668" s="167"/>
      <c r="KWM668" s="167"/>
      <c r="KWN668" s="167"/>
      <c r="KWO668" s="167"/>
      <c r="KWP668" s="167"/>
      <c r="KWQ668" s="167"/>
      <c r="KWR668" s="167"/>
      <c r="KWS668" s="167"/>
      <c r="KWT668" s="167"/>
      <c r="KWU668" s="167"/>
      <c r="KWV668" s="167"/>
      <c r="KWW668" s="167"/>
      <c r="KWX668" s="167"/>
      <c r="KWY668" s="167"/>
      <c r="KWZ668" s="167"/>
      <c r="KXA668" s="167"/>
      <c r="KXB668" s="167"/>
      <c r="KXC668" s="167"/>
      <c r="KXD668" s="167"/>
      <c r="KXE668" s="167"/>
      <c r="KXF668" s="167"/>
      <c r="KXG668" s="167"/>
      <c r="KXH668" s="167"/>
      <c r="KXI668" s="167"/>
      <c r="KXJ668" s="167"/>
      <c r="KXK668" s="167"/>
      <c r="KXL668" s="167"/>
      <c r="KXM668" s="167"/>
      <c r="KXN668" s="167"/>
      <c r="KXO668" s="167"/>
      <c r="KXP668" s="167"/>
      <c r="KXQ668" s="167"/>
      <c r="KXR668" s="167"/>
      <c r="KXS668" s="167"/>
      <c r="KXT668" s="167"/>
      <c r="KXU668" s="167"/>
      <c r="KXV668" s="167"/>
      <c r="KXW668" s="167"/>
      <c r="KXX668" s="167"/>
      <c r="KXY668" s="167"/>
      <c r="KXZ668" s="167"/>
      <c r="KYA668" s="167"/>
      <c r="KYB668" s="167"/>
      <c r="KYC668" s="167"/>
      <c r="KYD668" s="167"/>
      <c r="KYE668" s="167"/>
      <c r="KYF668" s="167"/>
      <c r="KYG668" s="167"/>
      <c r="KYH668" s="167"/>
      <c r="KYI668" s="167"/>
      <c r="KYJ668" s="167"/>
      <c r="KYK668" s="167"/>
      <c r="KYL668" s="167"/>
      <c r="KYM668" s="167"/>
      <c r="KYN668" s="167"/>
      <c r="KYO668" s="167"/>
      <c r="KYP668" s="167"/>
      <c r="KYQ668" s="167"/>
      <c r="KYR668" s="167"/>
      <c r="KYS668" s="167"/>
      <c r="KYT668" s="167"/>
      <c r="KYU668" s="167"/>
      <c r="KYV668" s="167"/>
      <c r="KYW668" s="167"/>
      <c r="KYX668" s="167"/>
      <c r="KYY668" s="167"/>
      <c r="KYZ668" s="167"/>
      <c r="KZA668" s="167"/>
      <c r="KZB668" s="167"/>
      <c r="KZC668" s="167"/>
      <c r="KZD668" s="167"/>
      <c r="KZE668" s="167"/>
      <c r="KZF668" s="167"/>
      <c r="KZG668" s="167"/>
      <c r="KZH668" s="167"/>
      <c r="KZI668" s="167"/>
      <c r="KZJ668" s="167"/>
      <c r="KZK668" s="167"/>
      <c r="KZL668" s="167"/>
      <c r="KZM668" s="167"/>
      <c r="KZN668" s="167"/>
      <c r="KZO668" s="167"/>
      <c r="KZP668" s="167"/>
      <c r="KZQ668" s="167"/>
      <c r="KZR668" s="167"/>
      <c r="KZS668" s="167"/>
      <c r="KZT668" s="167"/>
      <c r="KZU668" s="167"/>
      <c r="KZV668" s="167"/>
      <c r="KZW668" s="167"/>
      <c r="KZX668" s="167"/>
      <c r="KZY668" s="167"/>
      <c r="KZZ668" s="167"/>
      <c r="LAA668" s="167"/>
      <c r="LAB668" s="167"/>
      <c r="LAC668" s="167"/>
      <c r="LAD668" s="167"/>
      <c r="LAE668" s="167"/>
      <c r="LAF668" s="167"/>
      <c r="LAG668" s="167"/>
      <c r="LAH668" s="167"/>
      <c r="LAI668" s="167"/>
      <c r="LAJ668" s="167"/>
      <c r="LAK668" s="167"/>
      <c r="LAL668" s="167"/>
      <c r="LAM668" s="167"/>
      <c r="LAN668" s="167"/>
      <c r="LAO668" s="167"/>
      <c r="LAP668" s="167"/>
      <c r="LAQ668" s="167"/>
      <c r="LAR668" s="167"/>
      <c r="LAS668" s="167"/>
      <c r="LAT668" s="167"/>
      <c r="LAU668" s="167"/>
      <c r="LAV668" s="167"/>
      <c r="LAW668" s="167"/>
      <c r="LAX668" s="167"/>
      <c r="LAY668" s="167"/>
      <c r="LAZ668" s="167"/>
      <c r="LBA668" s="167"/>
      <c r="LBB668" s="167"/>
      <c r="LBC668" s="167"/>
      <c r="LBD668" s="167"/>
      <c r="LBE668" s="167"/>
      <c r="LBF668" s="167"/>
      <c r="LBG668" s="167"/>
      <c r="LBH668" s="167"/>
      <c r="LBI668" s="167"/>
      <c r="LBJ668" s="167"/>
      <c r="LBK668" s="167"/>
      <c r="LBL668" s="167"/>
      <c r="LBM668" s="167"/>
      <c r="LBN668" s="167"/>
      <c r="LBO668" s="167"/>
      <c r="LBP668" s="167"/>
      <c r="LBQ668" s="167"/>
      <c r="LBR668" s="167"/>
      <c r="LBS668" s="167"/>
      <c r="LBT668" s="167"/>
      <c r="LBU668" s="167"/>
      <c r="LBV668" s="167"/>
      <c r="LBW668" s="167"/>
      <c r="LBX668" s="167"/>
      <c r="LBY668" s="167"/>
      <c r="LBZ668" s="167"/>
      <c r="LCA668" s="167"/>
      <c r="LCB668" s="167"/>
      <c r="LCC668" s="167"/>
      <c r="LCD668" s="167"/>
      <c r="LCE668" s="167"/>
      <c r="LCF668" s="167"/>
      <c r="LCG668" s="167"/>
      <c r="LCH668" s="167"/>
      <c r="LCI668" s="167"/>
      <c r="LCJ668" s="167"/>
      <c r="LCK668" s="167"/>
      <c r="LCL668" s="167"/>
      <c r="LCM668" s="167"/>
      <c r="LCN668" s="167"/>
      <c r="LCO668" s="167"/>
      <c r="LCP668" s="167"/>
      <c r="LCQ668" s="167"/>
      <c r="LCR668" s="167"/>
      <c r="LCS668" s="167"/>
      <c r="LCT668" s="167"/>
      <c r="LCU668" s="167"/>
      <c r="LCV668" s="167"/>
      <c r="LCW668" s="167"/>
      <c r="LCX668" s="167"/>
      <c r="LCY668" s="167"/>
      <c r="LCZ668" s="167"/>
      <c r="LDA668" s="167"/>
      <c r="LDB668" s="167"/>
      <c r="LDC668" s="167"/>
      <c r="LDD668" s="167"/>
      <c r="LDE668" s="167"/>
      <c r="LDF668" s="167"/>
      <c r="LDG668" s="167"/>
      <c r="LDH668" s="167"/>
      <c r="LDI668" s="167"/>
      <c r="LDJ668" s="167"/>
      <c r="LDK668" s="167"/>
      <c r="LDL668" s="167"/>
      <c r="LDM668" s="167"/>
      <c r="LDN668" s="167"/>
      <c r="LDO668" s="167"/>
      <c r="LDP668" s="167"/>
      <c r="LDQ668" s="167"/>
      <c r="LDR668" s="167"/>
      <c r="LDS668" s="167"/>
      <c r="LDT668" s="167"/>
      <c r="LDU668" s="167"/>
      <c r="LDV668" s="167"/>
      <c r="LDW668" s="167"/>
      <c r="LDX668" s="167"/>
      <c r="LDY668" s="167"/>
      <c r="LDZ668" s="167"/>
      <c r="LEA668" s="167"/>
      <c r="LEB668" s="167"/>
      <c r="LEC668" s="167"/>
      <c r="LED668" s="167"/>
      <c r="LEE668" s="167"/>
      <c r="LEF668" s="167"/>
      <c r="LEG668" s="167"/>
      <c r="LEH668" s="167"/>
      <c r="LEI668" s="167"/>
      <c r="LEJ668" s="167"/>
      <c r="LEK668" s="167"/>
      <c r="LEL668" s="167"/>
      <c r="LEM668" s="167"/>
      <c r="LEN668" s="167"/>
      <c r="LEO668" s="167"/>
      <c r="LEP668" s="167"/>
      <c r="LEQ668" s="167"/>
      <c r="LER668" s="167"/>
      <c r="LES668" s="167"/>
      <c r="LET668" s="167"/>
      <c r="LEU668" s="167"/>
      <c r="LEV668" s="167"/>
      <c r="LEW668" s="167"/>
      <c r="LEX668" s="167"/>
      <c r="LEY668" s="167"/>
      <c r="LEZ668" s="167"/>
      <c r="LFA668" s="167"/>
      <c r="LFB668" s="167"/>
      <c r="LFC668" s="167"/>
      <c r="LFD668" s="167"/>
      <c r="LFE668" s="167"/>
      <c r="LFF668" s="167"/>
      <c r="LFG668" s="167"/>
      <c r="LFH668" s="167"/>
      <c r="LFI668" s="167"/>
      <c r="LFJ668" s="167"/>
      <c r="LFK668" s="167"/>
      <c r="LFL668" s="167"/>
      <c r="LFM668" s="167"/>
      <c r="LFN668" s="167"/>
      <c r="LFO668" s="167"/>
      <c r="LFP668" s="167"/>
      <c r="LFQ668" s="167"/>
      <c r="LFR668" s="167"/>
      <c r="LFS668" s="167"/>
      <c r="LFT668" s="167"/>
      <c r="LFU668" s="167"/>
      <c r="LFV668" s="167"/>
      <c r="LFW668" s="167"/>
      <c r="LFX668" s="167"/>
      <c r="LFY668" s="167"/>
      <c r="LFZ668" s="167"/>
      <c r="LGA668" s="167"/>
      <c r="LGB668" s="167"/>
      <c r="LGC668" s="167"/>
      <c r="LGD668" s="167"/>
      <c r="LGE668" s="167"/>
      <c r="LGF668" s="167"/>
      <c r="LGG668" s="167"/>
      <c r="LGH668" s="167"/>
      <c r="LGI668" s="167"/>
      <c r="LGJ668" s="167"/>
      <c r="LGK668" s="167"/>
      <c r="LGL668" s="167"/>
      <c r="LGM668" s="167"/>
      <c r="LGN668" s="167"/>
      <c r="LGO668" s="167"/>
      <c r="LGP668" s="167"/>
      <c r="LGQ668" s="167"/>
      <c r="LGR668" s="167"/>
      <c r="LGS668" s="167"/>
      <c r="LGT668" s="167"/>
      <c r="LGU668" s="167"/>
      <c r="LGV668" s="167"/>
      <c r="LGW668" s="167"/>
      <c r="LGX668" s="167"/>
      <c r="LGY668" s="167"/>
      <c r="LGZ668" s="167"/>
      <c r="LHA668" s="167"/>
      <c r="LHB668" s="167"/>
      <c r="LHC668" s="167"/>
      <c r="LHD668" s="167"/>
      <c r="LHE668" s="167"/>
      <c r="LHF668" s="167"/>
      <c r="LHG668" s="167"/>
      <c r="LHH668" s="167"/>
      <c r="LHI668" s="167"/>
      <c r="LHJ668" s="167"/>
      <c r="LHK668" s="167"/>
      <c r="LHL668" s="167"/>
      <c r="LHM668" s="167"/>
      <c r="LHN668" s="167"/>
      <c r="LHO668" s="167"/>
      <c r="LHP668" s="167"/>
      <c r="LHQ668" s="167"/>
      <c r="LHR668" s="167"/>
      <c r="LHS668" s="167"/>
      <c r="LHT668" s="167"/>
      <c r="LHU668" s="167"/>
      <c r="LHV668" s="167"/>
      <c r="LHW668" s="167"/>
      <c r="LHX668" s="167"/>
      <c r="LHY668" s="167"/>
      <c r="LHZ668" s="167"/>
      <c r="LIA668" s="167"/>
      <c r="LIB668" s="167"/>
      <c r="LIC668" s="167"/>
      <c r="LID668" s="167"/>
      <c r="LIE668" s="167"/>
      <c r="LIF668" s="167"/>
      <c r="LIG668" s="167"/>
      <c r="LIH668" s="167"/>
      <c r="LII668" s="167"/>
      <c r="LIJ668" s="167"/>
      <c r="LIK668" s="167"/>
      <c r="LIL668" s="167"/>
      <c r="LIM668" s="167"/>
      <c r="LIN668" s="167"/>
      <c r="LIO668" s="167"/>
      <c r="LIP668" s="167"/>
      <c r="LIQ668" s="167"/>
      <c r="LIR668" s="167"/>
      <c r="LIS668" s="167"/>
      <c r="LIT668" s="167"/>
      <c r="LIU668" s="167"/>
      <c r="LIV668" s="167"/>
      <c r="LIW668" s="167"/>
      <c r="LIX668" s="167"/>
      <c r="LIY668" s="167"/>
      <c r="LIZ668" s="167"/>
      <c r="LJA668" s="167"/>
      <c r="LJB668" s="167"/>
      <c r="LJC668" s="167"/>
      <c r="LJD668" s="167"/>
      <c r="LJE668" s="167"/>
      <c r="LJF668" s="167"/>
      <c r="LJG668" s="167"/>
      <c r="LJH668" s="167"/>
      <c r="LJI668" s="167"/>
      <c r="LJJ668" s="167"/>
      <c r="LJK668" s="167"/>
      <c r="LJL668" s="167"/>
      <c r="LJM668" s="167"/>
      <c r="LJN668" s="167"/>
      <c r="LJO668" s="167"/>
      <c r="LJP668" s="167"/>
      <c r="LJQ668" s="167"/>
      <c r="LJR668" s="167"/>
      <c r="LJS668" s="167"/>
      <c r="LJT668" s="167"/>
      <c r="LJU668" s="167"/>
      <c r="LJV668" s="167"/>
      <c r="LJW668" s="167"/>
      <c r="LJX668" s="167"/>
      <c r="LJY668" s="167"/>
      <c r="LJZ668" s="167"/>
      <c r="LKA668" s="167"/>
      <c r="LKB668" s="167"/>
      <c r="LKC668" s="167"/>
      <c r="LKD668" s="167"/>
      <c r="LKE668" s="167"/>
      <c r="LKF668" s="167"/>
      <c r="LKG668" s="167"/>
      <c r="LKH668" s="167"/>
      <c r="LKI668" s="167"/>
      <c r="LKJ668" s="167"/>
      <c r="LKK668" s="167"/>
      <c r="LKL668" s="167"/>
      <c r="LKM668" s="167"/>
      <c r="LKN668" s="167"/>
      <c r="LKO668" s="167"/>
      <c r="LKP668" s="167"/>
      <c r="LKQ668" s="167"/>
      <c r="LKR668" s="167"/>
      <c r="LKS668" s="167"/>
      <c r="LKT668" s="167"/>
      <c r="LKU668" s="167"/>
      <c r="LKV668" s="167"/>
      <c r="LKW668" s="167"/>
      <c r="LKX668" s="167"/>
      <c r="LKY668" s="167"/>
      <c r="LKZ668" s="167"/>
      <c r="LLA668" s="167"/>
      <c r="LLB668" s="167"/>
      <c r="LLC668" s="167"/>
      <c r="LLD668" s="167"/>
      <c r="LLE668" s="167"/>
      <c r="LLF668" s="167"/>
      <c r="LLG668" s="167"/>
      <c r="LLH668" s="167"/>
      <c r="LLI668" s="167"/>
      <c r="LLJ668" s="167"/>
      <c r="LLK668" s="167"/>
      <c r="LLL668" s="167"/>
      <c r="LLM668" s="167"/>
      <c r="LLN668" s="167"/>
      <c r="LLO668" s="167"/>
      <c r="LLP668" s="167"/>
      <c r="LLQ668" s="167"/>
      <c r="LLR668" s="167"/>
      <c r="LLS668" s="167"/>
      <c r="LLT668" s="167"/>
      <c r="LLU668" s="167"/>
      <c r="LLV668" s="167"/>
      <c r="LLW668" s="167"/>
      <c r="LLX668" s="167"/>
      <c r="LLY668" s="167"/>
      <c r="LLZ668" s="167"/>
      <c r="LMA668" s="167"/>
      <c r="LMB668" s="167"/>
      <c r="LMC668" s="167"/>
      <c r="LMD668" s="167"/>
      <c r="LME668" s="167"/>
      <c r="LMF668" s="167"/>
      <c r="LMG668" s="167"/>
      <c r="LMH668" s="167"/>
      <c r="LMI668" s="167"/>
      <c r="LMJ668" s="167"/>
      <c r="LMK668" s="167"/>
      <c r="LML668" s="167"/>
      <c r="LMM668" s="167"/>
      <c r="LMN668" s="167"/>
      <c r="LMO668" s="167"/>
      <c r="LMP668" s="167"/>
      <c r="LMQ668" s="167"/>
      <c r="LMR668" s="167"/>
      <c r="LMS668" s="167"/>
      <c r="LMT668" s="167"/>
      <c r="LMU668" s="167"/>
      <c r="LMV668" s="167"/>
      <c r="LMW668" s="167"/>
      <c r="LMX668" s="167"/>
      <c r="LMY668" s="167"/>
      <c r="LMZ668" s="167"/>
      <c r="LNA668" s="167"/>
      <c r="LNB668" s="167"/>
      <c r="LNC668" s="167"/>
      <c r="LND668" s="167"/>
      <c r="LNE668" s="167"/>
      <c r="LNF668" s="167"/>
      <c r="LNG668" s="167"/>
      <c r="LNH668" s="167"/>
      <c r="LNI668" s="167"/>
      <c r="LNJ668" s="167"/>
      <c r="LNK668" s="167"/>
      <c r="LNL668" s="167"/>
      <c r="LNM668" s="167"/>
      <c r="LNN668" s="167"/>
      <c r="LNO668" s="167"/>
      <c r="LNP668" s="167"/>
      <c r="LNQ668" s="167"/>
      <c r="LNR668" s="167"/>
      <c r="LNS668" s="167"/>
      <c r="LNT668" s="167"/>
      <c r="LNU668" s="167"/>
      <c r="LNV668" s="167"/>
      <c r="LNW668" s="167"/>
      <c r="LNX668" s="167"/>
      <c r="LNY668" s="167"/>
      <c r="LNZ668" s="167"/>
      <c r="LOA668" s="167"/>
      <c r="LOB668" s="167"/>
      <c r="LOC668" s="167"/>
      <c r="LOD668" s="167"/>
      <c r="LOE668" s="167"/>
      <c r="LOF668" s="167"/>
      <c r="LOG668" s="167"/>
      <c r="LOH668" s="167"/>
      <c r="LOI668" s="167"/>
      <c r="LOJ668" s="167"/>
      <c r="LOK668" s="167"/>
      <c r="LOL668" s="167"/>
      <c r="LOM668" s="167"/>
      <c r="LON668" s="167"/>
      <c r="LOO668" s="167"/>
      <c r="LOP668" s="167"/>
      <c r="LOQ668" s="167"/>
      <c r="LOR668" s="167"/>
      <c r="LOS668" s="167"/>
      <c r="LOT668" s="167"/>
      <c r="LOU668" s="167"/>
      <c r="LOV668" s="167"/>
      <c r="LOW668" s="167"/>
      <c r="LOX668" s="167"/>
      <c r="LOY668" s="167"/>
      <c r="LOZ668" s="167"/>
      <c r="LPA668" s="167"/>
      <c r="LPB668" s="167"/>
      <c r="LPC668" s="167"/>
      <c r="LPD668" s="167"/>
      <c r="LPE668" s="167"/>
      <c r="LPF668" s="167"/>
      <c r="LPG668" s="167"/>
      <c r="LPH668" s="167"/>
      <c r="LPI668" s="167"/>
      <c r="LPJ668" s="167"/>
      <c r="LPK668" s="167"/>
      <c r="LPL668" s="167"/>
      <c r="LPM668" s="167"/>
      <c r="LPN668" s="167"/>
      <c r="LPO668" s="167"/>
      <c r="LPP668" s="167"/>
      <c r="LPQ668" s="167"/>
      <c r="LPR668" s="167"/>
      <c r="LPS668" s="167"/>
      <c r="LPT668" s="167"/>
      <c r="LPU668" s="167"/>
      <c r="LPV668" s="167"/>
      <c r="LPW668" s="167"/>
      <c r="LPX668" s="167"/>
      <c r="LPY668" s="167"/>
      <c r="LPZ668" s="167"/>
      <c r="LQA668" s="167"/>
      <c r="LQB668" s="167"/>
      <c r="LQC668" s="167"/>
      <c r="LQD668" s="167"/>
      <c r="LQE668" s="167"/>
      <c r="LQF668" s="167"/>
      <c r="LQG668" s="167"/>
      <c r="LQH668" s="167"/>
      <c r="LQI668" s="167"/>
      <c r="LQJ668" s="167"/>
      <c r="LQK668" s="167"/>
      <c r="LQL668" s="167"/>
      <c r="LQM668" s="167"/>
      <c r="LQN668" s="167"/>
      <c r="LQO668" s="167"/>
      <c r="LQP668" s="167"/>
      <c r="LQQ668" s="167"/>
      <c r="LQR668" s="167"/>
      <c r="LQS668" s="167"/>
      <c r="LQT668" s="167"/>
      <c r="LQU668" s="167"/>
      <c r="LQV668" s="167"/>
      <c r="LQW668" s="167"/>
      <c r="LQX668" s="167"/>
      <c r="LQY668" s="167"/>
      <c r="LQZ668" s="167"/>
      <c r="LRA668" s="167"/>
      <c r="LRB668" s="167"/>
      <c r="LRC668" s="167"/>
      <c r="LRD668" s="167"/>
      <c r="LRE668" s="167"/>
      <c r="LRF668" s="167"/>
      <c r="LRG668" s="167"/>
      <c r="LRH668" s="167"/>
      <c r="LRI668" s="167"/>
      <c r="LRJ668" s="167"/>
      <c r="LRK668" s="167"/>
      <c r="LRL668" s="167"/>
      <c r="LRM668" s="167"/>
      <c r="LRN668" s="167"/>
      <c r="LRO668" s="167"/>
      <c r="LRP668" s="167"/>
      <c r="LRQ668" s="167"/>
      <c r="LRR668" s="167"/>
      <c r="LRS668" s="167"/>
      <c r="LRT668" s="167"/>
      <c r="LRU668" s="167"/>
      <c r="LRV668" s="167"/>
      <c r="LRW668" s="167"/>
      <c r="LRX668" s="167"/>
      <c r="LRY668" s="167"/>
      <c r="LRZ668" s="167"/>
      <c r="LSA668" s="167"/>
      <c r="LSB668" s="167"/>
      <c r="LSC668" s="167"/>
      <c r="LSD668" s="167"/>
      <c r="LSE668" s="167"/>
      <c r="LSF668" s="167"/>
      <c r="LSG668" s="167"/>
      <c r="LSH668" s="167"/>
      <c r="LSI668" s="167"/>
      <c r="LSJ668" s="167"/>
      <c r="LSK668" s="167"/>
      <c r="LSL668" s="167"/>
      <c r="LSM668" s="167"/>
      <c r="LSN668" s="167"/>
      <c r="LSO668" s="167"/>
      <c r="LSP668" s="167"/>
      <c r="LSQ668" s="167"/>
      <c r="LSR668" s="167"/>
      <c r="LSS668" s="167"/>
      <c r="LST668" s="167"/>
      <c r="LSU668" s="167"/>
      <c r="LSV668" s="167"/>
      <c r="LSW668" s="167"/>
      <c r="LSX668" s="167"/>
      <c r="LSY668" s="167"/>
      <c r="LSZ668" s="167"/>
      <c r="LTA668" s="167"/>
      <c r="LTB668" s="167"/>
      <c r="LTC668" s="167"/>
      <c r="LTD668" s="167"/>
      <c r="LTE668" s="167"/>
      <c r="LTF668" s="167"/>
      <c r="LTG668" s="167"/>
      <c r="LTH668" s="167"/>
      <c r="LTI668" s="167"/>
      <c r="LTJ668" s="167"/>
      <c r="LTK668" s="167"/>
      <c r="LTL668" s="167"/>
      <c r="LTM668" s="167"/>
      <c r="LTN668" s="167"/>
      <c r="LTO668" s="167"/>
      <c r="LTP668" s="167"/>
      <c r="LTQ668" s="167"/>
      <c r="LTR668" s="167"/>
      <c r="LTS668" s="167"/>
      <c r="LTT668" s="167"/>
      <c r="LTU668" s="167"/>
      <c r="LTV668" s="167"/>
      <c r="LTW668" s="167"/>
      <c r="LTX668" s="167"/>
      <c r="LTY668" s="167"/>
      <c r="LTZ668" s="167"/>
      <c r="LUA668" s="167"/>
      <c r="LUB668" s="167"/>
      <c r="LUC668" s="167"/>
      <c r="LUD668" s="167"/>
      <c r="LUE668" s="167"/>
      <c r="LUF668" s="167"/>
      <c r="LUG668" s="167"/>
      <c r="LUH668" s="167"/>
      <c r="LUI668" s="167"/>
      <c r="LUJ668" s="167"/>
      <c r="LUK668" s="167"/>
      <c r="LUL668" s="167"/>
      <c r="LUM668" s="167"/>
      <c r="LUN668" s="167"/>
      <c r="LUO668" s="167"/>
      <c r="LUP668" s="167"/>
      <c r="LUQ668" s="167"/>
      <c r="LUR668" s="167"/>
      <c r="LUS668" s="167"/>
      <c r="LUT668" s="167"/>
      <c r="LUU668" s="167"/>
      <c r="LUV668" s="167"/>
      <c r="LUW668" s="167"/>
      <c r="LUX668" s="167"/>
      <c r="LUY668" s="167"/>
      <c r="LUZ668" s="167"/>
      <c r="LVA668" s="167"/>
      <c r="LVB668" s="167"/>
      <c r="LVC668" s="167"/>
      <c r="LVD668" s="167"/>
      <c r="LVE668" s="167"/>
      <c r="LVF668" s="167"/>
      <c r="LVG668" s="167"/>
      <c r="LVH668" s="167"/>
      <c r="LVI668" s="167"/>
      <c r="LVJ668" s="167"/>
      <c r="LVK668" s="167"/>
      <c r="LVL668" s="167"/>
      <c r="LVM668" s="167"/>
      <c r="LVN668" s="167"/>
      <c r="LVO668" s="167"/>
      <c r="LVP668" s="167"/>
      <c r="LVQ668" s="167"/>
      <c r="LVR668" s="167"/>
      <c r="LVS668" s="167"/>
      <c r="LVT668" s="167"/>
      <c r="LVU668" s="167"/>
      <c r="LVV668" s="167"/>
      <c r="LVW668" s="167"/>
      <c r="LVX668" s="167"/>
      <c r="LVY668" s="167"/>
      <c r="LVZ668" s="167"/>
      <c r="LWA668" s="167"/>
      <c r="LWB668" s="167"/>
      <c r="LWC668" s="167"/>
      <c r="LWD668" s="167"/>
      <c r="LWE668" s="167"/>
      <c r="LWF668" s="167"/>
      <c r="LWG668" s="167"/>
      <c r="LWH668" s="167"/>
      <c r="LWI668" s="167"/>
      <c r="LWJ668" s="167"/>
      <c r="LWK668" s="167"/>
      <c r="LWL668" s="167"/>
      <c r="LWM668" s="167"/>
      <c r="LWN668" s="167"/>
      <c r="LWO668" s="167"/>
      <c r="LWP668" s="167"/>
      <c r="LWQ668" s="167"/>
      <c r="LWR668" s="167"/>
      <c r="LWS668" s="167"/>
      <c r="LWT668" s="167"/>
      <c r="LWU668" s="167"/>
      <c r="LWV668" s="167"/>
      <c r="LWW668" s="167"/>
      <c r="LWX668" s="167"/>
      <c r="LWY668" s="167"/>
      <c r="LWZ668" s="167"/>
      <c r="LXA668" s="167"/>
      <c r="LXB668" s="167"/>
      <c r="LXC668" s="167"/>
      <c r="LXD668" s="167"/>
      <c r="LXE668" s="167"/>
      <c r="LXF668" s="167"/>
      <c r="LXG668" s="167"/>
      <c r="LXH668" s="167"/>
      <c r="LXI668" s="167"/>
      <c r="LXJ668" s="167"/>
      <c r="LXK668" s="167"/>
      <c r="LXL668" s="167"/>
      <c r="LXM668" s="167"/>
      <c r="LXN668" s="167"/>
      <c r="LXO668" s="167"/>
      <c r="LXP668" s="167"/>
      <c r="LXQ668" s="167"/>
      <c r="LXR668" s="167"/>
      <c r="LXS668" s="167"/>
      <c r="LXT668" s="167"/>
      <c r="LXU668" s="167"/>
      <c r="LXV668" s="167"/>
      <c r="LXW668" s="167"/>
      <c r="LXX668" s="167"/>
      <c r="LXY668" s="167"/>
      <c r="LXZ668" s="167"/>
      <c r="LYA668" s="167"/>
      <c r="LYB668" s="167"/>
      <c r="LYC668" s="167"/>
      <c r="LYD668" s="167"/>
      <c r="LYE668" s="167"/>
      <c r="LYF668" s="167"/>
      <c r="LYG668" s="167"/>
      <c r="LYH668" s="167"/>
      <c r="LYI668" s="167"/>
      <c r="LYJ668" s="167"/>
      <c r="LYK668" s="167"/>
      <c r="LYL668" s="167"/>
      <c r="LYM668" s="167"/>
      <c r="LYN668" s="167"/>
      <c r="LYO668" s="167"/>
      <c r="LYP668" s="167"/>
      <c r="LYQ668" s="167"/>
      <c r="LYR668" s="167"/>
      <c r="LYS668" s="167"/>
      <c r="LYT668" s="167"/>
      <c r="LYU668" s="167"/>
      <c r="LYV668" s="167"/>
      <c r="LYW668" s="167"/>
      <c r="LYX668" s="167"/>
      <c r="LYY668" s="167"/>
      <c r="LYZ668" s="167"/>
      <c r="LZA668" s="167"/>
      <c r="LZB668" s="167"/>
      <c r="LZC668" s="167"/>
      <c r="LZD668" s="167"/>
      <c r="LZE668" s="167"/>
      <c r="LZF668" s="167"/>
      <c r="LZG668" s="167"/>
      <c r="LZH668" s="167"/>
      <c r="LZI668" s="167"/>
      <c r="LZJ668" s="167"/>
      <c r="LZK668" s="167"/>
      <c r="LZL668" s="167"/>
      <c r="LZM668" s="167"/>
      <c r="LZN668" s="167"/>
      <c r="LZO668" s="167"/>
      <c r="LZP668" s="167"/>
      <c r="LZQ668" s="167"/>
      <c r="LZR668" s="167"/>
      <c r="LZS668" s="167"/>
      <c r="LZT668" s="167"/>
      <c r="LZU668" s="167"/>
      <c r="LZV668" s="167"/>
      <c r="LZW668" s="167"/>
      <c r="LZX668" s="167"/>
      <c r="LZY668" s="167"/>
      <c r="LZZ668" s="167"/>
      <c r="MAA668" s="167"/>
      <c r="MAB668" s="167"/>
      <c r="MAC668" s="167"/>
      <c r="MAD668" s="167"/>
      <c r="MAE668" s="167"/>
      <c r="MAF668" s="167"/>
      <c r="MAG668" s="167"/>
      <c r="MAH668" s="167"/>
      <c r="MAI668" s="167"/>
      <c r="MAJ668" s="167"/>
      <c r="MAK668" s="167"/>
      <c r="MAL668" s="167"/>
      <c r="MAM668" s="167"/>
      <c r="MAN668" s="167"/>
      <c r="MAO668" s="167"/>
      <c r="MAP668" s="167"/>
      <c r="MAQ668" s="167"/>
      <c r="MAR668" s="167"/>
      <c r="MAS668" s="167"/>
      <c r="MAT668" s="167"/>
      <c r="MAU668" s="167"/>
      <c r="MAV668" s="167"/>
      <c r="MAW668" s="167"/>
      <c r="MAX668" s="167"/>
      <c r="MAY668" s="167"/>
      <c r="MAZ668" s="167"/>
      <c r="MBA668" s="167"/>
      <c r="MBB668" s="167"/>
      <c r="MBC668" s="167"/>
      <c r="MBD668" s="167"/>
      <c r="MBE668" s="167"/>
      <c r="MBF668" s="167"/>
      <c r="MBG668" s="167"/>
      <c r="MBH668" s="167"/>
      <c r="MBI668" s="167"/>
      <c r="MBJ668" s="167"/>
      <c r="MBK668" s="167"/>
      <c r="MBL668" s="167"/>
      <c r="MBM668" s="167"/>
      <c r="MBN668" s="167"/>
      <c r="MBO668" s="167"/>
      <c r="MBP668" s="167"/>
      <c r="MBQ668" s="167"/>
      <c r="MBR668" s="167"/>
      <c r="MBS668" s="167"/>
      <c r="MBT668" s="167"/>
      <c r="MBU668" s="167"/>
      <c r="MBV668" s="167"/>
      <c r="MBW668" s="167"/>
      <c r="MBX668" s="167"/>
      <c r="MBY668" s="167"/>
      <c r="MBZ668" s="167"/>
      <c r="MCA668" s="167"/>
      <c r="MCB668" s="167"/>
      <c r="MCC668" s="167"/>
      <c r="MCD668" s="167"/>
      <c r="MCE668" s="167"/>
      <c r="MCF668" s="167"/>
      <c r="MCG668" s="167"/>
      <c r="MCH668" s="167"/>
      <c r="MCI668" s="167"/>
      <c r="MCJ668" s="167"/>
      <c r="MCK668" s="167"/>
      <c r="MCL668" s="167"/>
      <c r="MCM668" s="167"/>
      <c r="MCN668" s="167"/>
      <c r="MCO668" s="167"/>
      <c r="MCP668" s="167"/>
      <c r="MCQ668" s="167"/>
      <c r="MCR668" s="167"/>
      <c r="MCS668" s="167"/>
      <c r="MCT668" s="167"/>
      <c r="MCU668" s="167"/>
      <c r="MCV668" s="167"/>
      <c r="MCW668" s="167"/>
      <c r="MCX668" s="167"/>
      <c r="MCY668" s="167"/>
      <c r="MCZ668" s="167"/>
      <c r="MDA668" s="167"/>
      <c r="MDB668" s="167"/>
      <c r="MDC668" s="167"/>
      <c r="MDD668" s="167"/>
      <c r="MDE668" s="167"/>
      <c r="MDF668" s="167"/>
      <c r="MDG668" s="167"/>
      <c r="MDH668" s="167"/>
      <c r="MDI668" s="167"/>
      <c r="MDJ668" s="167"/>
      <c r="MDK668" s="167"/>
      <c r="MDL668" s="167"/>
      <c r="MDM668" s="167"/>
      <c r="MDN668" s="167"/>
      <c r="MDO668" s="167"/>
      <c r="MDP668" s="167"/>
      <c r="MDQ668" s="167"/>
      <c r="MDR668" s="167"/>
      <c r="MDS668" s="167"/>
      <c r="MDT668" s="167"/>
      <c r="MDU668" s="167"/>
      <c r="MDV668" s="167"/>
      <c r="MDW668" s="167"/>
      <c r="MDX668" s="167"/>
      <c r="MDY668" s="167"/>
      <c r="MDZ668" s="167"/>
      <c r="MEA668" s="167"/>
      <c r="MEB668" s="167"/>
      <c r="MEC668" s="167"/>
      <c r="MED668" s="167"/>
      <c r="MEE668" s="167"/>
      <c r="MEF668" s="167"/>
      <c r="MEG668" s="167"/>
      <c r="MEH668" s="167"/>
      <c r="MEI668" s="167"/>
      <c r="MEJ668" s="167"/>
      <c r="MEK668" s="167"/>
      <c r="MEL668" s="167"/>
      <c r="MEM668" s="167"/>
      <c r="MEN668" s="167"/>
      <c r="MEO668" s="167"/>
      <c r="MEP668" s="167"/>
      <c r="MEQ668" s="167"/>
      <c r="MER668" s="167"/>
      <c r="MES668" s="167"/>
      <c r="MET668" s="167"/>
      <c r="MEU668" s="167"/>
      <c r="MEV668" s="167"/>
      <c r="MEW668" s="167"/>
      <c r="MEX668" s="167"/>
      <c r="MEY668" s="167"/>
      <c r="MEZ668" s="167"/>
      <c r="MFA668" s="167"/>
      <c r="MFB668" s="167"/>
      <c r="MFC668" s="167"/>
      <c r="MFD668" s="167"/>
      <c r="MFE668" s="167"/>
      <c r="MFF668" s="167"/>
      <c r="MFG668" s="167"/>
      <c r="MFH668" s="167"/>
      <c r="MFI668" s="167"/>
      <c r="MFJ668" s="167"/>
      <c r="MFK668" s="167"/>
      <c r="MFL668" s="167"/>
      <c r="MFM668" s="167"/>
      <c r="MFN668" s="167"/>
      <c r="MFO668" s="167"/>
      <c r="MFP668" s="167"/>
      <c r="MFQ668" s="167"/>
      <c r="MFR668" s="167"/>
      <c r="MFS668" s="167"/>
      <c r="MFT668" s="167"/>
      <c r="MFU668" s="167"/>
      <c r="MFV668" s="167"/>
      <c r="MFW668" s="167"/>
      <c r="MFX668" s="167"/>
      <c r="MFY668" s="167"/>
      <c r="MFZ668" s="167"/>
      <c r="MGA668" s="167"/>
      <c r="MGB668" s="167"/>
      <c r="MGC668" s="167"/>
      <c r="MGD668" s="167"/>
      <c r="MGE668" s="167"/>
      <c r="MGF668" s="167"/>
      <c r="MGG668" s="167"/>
      <c r="MGH668" s="167"/>
      <c r="MGI668" s="167"/>
      <c r="MGJ668" s="167"/>
      <c r="MGK668" s="167"/>
      <c r="MGL668" s="167"/>
      <c r="MGM668" s="167"/>
      <c r="MGN668" s="167"/>
      <c r="MGO668" s="167"/>
      <c r="MGP668" s="167"/>
      <c r="MGQ668" s="167"/>
      <c r="MGR668" s="167"/>
      <c r="MGS668" s="167"/>
      <c r="MGT668" s="167"/>
      <c r="MGU668" s="167"/>
      <c r="MGV668" s="167"/>
      <c r="MGW668" s="167"/>
      <c r="MGX668" s="167"/>
      <c r="MGY668" s="167"/>
      <c r="MGZ668" s="167"/>
      <c r="MHA668" s="167"/>
      <c r="MHB668" s="167"/>
      <c r="MHC668" s="167"/>
      <c r="MHD668" s="167"/>
      <c r="MHE668" s="167"/>
      <c r="MHF668" s="167"/>
      <c r="MHG668" s="167"/>
      <c r="MHH668" s="167"/>
      <c r="MHI668" s="167"/>
      <c r="MHJ668" s="167"/>
      <c r="MHK668" s="167"/>
      <c r="MHL668" s="167"/>
      <c r="MHM668" s="167"/>
      <c r="MHN668" s="167"/>
      <c r="MHO668" s="167"/>
      <c r="MHP668" s="167"/>
      <c r="MHQ668" s="167"/>
      <c r="MHR668" s="167"/>
      <c r="MHS668" s="167"/>
      <c r="MHT668" s="167"/>
      <c r="MHU668" s="167"/>
      <c r="MHV668" s="167"/>
      <c r="MHW668" s="167"/>
      <c r="MHX668" s="167"/>
      <c r="MHY668" s="167"/>
      <c r="MHZ668" s="167"/>
      <c r="MIA668" s="167"/>
      <c r="MIB668" s="167"/>
      <c r="MIC668" s="167"/>
      <c r="MID668" s="167"/>
      <c r="MIE668" s="167"/>
      <c r="MIF668" s="167"/>
      <c r="MIG668" s="167"/>
      <c r="MIH668" s="167"/>
      <c r="MII668" s="167"/>
      <c r="MIJ668" s="167"/>
      <c r="MIK668" s="167"/>
      <c r="MIL668" s="167"/>
      <c r="MIM668" s="167"/>
      <c r="MIN668" s="167"/>
      <c r="MIO668" s="167"/>
      <c r="MIP668" s="167"/>
      <c r="MIQ668" s="167"/>
      <c r="MIR668" s="167"/>
      <c r="MIS668" s="167"/>
      <c r="MIT668" s="167"/>
      <c r="MIU668" s="167"/>
      <c r="MIV668" s="167"/>
      <c r="MIW668" s="167"/>
      <c r="MIX668" s="167"/>
      <c r="MIY668" s="167"/>
      <c r="MIZ668" s="167"/>
      <c r="MJA668" s="167"/>
      <c r="MJB668" s="167"/>
      <c r="MJC668" s="167"/>
      <c r="MJD668" s="167"/>
      <c r="MJE668" s="167"/>
      <c r="MJF668" s="167"/>
      <c r="MJG668" s="167"/>
      <c r="MJH668" s="167"/>
      <c r="MJI668" s="167"/>
      <c r="MJJ668" s="167"/>
      <c r="MJK668" s="167"/>
      <c r="MJL668" s="167"/>
      <c r="MJM668" s="167"/>
      <c r="MJN668" s="167"/>
      <c r="MJO668" s="167"/>
      <c r="MJP668" s="167"/>
      <c r="MJQ668" s="167"/>
      <c r="MJR668" s="167"/>
      <c r="MJS668" s="167"/>
      <c r="MJT668" s="167"/>
      <c r="MJU668" s="167"/>
      <c r="MJV668" s="167"/>
      <c r="MJW668" s="167"/>
      <c r="MJX668" s="167"/>
      <c r="MJY668" s="167"/>
      <c r="MJZ668" s="167"/>
      <c r="MKA668" s="167"/>
      <c r="MKB668" s="167"/>
      <c r="MKC668" s="167"/>
      <c r="MKD668" s="167"/>
      <c r="MKE668" s="167"/>
      <c r="MKF668" s="167"/>
      <c r="MKG668" s="167"/>
      <c r="MKH668" s="167"/>
      <c r="MKI668" s="167"/>
      <c r="MKJ668" s="167"/>
      <c r="MKK668" s="167"/>
      <c r="MKL668" s="167"/>
      <c r="MKM668" s="167"/>
      <c r="MKN668" s="167"/>
      <c r="MKO668" s="167"/>
      <c r="MKP668" s="167"/>
      <c r="MKQ668" s="167"/>
      <c r="MKR668" s="167"/>
      <c r="MKS668" s="167"/>
      <c r="MKT668" s="167"/>
      <c r="MKU668" s="167"/>
      <c r="MKV668" s="167"/>
      <c r="MKW668" s="167"/>
      <c r="MKX668" s="167"/>
      <c r="MKY668" s="167"/>
      <c r="MKZ668" s="167"/>
      <c r="MLA668" s="167"/>
      <c r="MLB668" s="167"/>
      <c r="MLC668" s="167"/>
      <c r="MLD668" s="167"/>
      <c r="MLE668" s="167"/>
      <c r="MLF668" s="167"/>
      <c r="MLG668" s="167"/>
      <c r="MLH668" s="167"/>
      <c r="MLI668" s="167"/>
      <c r="MLJ668" s="167"/>
      <c r="MLK668" s="167"/>
      <c r="MLL668" s="167"/>
      <c r="MLM668" s="167"/>
      <c r="MLN668" s="167"/>
      <c r="MLO668" s="167"/>
      <c r="MLP668" s="167"/>
      <c r="MLQ668" s="167"/>
      <c r="MLR668" s="167"/>
      <c r="MLS668" s="167"/>
      <c r="MLT668" s="167"/>
      <c r="MLU668" s="167"/>
      <c r="MLV668" s="167"/>
      <c r="MLW668" s="167"/>
      <c r="MLX668" s="167"/>
      <c r="MLY668" s="167"/>
      <c r="MLZ668" s="167"/>
      <c r="MMA668" s="167"/>
      <c r="MMB668" s="167"/>
      <c r="MMC668" s="167"/>
      <c r="MMD668" s="167"/>
      <c r="MME668" s="167"/>
      <c r="MMF668" s="167"/>
      <c r="MMG668" s="167"/>
      <c r="MMH668" s="167"/>
      <c r="MMI668" s="167"/>
      <c r="MMJ668" s="167"/>
      <c r="MMK668" s="167"/>
      <c r="MML668" s="167"/>
      <c r="MMM668" s="167"/>
      <c r="MMN668" s="167"/>
      <c r="MMO668" s="167"/>
      <c r="MMP668" s="167"/>
      <c r="MMQ668" s="167"/>
      <c r="MMR668" s="167"/>
      <c r="MMS668" s="167"/>
      <c r="MMT668" s="167"/>
      <c r="MMU668" s="167"/>
      <c r="MMV668" s="167"/>
      <c r="MMW668" s="167"/>
      <c r="MMX668" s="167"/>
      <c r="MMY668" s="167"/>
      <c r="MMZ668" s="167"/>
      <c r="MNA668" s="167"/>
      <c r="MNB668" s="167"/>
      <c r="MNC668" s="167"/>
      <c r="MND668" s="167"/>
      <c r="MNE668" s="167"/>
      <c r="MNF668" s="167"/>
      <c r="MNG668" s="167"/>
      <c r="MNH668" s="167"/>
      <c r="MNI668" s="167"/>
      <c r="MNJ668" s="167"/>
      <c r="MNK668" s="167"/>
      <c r="MNL668" s="167"/>
      <c r="MNM668" s="167"/>
      <c r="MNN668" s="167"/>
      <c r="MNO668" s="167"/>
      <c r="MNP668" s="167"/>
      <c r="MNQ668" s="167"/>
      <c r="MNR668" s="167"/>
      <c r="MNS668" s="167"/>
      <c r="MNT668" s="167"/>
      <c r="MNU668" s="167"/>
      <c r="MNV668" s="167"/>
      <c r="MNW668" s="167"/>
      <c r="MNX668" s="167"/>
      <c r="MNY668" s="167"/>
      <c r="MNZ668" s="167"/>
      <c r="MOA668" s="167"/>
      <c r="MOB668" s="167"/>
      <c r="MOC668" s="167"/>
      <c r="MOD668" s="167"/>
      <c r="MOE668" s="167"/>
      <c r="MOF668" s="167"/>
      <c r="MOG668" s="167"/>
      <c r="MOH668" s="167"/>
      <c r="MOI668" s="167"/>
      <c r="MOJ668" s="167"/>
      <c r="MOK668" s="167"/>
      <c r="MOL668" s="167"/>
      <c r="MOM668" s="167"/>
      <c r="MON668" s="167"/>
      <c r="MOO668" s="167"/>
      <c r="MOP668" s="167"/>
      <c r="MOQ668" s="167"/>
      <c r="MOR668" s="167"/>
      <c r="MOS668" s="167"/>
      <c r="MOT668" s="167"/>
      <c r="MOU668" s="167"/>
      <c r="MOV668" s="167"/>
      <c r="MOW668" s="167"/>
      <c r="MOX668" s="167"/>
      <c r="MOY668" s="167"/>
      <c r="MOZ668" s="167"/>
      <c r="MPA668" s="167"/>
      <c r="MPB668" s="167"/>
      <c r="MPC668" s="167"/>
      <c r="MPD668" s="167"/>
      <c r="MPE668" s="167"/>
      <c r="MPF668" s="167"/>
      <c r="MPG668" s="167"/>
      <c r="MPH668" s="167"/>
      <c r="MPI668" s="167"/>
      <c r="MPJ668" s="167"/>
      <c r="MPK668" s="167"/>
      <c r="MPL668" s="167"/>
      <c r="MPM668" s="167"/>
      <c r="MPN668" s="167"/>
      <c r="MPO668" s="167"/>
      <c r="MPP668" s="167"/>
      <c r="MPQ668" s="167"/>
      <c r="MPR668" s="167"/>
      <c r="MPS668" s="167"/>
      <c r="MPT668" s="167"/>
      <c r="MPU668" s="167"/>
      <c r="MPV668" s="167"/>
      <c r="MPW668" s="167"/>
      <c r="MPX668" s="167"/>
      <c r="MPY668" s="167"/>
      <c r="MPZ668" s="167"/>
      <c r="MQA668" s="167"/>
      <c r="MQB668" s="167"/>
      <c r="MQC668" s="167"/>
      <c r="MQD668" s="167"/>
      <c r="MQE668" s="167"/>
      <c r="MQF668" s="167"/>
      <c r="MQG668" s="167"/>
      <c r="MQH668" s="167"/>
      <c r="MQI668" s="167"/>
      <c r="MQJ668" s="167"/>
      <c r="MQK668" s="167"/>
      <c r="MQL668" s="167"/>
      <c r="MQM668" s="167"/>
      <c r="MQN668" s="167"/>
      <c r="MQO668" s="167"/>
      <c r="MQP668" s="167"/>
      <c r="MQQ668" s="167"/>
      <c r="MQR668" s="167"/>
      <c r="MQS668" s="167"/>
      <c r="MQT668" s="167"/>
      <c r="MQU668" s="167"/>
      <c r="MQV668" s="167"/>
      <c r="MQW668" s="167"/>
      <c r="MQX668" s="167"/>
      <c r="MQY668" s="167"/>
      <c r="MQZ668" s="167"/>
      <c r="MRA668" s="167"/>
      <c r="MRB668" s="167"/>
      <c r="MRC668" s="167"/>
      <c r="MRD668" s="167"/>
      <c r="MRE668" s="167"/>
      <c r="MRF668" s="167"/>
      <c r="MRG668" s="167"/>
      <c r="MRH668" s="167"/>
      <c r="MRI668" s="167"/>
      <c r="MRJ668" s="167"/>
      <c r="MRK668" s="167"/>
      <c r="MRL668" s="167"/>
      <c r="MRM668" s="167"/>
      <c r="MRN668" s="167"/>
      <c r="MRO668" s="167"/>
      <c r="MRP668" s="167"/>
      <c r="MRQ668" s="167"/>
      <c r="MRR668" s="167"/>
      <c r="MRS668" s="167"/>
      <c r="MRT668" s="167"/>
      <c r="MRU668" s="167"/>
      <c r="MRV668" s="167"/>
      <c r="MRW668" s="167"/>
      <c r="MRX668" s="167"/>
      <c r="MRY668" s="167"/>
      <c r="MRZ668" s="167"/>
      <c r="MSA668" s="167"/>
      <c r="MSB668" s="167"/>
      <c r="MSC668" s="167"/>
      <c r="MSD668" s="167"/>
      <c r="MSE668" s="167"/>
      <c r="MSF668" s="167"/>
      <c r="MSG668" s="167"/>
      <c r="MSH668" s="167"/>
      <c r="MSI668" s="167"/>
      <c r="MSJ668" s="167"/>
      <c r="MSK668" s="167"/>
      <c r="MSL668" s="167"/>
      <c r="MSM668" s="167"/>
      <c r="MSN668" s="167"/>
      <c r="MSO668" s="167"/>
      <c r="MSP668" s="167"/>
      <c r="MSQ668" s="167"/>
      <c r="MSR668" s="167"/>
      <c r="MSS668" s="167"/>
      <c r="MST668" s="167"/>
      <c r="MSU668" s="167"/>
      <c r="MSV668" s="167"/>
      <c r="MSW668" s="167"/>
      <c r="MSX668" s="167"/>
      <c r="MSY668" s="167"/>
      <c r="MSZ668" s="167"/>
      <c r="MTA668" s="167"/>
      <c r="MTB668" s="167"/>
      <c r="MTC668" s="167"/>
      <c r="MTD668" s="167"/>
      <c r="MTE668" s="167"/>
      <c r="MTF668" s="167"/>
      <c r="MTG668" s="167"/>
      <c r="MTH668" s="167"/>
      <c r="MTI668" s="167"/>
      <c r="MTJ668" s="167"/>
      <c r="MTK668" s="167"/>
      <c r="MTL668" s="167"/>
      <c r="MTM668" s="167"/>
      <c r="MTN668" s="167"/>
      <c r="MTO668" s="167"/>
      <c r="MTP668" s="167"/>
      <c r="MTQ668" s="167"/>
      <c r="MTR668" s="167"/>
      <c r="MTS668" s="167"/>
      <c r="MTT668" s="167"/>
      <c r="MTU668" s="167"/>
      <c r="MTV668" s="167"/>
      <c r="MTW668" s="167"/>
      <c r="MTX668" s="167"/>
      <c r="MTY668" s="167"/>
      <c r="MTZ668" s="167"/>
      <c r="MUA668" s="167"/>
      <c r="MUB668" s="167"/>
      <c r="MUC668" s="167"/>
      <c r="MUD668" s="167"/>
      <c r="MUE668" s="167"/>
      <c r="MUF668" s="167"/>
      <c r="MUG668" s="167"/>
      <c r="MUH668" s="167"/>
      <c r="MUI668" s="167"/>
      <c r="MUJ668" s="167"/>
      <c r="MUK668" s="167"/>
      <c r="MUL668" s="167"/>
      <c r="MUM668" s="167"/>
      <c r="MUN668" s="167"/>
      <c r="MUO668" s="167"/>
      <c r="MUP668" s="167"/>
      <c r="MUQ668" s="167"/>
      <c r="MUR668" s="167"/>
      <c r="MUS668" s="167"/>
      <c r="MUT668" s="167"/>
      <c r="MUU668" s="167"/>
      <c r="MUV668" s="167"/>
      <c r="MUW668" s="167"/>
      <c r="MUX668" s="167"/>
      <c r="MUY668" s="167"/>
      <c r="MUZ668" s="167"/>
      <c r="MVA668" s="167"/>
      <c r="MVB668" s="167"/>
      <c r="MVC668" s="167"/>
      <c r="MVD668" s="167"/>
      <c r="MVE668" s="167"/>
      <c r="MVF668" s="167"/>
      <c r="MVG668" s="167"/>
      <c r="MVH668" s="167"/>
      <c r="MVI668" s="167"/>
      <c r="MVJ668" s="167"/>
      <c r="MVK668" s="167"/>
      <c r="MVL668" s="167"/>
      <c r="MVM668" s="167"/>
      <c r="MVN668" s="167"/>
      <c r="MVO668" s="167"/>
      <c r="MVP668" s="167"/>
      <c r="MVQ668" s="167"/>
      <c r="MVR668" s="167"/>
      <c r="MVS668" s="167"/>
      <c r="MVT668" s="167"/>
      <c r="MVU668" s="167"/>
      <c r="MVV668" s="167"/>
      <c r="MVW668" s="167"/>
      <c r="MVX668" s="167"/>
      <c r="MVY668" s="167"/>
      <c r="MVZ668" s="167"/>
      <c r="MWA668" s="167"/>
      <c r="MWB668" s="167"/>
      <c r="MWC668" s="167"/>
      <c r="MWD668" s="167"/>
      <c r="MWE668" s="167"/>
      <c r="MWF668" s="167"/>
      <c r="MWG668" s="167"/>
      <c r="MWH668" s="167"/>
      <c r="MWI668" s="167"/>
      <c r="MWJ668" s="167"/>
      <c r="MWK668" s="167"/>
      <c r="MWL668" s="167"/>
      <c r="MWM668" s="167"/>
      <c r="MWN668" s="167"/>
      <c r="MWO668" s="167"/>
      <c r="MWP668" s="167"/>
      <c r="MWQ668" s="167"/>
      <c r="MWR668" s="167"/>
      <c r="MWS668" s="167"/>
      <c r="MWT668" s="167"/>
      <c r="MWU668" s="167"/>
      <c r="MWV668" s="167"/>
      <c r="MWW668" s="167"/>
      <c r="MWX668" s="167"/>
      <c r="MWY668" s="167"/>
      <c r="MWZ668" s="167"/>
      <c r="MXA668" s="167"/>
      <c r="MXB668" s="167"/>
      <c r="MXC668" s="167"/>
      <c r="MXD668" s="167"/>
      <c r="MXE668" s="167"/>
      <c r="MXF668" s="167"/>
      <c r="MXG668" s="167"/>
      <c r="MXH668" s="167"/>
      <c r="MXI668" s="167"/>
      <c r="MXJ668" s="167"/>
      <c r="MXK668" s="167"/>
      <c r="MXL668" s="167"/>
      <c r="MXM668" s="167"/>
      <c r="MXN668" s="167"/>
      <c r="MXO668" s="167"/>
      <c r="MXP668" s="167"/>
      <c r="MXQ668" s="167"/>
      <c r="MXR668" s="167"/>
      <c r="MXS668" s="167"/>
      <c r="MXT668" s="167"/>
      <c r="MXU668" s="167"/>
      <c r="MXV668" s="167"/>
      <c r="MXW668" s="167"/>
      <c r="MXX668" s="167"/>
      <c r="MXY668" s="167"/>
      <c r="MXZ668" s="167"/>
      <c r="MYA668" s="167"/>
      <c r="MYB668" s="167"/>
      <c r="MYC668" s="167"/>
      <c r="MYD668" s="167"/>
      <c r="MYE668" s="167"/>
      <c r="MYF668" s="167"/>
      <c r="MYG668" s="167"/>
      <c r="MYH668" s="167"/>
      <c r="MYI668" s="167"/>
      <c r="MYJ668" s="167"/>
      <c r="MYK668" s="167"/>
      <c r="MYL668" s="167"/>
      <c r="MYM668" s="167"/>
      <c r="MYN668" s="167"/>
      <c r="MYO668" s="167"/>
      <c r="MYP668" s="167"/>
      <c r="MYQ668" s="167"/>
      <c r="MYR668" s="167"/>
      <c r="MYS668" s="167"/>
      <c r="MYT668" s="167"/>
      <c r="MYU668" s="167"/>
      <c r="MYV668" s="167"/>
      <c r="MYW668" s="167"/>
      <c r="MYX668" s="167"/>
      <c r="MYY668" s="167"/>
      <c r="MYZ668" s="167"/>
      <c r="MZA668" s="167"/>
      <c r="MZB668" s="167"/>
      <c r="MZC668" s="167"/>
      <c r="MZD668" s="167"/>
      <c r="MZE668" s="167"/>
      <c r="MZF668" s="167"/>
      <c r="MZG668" s="167"/>
      <c r="MZH668" s="167"/>
      <c r="MZI668" s="167"/>
      <c r="MZJ668" s="167"/>
      <c r="MZK668" s="167"/>
      <c r="MZL668" s="167"/>
      <c r="MZM668" s="167"/>
      <c r="MZN668" s="167"/>
      <c r="MZO668" s="167"/>
      <c r="MZP668" s="167"/>
      <c r="MZQ668" s="167"/>
      <c r="MZR668" s="167"/>
      <c r="MZS668" s="167"/>
      <c r="MZT668" s="167"/>
      <c r="MZU668" s="167"/>
      <c r="MZV668" s="167"/>
      <c r="MZW668" s="167"/>
      <c r="MZX668" s="167"/>
      <c r="MZY668" s="167"/>
      <c r="MZZ668" s="167"/>
      <c r="NAA668" s="167"/>
      <c r="NAB668" s="167"/>
      <c r="NAC668" s="167"/>
      <c r="NAD668" s="167"/>
      <c r="NAE668" s="167"/>
      <c r="NAF668" s="167"/>
      <c r="NAG668" s="167"/>
      <c r="NAH668" s="167"/>
      <c r="NAI668" s="167"/>
      <c r="NAJ668" s="167"/>
      <c r="NAK668" s="167"/>
      <c r="NAL668" s="167"/>
      <c r="NAM668" s="167"/>
      <c r="NAN668" s="167"/>
      <c r="NAO668" s="167"/>
      <c r="NAP668" s="167"/>
      <c r="NAQ668" s="167"/>
      <c r="NAR668" s="167"/>
      <c r="NAS668" s="167"/>
      <c r="NAT668" s="167"/>
      <c r="NAU668" s="167"/>
      <c r="NAV668" s="167"/>
      <c r="NAW668" s="167"/>
      <c r="NAX668" s="167"/>
      <c r="NAY668" s="167"/>
      <c r="NAZ668" s="167"/>
      <c r="NBA668" s="167"/>
      <c r="NBB668" s="167"/>
      <c r="NBC668" s="167"/>
      <c r="NBD668" s="167"/>
      <c r="NBE668" s="167"/>
      <c r="NBF668" s="167"/>
      <c r="NBG668" s="167"/>
      <c r="NBH668" s="167"/>
      <c r="NBI668" s="167"/>
      <c r="NBJ668" s="167"/>
      <c r="NBK668" s="167"/>
      <c r="NBL668" s="167"/>
      <c r="NBM668" s="167"/>
      <c r="NBN668" s="167"/>
      <c r="NBO668" s="167"/>
      <c r="NBP668" s="167"/>
      <c r="NBQ668" s="167"/>
      <c r="NBR668" s="167"/>
      <c r="NBS668" s="167"/>
      <c r="NBT668" s="167"/>
      <c r="NBU668" s="167"/>
      <c r="NBV668" s="167"/>
      <c r="NBW668" s="167"/>
      <c r="NBX668" s="167"/>
      <c r="NBY668" s="167"/>
      <c r="NBZ668" s="167"/>
      <c r="NCA668" s="167"/>
      <c r="NCB668" s="167"/>
      <c r="NCC668" s="167"/>
      <c r="NCD668" s="167"/>
      <c r="NCE668" s="167"/>
      <c r="NCF668" s="167"/>
      <c r="NCG668" s="167"/>
      <c r="NCH668" s="167"/>
      <c r="NCI668" s="167"/>
      <c r="NCJ668" s="167"/>
      <c r="NCK668" s="167"/>
      <c r="NCL668" s="167"/>
      <c r="NCM668" s="167"/>
      <c r="NCN668" s="167"/>
      <c r="NCO668" s="167"/>
      <c r="NCP668" s="167"/>
      <c r="NCQ668" s="167"/>
      <c r="NCR668" s="167"/>
      <c r="NCS668" s="167"/>
      <c r="NCT668" s="167"/>
      <c r="NCU668" s="167"/>
      <c r="NCV668" s="167"/>
      <c r="NCW668" s="167"/>
      <c r="NCX668" s="167"/>
      <c r="NCY668" s="167"/>
      <c r="NCZ668" s="167"/>
      <c r="NDA668" s="167"/>
      <c r="NDB668" s="167"/>
      <c r="NDC668" s="167"/>
      <c r="NDD668" s="167"/>
      <c r="NDE668" s="167"/>
      <c r="NDF668" s="167"/>
      <c r="NDG668" s="167"/>
      <c r="NDH668" s="167"/>
      <c r="NDI668" s="167"/>
      <c r="NDJ668" s="167"/>
      <c r="NDK668" s="167"/>
      <c r="NDL668" s="167"/>
      <c r="NDM668" s="167"/>
      <c r="NDN668" s="167"/>
      <c r="NDO668" s="167"/>
      <c r="NDP668" s="167"/>
      <c r="NDQ668" s="167"/>
      <c r="NDR668" s="167"/>
      <c r="NDS668" s="167"/>
      <c r="NDT668" s="167"/>
      <c r="NDU668" s="167"/>
      <c r="NDV668" s="167"/>
      <c r="NDW668" s="167"/>
      <c r="NDX668" s="167"/>
      <c r="NDY668" s="167"/>
      <c r="NDZ668" s="167"/>
      <c r="NEA668" s="167"/>
      <c r="NEB668" s="167"/>
      <c r="NEC668" s="167"/>
      <c r="NED668" s="167"/>
      <c r="NEE668" s="167"/>
      <c r="NEF668" s="167"/>
      <c r="NEG668" s="167"/>
      <c r="NEH668" s="167"/>
      <c r="NEI668" s="167"/>
      <c r="NEJ668" s="167"/>
      <c r="NEK668" s="167"/>
      <c r="NEL668" s="167"/>
      <c r="NEM668" s="167"/>
      <c r="NEN668" s="167"/>
      <c r="NEO668" s="167"/>
      <c r="NEP668" s="167"/>
      <c r="NEQ668" s="167"/>
      <c r="NER668" s="167"/>
      <c r="NES668" s="167"/>
      <c r="NET668" s="167"/>
      <c r="NEU668" s="167"/>
      <c r="NEV668" s="167"/>
      <c r="NEW668" s="167"/>
      <c r="NEX668" s="167"/>
      <c r="NEY668" s="167"/>
      <c r="NEZ668" s="167"/>
      <c r="NFA668" s="167"/>
      <c r="NFB668" s="167"/>
      <c r="NFC668" s="167"/>
      <c r="NFD668" s="167"/>
      <c r="NFE668" s="167"/>
      <c r="NFF668" s="167"/>
      <c r="NFG668" s="167"/>
      <c r="NFH668" s="167"/>
      <c r="NFI668" s="167"/>
      <c r="NFJ668" s="167"/>
      <c r="NFK668" s="167"/>
      <c r="NFL668" s="167"/>
      <c r="NFM668" s="167"/>
      <c r="NFN668" s="167"/>
      <c r="NFO668" s="167"/>
      <c r="NFP668" s="167"/>
      <c r="NFQ668" s="167"/>
      <c r="NFR668" s="167"/>
      <c r="NFS668" s="167"/>
      <c r="NFT668" s="167"/>
      <c r="NFU668" s="167"/>
      <c r="NFV668" s="167"/>
      <c r="NFW668" s="167"/>
      <c r="NFX668" s="167"/>
      <c r="NFY668" s="167"/>
      <c r="NFZ668" s="167"/>
      <c r="NGA668" s="167"/>
      <c r="NGB668" s="167"/>
      <c r="NGC668" s="167"/>
      <c r="NGD668" s="167"/>
      <c r="NGE668" s="167"/>
      <c r="NGF668" s="167"/>
      <c r="NGG668" s="167"/>
      <c r="NGH668" s="167"/>
      <c r="NGI668" s="167"/>
      <c r="NGJ668" s="167"/>
      <c r="NGK668" s="167"/>
      <c r="NGL668" s="167"/>
      <c r="NGM668" s="167"/>
      <c r="NGN668" s="167"/>
      <c r="NGO668" s="167"/>
      <c r="NGP668" s="167"/>
      <c r="NGQ668" s="167"/>
      <c r="NGR668" s="167"/>
      <c r="NGS668" s="167"/>
      <c r="NGT668" s="167"/>
      <c r="NGU668" s="167"/>
      <c r="NGV668" s="167"/>
      <c r="NGW668" s="167"/>
      <c r="NGX668" s="167"/>
      <c r="NGY668" s="167"/>
      <c r="NGZ668" s="167"/>
      <c r="NHA668" s="167"/>
      <c r="NHB668" s="167"/>
      <c r="NHC668" s="167"/>
      <c r="NHD668" s="167"/>
      <c r="NHE668" s="167"/>
      <c r="NHF668" s="167"/>
      <c r="NHG668" s="167"/>
      <c r="NHH668" s="167"/>
      <c r="NHI668" s="167"/>
      <c r="NHJ668" s="167"/>
      <c r="NHK668" s="167"/>
      <c r="NHL668" s="167"/>
      <c r="NHM668" s="167"/>
      <c r="NHN668" s="167"/>
      <c r="NHO668" s="167"/>
      <c r="NHP668" s="167"/>
      <c r="NHQ668" s="167"/>
      <c r="NHR668" s="167"/>
      <c r="NHS668" s="167"/>
      <c r="NHT668" s="167"/>
      <c r="NHU668" s="167"/>
      <c r="NHV668" s="167"/>
      <c r="NHW668" s="167"/>
      <c r="NHX668" s="167"/>
      <c r="NHY668" s="167"/>
      <c r="NHZ668" s="167"/>
      <c r="NIA668" s="167"/>
      <c r="NIB668" s="167"/>
      <c r="NIC668" s="167"/>
      <c r="NID668" s="167"/>
      <c r="NIE668" s="167"/>
      <c r="NIF668" s="167"/>
      <c r="NIG668" s="167"/>
      <c r="NIH668" s="167"/>
      <c r="NII668" s="167"/>
      <c r="NIJ668" s="167"/>
      <c r="NIK668" s="167"/>
      <c r="NIL668" s="167"/>
      <c r="NIM668" s="167"/>
      <c r="NIN668" s="167"/>
      <c r="NIO668" s="167"/>
      <c r="NIP668" s="167"/>
      <c r="NIQ668" s="167"/>
      <c r="NIR668" s="167"/>
      <c r="NIS668" s="167"/>
      <c r="NIT668" s="167"/>
      <c r="NIU668" s="167"/>
      <c r="NIV668" s="167"/>
      <c r="NIW668" s="167"/>
      <c r="NIX668" s="167"/>
      <c r="NIY668" s="167"/>
      <c r="NIZ668" s="167"/>
      <c r="NJA668" s="167"/>
      <c r="NJB668" s="167"/>
      <c r="NJC668" s="167"/>
      <c r="NJD668" s="167"/>
      <c r="NJE668" s="167"/>
      <c r="NJF668" s="167"/>
      <c r="NJG668" s="167"/>
      <c r="NJH668" s="167"/>
      <c r="NJI668" s="167"/>
      <c r="NJJ668" s="167"/>
      <c r="NJK668" s="167"/>
      <c r="NJL668" s="167"/>
      <c r="NJM668" s="167"/>
      <c r="NJN668" s="167"/>
      <c r="NJO668" s="167"/>
      <c r="NJP668" s="167"/>
      <c r="NJQ668" s="167"/>
      <c r="NJR668" s="167"/>
      <c r="NJS668" s="167"/>
      <c r="NJT668" s="167"/>
      <c r="NJU668" s="167"/>
      <c r="NJV668" s="167"/>
      <c r="NJW668" s="167"/>
      <c r="NJX668" s="167"/>
      <c r="NJY668" s="167"/>
      <c r="NJZ668" s="167"/>
      <c r="NKA668" s="167"/>
      <c r="NKB668" s="167"/>
      <c r="NKC668" s="167"/>
      <c r="NKD668" s="167"/>
      <c r="NKE668" s="167"/>
      <c r="NKF668" s="167"/>
      <c r="NKG668" s="167"/>
      <c r="NKH668" s="167"/>
      <c r="NKI668" s="167"/>
      <c r="NKJ668" s="167"/>
      <c r="NKK668" s="167"/>
      <c r="NKL668" s="167"/>
      <c r="NKM668" s="167"/>
      <c r="NKN668" s="167"/>
      <c r="NKO668" s="167"/>
      <c r="NKP668" s="167"/>
      <c r="NKQ668" s="167"/>
      <c r="NKR668" s="167"/>
      <c r="NKS668" s="167"/>
      <c r="NKT668" s="167"/>
      <c r="NKU668" s="167"/>
      <c r="NKV668" s="167"/>
      <c r="NKW668" s="167"/>
      <c r="NKX668" s="167"/>
      <c r="NKY668" s="167"/>
      <c r="NKZ668" s="167"/>
      <c r="NLA668" s="167"/>
      <c r="NLB668" s="167"/>
      <c r="NLC668" s="167"/>
      <c r="NLD668" s="167"/>
      <c r="NLE668" s="167"/>
      <c r="NLF668" s="167"/>
      <c r="NLG668" s="167"/>
      <c r="NLH668" s="167"/>
      <c r="NLI668" s="167"/>
      <c r="NLJ668" s="167"/>
      <c r="NLK668" s="167"/>
      <c r="NLL668" s="167"/>
      <c r="NLM668" s="167"/>
      <c r="NLN668" s="167"/>
      <c r="NLO668" s="167"/>
      <c r="NLP668" s="167"/>
      <c r="NLQ668" s="167"/>
      <c r="NLR668" s="167"/>
      <c r="NLS668" s="167"/>
      <c r="NLT668" s="167"/>
      <c r="NLU668" s="167"/>
      <c r="NLV668" s="167"/>
      <c r="NLW668" s="167"/>
      <c r="NLX668" s="167"/>
      <c r="NLY668" s="167"/>
      <c r="NLZ668" s="167"/>
      <c r="NMA668" s="167"/>
      <c r="NMB668" s="167"/>
      <c r="NMC668" s="167"/>
      <c r="NMD668" s="167"/>
      <c r="NME668" s="167"/>
      <c r="NMF668" s="167"/>
      <c r="NMG668" s="167"/>
      <c r="NMH668" s="167"/>
      <c r="NMI668" s="167"/>
      <c r="NMJ668" s="167"/>
      <c r="NMK668" s="167"/>
      <c r="NML668" s="167"/>
      <c r="NMM668" s="167"/>
      <c r="NMN668" s="167"/>
      <c r="NMO668" s="167"/>
      <c r="NMP668" s="167"/>
      <c r="NMQ668" s="167"/>
      <c r="NMR668" s="167"/>
      <c r="NMS668" s="167"/>
      <c r="NMT668" s="167"/>
      <c r="NMU668" s="167"/>
      <c r="NMV668" s="167"/>
      <c r="NMW668" s="167"/>
      <c r="NMX668" s="167"/>
      <c r="NMY668" s="167"/>
      <c r="NMZ668" s="167"/>
      <c r="NNA668" s="167"/>
      <c r="NNB668" s="167"/>
      <c r="NNC668" s="167"/>
      <c r="NND668" s="167"/>
      <c r="NNE668" s="167"/>
      <c r="NNF668" s="167"/>
      <c r="NNG668" s="167"/>
      <c r="NNH668" s="167"/>
      <c r="NNI668" s="167"/>
      <c r="NNJ668" s="167"/>
      <c r="NNK668" s="167"/>
      <c r="NNL668" s="167"/>
      <c r="NNM668" s="167"/>
      <c r="NNN668" s="167"/>
      <c r="NNO668" s="167"/>
      <c r="NNP668" s="167"/>
      <c r="NNQ668" s="167"/>
      <c r="NNR668" s="167"/>
      <c r="NNS668" s="167"/>
      <c r="NNT668" s="167"/>
      <c r="NNU668" s="167"/>
      <c r="NNV668" s="167"/>
      <c r="NNW668" s="167"/>
      <c r="NNX668" s="167"/>
      <c r="NNY668" s="167"/>
      <c r="NNZ668" s="167"/>
      <c r="NOA668" s="167"/>
      <c r="NOB668" s="167"/>
      <c r="NOC668" s="167"/>
      <c r="NOD668" s="167"/>
      <c r="NOE668" s="167"/>
      <c r="NOF668" s="167"/>
      <c r="NOG668" s="167"/>
      <c r="NOH668" s="167"/>
      <c r="NOI668" s="167"/>
      <c r="NOJ668" s="167"/>
      <c r="NOK668" s="167"/>
      <c r="NOL668" s="167"/>
      <c r="NOM668" s="167"/>
      <c r="NON668" s="167"/>
      <c r="NOO668" s="167"/>
      <c r="NOP668" s="167"/>
      <c r="NOQ668" s="167"/>
      <c r="NOR668" s="167"/>
      <c r="NOS668" s="167"/>
      <c r="NOT668" s="167"/>
      <c r="NOU668" s="167"/>
      <c r="NOV668" s="167"/>
      <c r="NOW668" s="167"/>
      <c r="NOX668" s="167"/>
      <c r="NOY668" s="167"/>
      <c r="NOZ668" s="167"/>
      <c r="NPA668" s="167"/>
      <c r="NPB668" s="167"/>
      <c r="NPC668" s="167"/>
      <c r="NPD668" s="167"/>
      <c r="NPE668" s="167"/>
      <c r="NPF668" s="167"/>
      <c r="NPG668" s="167"/>
      <c r="NPH668" s="167"/>
      <c r="NPI668" s="167"/>
      <c r="NPJ668" s="167"/>
      <c r="NPK668" s="167"/>
      <c r="NPL668" s="167"/>
      <c r="NPM668" s="167"/>
      <c r="NPN668" s="167"/>
      <c r="NPO668" s="167"/>
      <c r="NPP668" s="167"/>
      <c r="NPQ668" s="167"/>
      <c r="NPR668" s="167"/>
      <c r="NPS668" s="167"/>
      <c r="NPT668" s="167"/>
      <c r="NPU668" s="167"/>
      <c r="NPV668" s="167"/>
      <c r="NPW668" s="167"/>
      <c r="NPX668" s="167"/>
      <c r="NPY668" s="167"/>
      <c r="NPZ668" s="167"/>
      <c r="NQA668" s="167"/>
      <c r="NQB668" s="167"/>
      <c r="NQC668" s="167"/>
      <c r="NQD668" s="167"/>
      <c r="NQE668" s="167"/>
      <c r="NQF668" s="167"/>
      <c r="NQG668" s="167"/>
      <c r="NQH668" s="167"/>
      <c r="NQI668" s="167"/>
      <c r="NQJ668" s="167"/>
      <c r="NQK668" s="167"/>
      <c r="NQL668" s="167"/>
      <c r="NQM668" s="167"/>
      <c r="NQN668" s="167"/>
      <c r="NQO668" s="167"/>
      <c r="NQP668" s="167"/>
      <c r="NQQ668" s="167"/>
      <c r="NQR668" s="167"/>
      <c r="NQS668" s="167"/>
      <c r="NQT668" s="167"/>
      <c r="NQU668" s="167"/>
      <c r="NQV668" s="167"/>
      <c r="NQW668" s="167"/>
      <c r="NQX668" s="167"/>
      <c r="NQY668" s="167"/>
      <c r="NQZ668" s="167"/>
      <c r="NRA668" s="167"/>
      <c r="NRB668" s="167"/>
      <c r="NRC668" s="167"/>
      <c r="NRD668" s="167"/>
      <c r="NRE668" s="167"/>
      <c r="NRF668" s="167"/>
      <c r="NRG668" s="167"/>
      <c r="NRH668" s="167"/>
      <c r="NRI668" s="167"/>
      <c r="NRJ668" s="167"/>
      <c r="NRK668" s="167"/>
      <c r="NRL668" s="167"/>
      <c r="NRM668" s="167"/>
      <c r="NRN668" s="167"/>
      <c r="NRO668" s="167"/>
      <c r="NRP668" s="167"/>
      <c r="NRQ668" s="167"/>
      <c r="NRR668" s="167"/>
      <c r="NRS668" s="167"/>
      <c r="NRT668" s="167"/>
      <c r="NRU668" s="167"/>
      <c r="NRV668" s="167"/>
      <c r="NRW668" s="167"/>
      <c r="NRX668" s="167"/>
      <c r="NRY668" s="167"/>
      <c r="NRZ668" s="167"/>
      <c r="NSA668" s="167"/>
      <c r="NSB668" s="167"/>
      <c r="NSC668" s="167"/>
      <c r="NSD668" s="167"/>
      <c r="NSE668" s="167"/>
      <c r="NSF668" s="167"/>
      <c r="NSG668" s="167"/>
      <c r="NSH668" s="167"/>
      <c r="NSI668" s="167"/>
      <c r="NSJ668" s="167"/>
      <c r="NSK668" s="167"/>
      <c r="NSL668" s="167"/>
      <c r="NSM668" s="167"/>
      <c r="NSN668" s="167"/>
      <c r="NSO668" s="167"/>
      <c r="NSP668" s="167"/>
      <c r="NSQ668" s="167"/>
      <c r="NSR668" s="167"/>
      <c r="NSS668" s="167"/>
      <c r="NST668" s="167"/>
      <c r="NSU668" s="167"/>
      <c r="NSV668" s="167"/>
      <c r="NSW668" s="167"/>
      <c r="NSX668" s="167"/>
      <c r="NSY668" s="167"/>
      <c r="NSZ668" s="167"/>
      <c r="NTA668" s="167"/>
      <c r="NTB668" s="167"/>
      <c r="NTC668" s="167"/>
      <c r="NTD668" s="167"/>
      <c r="NTE668" s="167"/>
      <c r="NTF668" s="167"/>
      <c r="NTG668" s="167"/>
      <c r="NTH668" s="167"/>
      <c r="NTI668" s="167"/>
      <c r="NTJ668" s="167"/>
      <c r="NTK668" s="167"/>
      <c r="NTL668" s="167"/>
      <c r="NTM668" s="167"/>
      <c r="NTN668" s="167"/>
      <c r="NTO668" s="167"/>
      <c r="NTP668" s="167"/>
      <c r="NTQ668" s="167"/>
      <c r="NTR668" s="167"/>
      <c r="NTS668" s="167"/>
      <c r="NTT668" s="167"/>
      <c r="NTU668" s="167"/>
      <c r="NTV668" s="167"/>
      <c r="NTW668" s="167"/>
      <c r="NTX668" s="167"/>
      <c r="NTY668" s="167"/>
      <c r="NTZ668" s="167"/>
      <c r="NUA668" s="167"/>
      <c r="NUB668" s="167"/>
      <c r="NUC668" s="167"/>
      <c r="NUD668" s="167"/>
      <c r="NUE668" s="167"/>
      <c r="NUF668" s="167"/>
      <c r="NUG668" s="167"/>
      <c r="NUH668" s="167"/>
      <c r="NUI668" s="167"/>
      <c r="NUJ668" s="167"/>
      <c r="NUK668" s="167"/>
      <c r="NUL668" s="167"/>
      <c r="NUM668" s="167"/>
      <c r="NUN668" s="167"/>
      <c r="NUO668" s="167"/>
      <c r="NUP668" s="167"/>
      <c r="NUQ668" s="167"/>
      <c r="NUR668" s="167"/>
      <c r="NUS668" s="167"/>
      <c r="NUT668" s="167"/>
      <c r="NUU668" s="167"/>
      <c r="NUV668" s="167"/>
      <c r="NUW668" s="167"/>
      <c r="NUX668" s="167"/>
      <c r="NUY668" s="167"/>
      <c r="NUZ668" s="167"/>
      <c r="NVA668" s="167"/>
      <c r="NVB668" s="167"/>
      <c r="NVC668" s="167"/>
      <c r="NVD668" s="167"/>
      <c r="NVE668" s="167"/>
      <c r="NVF668" s="167"/>
      <c r="NVG668" s="167"/>
      <c r="NVH668" s="167"/>
      <c r="NVI668" s="167"/>
      <c r="NVJ668" s="167"/>
      <c r="NVK668" s="167"/>
      <c r="NVL668" s="167"/>
      <c r="NVM668" s="167"/>
      <c r="NVN668" s="167"/>
      <c r="NVO668" s="167"/>
      <c r="NVP668" s="167"/>
      <c r="NVQ668" s="167"/>
      <c r="NVR668" s="167"/>
      <c r="NVS668" s="167"/>
      <c r="NVT668" s="167"/>
      <c r="NVU668" s="167"/>
      <c r="NVV668" s="167"/>
      <c r="NVW668" s="167"/>
      <c r="NVX668" s="167"/>
      <c r="NVY668" s="167"/>
      <c r="NVZ668" s="167"/>
      <c r="NWA668" s="167"/>
      <c r="NWB668" s="167"/>
      <c r="NWC668" s="167"/>
      <c r="NWD668" s="167"/>
      <c r="NWE668" s="167"/>
      <c r="NWF668" s="167"/>
      <c r="NWG668" s="167"/>
      <c r="NWH668" s="167"/>
      <c r="NWI668" s="167"/>
      <c r="NWJ668" s="167"/>
      <c r="NWK668" s="167"/>
      <c r="NWL668" s="167"/>
      <c r="NWM668" s="167"/>
      <c r="NWN668" s="167"/>
      <c r="NWO668" s="167"/>
      <c r="NWP668" s="167"/>
      <c r="NWQ668" s="167"/>
      <c r="NWR668" s="167"/>
      <c r="NWS668" s="167"/>
      <c r="NWT668" s="167"/>
      <c r="NWU668" s="167"/>
      <c r="NWV668" s="167"/>
      <c r="NWW668" s="167"/>
      <c r="NWX668" s="167"/>
      <c r="NWY668" s="167"/>
      <c r="NWZ668" s="167"/>
      <c r="NXA668" s="167"/>
      <c r="NXB668" s="167"/>
      <c r="NXC668" s="167"/>
      <c r="NXD668" s="167"/>
      <c r="NXE668" s="167"/>
      <c r="NXF668" s="167"/>
      <c r="NXG668" s="167"/>
      <c r="NXH668" s="167"/>
      <c r="NXI668" s="167"/>
      <c r="NXJ668" s="167"/>
      <c r="NXK668" s="167"/>
      <c r="NXL668" s="167"/>
      <c r="NXM668" s="167"/>
      <c r="NXN668" s="167"/>
      <c r="NXO668" s="167"/>
      <c r="NXP668" s="167"/>
      <c r="NXQ668" s="167"/>
      <c r="NXR668" s="167"/>
      <c r="NXS668" s="167"/>
      <c r="NXT668" s="167"/>
      <c r="NXU668" s="167"/>
      <c r="NXV668" s="167"/>
      <c r="NXW668" s="167"/>
      <c r="NXX668" s="167"/>
      <c r="NXY668" s="167"/>
      <c r="NXZ668" s="167"/>
      <c r="NYA668" s="167"/>
      <c r="NYB668" s="167"/>
      <c r="NYC668" s="167"/>
      <c r="NYD668" s="167"/>
      <c r="NYE668" s="167"/>
      <c r="NYF668" s="167"/>
      <c r="NYG668" s="167"/>
      <c r="NYH668" s="167"/>
      <c r="NYI668" s="167"/>
      <c r="NYJ668" s="167"/>
      <c r="NYK668" s="167"/>
      <c r="NYL668" s="167"/>
      <c r="NYM668" s="167"/>
      <c r="NYN668" s="167"/>
      <c r="NYO668" s="167"/>
      <c r="NYP668" s="167"/>
      <c r="NYQ668" s="167"/>
      <c r="NYR668" s="167"/>
      <c r="NYS668" s="167"/>
      <c r="NYT668" s="167"/>
      <c r="NYU668" s="167"/>
      <c r="NYV668" s="167"/>
      <c r="NYW668" s="167"/>
      <c r="NYX668" s="167"/>
      <c r="NYY668" s="167"/>
      <c r="NYZ668" s="167"/>
      <c r="NZA668" s="167"/>
      <c r="NZB668" s="167"/>
      <c r="NZC668" s="167"/>
      <c r="NZD668" s="167"/>
      <c r="NZE668" s="167"/>
      <c r="NZF668" s="167"/>
      <c r="NZG668" s="167"/>
      <c r="NZH668" s="167"/>
      <c r="NZI668" s="167"/>
      <c r="NZJ668" s="167"/>
      <c r="NZK668" s="167"/>
      <c r="NZL668" s="167"/>
      <c r="NZM668" s="167"/>
      <c r="NZN668" s="167"/>
      <c r="NZO668" s="167"/>
      <c r="NZP668" s="167"/>
      <c r="NZQ668" s="167"/>
      <c r="NZR668" s="167"/>
      <c r="NZS668" s="167"/>
      <c r="NZT668" s="167"/>
      <c r="NZU668" s="167"/>
      <c r="NZV668" s="167"/>
      <c r="NZW668" s="167"/>
      <c r="NZX668" s="167"/>
      <c r="NZY668" s="167"/>
      <c r="NZZ668" s="167"/>
      <c r="OAA668" s="167"/>
      <c r="OAB668" s="167"/>
      <c r="OAC668" s="167"/>
      <c r="OAD668" s="167"/>
      <c r="OAE668" s="167"/>
      <c r="OAF668" s="167"/>
      <c r="OAG668" s="167"/>
      <c r="OAH668" s="167"/>
      <c r="OAI668" s="167"/>
      <c r="OAJ668" s="167"/>
      <c r="OAK668" s="167"/>
      <c r="OAL668" s="167"/>
      <c r="OAM668" s="167"/>
      <c r="OAN668" s="167"/>
      <c r="OAO668" s="167"/>
      <c r="OAP668" s="167"/>
      <c r="OAQ668" s="167"/>
      <c r="OAR668" s="167"/>
      <c r="OAS668" s="167"/>
      <c r="OAT668" s="167"/>
      <c r="OAU668" s="167"/>
      <c r="OAV668" s="167"/>
      <c r="OAW668" s="167"/>
      <c r="OAX668" s="167"/>
      <c r="OAY668" s="167"/>
      <c r="OAZ668" s="167"/>
      <c r="OBA668" s="167"/>
      <c r="OBB668" s="167"/>
      <c r="OBC668" s="167"/>
      <c r="OBD668" s="167"/>
      <c r="OBE668" s="167"/>
      <c r="OBF668" s="167"/>
      <c r="OBG668" s="167"/>
      <c r="OBH668" s="167"/>
      <c r="OBI668" s="167"/>
      <c r="OBJ668" s="167"/>
      <c r="OBK668" s="167"/>
      <c r="OBL668" s="167"/>
      <c r="OBM668" s="167"/>
      <c r="OBN668" s="167"/>
      <c r="OBO668" s="167"/>
      <c r="OBP668" s="167"/>
      <c r="OBQ668" s="167"/>
      <c r="OBR668" s="167"/>
      <c r="OBS668" s="167"/>
      <c r="OBT668" s="167"/>
      <c r="OBU668" s="167"/>
      <c r="OBV668" s="167"/>
      <c r="OBW668" s="167"/>
      <c r="OBX668" s="167"/>
      <c r="OBY668" s="167"/>
      <c r="OBZ668" s="167"/>
      <c r="OCA668" s="167"/>
      <c r="OCB668" s="167"/>
      <c r="OCC668" s="167"/>
      <c r="OCD668" s="167"/>
      <c r="OCE668" s="167"/>
      <c r="OCF668" s="167"/>
      <c r="OCG668" s="167"/>
      <c r="OCH668" s="167"/>
      <c r="OCI668" s="167"/>
      <c r="OCJ668" s="167"/>
      <c r="OCK668" s="167"/>
      <c r="OCL668" s="167"/>
      <c r="OCM668" s="167"/>
      <c r="OCN668" s="167"/>
      <c r="OCO668" s="167"/>
      <c r="OCP668" s="167"/>
      <c r="OCQ668" s="167"/>
      <c r="OCR668" s="167"/>
      <c r="OCS668" s="167"/>
      <c r="OCT668" s="167"/>
      <c r="OCU668" s="167"/>
      <c r="OCV668" s="167"/>
      <c r="OCW668" s="167"/>
      <c r="OCX668" s="167"/>
      <c r="OCY668" s="167"/>
      <c r="OCZ668" s="167"/>
      <c r="ODA668" s="167"/>
      <c r="ODB668" s="167"/>
      <c r="ODC668" s="167"/>
      <c r="ODD668" s="167"/>
      <c r="ODE668" s="167"/>
      <c r="ODF668" s="167"/>
      <c r="ODG668" s="167"/>
      <c r="ODH668" s="167"/>
      <c r="ODI668" s="167"/>
      <c r="ODJ668" s="167"/>
      <c r="ODK668" s="167"/>
      <c r="ODL668" s="167"/>
      <c r="ODM668" s="167"/>
      <c r="ODN668" s="167"/>
      <c r="ODO668" s="167"/>
      <c r="ODP668" s="167"/>
      <c r="ODQ668" s="167"/>
      <c r="ODR668" s="167"/>
      <c r="ODS668" s="167"/>
      <c r="ODT668" s="167"/>
      <c r="ODU668" s="167"/>
      <c r="ODV668" s="167"/>
      <c r="ODW668" s="167"/>
      <c r="ODX668" s="167"/>
      <c r="ODY668" s="167"/>
      <c r="ODZ668" s="167"/>
      <c r="OEA668" s="167"/>
      <c r="OEB668" s="167"/>
      <c r="OEC668" s="167"/>
      <c r="OED668" s="167"/>
      <c r="OEE668" s="167"/>
      <c r="OEF668" s="167"/>
      <c r="OEG668" s="167"/>
      <c r="OEH668" s="167"/>
      <c r="OEI668" s="167"/>
      <c r="OEJ668" s="167"/>
      <c r="OEK668" s="167"/>
      <c r="OEL668" s="167"/>
      <c r="OEM668" s="167"/>
      <c r="OEN668" s="167"/>
      <c r="OEO668" s="167"/>
      <c r="OEP668" s="167"/>
      <c r="OEQ668" s="167"/>
      <c r="OER668" s="167"/>
      <c r="OES668" s="167"/>
      <c r="OET668" s="167"/>
      <c r="OEU668" s="167"/>
      <c r="OEV668" s="167"/>
      <c r="OEW668" s="167"/>
      <c r="OEX668" s="167"/>
      <c r="OEY668" s="167"/>
      <c r="OEZ668" s="167"/>
      <c r="OFA668" s="167"/>
      <c r="OFB668" s="167"/>
      <c r="OFC668" s="167"/>
      <c r="OFD668" s="167"/>
      <c r="OFE668" s="167"/>
      <c r="OFF668" s="167"/>
      <c r="OFG668" s="167"/>
      <c r="OFH668" s="167"/>
      <c r="OFI668" s="167"/>
      <c r="OFJ668" s="167"/>
      <c r="OFK668" s="167"/>
      <c r="OFL668" s="167"/>
      <c r="OFM668" s="167"/>
      <c r="OFN668" s="167"/>
      <c r="OFO668" s="167"/>
      <c r="OFP668" s="167"/>
      <c r="OFQ668" s="167"/>
      <c r="OFR668" s="167"/>
      <c r="OFS668" s="167"/>
      <c r="OFT668" s="167"/>
      <c r="OFU668" s="167"/>
      <c r="OFV668" s="167"/>
      <c r="OFW668" s="167"/>
      <c r="OFX668" s="167"/>
      <c r="OFY668" s="167"/>
      <c r="OFZ668" s="167"/>
      <c r="OGA668" s="167"/>
      <c r="OGB668" s="167"/>
      <c r="OGC668" s="167"/>
      <c r="OGD668" s="167"/>
      <c r="OGE668" s="167"/>
      <c r="OGF668" s="167"/>
      <c r="OGG668" s="167"/>
      <c r="OGH668" s="167"/>
      <c r="OGI668" s="167"/>
      <c r="OGJ668" s="167"/>
      <c r="OGK668" s="167"/>
      <c r="OGL668" s="167"/>
      <c r="OGM668" s="167"/>
      <c r="OGN668" s="167"/>
      <c r="OGO668" s="167"/>
      <c r="OGP668" s="167"/>
      <c r="OGQ668" s="167"/>
      <c r="OGR668" s="167"/>
      <c r="OGS668" s="167"/>
      <c r="OGT668" s="167"/>
      <c r="OGU668" s="167"/>
      <c r="OGV668" s="167"/>
      <c r="OGW668" s="167"/>
      <c r="OGX668" s="167"/>
      <c r="OGY668" s="167"/>
      <c r="OGZ668" s="167"/>
      <c r="OHA668" s="167"/>
      <c r="OHB668" s="167"/>
      <c r="OHC668" s="167"/>
      <c r="OHD668" s="167"/>
      <c r="OHE668" s="167"/>
      <c r="OHF668" s="167"/>
      <c r="OHG668" s="167"/>
      <c r="OHH668" s="167"/>
      <c r="OHI668" s="167"/>
      <c r="OHJ668" s="167"/>
      <c r="OHK668" s="167"/>
      <c r="OHL668" s="167"/>
      <c r="OHM668" s="167"/>
      <c r="OHN668" s="167"/>
      <c r="OHO668" s="167"/>
      <c r="OHP668" s="167"/>
      <c r="OHQ668" s="167"/>
      <c r="OHR668" s="167"/>
      <c r="OHS668" s="167"/>
      <c r="OHT668" s="167"/>
      <c r="OHU668" s="167"/>
      <c r="OHV668" s="167"/>
      <c r="OHW668" s="167"/>
      <c r="OHX668" s="167"/>
      <c r="OHY668" s="167"/>
      <c r="OHZ668" s="167"/>
      <c r="OIA668" s="167"/>
      <c r="OIB668" s="167"/>
      <c r="OIC668" s="167"/>
      <c r="OID668" s="167"/>
      <c r="OIE668" s="167"/>
      <c r="OIF668" s="167"/>
      <c r="OIG668" s="167"/>
      <c r="OIH668" s="167"/>
      <c r="OII668" s="167"/>
      <c r="OIJ668" s="167"/>
      <c r="OIK668" s="167"/>
      <c r="OIL668" s="167"/>
      <c r="OIM668" s="167"/>
      <c r="OIN668" s="167"/>
      <c r="OIO668" s="167"/>
      <c r="OIP668" s="167"/>
      <c r="OIQ668" s="167"/>
      <c r="OIR668" s="167"/>
      <c r="OIS668" s="167"/>
      <c r="OIT668" s="167"/>
      <c r="OIU668" s="167"/>
      <c r="OIV668" s="167"/>
      <c r="OIW668" s="167"/>
      <c r="OIX668" s="167"/>
      <c r="OIY668" s="167"/>
      <c r="OIZ668" s="167"/>
      <c r="OJA668" s="167"/>
      <c r="OJB668" s="167"/>
      <c r="OJC668" s="167"/>
      <c r="OJD668" s="167"/>
      <c r="OJE668" s="167"/>
      <c r="OJF668" s="167"/>
      <c r="OJG668" s="167"/>
      <c r="OJH668" s="167"/>
      <c r="OJI668" s="167"/>
      <c r="OJJ668" s="167"/>
      <c r="OJK668" s="167"/>
      <c r="OJL668" s="167"/>
      <c r="OJM668" s="167"/>
      <c r="OJN668" s="167"/>
      <c r="OJO668" s="167"/>
      <c r="OJP668" s="167"/>
      <c r="OJQ668" s="167"/>
      <c r="OJR668" s="167"/>
      <c r="OJS668" s="167"/>
      <c r="OJT668" s="167"/>
      <c r="OJU668" s="167"/>
      <c r="OJV668" s="167"/>
      <c r="OJW668" s="167"/>
      <c r="OJX668" s="167"/>
      <c r="OJY668" s="167"/>
      <c r="OJZ668" s="167"/>
      <c r="OKA668" s="167"/>
      <c r="OKB668" s="167"/>
      <c r="OKC668" s="167"/>
      <c r="OKD668" s="167"/>
      <c r="OKE668" s="167"/>
      <c r="OKF668" s="167"/>
      <c r="OKG668" s="167"/>
      <c r="OKH668" s="167"/>
      <c r="OKI668" s="167"/>
      <c r="OKJ668" s="167"/>
      <c r="OKK668" s="167"/>
      <c r="OKL668" s="167"/>
      <c r="OKM668" s="167"/>
      <c r="OKN668" s="167"/>
      <c r="OKO668" s="167"/>
      <c r="OKP668" s="167"/>
      <c r="OKQ668" s="167"/>
      <c r="OKR668" s="167"/>
      <c r="OKS668" s="167"/>
      <c r="OKT668" s="167"/>
      <c r="OKU668" s="167"/>
      <c r="OKV668" s="167"/>
      <c r="OKW668" s="167"/>
      <c r="OKX668" s="167"/>
      <c r="OKY668" s="167"/>
      <c r="OKZ668" s="167"/>
      <c r="OLA668" s="167"/>
      <c r="OLB668" s="167"/>
      <c r="OLC668" s="167"/>
      <c r="OLD668" s="167"/>
      <c r="OLE668" s="167"/>
      <c r="OLF668" s="167"/>
      <c r="OLG668" s="167"/>
      <c r="OLH668" s="167"/>
      <c r="OLI668" s="167"/>
      <c r="OLJ668" s="167"/>
      <c r="OLK668" s="167"/>
      <c r="OLL668" s="167"/>
      <c r="OLM668" s="167"/>
      <c r="OLN668" s="167"/>
      <c r="OLO668" s="167"/>
      <c r="OLP668" s="167"/>
      <c r="OLQ668" s="167"/>
      <c r="OLR668" s="167"/>
      <c r="OLS668" s="167"/>
      <c r="OLT668" s="167"/>
      <c r="OLU668" s="167"/>
      <c r="OLV668" s="167"/>
      <c r="OLW668" s="167"/>
      <c r="OLX668" s="167"/>
      <c r="OLY668" s="167"/>
      <c r="OLZ668" s="167"/>
      <c r="OMA668" s="167"/>
      <c r="OMB668" s="167"/>
      <c r="OMC668" s="167"/>
      <c r="OMD668" s="167"/>
      <c r="OME668" s="167"/>
      <c r="OMF668" s="167"/>
      <c r="OMG668" s="167"/>
      <c r="OMH668" s="167"/>
      <c r="OMI668" s="167"/>
      <c r="OMJ668" s="167"/>
      <c r="OMK668" s="167"/>
      <c r="OML668" s="167"/>
      <c r="OMM668" s="167"/>
      <c r="OMN668" s="167"/>
      <c r="OMO668" s="167"/>
      <c r="OMP668" s="167"/>
      <c r="OMQ668" s="167"/>
      <c r="OMR668" s="167"/>
      <c r="OMS668" s="167"/>
      <c r="OMT668" s="167"/>
      <c r="OMU668" s="167"/>
      <c r="OMV668" s="167"/>
      <c r="OMW668" s="167"/>
      <c r="OMX668" s="167"/>
      <c r="OMY668" s="167"/>
      <c r="OMZ668" s="167"/>
      <c r="ONA668" s="167"/>
      <c r="ONB668" s="167"/>
      <c r="ONC668" s="167"/>
      <c r="OND668" s="167"/>
      <c r="ONE668" s="167"/>
      <c r="ONF668" s="167"/>
      <c r="ONG668" s="167"/>
      <c r="ONH668" s="167"/>
      <c r="ONI668" s="167"/>
      <c r="ONJ668" s="167"/>
      <c r="ONK668" s="167"/>
      <c r="ONL668" s="167"/>
      <c r="ONM668" s="167"/>
      <c r="ONN668" s="167"/>
      <c r="ONO668" s="167"/>
      <c r="ONP668" s="167"/>
      <c r="ONQ668" s="167"/>
      <c r="ONR668" s="167"/>
      <c r="ONS668" s="167"/>
      <c r="ONT668" s="167"/>
      <c r="ONU668" s="167"/>
      <c r="ONV668" s="167"/>
      <c r="ONW668" s="167"/>
      <c r="ONX668" s="167"/>
      <c r="ONY668" s="167"/>
      <c r="ONZ668" s="167"/>
      <c r="OOA668" s="167"/>
      <c r="OOB668" s="167"/>
      <c r="OOC668" s="167"/>
      <c r="OOD668" s="167"/>
      <c r="OOE668" s="167"/>
      <c r="OOF668" s="167"/>
      <c r="OOG668" s="167"/>
      <c r="OOH668" s="167"/>
      <c r="OOI668" s="167"/>
      <c r="OOJ668" s="167"/>
      <c r="OOK668" s="167"/>
      <c r="OOL668" s="167"/>
      <c r="OOM668" s="167"/>
      <c r="OON668" s="167"/>
      <c r="OOO668" s="167"/>
      <c r="OOP668" s="167"/>
      <c r="OOQ668" s="167"/>
      <c r="OOR668" s="167"/>
      <c r="OOS668" s="167"/>
      <c r="OOT668" s="167"/>
      <c r="OOU668" s="167"/>
      <c r="OOV668" s="167"/>
      <c r="OOW668" s="167"/>
      <c r="OOX668" s="167"/>
      <c r="OOY668" s="167"/>
      <c r="OOZ668" s="167"/>
      <c r="OPA668" s="167"/>
      <c r="OPB668" s="167"/>
      <c r="OPC668" s="167"/>
      <c r="OPD668" s="167"/>
      <c r="OPE668" s="167"/>
      <c r="OPF668" s="167"/>
      <c r="OPG668" s="167"/>
      <c r="OPH668" s="167"/>
      <c r="OPI668" s="167"/>
      <c r="OPJ668" s="167"/>
      <c r="OPK668" s="167"/>
      <c r="OPL668" s="167"/>
      <c r="OPM668" s="167"/>
      <c r="OPN668" s="167"/>
      <c r="OPO668" s="167"/>
      <c r="OPP668" s="167"/>
      <c r="OPQ668" s="167"/>
      <c r="OPR668" s="167"/>
      <c r="OPS668" s="167"/>
      <c r="OPT668" s="167"/>
      <c r="OPU668" s="167"/>
      <c r="OPV668" s="167"/>
      <c r="OPW668" s="167"/>
      <c r="OPX668" s="167"/>
      <c r="OPY668" s="167"/>
      <c r="OPZ668" s="167"/>
      <c r="OQA668" s="167"/>
      <c r="OQB668" s="167"/>
      <c r="OQC668" s="167"/>
      <c r="OQD668" s="167"/>
      <c r="OQE668" s="167"/>
      <c r="OQF668" s="167"/>
      <c r="OQG668" s="167"/>
      <c r="OQH668" s="167"/>
      <c r="OQI668" s="167"/>
      <c r="OQJ668" s="167"/>
      <c r="OQK668" s="167"/>
      <c r="OQL668" s="167"/>
      <c r="OQM668" s="167"/>
      <c r="OQN668" s="167"/>
      <c r="OQO668" s="167"/>
      <c r="OQP668" s="167"/>
      <c r="OQQ668" s="167"/>
      <c r="OQR668" s="167"/>
      <c r="OQS668" s="167"/>
      <c r="OQT668" s="167"/>
      <c r="OQU668" s="167"/>
      <c r="OQV668" s="167"/>
      <c r="OQW668" s="167"/>
      <c r="OQX668" s="167"/>
      <c r="OQY668" s="167"/>
      <c r="OQZ668" s="167"/>
      <c r="ORA668" s="167"/>
      <c r="ORB668" s="167"/>
      <c r="ORC668" s="167"/>
      <c r="ORD668" s="167"/>
      <c r="ORE668" s="167"/>
      <c r="ORF668" s="167"/>
      <c r="ORG668" s="167"/>
      <c r="ORH668" s="167"/>
      <c r="ORI668" s="167"/>
      <c r="ORJ668" s="167"/>
      <c r="ORK668" s="167"/>
      <c r="ORL668" s="167"/>
      <c r="ORM668" s="167"/>
      <c r="ORN668" s="167"/>
      <c r="ORO668" s="167"/>
      <c r="ORP668" s="167"/>
      <c r="ORQ668" s="167"/>
      <c r="ORR668" s="167"/>
      <c r="ORS668" s="167"/>
      <c r="ORT668" s="167"/>
      <c r="ORU668" s="167"/>
      <c r="ORV668" s="167"/>
      <c r="ORW668" s="167"/>
      <c r="ORX668" s="167"/>
      <c r="ORY668" s="167"/>
      <c r="ORZ668" s="167"/>
      <c r="OSA668" s="167"/>
      <c r="OSB668" s="167"/>
      <c r="OSC668" s="167"/>
      <c r="OSD668" s="167"/>
      <c r="OSE668" s="167"/>
      <c r="OSF668" s="167"/>
      <c r="OSG668" s="167"/>
      <c r="OSH668" s="167"/>
      <c r="OSI668" s="167"/>
      <c r="OSJ668" s="167"/>
      <c r="OSK668" s="167"/>
      <c r="OSL668" s="167"/>
      <c r="OSM668" s="167"/>
      <c r="OSN668" s="167"/>
      <c r="OSO668" s="167"/>
      <c r="OSP668" s="167"/>
      <c r="OSQ668" s="167"/>
      <c r="OSR668" s="167"/>
      <c r="OSS668" s="167"/>
      <c r="OST668" s="167"/>
      <c r="OSU668" s="167"/>
      <c r="OSV668" s="167"/>
      <c r="OSW668" s="167"/>
      <c r="OSX668" s="167"/>
      <c r="OSY668" s="167"/>
      <c r="OSZ668" s="167"/>
      <c r="OTA668" s="167"/>
      <c r="OTB668" s="167"/>
      <c r="OTC668" s="167"/>
      <c r="OTD668" s="167"/>
      <c r="OTE668" s="167"/>
      <c r="OTF668" s="167"/>
      <c r="OTG668" s="167"/>
      <c r="OTH668" s="167"/>
      <c r="OTI668" s="167"/>
      <c r="OTJ668" s="167"/>
      <c r="OTK668" s="167"/>
      <c r="OTL668" s="167"/>
      <c r="OTM668" s="167"/>
      <c r="OTN668" s="167"/>
      <c r="OTO668" s="167"/>
      <c r="OTP668" s="167"/>
      <c r="OTQ668" s="167"/>
      <c r="OTR668" s="167"/>
      <c r="OTS668" s="167"/>
      <c r="OTT668" s="167"/>
      <c r="OTU668" s="167"/>
      <c r="OTV668" s="167"/>
      <c r="OTW668" s="167"/>
      <c r="OTX668" s="167"/>
      <c r="OTY668" s="167"/>
      <c r="OTZ668" s="167"/>
      <c r="OUA668" s="167"/>
      <c r="OUB668" s="167"/>
      <c r="OUC668" s="167"/>
      <c r="OUD668" s="167"/>
      <c r="OUE668" s="167"/>
      <c r="OUF668" s="167"/>
      <c r="OUG668" s="167"/>
      <c r="OUH668" s="167"/>
      <c r="OUI668" s="167"/>
      <c r="OUJ668" s="167"/>
      <c r="OUK668" s="167"/>
      <c r="OUL668" s="167"/>
      <c r="OUM668" s="167"/>
      <c r="OUN668" s="167"/>
      <c r="OUO668" s="167"/>
      <c r="OUP668" s="167"/>
      <c r="OUQ668" s="167"/>
      <c r="OUR668" s="167"/>
      <c r="OUS668" s="167"/>
      <c r="OUT668" s="167"/>
      <c r="OUU668" s="167"/>
      <c r="OUV668" s="167"/>
      <c r="OUW668" s="167"/>
      <c r="OUX668" s="167"/>
      <c r="OUY668" s="167"/>
      <c r="OUZ668" s="167"/>
      <c r="OVA668" s="167"/>
      <c r="OVB668" s="167"/>
      <c r="OVC668" s="167"/>
      <c r="OVD668" s="167"/>
      <c r="OVE668" s="167"/>
      <c r="OVF668" s="167"/>
      <c r="OVG668" s="167"/>
      <c r="OVH668" s="167"/>
      <c r="OVI668" s="167"/>
      <c r="OVJ668" s="167"/>
      <c r="OVK668" s="167"/>
      <c r="OVL668" s="167"/>
      <c r="OVM668" s="167"/>
      <c r="OVN668" s="167"/>
      <c r="OVO668" s="167"/>
      <c r="OVP668" s="167"/>
      <c r="OVQ668" s="167"/>
      <c r="OVR668" s="167"/>
      <c r="OVS668" s="167"/>
      <c r="OVT668" s="167"/>
      <c r="OVU668" s="167"/>
      <c r="OVV668" s="167"/>
      <c r="OVW668" s="167"/>
      <c r="OVX668" s="167"/>
      <c r="OVY668" s="167"/>
      <c r="OVZ668" s="167"/>
      <c r="OWA668" s="167"/>
      <c r="OWB668" s="167"/>
      <c r="OWC668" s="167"/>
      <c r="OWD668" s="167"/>
      <c r="OWE668" s="167"/>
      <c r="OWF668" s="167"/>
      <c r="OWG668" s="167"/>
      <c r="OWH668" s="167"/>
      <c r="OWI668" s="167"/>
      <c r="OWJ668" s="167"/>
      <c r="OWK668" s="167"/>
      <c r="OWL668" s="167"/>
      <c r="OWM668" s="167"/>
      <c r="OWN668" s="167"/>
      <c r="OWO668" s="167"/>
      <c r="OWP668" s="167"/>
      <c r="OWQ668" s="167"/>
      <c r="OWR668" s="167"/>
      <c r="OWS668" s="167"/>
      <c r="OWT668" s="167"/>
      <c r="OWU668" s="167"/>
      <c r="OWV668" s="167"/>
      <c r="OWW668" s="167"/>
      <c r="OWX668" s="167"/>
      <c r="OWY668" s="167"/>
      <c r="OWZ668" s="167"/>
      <c r="OXA668" s="167"/>
      <c r="OXB668" s="167"/>
      <c r="OXC668" s="167"/>
      <c r="OXD668" s="167"/>
      <c r="OXE668" s="167"/>
      <c r="OXF668" s="167"/>
      <c r="OXG668" s="167"/>
      <c r="OXH668" s="167"/>
      <c r="OXI668" s="167"/>
      <c r="OXJ668" s="167"/>
      <c r="OXK668" s="167"/>
      <c r="OXL668" s="167"/>
      <c r="OXM668" s="167"/>
      <c r="OXN668" s="167"/>
      <c r="OXO668" s="167"/>
      <c r="OXP668" s="167"/>
      <c r="OXQ668" s="167"/>
      <c r="OXR668" s="167"/>
      <c r="OXS668" s="167"/>
      <c r="OXT668" s="167"/>
      <c r="OXU668" s="167"/>
      <c r="OXV668" s="167"/>
      <c r="OXW668" s="167"/>
      <c r="OXX668" s="167"/>
      <c r="OXY668" s="167"/>
      <c r="OXZ668" s="167"/>
      <c r="OYA668" s="167"/>
      <c r="OYB668" s="167"/>
      <c r="OYC668" s="167"/>
      <c r="OYD668" s="167"/>
      <c r="OYE668" s="167"/>
      <c r="OYF668" s="167"/>
      <c r="OYG668" s="167"/>
      <c r="OYH668" s="167"/>
      <c r="OYI668" s="167"/>
      <c r="OYJ668" s="167"/>
      <c r="OYK668" s="167"/>
      <c r="OYL668" s="167"/>
      <c r="OYM668" s="167"/>
      <c r="OYN668" s="167"/>
      <c r="OYO668" s="167"/>
      <c r="OYP668" s="167"/>
      <c r="OYQ668" s="167"/>
      <c r="OYR668" s="167"/>
      <c r="OYS668" s="167"/>
      <c r="OYT668" s="167"/>
      <c r="OYU668" s="167"/>
      <c r="OYV668" s="167"/>
      <c r="OYW668" s="167"/>
      <c r="OYX668" s="167"/>
      <c r="OYY668" s="167"/>
      <c r="OYZ668" s="167"/>
      <c r="OZA668" s="167"/>
      <c r="OZB668" s="167"/>
      <c r="OZC668" s="167"/>
      <c r="OZD668" s="167"/>
      <c r="OZE668" s="167"/>
      <c r="OZF668" s="167"/>
      <c r="OZG668" s="167"/>
      <c r="OZH668" s="167"/>
      <c r="OZI668" s="167"/>
      <c r="OZJ668" s="167"/>
      <c r="OZK668" s="167"/>
      <c r="OZL668" s="167"/>
      <c r="OZM668" s="167"/>
      <c r="OZN668" s="167"/>
      <c r="OZO668" s="167"/>
      <c r="OZP668" s="167"/>
      <c r="OZQ668" s="167"/>
      <c r="OZR668" s="167"/>
      <c r="OZS668" s="167"/>
      <c r="OZT668" s="167"/>
      <c r="OZU668" s="167"/>
      <c r="OZV668" s="167"/>
      <c r="OZW668" s="167"/>
      <c r="OZX668" s="167"/>
      <c r="OZY668" s="167"/>
      <c r="OZZ668" s="167"/>
      <c r="PAA668" s="167"/>
      <c r="PAB668" s="167"/>
      <c r="PAC668" s="167"/>
      <c r="PAD668" s="167"/>
      <c r="PAE668" s="167"/>
      <c r="PAF668" s="167"/>
      <c r="PAG668" s="167"/>
      <c r="PAH668" s="167"/>
      <c r="PAI668" s="167"/>
      <c r="PAJ668" s="167"/>
      <c r="PAK668" s="167"/>
      <c r="PAL668" s="167"/>
      <c r="PAM668" s="167"/>
      <c r="PAN668" s="167"/>
      <c r="PAO668" s="167"/>
      <c r="PAP668" s="167"/>
      <c r="PAQ668" s="167"/>
      <c r="PAR668" s="167"/>
      <c r="PAS668" s="167"/>
      <c r="PAT668" s="167"/>
      <c r="PAU668" s="167"/>
      <c r="PAV668" s="167"/>
      <c r="PAW668" s="167"/>
      <c r="PAX668" s="167"/>
      <c r="PAY668" s="167"/>
      <c r="PAZ668" s="167"/>
      <c r="PBA668" s="167"/>
      <c r="PBB668" s="167"/>
      <c r="PBC668" s="167"/>
      <c r="PBD668" s="167"/>
      <c r="PBE668" s="167"/>
      <c r="PBF668" s="167"/>
      <c r="PBG668" s="167"/>
      <c r="PBH668" s="167"/>
      <c r="PBI668" s="167"/>
      <c r="PBJ668" s="167"/>
      <c r="PBK668" s="167"/>
      <c r="PBL668" s="167"/>
      <c r="PBM668" s="167"/>
      <c r="PBN668" s="167"/>
      <c r="PBO668" s="167"/>
      <c r="PBP668" s="167"/>
      <c r="PBQ668" s="167"/>
      <c r="PBR668" s="167"/>
      <c r="PBS668" s="167"/>
      <c r="PBT668" s="167"/>
      <c r="PBU668" s="167"/>
      <c r="PBV668" s="167"/>
      <c r="PBW668" s="167"/>
      <c r="PBX668" s="167"/>
      <c r="PBY668" s="167"/>
      <c r="PBZ668" s="167"/>
      <c r="PCA668" s="167"/>
      <c r="PCB668" s="167"/>
      <c r="PCC668" s="167"/>
      <c r="PCD668" s="167"/>
      <c r="PCE668" s="167"/>
      <c r="PCF668" s="167"/>
      <c r="PCG668" s="167"/>
      <c r="PCH668" s="167"/>
      <c r="PCI668" s="167"/>
      <c r="PCJ668" s="167"/>
      <c r="PCK668" s="167"/>
      <c r="PCL668" s="167"/>
      <c r="PCM668" s="167"/>
      <c r="PCN668" s="167"/>
      <c r="PCO668" s="167"/>
      <c r="PCP668" s="167"/>
      <c r="PCQ668" s="167"/>
      <c r="PCR668" s="167"/>
      <c r="PCS668" s="167"/>
      <c r="PCT668" s="167"/>
      <c r="PCU668" s="167"/>
      <c r="PCV668" s="167"/>
      <c r="PCW668" s="167"/>
      <c r="PCX668" s="167"/>
      <c r="PCY668" s="167"/>
      <c r="PCZ668" s="167"/>
      <c r="PDA668" s="167"/>
      <c r="PDB668" s="167"/>
      <c r="PDC668" s="167"/>
      <c r="PDD668" s="167"/>
      <c r="PDE668" s="167"/>
      <c r="PDF668" s="167"/>
      <c r="PDG668" s="167"/>
      <c r="PDH668" s="167"/>
      <c r="PDI668" s="167"/>
      <c r="PDJ668" s="167"/>
      <c r="PDK668" s="167"/>
      <c r="PDL668" s="167"/>
      <c r="PDM668" s="167"/>
      <c r="PDN668" s="167"/>
      <c r="PDO668" s="167"/>
      <c r="PDP668" s="167"/>
      <c r="PDQ668" s="167"/>
      <c r="PDR668" s="167"/>
      <c r="PDS668" s="167"/>
      <c r="PDT668" s="167"/>
      <c r="PDU668" s="167"/>
      <c r="PDV668" s="167"/>
      <c r="PDW668" s="167"/>
      <c r="PDX668" s="167"/>
      <c r="PDY668" s="167"/>
      <c r="PDZ668" s="167"/>
      <c r="PEA668" s="167"/>
      <c r="PEB668" s="167"/>
      <c r="PEC668" s="167"/>
      <c r="PED668" s="167"/>
      <c r="PEE668" s="167"/>
      <c r="PEF668" s="167"/>
      <c r="PEG668" s="167"/>
      <c r="PEH668" s="167"/>
      <c r="PEI668" s="167"/>
      <c r="PEJ668" s="167"/>
      <c r="PEK668" s="167"/>
      <c r="PEL668" s="167"/>
      <c r="PEM668" s="167"/>
      <c r="PEN668" s="167"/>
      <c r="PEO668" s="167"/>
      <c r="PEP668" s="167"/>
      <c r="PEQ668" s="167"/>
      <c r="PER668" s="167"/>
      <c r="PES668" s="167"/>
      <c r="PET668" s="167"/>
      <c r="PEU668" s="167"/>
      <c r="PEV668" s="167"/>
      <c r="PEW668" s="167"/>
      <c r="PEX668" s="167"/>
      <c r="PEY668" s="167"/>
      <c r="PEZ668" s="167"/>
      <c r="PFA668" s="167"/>
      <c r="PFB668" s="167"/>
      <c r="PFC668" s="167"/>
      <c r="PFD668" s="167"/>
      <c r="PFE668" s="167"/>
      <c r="PFF668" s="167"/>
      <c r="PFG668" s="167"/>
      <c r="PFH668" s="167"/>
      <c r="PFI668" s="167"/>
      <c r="PFJ668" s="167"/>
      <c r="PFK668" s="167"/>
      <c r="PFL668" s="167"/>
      <c r="PFM668" s="167"/>
      <c r="PFN668" s="167"/>
      <c r="PFO668" s="167"/>
      <c r="PFP668" s="167"/>
      <c r="PFQ668" s="167"/>
      <c r="PFR668" s="167"/>
      <c r="PFS668" s="167"/>
      <c r="PFT668" s="167"/>
      <c r="PFU668" s="167"/>
      <c r="PFV668" s="167"/>
      <c r="PFW668" s="167"/>
      <c r="PFX668" s="167"/>
      <c r="PFY668" s="167"/>
      <c r="PFZ668" s="167"/>
      <c r="PGA668" s="167"/>
      <c r="PGB668" s="167"/>
      <c r="PGC668" s="167"/>
      <c r="PGD668" s="167"/>
      <c r="PGE668" s="167"/>
      <c r="PGF668" s="167"/>
      <c r="PGG668" s="167"/>
      <c r="PGH668" s="167"/>
      <c r="PGI668" s="167"/>
      <c r="PGJ668" s="167"/>
      <c r="PGK668" s="167"/>
      <c r="PGL668" s="167"/>
      <c r="PGM668" s="167"/>
      <c r="PGN668" s="167"/>
      <c r="PGO668" s="167"/>
      <c r="PGP668" s="167"/>
      <c r="PGQ668" s="167"/>
      <c r="PGR668" s="167"/>
      <c r="PGS668" s="167"/>
      <c r="PGT668" s="167"/>
      <c r="PGU668" s="167"/>
      <c r="PGV668" s="167"/>
      <c r="PGW668" s="167"/>
      <c r="PGX668" s="167"/>
      <c r="PGY668" s="167"/>
      <c r="PGZ668" s="167"/>
      <c r="PHA668" s="167"/>
      <c r="PHB668" s="167"/>
      <c r="PHC668" s="167"/>
      <c r="PHD668" s="167"/>
      <c r="PHE668" s="167"/>
      <c r="PHF668" s="167"/>
      <c r="PHG668" s="167"/>
      <c r="PHH668" s="167"/>
      <c r="PHI668" s="167"/>
      <c r="PHJ668" s="167"/>
      <c r="PHK668" s="167"/>
      <c r="PHL668" s="167"/>
      <c r="PHM668" s="167"/>
      <c r="PHN668" s="167"/>
      <c r="PHO668" s="167"/>
      <c r="PHP668" s="167"/>
      <c r="PHQ668" s="167"/>
      <c r="PHR668" s="167"/>
      <c r="PHS668" s="167"/>
      <c r="PHT668" s="167"/>
      <c r="PHU668" s="167"/>
      <c r="PHV668" s="167"/>
      <c r="PHW668" s="167"/>
      <c r="PHX668" s="167"/>
      <c r="PHY668" s="167"/>
      <c r="PHZ668" s="167"/>
      <c r="PIA668" s="167"/>
      <c r="PIB668" s="167"/>
      <c r="PIC668" s="167"/>
      <c r="PID668" s="167"/>
      <c r="PIE668" s="167"/>
      <c r="PIF668" s="167"/>
      <c r="PIG668" s="167"/>
      <c r="PIH668" s="167"/>
      <c r="PII668" s="167"/>
      <c r="PIJ668" s="167"/>
      <c r="PIK668" s="167"/>
      <c r="PIL668" s="167"/>
      <c r="PIM668" s="167"/>
      <c r="PIN668" s="167"/>
      <c r="PIO668" s="167"/>
      <c r="PIP668" s="167"/>
      <c r="PIQ668" s="167"/>
      <c r="PIR668" s="167"/>
      <c r="PIS668" s="167"/>
      <c r="PIT668" s="167"/>
      <c r="PIU668" s="167"/>
      <c r="PIV668" s="167"/>
      <c r="PIW668" s="167"/>
      <c r="PIX668" s="167"/>
      <c r="PIY668" s="167"/>
      <c r="PIZ668" s="167"/>
      <c r="PJA668" s="167"/>
      <c r="PJB668" s="167"/>
      <c r="PJC668" s="167"/>
      <c r="PJD668" s="167"/>
      <c r="PJE668" s="167"/>
      <c r="PJF668" s="167"/>
      <c r="PJG668" s="167"/>
      <c r="PJH668" s="167"/>
      <c r="PJI668" s="167"/>
      <c r="PJJ668" s="167"/>
      <c r="PJK668" s="167"/>
      <c r="PJL668" s="167"/>
      <c r="PJM668" s="167"/>
      <c r="PJN668" s="167"/>
      <c r="PJO668" s="167"/>
      <c r="PJP668" s="167"/>
      <c r="PJQ668" s="167"/>
      <c r="PJR668" s="167"/>
      <c r="PJS668" s="167"/>
      <c r="PJT668" s="167"/>
      <c r="PJU668" s="167"/>
      <c r="PJV668" s="167"/>
      <c r="PJW668" s="167"/>
      <c r="PJX668" s="167"/>
      <c r="PJY668" s="167"/>
      <c r="PJZ668" s="167"/>
      <c r="PKA668" s="167"/>
      <c r="PKB668" s="167"/>
      <c r="PKC668" s="167"/>
      <c r="PKD668" s="167"/>
      <c r="PKE668" s="167"/>
      <c r="PKF668" s="167"/>
      <c r="PKG668" s="167"/>
      <c r="PKH668" s="167"/>
      <c r="PKI668" s="167"/>
      <c r="PKJ668" s="167"/>
      <c r="PKK668" s="167"/>
      <c r="PKL668" s="167"/>
      <c r="PKM668" s="167"/>
      <c r="PKN668" s="167"/>
      <c r="PKO668" s="167"/>
      <c r="PKP668" s="167"/>
      <c r="PKQ668" s="167"/>
      <c r="PKR668" s="167"/>
      <c r="PKS668" s="167"/>
      <c r="PKT668" s="167"/>
      <c r="PKU668" s="167"/>
      <c r="PKV668" s="167"/>
      <c r="PKW668" s="167"/>
      <c r="PKX668" s="167"/>
      <c r="PKY668" s="167"/>
      <c r="PKZ668" s="167"/>
      <c r="PLA668" s="167"/>
      <c r="PLB668" s="167"/>
      <c r="PLC668" s="167"/>
      <c r="PLD668" s="167"/>
      <c r="PLE668" s="167"/>
      <c r="PLF668" s="167"/>
      <c r="PLG668" s="167"/>
      <c r="PLH668" s="167"/>
      <c r="PLI668" s="167"/>
      <c r="PLJ668" s="167"/>
      <c r="PLK668" s="167"/>
      <c r="PLL668" s="167"/>
      <c r="PLM668" s="167"/>
      <c r="PLN668" s="167"/>
      <c r="PLO668" s="167"/>
      <c r="PLP668" s="167"/>
      <c r="PLQ668" s="167"/>
      <c r="PLR668" s="167"/>
      <c r="PLS668" s="167"/>
      <c r="PLT668" s="167"/>
      <c r="PLU668" s="167"/>
      <c r="PLV668" s="167"/>
      <c r="PLW668" s="167"/>
      <c r="PLX668" s="167"/>
      <c r="PLY668" s="167"/>
      <c r="PLZ668" s="167"/>
      <c r="PMA668" s="167"/>
      <c r="PMB668" s="167"/>
      <c r="PMC668" s="167"/>
      <c r="PMD668" s="167"/>
      <c r="PME668" s="167"/>
      <c r="PMF668" s="167"/>
      <c r="PMG668" s="167"/>
      <c r="PMH668" s="167"/>
      <c r="PMI668" s="167"/>
      <c r="PMJ668" s="167"/>
      <c r="PMK668" s="167"/>
      <c r="PML668" s="167"/>
      <c r="PMM668" s="167"/>
      <c r="PMN668" s="167"/>
      <c r="PMO668" s="167"/>
      <c r="PMP668" s="167"/>
      <c r="PMQ668" s="167"/>
      <c r="PMR668" s="167"/>
      <c r="PMS668" s="167"/>
      <c r="PMT668" s="167"/>
      <c r="PMU668" s="167"/>
      <c r="PMV668" s="167"/>
      <c r="PMW668" s="167"/>
      <c r="PMX668" s="167"/>
      <c r="PMY668" s="167"/>
      <c r="PMZ668" s="167"/>
      <c r="PNA668" s="167"/>
      <c r="PNB668" s="167"/>
      <c r="PNC668" s="167"/>
      <c r="PND668" s="167"/>
      <c r="PNE668" s="167"/>
      <c r="PNF668" s="167"/>
      <c r="PNG668" s="167"/>
      <c r="PNH668" s="167"/>
      <c r="PNI668" s="167"/>
      <c r="PNJ668" s="167"/>
      <c r="PNK668" s="167"/>
      <c r="PNL668" s="167"/>
      <c r="PNM668" s="167"/>
      <c r="PNN668" s="167"/>
      <c r="PNO668" s="167"/>
      <c r="PNP668" s="167"/>
      <c r="PNQ668" s="167"/>
      <c r="PNR668" s="167"/>
      <c r="PNS668" s="167"/>
      <c r="PNT668" s="167"/>
      <c r="PNU668" s="167"/>
      <c r="PNV668" s="167"/>
      <c r="PNW668" s="167"/>
      <c r="PNX668" s="167"/>
      <c r="PNY668" s="167"/>
      <c r="PNZ668" s="167"/>
      <c r="POA668" s="167"/>
      <c r="POB668" s="167"/>
      <c r="POC668" s="167"/>
      <c r="POD668" s="167"/>
      <c r="POE668" s="167"/>
      <c r="POF668" s="167"/>
      <c r="POG668" s="167"/>
      <c r="POH668" s="167"/>
      <c r="POI668" s="167"/>
      <c r="POJ668" s="167"/>
      <c r="POK668" s="167"/>
      <c r="POL668" s="167"/>
      <c r="POM668" s="167"/>
      <c r="PON668" s="167"/>
      <c r="POO668" s="167"/>
      <c r="POP668" s="167"/>
      <c r="POQ668" s="167"/>
      <c r="POR668" s="167"/>
      <c r="POS668" s="167"/>
      <c r="POT668" s="167"/>
      <c r="POU668" s="167"/>
      <c r="POV668" s="167"/>
      <c r="POW668" s="167"/>
      <c r="POX668" s="167"/>
      <c r="POY668" s="167"/>
      <c r="POZ668" s="167"/>
      <c r="PPA668" s="167"/>
      <c r="PPB668" s="167"/>
      <c r="PPC668" s="167"/>
      <c r="PPD668" s="167"/>
      <c r="PPE668" s="167"/>
      <c r="PPF668" s="167"/>
      <c r="PPG668" s="167"/>
      <c r="PPH668" s="167"/>
      <c r="PPI668" s="167"/>
      <c r="PPJ668" s="167"/>
      <c r="PPK668" s="167"/>
      <c r="PPL668" s="167"/>
      <c r="PPM668" s="167"/>
      <c r="PPN668" s="167"/>
      <c r="PPO668" s="167"/>
      <c r="PPP668" s="167"/>
      <c r="PPQ668" s="167"/>
      <c r="PPR668" s="167"/>
      <c r="PPS668" s="167"/>
      <c r="PPT668" s="167"/>
      <c r="PPU668" s="167"/>
      <c r="PPV668" s="167"/>
      <c r="PPW668" s="167"/>
      <c r="PPX668" s="167"/>
      <c r="PPY668" s="167"/>
      <c r="PPZ668" s="167"/>
      <c r="PQA668" s="167"/>
      <c r="PQB668" s="167"/>
      <c r="PQC668" s="167"/>
      <c r="PQD668" s="167"/>
      <c r="PQE668" s="167"/>
      <c r="PQF668" s="167"/>
      <c r="PQG668" s="167"/>
      <c r="PQH668" s="167"/>
      <c r="PQI668" s="167"/>
      <c r="PQJ668" s="167"/>
      <c r="PQK668" s="167"/>
      <c r="PQL668" s="167"/>
      <c r="PQM668" s="167"/>
      <c r="PQN668" s="167"/>
      <c r="PQO668" s="167"/>
      <c r="PQP668" s="167"/>
      <c r="PQQ668" s="167"/>
      <c r="PQR668" s="167"/>
      <c r="PQS668" s="167"/>
      <c r="PQT668" s="167"/>
      <c r="PQU668" s="167"/>
      <c r="PQV668" s="167"/>
      <c r="PQW668" s="167"/>
      <c r="PQX668" s="167"/>
      <c r="PQY668" s="167"/>
      <c r="PQZ668" s="167"/>
      <c r="PRA668" s="167"/>
      <c r="PRB668" s="167"/>
      <c r="PRC668" s="167"/>
      <c r="PRD668" s="167"/>
      <c r="PRE668" s="167"/>
      <c r="PRF668" s="167"/>
      <c r="PRG668" s="167"/>
      <c r="PRH668" s="167"/>
      <c r="PRI668" s="167"/>
      <c r="PRJ668" s="167"/>
      <c r="PRK668" s="167"/>
      <c r="PRL668" s="167"/>
      <c r="PRM668" s="167"/>
      <c r="PRN668" s="167"/>
      <c r="PRO668" s="167"/>
      <c r="PRP668" s="167"/>
      <c r="PRQ668" s="167"/>
      <c r="PRR668" s="167"/>
      <c r="PRS668" s="167"/>
      <c r="PRT668" s="167"/>
      <c r="PRU668" s="167"/>
      <c r="PRV668" s="167"/>
      <c r="PRW668" s="167"/>
      <c r="PRX668" s="167"/>
      <c r="PRY668" s="167"/>
      <c r="PRZ668" s="167"/>
      <c r="PSA668" s="167"/>
      <c r="PSB668" s="167"/>
      <c r="PSC668" s="167"/>
      <c r="PSD668" s="167"/>
      <c r="PSE668" s="167"/>
      <c r="PSF668" s="167"/>
      <c r="PSG668" s="167"/>
      <c r="PSH668" s="167"/>
      <c r="PSI668" s="167"/>
      <c r="PSJ668" s="167"/>
      <c r="PSK668" s="167"/>
      <c r="PSL668" s="167"/>
      <c r="PSM668" s="167"/>
      <c r="PSN668" s="167"/>
      <c r="PSO668" s="167"/>
      <c r="PSP668" s="167"/>
      <c r="PSQ668" s="167"/>
      <c r="PSR668" s="167"/>
      <c r="PSS668" s="167"/>
      <c r="PST668" s="167"/>
      <c r="PSU668" s="167"/>
      <c r="PSV668" s="167"/>
      <c r="PSW668" s="167"/>
      <c r="PSX668" s="167"/>
      <c r="PSY668" s="167"/>
      <c r="PSZ668" s="167"/>
      <c r="PTA668" s="167"/>
      <c r="PTB668" s="167"/>
      <c r="PTC668" s="167"/>
      <c r="PTD668" s="167"/>
      <c r="PTE668" s="167"/>
      <c r="PTF668" s="167"/>
      <c r="PTG668" s="167"/>
      <c r="PTH668" s="167"/>
      <c r="PTI668" s="167"/>
      <c r="PTJ668" s="167"/>
      <c r="PTK668" s="167"/>
      <c r="PTL668" s="167"/>
      <c r="PTM668" s="167"/>
      <c r="PTN668" s="167"/>
      <c r="PTO668" s="167"/>
      <c r="PTP668" s="167"/>
      <c r="PTQ668" s="167"/>
      <c r="PTR668" s="167"/>
      <c r="PTS668" s="167"/>
      <c r="PTT668" s="167"/>
      <c r="PTU668" s="167"/>
      <c r="PTV668" s="167"/>
      <c r="PTW668" s="167"/>
      <c r="PTX668" s="167"/>
      <c r="PTY668" s="167"/>
      <c r="PTZ668" s="167"/>
      <c r="PUA668" s="167"/>
      <c r="PUB668" s="167"/>
      <c r="PUC668" s="167"/>
      <c r="PUD668" s="167"/>
      <c r="PUE668" s="167"/>
      <c r="PUF668" s="167"/>
      <c r="PUG668" s="167"/>
      <c r="PUH668" s="167"/>
      <c r="PUI668" s="167"/>
      <c r="PUJ668" s="167"/>
      <c r="PUK668" s="167"/>
      <c r="PUL668" s="167"/>
      <c r="PUM668" s="167"/>
      <c r="PUN668" s="167"/>
      <c r="PUO668" s="167"/>
      <c r="PUP668" s="167"/>
      <c r="PUQ668" s="167"/>
      <c r="PUR668" s="167"/>
      <c r="PUS668" s="167"/>
      <c r="PUT668" s="167"/>
      <c r="PUU668" s="167"/>
      <c r="PUV668" s="167"/>
      <c r="PUW668" s="167"/>
      <c r="PUX668" s="167"/>
      <c r="PUY668" s="167"/>
      <c r="PUZ668" s="167"/>
      <c r="PVA668" s="167"/>
      <c r="PVB668" s="167"/>
      <c r="PVC668" s="167"/>
      <c r="PVD668" s="167"/>
      <c r="PVE668" s="167"/>
      <c r="PVF668" s="167"/>
      <c r="PVG668" s="167"/>
      <c r="PVH668" s="167"/>
      <c r="PVI668" s="167"/>
      <c r="PVJ668" s="167"/>
      <c r="PVK668" s="167"/>
      <c r="PVL668" s="167"/>
      <c r="PVM668" s="167"/>
      <c r="PVN668" s="167"/>
      <c r="PVO668" s="167"/>
      <c r="PVP668" s="167"/>
      <c r="PVQ668" s="167"/>
      <c r="PVR668" s="167"/>
      <c r="PVS668" s="167"/>
      <c r="PVT668" s="167"/>
      <c r="PVU668" s="167"/>
      <c r="PVV668" s="167"/>
      <c r="PVW668" s="167"/>
      <c r="PVX668" s="167"/>
      <c r="PVY668" s="167"/>
      <c r="PVZ668" s="167"/>
      <c r="PWA668" s="167"/>
      <c r="PWB668" s="167"/>
      <c r="PWC668" s="167"/>
      <c r="PWD668" s="167"/>
      <c r="PWE668" s="167"/>
      <c r="PWF668" s="167"/>
      <c r="PWG668" s="167"/>
      <c r="PWH668" s="167"/>
      <c r="PWI668" s="167"/>
      <c r="PWJ668" s="167"/>
      <c r="PWK668" s="167"/>
      <c r="PWL668" s="167"/>
      <c r="PWM668" s="167"/>
      <c r="PWN668" s="167"/>
      <c r="PWO668" s="167"/>
      <c r="PWP668" s="167"/>
      <c r="PWQ668" s="167"/>
      <c r="PWR668" s="167"/>
      <c r="PWS668" s="167"/>
      <c r="PWT668" s="167"/>
      <c r="PWU668" s="167"/>
      <c r="PWV668" s="167"/>
      <c r="PWW668" s="167"/>
      <c r="PWX668" s="167"/>
      <c r="PWY668" s="167"/>
      <c r="PWZ668" s="167"/>
      <c r="PXA668" s="167"/>
      <c r="PXB668" s="167"/>
      <c r="PXC668" s="167"/>
      <c r="PXD668" s="167"/>
      <c r="PXE668" s="167"/>
      <c r="PXF668" s="167"/>
      <c r="PXG668" s="167"/>
      <c r="PXH668" s="167"/>
      <c r="PXI668" s="167"/>
      <c r="PXJ668" s="167"/>
      <c r="PXK668" s="167"/>
      <c r="PXL668" s="167"/>
      <c r="PXM668" s="167"/>
      <c r="PXN668" s="167"/>
      <c r="PXO668" s="167"/>
      <c r="PXP668" s="167"/>
      <c r="PXQ668" s="167"/>
      <c r="PXR668" s="167"/>
      <c r="PXS668" s="167"/>
      <c r="PXT668" s="167"/>
      <c r="PXU668" s="167"/>
      <c r="PXV668" s="167"/>
      <c r="PXW668" s="167"/>
      <c r="PXX668" s="167"/>
      <c r="PXY668" s="167"/>
      <c r="PXZ668" s="167"/>
      <c r="PYA668" s="167"/>
      <c r="PYB668" s="167"/>
      <c r="PYC668" s="167"/>
      <c r="PYD668" s="167"/>
      <c r="PYE668" s="167"/>
      <c r="PYF668" s="167"/>
      <c r="PYG668" s="167"/>
      <c r="PYH668" s="167"/>
      <c r="PYI668" s="167"/>
      <c r="PYJ668" s="167"/>
      <c r="PYK668" s="167"/>
      <c r="PYL668" s="167"/>
      <c r="PYM668" s="167"/>
      <c r="PYN668" s="167"/>
      <c r="PYO668" s="167"/>
      <c r="PYP668" s="167"/>
      <c r="PYQ668" s="167"/>
      <c r="PYR668" s="167"/>
      <c r="PYS668" s="167"/>
      <c r="PYT668" s="167"/>
      <c r="PYU668" s="167"/>
      <c r="PYV668" s="167"/>
      <c r="PYW668" s="167"/>
      <c r="PYX668" s="167"/>
      <c r="PYY668" s="167"/>
      <c r="PYZ668" s="167"/>
      <c r="PZA668" s="167"/>
      <c r="PZB668" s="167"/>
      <c r="PZC668" s="167"/>
      <c r="PZD668" s="167"/>
      <c r="PZE668" s="167"/>
      <c r="PZF668" s="167"/>
      <c r="PZG668" s="167"/>
      <c r="PZH668" s="167"/>
      <c r="PZI668" s="167"/>
      <c r="PZJ668" s="167"/>
      <c r="PZK668" s="167"/>
      <c r="PZL668" s="167"/>
      <c r="PZM668" s="167"/>
      <c r="PZN668" s="167"/>
      <c r="PZO668" s="167"/>
      <c r="PZP668" s="167"/>
      <c r="PZQ668" s="167"/>
      <c r="PZR668" s="167"/>
      <c r="PZS668" s="167"/>
      <c r="PZT668" s="167"/>
      <c r="PZU668" s="167"/>
      <c r="PZV668" s="167"/>
      <c r="PZW668" s="167"/>
      <c r="PZX668" s="167"/>
      <c r="PZY668" s="167"/>
      <c r="PZZ668" s="167"/>
      <c r="QAA668" s="167"/>
      <c r="QAB668" s="167"/>
      <c r="QAC668" s="167"/>
      <c r="QAD668" s="167"/>
      <c r="QAE668" s="167"/>
      <c r="QAF668" s="167"/>
      <c r="QAG668" s="167"/>
      <c r="QAH668" s="167"/>
      <c r="QAI668" s="167"/>
      <c r="QAJ668" s="167"/>
      <c r="QAK668" s="167"/>
      <c r="QAL668" s="167"/>
      <c r="QAM668" s="167"/>
      <c r="QAN668" s="167"/>
      <c r="QAO668" s="167"/>
      <c r="QAP668" s="167"/>
      <c r="QAQ668" s="167"/>
      <c r="QAR668" s="167"/>
      <c r="QAS668" s="167"/>
      <c r="QAT668" s="167"/>
      <c r="QAU668" s="167"/>
      <c r="QAV668" s="167"/>
      <c r="QAW668" s="167"/>
      <c r="QAX668" s="167"/>
      <c r="QAY668" s="167"/>
      <c r="QAZ668" s="167"/>
      <c r="QBA668" s="167"/>
      <c r="QBB668" s="167"/>
      <c r="QBC668" s="167"/>
      <c r="QBD668" s="167"/>
      <c r="QBE668" s="167"/>
      <c r="QBF668" s="167"/>
      <c r="QBG668" s="167"/>
      <c r="QBH668" s="167"/>
      <c r="QBI668" s="167"/>
      <c r="QBJ668" s="167"/>
      <c r="QBK668" s="167"/>
      <c r="QBL668" s="167"/>
      <c r="QBM668" s="167"/>
      <c r="QBN668" s="167"/>
      <c r="QBO668" s="167"/>
      <c r="QBP668" s="167"/>
      <c r="QBQ668" s="167"/>
      <c r="QBR668" s="167"/>
      <c r="QBS668" s="167"/>
      <c r="QBT668" s="167"/>
      <c r="QBU668" s="167"/>
      <c r="QBV668" s="167"/>
      <c r="QBW668" s="167"/>
      <c r="QBX668" s="167"/>
      <c r="QBY668" s="167"/>
      <c r="QBZ668" s="167"/>
      <c r="QCA668" s="167"/>
      <c r="QCB668" s="167"/>
      <c r="QCC668" s="167"/>
      <c r="QCD668" s="167"/>
      <c r="QCE668" s="167"/>
      <c r="QCF668" s="167"/>
      <c r="QCG668" s="167"/>
      <c r="QCH668" s="167"/>
      <c r="QCI668" s="167"/>
      <c r="QCJ668" s="167"/>
      <c r="QCK668" s="167"/>
      <c r="QCL668" s="167"/>
      <c r="QCM668" s="167"/>
      <c r="QCN668" s="167"/>
      <c r="QCO668" s="167"/>
      <c r="QCP668" s="167"/>
      <c r="QCQ668" s="167"/>
      <c r="QCR668" s="167"/>
      <c r="QCS668" s="167"/>
      <c r="QCT668" s="167"/>
      <c r="QCU668" s="167"/>
      <c r="QCV668" s="167"/>
      <c r="QCW668" s="167"/>
      <c r="QCX668" s="167"/>
      <c r="QCY668" s="167"/>
      <c r="QCZ668" s="167"/>
      <c r="QDA668" s="167"/>
      <c r="QDB668" s="167"/>
      <c r="QDC668" s="167"/>
      <c r="QDD668" s="167"/>
      <c r="QDE668" s="167"/>
      <c r="QDF668" s="167"/>
      <c r="QDG668" s="167"/>
      <c r="QDH668" s="167"/>
      <c r="QDI668" s="167"/>
      <c r="QDJ668" s="167"/>
      <c r="QDK668" s="167"/>
      <c r="QDL668" s="167"/>
      <c r="QDM668" s="167"/>
      <c r="QDN668" s="167"/>
      <c r="QDO668" s="167"/>
      <c r="QDP668" s="167"/>
      <c r="QDQ668" s="167"/>
      <c r="QDR668" s="167"/>
      <c r="QDS668" s="167"/>
      <c r="QDT668" s="167"/>
      <c r="QDU668" s="167"/>
      <c r="QDV668" s="167"/>
      <c r="QDW668" s="167"/>
      <c r="QDX668" s="167"/>
      <c r="QDY668" s="167"/>
      <c r="QDZ668" s="167"/>
      <c r="QEA668" s="167"/>
      <c r="QEB668" s="167"/>
      <c r="QEC668" s="167"/>
      <c r="QED668" s="167"/>
      <c r="QEE668" s="167"/>
      <c r="QEF668" s="167"/>
      <c r="QEG668" s="167"/>
      <c r="QEH668" s="167"/>
      <c r="QEI668" s="167"/>
      <c r="QEJ668" s="167"/>
      <c r="QEK668" s="167"/>
      <c r="QEL668" s="167"/>
      <c r="QEM668" s="167"/>
      <c r="QEN668" s="167"/>
      <c r="QEO668" s="167"/>
      <c r="QEP668" s="167"/>
      <c r="QEQ668" s="167"/>
      <c r="QER668" s="167"/>
      <c r="QES668" s="167"/>
      <c r="QET668" s="167"/>
      <c r="QEU668" s="167"/>
      <c r="QEV668" s="167"/>
      <c r="QEW668" s="167"/>
      <c r="QEX668" s="167"/>
      <c r="QEY668" s="167"/>
      <c r="QEZ668" s="167"/>
      <c r="QFA668" s="167"/>
      <c r="QFB668" s="167"/>
      <c r="QFC668" s="167"/>
      <c r="QFD668" s="167"/>
      <c r="QFE668" s="167"/>
      <c r="QFF668" s="167"/>
      <c r="QFG668" s="167"/>
      <c r="QFH668" s="167"/>
      <c r="QFI668" s="167"/>
      <c r="QFJ668" s="167"/>
      <c r="QFK668" s="167"/>
      <c r="QFL668" s="167"/>
      <c r="QFM668" s="167"/>
      <c r="QFN668" s="167"/>
      <c r="QFO668" s="167"/>
      <c r="QFP668" s="167"/>
      <c r="QFQ668" s="167"/>
      <c r="QFR668" s="167"/>
      <c r="QFS668" s="167"/>
      <c r="QFT668" s="167"/>
      <c r="QFU668" s="167"/>
      <c r="QFV668" s="167"/>
      <c r="QFW668" s="167"/>
      <c r="QFX668" s="167"/>
      <c r="QFY668" s="167"/>
      <c r="QFZ668" s="167"/>
      <c r="QGA668" s="167"/>
      <c r="QGB668" s="167"/>
      <c r="QGC668" s="167"/>
      <c r="QGD668" s="167"/>
      <c r="QGE668" s="167"/>
      <c r="QGF668" s="167"/>
      <c r="QGG668" s="167"/>
      <c r="QGH668" s="167"/>
      <c r="QGI668" s="167"/>
      <c r="QGJ668" s="167"/>
      <c r="QGK668" s="167"/>
      <c r="QGL668" s="167"/>
      <c r="QGM668" s="167"/>
      <c r="QGN668" s="167"/>
      <c r="QGO668" s="167"/>
      <c r="QGP668" s="167"/>
      <c r="QGQ668" s="167"/>
      <c r="QGR668" s="167"/>
      <c r="QGS668" s="167"/>
      <c r="QGT668" s="167"/>
      <c r="QGU668" s="167"/>
      <c r="QGV668" s="167"/>
      <c r="QGW668" s="167"/>
      <c r="QGX668" s="167"/>
      <c r="QGY668" s="167"/>
      <c r="QGZ668" s="167"/>
      <c r="QHA668" s="167"/>
      <c r="QHB668" s="167"/>
      <c r="QHC668" s="167"/>
      <c r="QHD668" s="167"/>
      <c r="QHE668" s="167"/>
      <c r="QHF668" s="167"/>
      <c r="QHG668" s="167"/>
      <c r="QHH668" s="167"/>
      <c r="QHI668" s="167"/>
      <c r="QHJ668" s="167"/>
      <c r="QHK668" s="167"/>
      <c r="QHL668" s="167"/>
      <c r="QHM668" s="167"/>
      <c r="QHN668" s="167"/>
      <c r="QHO668" s="167"/>
      <c r="QHP668" s="167"/>
      <c r="QHQ668" s="167"/>
      <c r="QHR668" s="167"/>
      <c r="QHS668" s="167"/>
      <c r="QHT668" s="167"/>
      <c r="QHU668" s="167"/>
      <c r="QHV668" s="167"/>
      <c r="QHW668" s="167"/>
      <c r="QHX668" s="167"/>
      <c r="QHY668" s="167"/>
      <c r="QHZ668" s="167"/>
      <c r="QIA668" s="167"/>
      <c r="QIB668" s="167"/>
      <c r="QIC668" s="167"/>
      <c r="QID668" s="167"/>
      <c r="QIE668" s="167"/>
      <c r="QIF668" s="167"/>
      <c r="QIG668" s="167"/>
      <c r="QIH668" s="167"/>
      <c r="QII668" s="167"/>
      <c r="QIJ668" s="167"/>
      <c r="QIK668" s="167"/>
      <c r="QIL668" s="167"/>
      <c r="QIM668" s="167"/>
      <c r="QIN668" s="167"/>
      <c r="QIO668" s="167"/>
      <c r="QIP668" s="167"/>
      <c r="QIQ668" s="167"/>
      <c r="QIR668" s="167"/>
      <c r="QIS668" s="167"/>
      <c r="QIT668" s="167"/>
      <c r="QIU668" s="167"/>
      <c r="QIV668" s="167"/>
      <c r="QIW668" s="167"/>
      <c r="QIX668" s="167"/>
      <c r="QIY668" s="167"/>
      <c r="QIZ668" s="167"/>
      <c r="QJA668" s="167"/>
      <c r="QJB668" s="167"/>
      <c r="QJC668" s="167"/>
      <c r="QJD668" s="167"/>
      <c r="QJE668" s="167"/>
      <c r="QJF668" s="167"/>
      <c r="QJG668" s="167"/>
      <c r="QJH668" s="167"/>
      <c r="QJI668" s="167"/>
      <c r="QJJ668" s="167"/>
      <c r="QJK668" s="167"/>
      <c r="QJL668" s="167"/>
      <c r="QJM668" s="167"/>
      <c r="QJN668" s="167"/>
      <c r="QJO668" s="167"/>
      <c r="QJP668" s="167"/>
      <c r="QJQ668" s="167"/>
      <c r="QJR668" s="167"/>
      <c r="QJS668" s="167"/>
      <c r="QJT668" s="167"/>
      <c r="QJU668" s="167"/>
      <c r="QJV668" s="167"/>
      <c r="QJW668" s="167"/>
      <c r="QJX668" s="167"/>
      <c r="QJY668" s="167"/>
      <c r="QJZ668" s="167"/>
      <c r="QKA668" s="167"/>
      <c r="QKB668" s="167"/>
      <c r="QKC668" s="167"/>
      <c r="QKD668" s="167"/>
      <c r="QKE668" s="167"/>
      <c r="QKF668" s="167"/>
      <c r="QKG668" s="167"/>
      <c r="QKH668" s="167"/>
      <c r="QKI668" s="167"/>
      <c r="QKJ668" s="167"/>
      <c r="QKK668" s="167"/>
      <c r="QKL668" s="167"/>
      <c r="QKM668" s="167"/>
      <c r="QKN668" s="167"/>
      <c r="QKO668" s="167"/>
      <c r="QKP668" s="167"/>
      <c r="QKQ668" s="167"/>
      <c r="QKR668" s="167"/>
      <c r="QKS668" s="167"/>
      <c r="QKT668" s="167"/>
      <c r="QKU668" s="167"/>
      <c r="QKV668" s="167"/>
      <c r="QKW668" s="167"/>
      <c r="QKX668" s="167"/>
      <c r="QKY668" s="167"/>
      <c r="QKZ668" s="167"/>
      <c r="QLA668" s="167"/>
      <c r="QLB668" s="167"/>
      <c r="QLC668" s="167"/>
      <c r="QLD668" s="167"/>
      <c r="QLE668" s="167"/>
      <c r="QLF668" s="167"/>
      <c r="QLG668" s="167"/>
      <c r="QLH668" s="167"/>
      <c r="QLI668" s="167"/>
      <c r="QLJ668" s="167"/>
      <c r="QLK668" s="167"/>
      <c r="QLL668" s="167"/>
      <c r="QLM668" s="167"/>
      <c r="QLN668" s="167"/>
      <c r="QLO668" s="167"/>
      <c r="QLP668" s="167"/>
      <c r="QLQ668" s="167"/>
      <c r="QLR668" s="167"/>
      <c r="QLS668" s="167"/>
      <c r="QLT668" s="167"/>
      <c r="QLU668" s="167"/>
      <c r="QLV668" s="167"/>
      <c r="QLW668" s="167"/>
      <c r="QLX668" s="167"/>
      <c r="QLY668" s="167"/>
      <c r="QLZ668" s="167"/>
      <c r="QMA668" s="167"/>
      <c r="QMB668" s="167"/>
      <c r="QMC668" s="167"/>
      <c r="QMD668" s="167"/>
      <c r="QME668" s="167"/>
      <c r="QMF668" s="167"/>
      <c r="QMG668" s="167"/>
      <c r="QMH668" s="167"/>
      <c r="QMI668" s="167"/>
      <c r="QMJ668" s="167"/>
      <c r="QMK668" s="167"/>
      <c r="QML668" s="167"/>
      <c r="QMM668" s="167"/>
      <c r="QMN668" s="167"/>
      <c r="QMO668" s="167"/>
      <c r="QMP668" s="167"/>
      <c r="QMQ668" s="167"/>
      <c r="QMR668" s="167"/>
      <c r="QMS668" s="167"/>
      <c r="QMT668" s="167"/>
      <c r="QMU668" s="167"/>
      <c r="QMV668" s="167"/>
      <c r="QMW668" s="167"/>
      <c r="QMX668" s="167"/>
      <c r="QMY668" s="167"/>
      <c r="QMZ668" s="167"/>
      <c r="QNA668" s="167"/>
      <c r="QNB668" s="167"/>
      <c r="QNC668" s="167"/>
      <c r="QND668" s="167"/>
      <c r="QNE668" s="167"/>
      <c r="QNF668" s="167"/>
      <c r="QNG668" s="167"/>
      <c r="QNH668" s="167"/>
      <c r="QNI668" s="167"/>
      <c r="QNJ668" s="167"/>
      <c r="QNK668" s="167"/>
      <c r="QNL668" s="167"/>
      <c r="QNM668" s="167"/>
      <c r="QNN668" s="167"/>
      <c r="QNO668" s="167"/>
      <c r="QNP668" s="167"/>
      <c r="QNQ668" s="167"/>
      <c r="QNR668" s="167"/>
      <c r="QNS668" s="167"/>
      <c r="QNT668" s="167"/>
      <c r="QNU668" s="167"/>
      <c r="QNV668" s="167"/>
      <c r="QNW668" s="167"/>
      <c r="QNX668" s="167"/>
      <c r="QNY668" s="167"/>
      <c r="QNZ668" s="167"/>
      <c r="QOA668" s="167"/>
      <c r="QOB668" s="167"/>
      <c r="QOC668" s="167"/>
      <c r="QOD668" s="167"/>
      <c r="QOE668" s="167"/>
      <c r="QOF668" s="167"/>
      <c r="QOG668" s="167"/>
      <c r="QOH668" s="167"/>
      <c r="QOI668" s="167"/>
      <c r="QOJ668" s="167"/>
      <c r="QOK668" s="167"/>
      <c r="QOL668" s="167"/>
      <c r="QOM668" s="167"/>
      <c r="QON668" s="167"/>
      <c r="QOO668" s="167"/>
      <c r="QOP668" s="167"/>
      <c r="QOQ668" s="167"/>
      <c r="QOR668" s="167"/>
      <c r="QOS668" s="167"/>
      <c r="QOT668" s="167"/>
      <c r="QOU668" s="167"/>
      <c r="QOV668" s="167"/>
      <c r="QOW668" s="167"/>
      <c r="QOX668" s="167"/>
      <c r="QOY668" s="167"/>
      <c r="QOZ668" s="167"/>
      <c r="QPA668" s="167"/>
      <c r="QPB668" s="167"/>
      <c r="QPC668" s="167"/>
      <c r="QPD668" s="167"/>
      <c r="QPE668" s="167"/>
      <c r="QPF668" s="167"/>
      <c r="QPG668" s="167"/>
      <c r="QPH668" s="167"/>
      <c r="QPI668" s="167"/>
      <c r="QPJ668" s="167"/>
      <c r="QPK668" s="167"/>
      <c r="QPL668" s="167"/>
      <c r="QPM668" s="167"/>
      <c r="QPN668" s="167"/>
      <c r="QPO668" s="167"/>
      <c r="QPP668" s="167"/>
      <c r="QPQ668" s="167"/>
      <c r="QPR668" s="167"/>
      <c r="QPS668" s="167"/>
      <c r="QPT668" s="167"/>
      <c r="QPU668" s="167"/>
      <c r="QPV668" s="167"/>
      <c r="QPW668" s="167"/>
      <c r="QPX668" s="167"/>
      <c r="QPY668" s="167"/>
      <c r="QPZ668" s="167"/>
      <c r="QQA668" s="167"/>
      <c r="QQB668" s="167"/>
      <c r="QQC668" s="167"/>
      <c r="QQD668" s="167"/>
      <c r="QQE668" s="167"/>
      <c r="QQF668" s="167"/>
      <c r="QQG668" s="167"/>
      <c r="QQH668" s="167"/>
      <c r="QQI668" s="167"/>
      <c r="QQJ668" s="167"/>
      <c r="QQK668" s="167"/>
      <c r="QQL668" s="167"/>
      <c r="QQM668" s="167"/>
      <c r="QQN668" s="167"/>
      <c r="QQO668" s="167"/>
      <c r="QQP668" s="167"/>
      <c r="QQQ668" s="167"/>
      <c r="QQR668" s="167"/>
      <c r="QQS668" s="167"/>
      <c r="QQT668" s="167"/>
      <c r="QQU668" s="167"/>
      <c r="QQV668" s="167"/>
      <c r="QQW668" s="167"/>
      <c r="QQX668" s="167"/>
      <c r="QQY668" s="167"/>
      <c r="QQZ668" s="167"/>
      <c r="QRA668" s="167"/>
      <c r="QRB668" s="167"/>
      <c r="QRC668" s="167"/>
      <c r="QRD668" s="167"/>
      <c r="QRE668" s="167"/>
      <c r="QRF668" s="167"/>
      <c r="QRG668" s="167"/>
      <c r="QRH668" s="167"/>
      <c r="QRI668" s="167"/>
      <c r="QRJ668" s="167"/>
      <c r="QRK668" s="167"/>
      <c r="QRL668" s="167"/>
      <c r="QRM668" s="167"/>
      <c r="QRN668" s="167"/>
      <c r="QRO668" s="167"/>
      <c r="QRP668" s="167"/>
      <c r="QRQ668" s="167"/>
      <c r="QRR668" s="167"/>
      <c r="QRS668" s="167"/>
      <c r="QRT668" s="167"/>
      <c r="QRU668" s="167"/>
      <c r="QRV668" s="167"/>
      <c r="QRW668" s="167"/>
      <c r="QRX668" s="167"/>
      <c r="QRY668" s="167"/>
      <c r="QRZ668" s="167"/>
      <c r="QSA668" s="167"/>
      <c r="QSB668" s="167"/>
      <c r="QSC668" s="167"/>
      <c r="QSD668" s="167"/>
      <c r="QSE668" s="167"/>
      <c r="QSF668" s="167"/>
      <c r="QSG668" s="167"/>
      <c r="QSH668" s="167"/>
      <c r="QSI668" s="167"/>
      <c r="QSJ668" s="167"/>
      <c r="QSK668" s="167"/>
      <c r="QSL668" s="167"/>
      <c r="QSM668" s="167"/>
      <c r="QSN668" s="167"/>
      <c r="QSO668" s="167"/>
      <c r="QSP668" s="167"/>
      <c r="QSQ668" s="167"/>
      <c r="QSR668" s="167"/>
      <c r="QSS668" s="167"/>
      <c r="QST668" s="167"/>
      <c r="QSU668" s="167"/>
      <c r="QSV668" s="167"/>
      <c r="QSW668" s="167"/>
      <c r="QSX668" s="167"/>
      <c r="QSY668" s="167"/>
      <c r="QSZ668" s="167"/>
      <c r="QTA668" s="167"/>
      <c r="QTB668" s="167"/>
      <c r="QTC668" s="167"/>
      <c r="QTD668" s="167"/>
      <c r="QTE668" s="167"/>
      <c r="QTF668" s="167"/>
      <c r="QTG668" s="167"/>
      <c r="QTH668" s="167"/>
      <c r="QTI668" s="167"/>
      <c r="QTJ668" s="167"/>
      <c r="QTK668" s="167"/>
      <c r="QTL668" s="167"/>
      <c r="QTM668" s="167"/>
      <c r="QTN668" s="167"/>
      <c r="QTO668" s="167"/>
      <c r="QTP668" s="167"/>
      <c r="QTQ668" s="167"/>
      <c r="QTR668" s="167"/>
      <c r="QTS668" s="167"/>
      <c r="QTT668" s="167"/>
      <c r="QTU668" s="167"/>
      <c r="QTV668" s="167"/>
      <c r="QTW668" s="167"/>
      <c r="QTX668" s="167"/>
      <c r="QTY668" s="167"/>
      <c r="QTZ668" s="167"/>
      <c r="QUA668" s="167"/>
      <c r="QUB668" s="167"/>
      <c r="QUC668" s="167"/>
      <c r="QUD668" s="167"/>
      <c r="QUE668" s="167"/>
      <c r="QUF668" s="167"/>
      <c r="QUG668" s="167"/>
      <c r="QUH668" s="167"/>
      <c r="QUI668" s="167"/>
      <c r="QUJ668" s="167"/>
      <c r="QUK668" s="167"/>
      <c r="QUL668" s="167"/>
      <c r="QUM668" s="167"/>
      <c r="QUN668" s="167"/>
      <c r="QUO668" s="167"/>
      <c r="QUP668" s="167"/>
      <c r="QUQ668" s="167"/>
      <c r="QUR668" s="167"/>
      <c r="QUS668" s="167"/>
      <c r="QUT668" s="167"/>
      <c r="QUU668" s="167"/>
      <c r="QUV668" s="167"/>
      <c r="QUW668" s="167"/>
      <c r="QUX668" s="167"/>
      <c r="QUY668" s="167"/>
      <c r="QUZ668" s="167"/>
      <c r="QVA668" s="167"/>
      <c r="QVB668" s="167"/>
      <c r="QVC668" s="167"/>
      <c r="QVD668" s="167"/>
      <c r="QVE668" s="167"/>
      <c r="QVF668" s="167"/>
      <c r="QVG668" s="167"/>
      <c r="QVH668" s="167"/>
      <c r="QVI668" s="167"/>
      <c r="QVJ668" s="167"/>
      <c r="QVK668" s="167"/>
      <c r="QVL668" s="167"/>
      <c r="QVM668" s="167"/>
      <c r="QVN668" s="167"/>
      <c r="QVO668" s="167"/>
      <c r="QVP668" s="167"/>
      <c r="QVQ668" s="167"/>
      <c r="QVR668" s="167"/>
      <c r="QVS668" s="167"/>
      <c r="QVT668" s="167"/>
      <c r="QVU668" s="167"/>
      <c r="QVV668" s="167"/>
      <c r="QVW668" s="167"/>
      <c r="QVX668" s="167"/>
      <c r="QVY668" s="167"/>
      <c r="QVZ668" s="167"/>
      <c r="QWA668" s="167"/>
      <c r="QWB668" s="167"/>
      <c r="QWC668" s="167"/>
      <c r="QWD668" s="167"/>
      <c r="QWE668" s="167"/>
      <c r="QWF668" s="167"/>
      <c r="QWG668" s="167"/>
      <c r="QWH668" s="167"/>
      <c r="QWI668" s="167"/>
      <c r="QWJ668" s="167"/>
      <c r="QWK668" s="167"/>
      <c r="QWL668" s="167"/>
      <c r="QWM668" s="167"/>
      <c r="QWN668" s="167"/>
      <c r="QWO668" s="167"/>
      <c r="QWP668" s="167"/>
      <c r="QWQ668" s="167"/>
      <c r="QWR668" s="167"/>
      <c r="QWS668" s="167"/>
      <c r="QWT668" s="167"/>
      <c r="QWU668" s="167"/>
      <c r="QWV668" s="167"/>
      <c r="QWW668" s="167"/>
      <c r="QWX668" s="167"/>
      <c r="QWY668" s="167"/>
      <c r="QWZ668" s="167"/>
      <c r="QXA668" s="167"/>
      <c r="QXB668" s="167"/>
      <c r="QXC668" s="167"/>
      <c r="QXD668" s="167"/>
      <c r="QXE668" s="167"/>
      <c r="QXF668" s="167"/>
      <c r="QXG668" s="167"/>
      <c r="QXH668" s="167"/>
      <c r="QXI668" s="167"/>
      <c r="QXJ668" s="167"/>
      <c r="QXK668" s="167"/>
      <c r="QXL668" s="167"/>
      <c r="QXM668" s="167"/>
      <c r="QXN668" s="167"/>
      <c r="QXO668" s="167"/>
      <c r="QXP668" s="167"/>
      <c r="QXQ668" s="167"/>
      <c r="QXR668" s="167"/>
      <c r="QXS668" s="167"/>
      <c r="QXT668" s="167"/>
      <c r="QXU668" s="167"/>
      <c r="QXV668" s="167"/>
      <c r="QXW668" s="167"/>
      <c r="QXX668" s="167"/>
      <c r="QXY668" s="167"/>
      <c r="QXZ668" s="167"/>
      <c r="QYA668" s="167"/>
      <c r="QYB668" s="167"/>
      <c r="QYC668" s="167"/>
      <c r="QYD668" s="167"/>
      <c r="QYE668" s="167"/>
      <c r="QYF668" s="167"/>
      <c r="QYG668" s="167"/>
      <c r="QYH668" s="167"/>
      <c r="QYI668" s="167"/>
      <c r="QYJ668" s="167"/>
      <c r="QYK668" s="167"/>
      <c r="QYL668" s="167"/>
      <c r="QYM668" s="167"/>
      <c r="QYN668" s="167"/>
      <c r="QYO668" s="167"/>
      <c r="QYP668" s="167"/>
      <c r="QYQ668" s="167"/>
      <c r="QYR668" s="167"/>
      <c r="QYS668" s="167"/>
      <c r="QYT668" s="167"/>
      <c r="QYU668" s="167"/>
      <c r="QYV668" s="167"/>
      <c r="QYW668" s="167"/>
      <c r="QYX668" s="167"/>
      <c r="QYY668" s="167"/>
      <c r="QYZ668" s="167"/>
      <c r="QZA668" s="167"/>
      <c r="QZB668" s="167"/>
      <c r="QZC668" s="167"/>
      <c r="QZD668" s="167"/>
      <c r="QZE668" s="167"/>
      <c r="QZF668" s="167"/>
      <c r="QZG668" s="167"/>
      <c r="QZH668" s="167"/>
      <c r="QZI668" s="167"/>
      <c r="QZJ668" s="167"/>
      <c r="QZK668" s="167"/>
      <c r="QZL668" s="167"/>
      <c r="QZM668" s="167"/>
      <c r="QZN668" s="167"/>
      <c r="QZO668" s="167"/>
      <c r="QZP668" s="167"/>
      <c r="QZQ668" s="167"/>
      <c r="QZR668" s="167"/>
      <c r="QZS668" s="167"/>
      <c r="QZT668" s="167"/>
      <c r="QZU668" s="167"/>
      <c r="QZV668" s="167"/>
      <c r="QZW668" s="167"/>
      <c r="QZX668" s="167"/>
      <c r="QZY668" s="167"/>
      <c r="QZZ668" s="167"/>
      <c r="RAA668" s="167"/>
      <c r="RAB668" s="167"/>
      <c r="RAC668" s="167"/>
      <c r="RAD668" s="167"/>
      <c r="RAE668" s="167"/>
      <c r="RAF668" s="167"/>
      <c r="RAG668" s="167"/>
      <c r="RAH668" s="167"/>
      <c r="RAI668" s="167"/>
      <c r="RAJ668" s="167"/>
      <c r="RAK668" s="167"/>
      <c r="RAL668" s="167"/>
      <c r="RAM668" s="167"/>
      <c r="RAN668" s="167"/>
      <c r="RAO668" s="167"/>
      <c r="RAP668" s="167"/>
      <c r="RAQ668" s="167"/>
      <c r="RAR668" s="167"/>
      <c r="RAS668" s="167"/>
      <c r="RAT668" s="167"/>
      <c r="RAU668" s="167"/>
      <c r="RAV668" s="167"/>
      <c r="RAW668" s="167"/>
      <c r="RAX668" s="167"/>
      <c r="RAY668" s="167"/>
      <c r="RAZ668" s="167"/>
      <c r="RBA668" s="167"/>
      <c r="RBB668" s="167"/>
      <c r="RBC668" s="167"/>
      <c r="RBD668" s="167"/>
      <c r="RBE668" s="167"/>
      <c r="RBF668" s="167"/>
      <c r="RBG668" s="167"/>
      <c r="RBH668" s="167"/>
      <c r="RBI668" s="167"/>
      <c r="RBJ668" s="167"/>
      <c r="RBK668" s="167"/>
      <c r="RBL668" s="167"/>
      <c r="RBM668" s="167"/>
      <c r="RBN668" s="167"/>
      <c r="RBO668" s="167"/>
      <c r="RBP668" s="167"/>
      <c r="RBQ668" s="167"/>
      <c r="RBR668" s="167"/>
      <c r="RBS668" s="167"/>
      <c r="RBT668" s="167"/>
      <c r="RBU668" s="167"/>
      <c r="RBV668" s="167"/>
      <c r="RBW668" s="167"/>
      <c r="RBX668" s="167"/>
      <c r="RBY668" s="167"/>
      <c r="RBZ668" s="167"/>
      <c r="RCA668" s="167"/>
      <c r="RCB668" s="167"/>
      <c r="RCC668" s="167"/>
      <c r="RCD668" s="167"/>
      <c r="RCE668" s="167"/>
      <c r="RCF668" s="167"/>
      <c r="RCG668" s="167"/>
      <c r="RCH668" s="167"/>
      <c r="RCI668" s="167"/>
      <c r="RCJ668" s="167"/>
      <c r="RCK668" s="167"/>
      <c r="RCL668" s="167"/>
      <c r="RCM668" s="167"/>
      <c r="RCN668" s="167"/>
      <c r="RCO668" s="167"/>
      <c r="RCP668" s="167"/>
      <c r="RCQ668" s="167"/>
      <c r="RCR668" s="167"/>
      <c r="RCS668" s="167"/>
      <c r="RCT668" s="167"/>
      <c r="RCU668" s="167"/>
      <c r="RCV668" s="167"/>
      <c r="RCW668" s="167"/>
      <c r="RCX668" s="167"/>
      <c r="RCY668" s="167"/>
      <c r="RCZ668" s="167"/>
      <c r="RDA668" s="167"/>
      <c r="RDB668" s="167"/>
      <c r="RDC668" s="167"/>
      <c r="RDD668" s="167"/>
      <c r="RDE668" s="167"/>
      <c r="RDF668" s="167"/>
      <c r="RDG668" s="167"/>
      <c r="RDH668" s="167"/>
      <c r="RDI668" s="167"/>
      <c r="RDJ668" s="167"/>
      <c r="RDK668" s="167"/>
      <c r="RDL668" s="167"/>
      <c r="RDM668" s="167"/>
      <c r="RDN668" s="167"/>
      <c r="RDO668" s="167"/>
      <c r="RDP668" s="167"/>
      <c r="RDQ668" s="167"/>
      <c r="RDR668" s="167"/>
      <c r="RDS668" s="167"/>
      <c r="RDT668" s="167"/>
      <c r="RDU668" s="167"/>
      <c r="RDV668" s="167"/>
      <c r="RDW668" s="167"/>
      <c r="RDX668" s="167"/>
      <c r="RDY668" s="167"/>
      <c r="RDZ668" s="167"/>
      <c r="REA668" s="167"/>
      <c r="REB668" s="167"/>
      <c r="REC668" s="167"/>
      <c r="RED668" s="167"/>
      <c r="REE668" s="167"/>
      <c r="REF668" s="167"/>
      <c r="REG668" s="167"/>
      <c r="REH668" s="167"/>
      <c r="REI668" s="167"/>
      <c r="REJ668" s="167"/>
      <c r="REK668" s="167"/>
      <c r="REL668" s="167"/>
      <c r="REM668" s="167"/>
      <c r="REN668" s="167"/>
      <c r="REO668" s="167"/>
      <c r="REP668" s="167"/>
      <c r="REQ668" s="167"/>
      <c r="RER668" s="167"/>
      <c r="RES668" s="167"/>
      <c r="RET668" s="167"/>
      <c r="REU668" s="167"/>
      <c r="REV668" s="167"/>
      <c r="REW668" s="167"/>
      <c r="REX668" s="167"/>
      <c r="REY668" s="167"/>
      <c r="REZ668" s="167"/>
      <c r="RFA668" s="167"/>
      <c r="RFB668" s="167"/>
      <c r="RFC668" s="167"/>
      <c r="RFD668" s="167"/>
      <c r="RFE668" s="167"/>
      <c r="RFF668" s="167"/>
      <c r="RFG668" s="167"/>
      <c r="RFH668" s="167"/>
      <c r="RFI668" s="167"/>
      <c r="RFJ668" s="167"/>
      <c r="RFK668" s="167"/>
      <c r="RFL668" s="167"/>
      <c r="RFM668" s="167"/>
      <c r="RFN668" s="167"/>
      <c r="RFO668" s="167"/>
      <c r="RFP668" s="167"/>
      <c r="RFQ668" s="167"/>
      <c r="RFR668" s="167"/>
      <c r="RFS668" s="167"/>
      <c r="RFT668" s="167"/>
      <c r="RFU668" s="167"/>
      <c r="RFV668" s="167"/>
      <c r="RFW668" s="167"/>
      <c r="RFX668" s="167"/>
      <c r="RFY668" s="167"/>
      <c r="RFZ668" s="167"/>
      <c r="RGA668" s="167"/>
      <c r="RGB668" s="167"/>
      <c r="RGC668" s="167"/>
      <c r="RGD668" s="167"/>
      <c r="RGE668" s="167"/>
      <c r="RGF668" s="167"/>
      <c r="RGG668" s="167"/>
      <c r="RGH668" s="167"/>
      <c r="RGI668" s="167"/>
      <c r="RGJ668" s="167"/>
      <c r="RGK668" s="167"/>
      <c r="RGL668" s="167"/>
      <c r="RGM668" s="167"/>
      <c r="RGN668" s="167"/>
      <c r="RGO668" s="167"/>
      <c r="RGP668" s="167"/>
      <c r="RGQ668" s="167"/>
      <c r="RGR668" s="167"/>
      <c r="RGS668" s="167"/>
      <c r="RGT668" s="167"/>
      <c r="RGU668" s="167"/>
      <c r="RGV668" s="167"/>
      <c r="RGW668" s="167"/>
      <c r="RGX668" s="167"/>
      <c r="RGY668" s="167"/>
      <c r="RGZ668" s="167"/>
      <c r="RHA668" s="167"/>
      <c r="RHB668" s="167"/>
      <c r="RHC668" s="167"/>
      <c r="RHD668" s="167"/>
      <c r="RHE668" s="167"/>
      <c r="RHF668" s="167"/>
      <c r="RHG668" s="167"/>
      <c r="RHH668" s="167"/>
      <c r="RHI668" s="167"/>
      <c r="RHJ668" s="167"/>
      <c r="RHK668" s="167"/>
      <c r="RHL668" s="167"/>
      <c r="RHM668" s="167"/>
      <c r="RHN668" s="167"/>
      <c r="RHO668" s="167"/>
      <c r="RHP668" s="167"/>
      <c r="RHQ668" s="167"/>
      <c r="RHR668" s="167"/>
      <c r="RHS668" s="167"/>
      <c r="RHT668" s="167"/>
      <c r="RHU668" s="167"/>
      <c r="RHV668" s="167"/>
      <c r="RHW668" s="167"/>
      <c r="RHX668" s="167"/>
      <c r="RHY668" s="167"/>
      <c r="RHZ668" s="167"/>
      <c r="RIA668" s="167"/>
      <c r="RIB668" s="167"/>
      <c r="RIC668" s="167"/>
      <c r="RID668" s="167"/>
      <c r="RIE668" s="167"/>
      <c r="RIF668" s="167"/>
      <c r="RIG668" s="167"/>
      <c r="RIH668" s="167"/>
      <c r="RII668" s="167"/>
      <c r="RIJ668" s="167"/>
      <c r="RIK668" s="167"/>
      <c r="RIL668" s="167"/>
      <c r="RIM668" s="167"/>
      <c r="RIN668" s="167"/>
      <c r="RIO668" s="167"/>
      <c r="RIP668" s="167"/>
      <c r="RIQ668" s="167"/>
      <c r="RIR668" s="167"/>
      <c r="RIS668" s="167"/>
      <c r="RIT668" s="167"/>
      <c r="RIU668" s="167"/>
      <c r="RIV668" s="167"/>
      <c r="RIW668" s="167"/>
      <c r="RIX668" s="167"/>
      <c r="RIY668" s="167"/>
      <c r="RIZ668" s="167"/>
      <c r="RJA668" s="167"/>
      <c r="RJB668" s="167"/>
      <c r="RJC668" s="167"/>
      <c r="RJD668" s="167"/>
      <c r="RJE668" s="167"/>
      <c r="RJF668" s="167"/>
      <c r="RJG668" s="167"/>
      <c r="RJH668" s="167"/>
      <c r="RJI668" s="167"/>
      <c r="RJJ668" s="167"/>
      <c r="RJK668" s="167"/>
      <c r="RJL668" s="167"/>
      <c r="RJM668" s="167"/>
      <c r="RJN668" s="167"/>
      <c r="RJO668" s="167"/>
      <c r="RJP668" s="167"/>
      <c r="RJQ668" s="167"/>
      <c r="RJR668" s="167"/>
      <c r="RJS668" s="167"/>
      <c r="RJT668" s="167"/>
      <c r="RJU668" s="167"/>
      <c r="RJV668" s="167"/>
      <c r="RJW668" s="167"/>
      <c r="RJX668" s="167"/>
      <c r="RJY668" s="167"/>
      <c r="RJZ668" s="167"/>
      <c r="RKA668" s="167"/>
      <c r="RKB668" s="167"/>
      <c r="RKC668" s="167"/>
      <c r="RKD668" s="167"/>
      <c r="RKE668" s="167"/>
      <c r="RKF668" s="167"/>
      <c r="RKG668" s="167"/>
      <c r="RKH668" s="167"/>
      <c r="RKI668" s="167"/>
      <c r="RKJ668" s="167"/>
      <c r="RKK668" s="167"/>
      <c r="RKL668" s="167"/>
      <c r="RKM668" s="167"/>
      <c r="RKN668" s="167"/>
      <c r="RKO668" s="167"/>
      <c r="RKP668" s="167"/>
      <c r="RKQ668" s="167"/>
      <c r="RKR668" s="167"/>
      <c r="RKS668" s="167"/>
      <c r="RKT668" s="167"/>
      <c r="RKU668" s="167"/>
      <c r="RKV668" s="167"/>
      <c r="RKW668" s="167"/>
      <c r="RKX668" s="167"/>
      <c r="RKY668" s="167"/>
      <c r="RKZ668" s="167"/>
      <c r="RLA668" s="167"/>
      <c r="RLB668" s="167"/>
      <c r="RLC668" s="167"/>
      <c r="RLD668" s="167"/>
      <c r="RLE668" s="167"/>
      <c r="RLF668" s="167"/>
      <c r="RLG668" s="167"/>
      <c r="RLH668" s="167"/>
      <c r="RLI668" s="167"/>
      <c r="RLJ668" s="167"/>
      <c r="RLK668" s="167"/>
      <c r="RLL668" s="167"/>
      <c r="RLM668" s="167"/>
      <c r="RLN668" s="167"/>
      <c r="RLO668" s="167"/>
      <c r="RLP668" s="167"/>
      <c r="RLQ668" s="167"/>
      <c r="RLR668" s="167"/>
      <c r="RLS668" s="167"/>
      <c r="RLT668" s="167"/>
      <c r="RLU668" s="167"/>
      <c r="RLV668" s="167"/>
      <c r="RLW668" s="167"/>
      <c r="RLX668" s="167"/>
      <c r="RLY668" s="167"/>
      <c r="RLZ668" s="167"/>
      <c r="RMA668" s="167"/>
      <c r="RMB668" s="167"/>
      <c r="RMC668" s="167"/>
      <c r="RMD668" s="167"/>
      <c r="RME668" s="167"/>
      <c r="RMF668" s="167"/>
      <c r="RMG668" s="167"/>
      <c r="RMH668" s="167"/>
      <c r="RMI668" s="167"/>
      <c r="RMJ668" s="167"/>
      <c r="RMK668" s="167"/>
      <c r="RML668" s="167"/>
      <c r="RMM668" s="167"/>
      <c r="RMN668" s="167"/>
      <c r="RMO668" s="167"/>
      <c r="RMP668" s="167"/>
      <c r="RMQ668" s="167"/>
      <c r="RMR668" s="167"/>
      <c r="RMS668" s="167"/>
      <c r="RMT668" s="167"/>
      <c r="RMU668" s="167"/>
      <c r="RMV668" s="167"/>
      <c r="RMW668" s="167"/>
      <c r="RMX668" s="167"/>
      <c r="RMY668" s="167"/>
      <c r="RMZ668" s="167"/>
      <c r="RNA668" s="167"/>
      <c r="RNB668" s="167"/>
      <c r="RNC668" s="167"/>
      <c r="RND668" s="167"/>
      <c r="RNE668" s="167"/>
      <c r="RNF668" s="167"/>
      <c r="RNG668" s="167"/>
      <c r="RNH668" s="167"/>
      <c r="RNI668" s="167"/>
      <c r="RNJ668" s="167"/>
      <c r="RNK668" s="167"/>
      <c r="RNL668" s="167"/>
      <c r="RNM668" s="167"/>
      <c r="RNN668" s="167"/>
      <c r="RNO668" s="167"/>
      <c r="RNP668" s="167"/>
      <c r="RNQ668" s="167"/>
      <c r="RNR668" s="167"/>
      <c r="RNS668" s="167"/>
      <c r="RNT668" s="167"/>
      <c r="RNU668" s="167"/>
      <c r="RNV668" s="167"/>
      <c r="RNW668" s="167"/>
      <c r="RNX668" s="167"/>
      <c r="RNY668" s="167"/>
      <c r="RNZ668" s="167"/>
      <c r="ROA668" s="167"/>
      <c r="ROB668" s="167"/>
      <c r="ROC668" s="167"/>
      <c r="ROD668" s="167"/>
      <c r="ROE668" s="167"/>
      <c r="ROF668" s="167"/>
      <c r="ROG668" s="167"/>
      <c r="ROH668" s="167"/>
      <c r="ROI668" s="167"/>
      <c r="ROJ668" s="167"/>
      <c r="ROK668" s="167"/>
      <c r="ROL668" s="167"/>
      <c r="ROM668" s="167"/>
      <c r="RON668" s="167"/>
      <c r="ROO668" s="167"/>
      <c r="ROP668" s="167"/>
      <c r="ROQ668" s="167"/>
      <c r="ROR668" s="167"/>
      <c r="ROS668" s="167"/>
      <c r="ROT668" s="167"/>
      <c r="ROU668" s="167"/>
      <c r="ROV668" s="167"/>
      <c r="ROW668" s="167"/>
      <c r="ROX668" s="167"/>
      <c r="ROY668" s="167"/>
      <c r="ROZ668" s="167"/>
      <c r="RPA668" s="167"/>
      <c r="RPB668" s="167"/>
      <c r="RPC668" s="167"/>
      <c r="RPD668" s="167"/>
      <c r="RPE668" s="167"/>
      <c r="RPF668" s="167"/>
      <c r="RPG668" s="167"/>
      <c r="RPH668" s="167"/>
      <c r="RPI668" s="167"/>
      <c r="RPJ668" s="167"/>
      <c r="RPK668" s="167"/>
      <c r="RPL668" s="167"/>
      <c r="RPM668" s="167"/>
      <c r="RPN668" s="167"/>
      <c r="RPO668" s="167"/>
      <c r="RPP668" s="167"/>
      <c r="RPQ668" s="167"/>
      <c r="RPR668" s="167"/>
      <c r="RPS668" s="167"/>
      <c r="RPT668" s="167"/>
      <c r="RPU668" s="167"/>
      <c r="RPV668" s="167"/>
      <c r="RPW668" s="167"/>
      <c r="RPX668" s="167"/>
      <c r="RPY668" s="167"/>
      <c r="RPZ668" s="167"/>
      <c r="RQA668" s="167"/>
      <c r="RQB668" s="167"/>
      <c r="RQC668" s="167"/>
      <c r="RQD668" s="167"/>
      <c r="RQE668" s="167"/>
      <c r="RQF668" s="167"/>
      <c r="RQG668" s="167"/>
      <c r="RQH668" s="167"/>
      <c r="RQI668" s="167"/>
      <c r="RQJ668" s="167"/>
      <c r="RQK668" s="167"/>
      <c r="RQL668" s="167"/>
      <c r="RQM668" s="167"/>
      <c r="RQN668" s="167"/>
      <c r="RQO668" s="167"/>
      <c r="RQP668" s="167"/>
      <c r="RQQ668" s="167"/>
      <c r="RQR668" s="167"/>
      <c r="RQS668" s="167"/>
      <c r="RQT668" s="167"/>
      <c r="RQU668" s="167"/>
      <c r="RQV668" s="167"/>
      <c r="RQW668" s="167"/>
      <c r="RQX668" s="167"/>
      <c r="RQY668" s="167"/>
      <c r="RQZ668" s="167"/>
      <c r="RRA668" s="167"/>
      <c r="RRB668" s="167"/>
      <c r="RRC668" s="167"/>
      <c r="RRD668" s="167"/>
      <c r="RRE668" s="167"/>
      <c r="RRF668" s="167"/>
      <c r="RRG668" s="167"/>
      <c r="RRH668" s="167"/>
      <c r="RRI668" s="167"/>
      <c r="RRJ668" s="167"/>
      <c r="RRK668" s="167"/>
      <c r="RRL668" s="167"/>
      <c r="RRM668" s="167"/>
      <c r="RRN668" s="167"/>
      <c r="RRO668" s="167"/>
      <c r="RRP668" s="167"/>
      <c r="RRQ668" s="167"/>
      <c r="RRR668" s="167"/>
      <c r="RRS668" s="167"/>
      <c r="RRT668" s="167"/>
      <c r="RRU668" s="167"/>
      <c r="RRV668" s="167"/>
      <c r="RRW668" s="167"/>
      <c r="RRX668" s="167"/>
      <c r="RRY668" s="167"/>
      <c r="RRZ668" s="167"/>
      <c r="RSA668" s="167"/>
      <c r="RSB668" s="167"/>
      <c r="RSC668" s="167"/>
      <c r="RSD668" s="167"/>
      <c r="RSE668" s="167"/>
      <c r="RSF668" s="167"/>
      <c r="RSG668" s="167"/>
      <c r="RSH668" s="167"/>
      <c r="RSI668" s="167"/>
      <c r="RSJ668" s="167"/>
      <c r="RSK668" s="167"/>
      <c r="RSL668" s="167"/>
      <c r="RSM668" s="167"/>
      <c r="RSN668" s="167"/>
      <c r="RSO668" s="167"/>
      <c r="RSP668" s="167"/>
      <c r="RSQ668" s="167"/>
      <c r="RSR668" s="167"/>
      <c r="RSS668" s="167"/>
      <c r="RST668" s="167"/>
      <c r="RSU668" s="167"/>
      <c r="RSV668" s="167"/>
      <c r="RSW668" s="167"/>
      <c r="RSX668" s="167"/>
      <c r="RSY668" s="167"/>
      <c r="RSZ668" s="167"/>
      <c r="RTA668" s="167"/>
      <c r="RTB668" s="167"/>
      <c r="RTC668" s="167"/>
      <c r="RTD668" s="167"/>
      <c r="RTE668" s="167"/>
      <c r="RTF668" s="167"/>
      <c r="RTG668" s="167"/>
      <c r="RTH668" s="167"/>
      <c r="RTI668" s="167"/>
      <c r="RTJ668" s="167"/>
      <c r="RTK668" s="167"/>
      <c r="RTL668" s="167"/>
      <c r="RTM668" s="167"/>
      <c r="RTN668" s="167"/>
      <c r="RTO668" s="167"/>
      <c r="RTP668" s="167"/>
      <c r="RTQ668" s="167"/>
      <c r="RTR668" s="167"/>
      <c r="RTS668" s="167"/>
      <c r="RTT668" s="167"/>
      <c r="RTU668" s="167"/>
      <c r="RTV668" s="167"/>
      <c r="RTW668" s="167"/>
      <c r="RTX668" s="167"/>
      <c r="RTY668" s="167"/>
      <c r="RTZ668" s="167"/>
      <c r="RUA668" s="167"/>
      <c r="RUB668" s="167"/>
      <c r="RUC668" s="167"/>
      <c r="RUD668" s="167"/>
      <c r="RUE668" s="167"/>
      <c r="RUF668" s="167"/>
      <c r="RUG668" s="167"/>
      <c r="RUH668" s="167"/>
      <c r="RUI668" s="167"/>
      <c r="RUJ668" s="167"/>
      <c r="RUK668" s="167"/>
      <c r="RUL668" s="167"/>
      <c r="RUM668" s="167"/>
      <c r="RUN668" s="167"/>
      <c r="RUO668" s="167"/>
      <c r="RUP668" s="167"/>
      <c r="RUQ668" s="167"/>
      <c r="RUR668" s="167"/>
      <c r="RUS668" s="167"/>
      <c r="RUT668" s="167"/>
      <c r="RUU668" s="167"/>
      <c r="RUV668" s="167"/>
      <c r="RUW668" s="167"/>
      <c r="RUX668" s="167"/>
      <c r="RUY668" s="167"/>
      <c r="RUZ668" s="167"/>
      <c r="RVA668" s="167"/>
      <c r="RVB668" s="167"/>
      <c r="RVC668" s="167"/>
      <c r="RVD668" s="167"/>
      <c r="RVE668" s="167"/>
      <c r="RVF668" s="167"/>
      <c r="RVG668" s="167"/>
      <c r="RVH668" s="167"/>
      <c r="RVI668" s="167"/>
      <c r="RVJ668" s="167"/>
      <c r="RVK668" s="167"/>
      <c r="RVL668" s="167"/>
      <c r="RVM668" s="167"/>
      <c r="RVN668" s="167"/>
      <c r="RVO668" s="167"/>
      <c r="RVP668" s="167"/>
      <c r="RVQ668" s="167"/>
      <c r="RVR668" s="167"/>
      <c r="RVS668" s="167"/>
      <c r="RVT668" s="167"/>
      <c r="RVU668" s="167"/>
      <c r="RVV668" s="167"/>
      <c r="RVW668" s="167"/>
      <c r="RVX668" s="167"/>
      <c r="RVY668" s="167"/>
      <c r="RVZ668" s="167"/>
      <c r="RWA668" s="167"/>
      <c r="RWB668" s="167"/>
      <c r="RWC668" s="167"/>
      <c r="RWD668" s="167"/>
      <c r="RWE668" s="167"/>
      <c r="RWF668" s="167"/>
      <c r="RWG668" s="167"/>
      <c r="RWH668" s="167"/>
      <c r="RWI668" s="167"/>
      <c r="RWJ668" s="167"/>
      <c r="RWK668" s="167"/>
      <c r="RWL668" s="167"/>
      <c r="RWM668" s="167"/>
      <c r="RWN668" s="167"/>
      <c r="RWO668" s="167"/>
      <c r="RWP668" s="167"/>
      <c r="RWQ668" s="167"/>
      <c r="RWR668" s="167"/>
      <c r="RWS668" s="167"/>
      <c r="RWT668" s="167"/>
      <c r="RWU668" s="167"/>
      <c r="RWV668" s="167"/>
      <c r="RWW668" s="167"/>
      <c r="RWX668" s="167"/>
      <c r="RWY668" s="167"/>
      <c r="RWZ668" s="167"/>
      <c r="RXA668" s="167"/>
      <c r="RXB668" s="167"/>
      <c r="RXC668" s="167"/>
      <c r="RXD668" s="167"/>
      <c r="RXE668" s="167"/>
      <c r="RXF668" s="167"/>
      <c r="RXG668" s="167"/>
      <c r="RXH668" s="167"/>
      <c r="RXI668" s="167"/>
      <c r="RXJ668" s="167"/>
      <c r="RXK668" s="167"/>
      <c r="RXL668" s="167"/>
      <c r="RXM668" s="167"/>
      <c r="RXN668" s="167"/>
      <c r="RXO668" s="167"/>
      <c r="RXP668" s="167"/>
      <c r="RXQ668" s="167"/>
      <c r="RXR668" s="167"/>
      <c r="RXS668" s="167"/>
      <c r="RXT668" s="167"/>
      <c r="RXU668" s="167"/>
      <c r="RXV668" s="167"/>
      <c r="RXW668" s="167"/>
      <c r="RXX668" s="167"/>
      <c r="RXY668" s="167"/>
      <c r="RXZ668" s="167"/>
      <c r="RYA668" s="167"/>
      <c r="RYB668" s="167"/>
      <c r="RYC668" s="167"/>
      <c r="RYD668" s="167"/>
      <c r="RYE668" s="167"/>
      <c r="RYF668" s="167"/>
      <c r="RYG668" s="167"/>
      <c r="RYH668" s="167"/>
      <c r="RYI668" s="167"/>
      <c r="RYJ668" s="167"/>
      <c r="RYK668" s="167"/>
      <c r="RYL668" s="167"/>
      <c r="RYM668" s="167"/>
      <c r="RYN668" s="167"/>
      <c r="RYO668" s="167"/>
      <c r="RYP668" s="167"/>
      <c r="RYQ668" s="167"/>
      <c r="RYR668" s="167"/>
      <c r="RYS668" s="167"/>
      <c r="RYT668" s="167"/>
      <c r="RYU668" s="167"/>
      <c r="RYV668" s="167"/>
      <c r="RYW668" s="167"/>
      <c r="RYX668" s="167"/>
      <c r="RYY668" s="167"/>
      <c r="RYZ668" s="167"/>
      <c r="RZA668" s="167"/>
      <c r="RZB668" s="167"/>
      <c r="RZC668" s="167"/>
      <c r="RZD668" s="167"/>
      <c r="RZE668" s="167"/>
      <c r="RZF668" s="167"/>
      <c r="RZG668" s="167"/>
      <c r="RZH668" s="167"/>
      <c r="RZI668" s="167"/>
      <c r="RZJ668" s="167"/>
      <c r="RZK668" s="167"/>
      <c r="RZL668" s="167"/>
      <c r="RZM668" s="167"/>
      <c r="RZN668" s="167"/>
      <c r="RZO668" s="167"/>
      <c r="RZP668" s="167"/>
      <c r="RZQ668" s="167"/>
      <c r="RZR668" s="167"/>
      <c r="RZS668" s="167"/>
      <c r="RZT668" s="167"/>
      <c r="RZU668" s="167"/>
      <c r="RZV668" s="167"/>
      <c r="RZW668" s="167"/>
      <c r="RZX668" s="167"/>
      <c r="RZY668" s="167"/>
      <c r="RZZ668" s="167"/>
      <c r="SAA668" s="167"/>
      <c r="SAB668" s="167"/>
      <c r="SAC668" s="167"/>
      <c r="SAD668" s="167"/>
      <c r="SAE668" s="167"/>
      <c r="SAF668" s="167"/>
      <c r="SAG668" s="167"/>
      <c r="SAH668" s="167"/>
      <c r="SAI668" s="167"/>
      <c r="SAJ668" s="167"/>
      <c r="SAK668" s="167"/>
      <c r="SAL668" s="167"/>
      <c r="SAM668" s="167"/>
      <c r="SAN668" s="167"/>
      <c r="SAO668" s="167"/>
      <c r="SAP668" s="167"/>
      <c r="SAQ668" s="167"/>
      <c r="SAR668" s="167"/>
      <c r="SAS668" s="167"/>
      <c r="SAT668" s="167"/>
      <c r="SAU668" s="167"/>
      <c r="SAV668" s="167"/>
      <c r="SAW668" s="167"/>
      <c r="SAX668" s="167"/>
      <c r="SAY668" s="167"/>
      <c r="SAZ668" s="167"/>
      <c r="SBA668" s="167"/>
      <c r="SBB668" s="167"/>
      <c r="SBC668" s="167"/>
      <c r="SBD668" s="167"/>
      <c r="SBE668" s="167"/>
      <c r="SBF668" s="167"/>
      <c r="SBG668" s="167"/>
      <c r="SBH668" s="167"/>
      <c r="SBI668" s="167"/>
      <c r="SBJ668" s="167"/>
      <c r="SBK668" s="167"/>
      <c r="SBL668" s="167"/>
      <c r="SBM668" s="167"/>
      <c r="SBN668" s="167"/>
      <c r="SBO668" s="167"/>
      <c r="SBP668" s="167"/>
      <c r="SBQ668" s="167"/>
      <c r="SBR668" s="167"/>
      <c r="SBS668" s="167"/>
      <c r="SBT668" s="167"/>
      <c r="SBU668" s="167"/>
      <c r="SBV668" s="167"/>
      <c r="SBW668" s="167"/>
      <c r="SBX668" s="167"/>
      <c r="SBY668" s="167"/>
      <c r="SBZ668" s="167"/>
      <c r="SCA668" s="167"/>
      <c r="SCB668" s="167"/>
      <c r="SCC668" s="167"/>
      <c r="SCD668" s="167"/>
      <c r="SCE668" s="167"/>
      <c r="SCF668" s="167"/>
      <c r="SCG668" s="167"/>
      <c r="SCH668" s="167"/>
      <c r="SCI668" s="167"/>
      <c r="SCJ668" s="167"/>
      <c r="SCK668" s="167"/>
      <c r="SCL668" s="167"/>
      <c r="SCM668" s="167"/>
      <c r="SCN668" s="167"/>
      <c r="SCO668" s="167"/>
      <c r="SCP668" s="167"/>
      <c r="SCQ668" s="167"/>
      <c r="SCR668" s="167"/>
      <c r="SCS668" s="167"/>
      <c r="SCT668" s="167"/>
      <c r="SCU668" s="167"/>
      <c r="SCV668" s="167"/>
      <c r="SCW668" s="167"/>
      <c r="SCX668" s="167"/>
      <c r="SCY668" s="167"/>
      <c r="SCZ668" s="167"/>
      <c r="SDA668" s="167"/>
      <c r="SDB668" s="167"/>
      <c r="SDC668" s="167"/>
      <c r="SDD668" s="167"/>
      <c r="SDE668" s="167"/>
      <c r="SDF668" s="167"/>
      <c r="SDG668" s="167"/>
      <c r="SDH668" s="167"/>
      <c r="SDI668" s="167"/>
      <c r="SDJ668" s="167"/>
      <c r="SDK668" s="167"/>
      <c r="SDL668" s="167"/>
      <c r="SDM668" s="167"/>
      <c r="SDN668" s="167"/>
      <c r="SDO668" s="167"/>
      <c r="SDP668" s="167"/>
      <c r="SDQ668" s="167"/>
      <c r="SDR668" s="167"/>
      <c r="SDS668" s="167"/>
      <c r="SDT668" s="167"/>
      <c r="SDU668" s="167"/>
      <c r="SDV668" s="167"/>
      <c r="SDW668" s="167"/>
      <c r="SDX668" s="167"/>
      <c r="SDY668" s="167"/>
      <c r="SDZ668" s="167"/>
      <c r="SEA668" s="167"/>
      <c r="SEB668" s="167"/>
      <c r="SEC668" s="167"/>
      <c r="SED668" s="167"/>
      <c r="SEE668" s="167"/>
      <c r="SEF668" s="167"/>
      <c r="SEG668" s="167"/>
      <c r="SEH668" s="167"/>
      <c r="SEI668" s="167"/>
      <c r="SEJ668" s="167"/>
      <c r="SEK668" s="167"/>
      <c r="SEL668" s="167"/>
      <c r="SEM668" s="167"/>
      <c r="SEN668" s="167"/>
      <c r="SEO668" s="167"/>
      <c r="SEP668" s="167"/>
      <c r="SEQ668" s="167"/>
      <c r="SER668" s="167"/>
      <c r="SES668" s="167"/>
      <c r="SET668" s="167"/>
      <c r="SEU668" s="167"/>
      <c r="SEV668" s="167"/>
      <c r="SEW668" s="167"/>
      <c r="SEX668" s="167"/>
      <c r="SEY668" s="167"/>
      <c r="SEZ668" s="167"/>
      <c r="SFA668" s="167"/>
      <c r="SFB668" s="167"/>
      <c r="SFC668" s="167"/>
      <c r="SFD668" s="167"/>
      <c r="SFE668" s="167"/>
      <c r="SFF668" s="167"/>
      <c r="SFG668" s="167"/>
      <c r="SFH668" s="167"/>
      <c r="SFI668" s="167"/>
      <c r="SFJ668" s="167"/>
      <c r="SFK668" s="167"/>
      <c r="SFL668" s="167"/>
      <c r="SFM668" s="167"/>
      <c r="SFN668" s="167"/>
      <c r="SFO668" s="167"/>
      <c r="SFP668" s="167"/>
      <c r="SFQ668" s="167"/>
      <c r="SFR668" s="167"/>
      <c r="SFS668" s="167"/>
      <c r="SFT668" s="167"/>
      <c r="SFU668" s="167"/>
      <c r="SFV668" s="167"/>
      <c r="SFW668" s="167"/>
      <c r="SFX668" s="167"/>
      <c r="SFY668" s="167"/>
      <c r="SFZ668" s="167"/>
      <c r="SGA668" s="167"/>
      <c r="SGB668" s="167"/>
      <c r="SGC668" s="167"/>
      <c r="SGD668" s="167"/>
      <c r="SGE668" s="167"/>
      <c r="SGF668" s="167"/>
      <c r="SGG668" s="167"/>
      <c r="SGH668" s="167"/>
      <c r="SGI668" s="167"/>
      <c r="SGJ668" s="167"/>
      <c r="SGK668" s="167"/>
      <c r="SGL668" s="167"/>
      <c r="SGM668" s="167"/>
      <c r="SGN668" s="167"/>
      <c r="SGO668" s="167"/>
      <c r="SGP668" s="167"/>
      <c r="SGQ668" s="167"/>
      <c r="SGR668" s="167"/>
      <c r="SGS668" s="167"/>
      <c r="SGT668" s="167"/>
      <c r="SGU668" s="167"/>
      <c r="SGV668" s="167"/>
      <c r="SGW668" s="167"/>
      <c r="SGX668" s="167"/>
      <c r="SGY668" s="167"/>
      <c r="SGZ668" s="167"/>
      <c r="SHA668" s="167"/>
      <c r="SHB668" s="167"/>
      <c r="SHC668" s="167"/>
      <c r="SHD668" s="167"/>
      <c r="SHE668" s="167"/>
      <c r="SHF668" s="167"/>
      <c r="SHG668" s="167"/>
      <c r="SHH668" s="167"/>
      <c r="SHI668" s="167"/>
      <c r="SHJ668" s="167"/>
      <c r="SHK668" s="167"/>
      <c r="SHL668" s="167"/>
      <c r="SHM668" s="167"/>
      <c r="SHN668" s="167"/>
      <c r="SHO668" s="167"/>
      <c r="SHP668" s="167"/>
      <c r="SHQ668" s="167"/>
      <c r="SHR668" s="167"/>
      <c r="SHS668" s="167"/>
      <c r="SHT668" s="167"/>
      <c r="SHU668" s="167"/>
      <c r="SHV668" s="167"/>
      <c r="SHW668" s="167"/>
      <c r="SHX668" s="167"/>
      <c r="SHY668" s="167"/>
      <c r="SHZ668" s="167"/>
      <c r="SIA668" s="167"/>
      <c r="SIB668" s="167"/>
      <c r="SIC668" s="167"/>
      <c r="SID668" s="167"/>
      <c r="SIE668" s="167"/>
      <c r="SIF668" s="167"/>
      <c r="SIG668" s="167"/>
      <c r="SIH668" s="167"/>
      <c r="SII668" s="167"/>
      <c r="SIJ668" s="167"/>
      <c r="SIK668" s="167"/>
      <c r="SIL668" s="167"/>
      <c r="SIM668" s="167"/>
      <c r="SIN668" s="167"/>
      <c r="SIO668" s="167"/>
      <c r="SIP668" s="167"/>
      <c r="SIQ668" s="167"/>
      <c r="SIR668" s="167"/>
      <c r="SIS668" s="167"/>
      <c r="SIT668" s="167"/>
      <c r="SIU668" s="167"/>
      <c r="SIV668" s="167"/>
      <c r="SIW668" s="167"/>
      <c r="SIX668" s="167"/>
      <c r="SIY668" s="167"/>
      <c r="SIZ668" s="167"/>
      <c r="SJA668" s="167"/>
      <c r="SJB668" s="167"/>
      <c r="SJC668" s="167"/>
      <c r="SJD668" s="167"/>
      <c r="SJE668" s="167"/>
      <c r="SJF668" s="167"/>
      <c r="SJG668" s="167"/>
      <c r="SJH668" s="167"/>
      <c r="SJI668" s="167"/>
      <c r="SJJ668" s="167"/>
      <c r="SJK668" s="167"/>
      <c r="SJL668" s="167"/>
      <c r="SJM668" s="167"/>
      <c r="SJN668" s="167"/>
      <c r="SJO668" s="167"/>
      <c r="SJP668" s="167"/>
      <c r="SJQ668" s="167"/>
      <c r="SJR668" s="167"/>
      <c r="SJS668" s="167"/>
      <c r="SJT668" s="167"/>
      <c r="SJU668" s="167"/>
      <c r="SJV668" s="167"/>
      <c r="SJW668" s="167"/>
      <c r="SJX668" s="167"/>
      <c r="SJY668" s="167"/>
      <c r="SJZ668" s="167"/>
      <c r="SKA668" s="167"/>
      <c r="SKB668" s="167"/>
      <c r="SKC668" s="167"/>
      <c r="SKD668" s="167"/>
      <c r="SKE668" s="167"/>
      <c r="SKF668" s="167"/>
      <c r="SKG668" s="167"/>
      <c r="SKH668" s="167"/>
      <c r="SKI668" s="167"/>
      <c r="SKJ668" s="167"/>
      <c r="SKK668" s="167"/>
      <c r="SKL668" s="167"/>
      <c r="SKM668" s="167"/>
      <c r="SKN668" s="167"/>
      <c r="SKO668" s="167"/>
      <c r="SKP668" s="167"/>
      <c r="SKQ668" s="167"/>
      <c r="SKR668" s="167"/>
      <c r="SKS668" s="167"/>
      <c r="SKT668" s="167"/>
      <c r="SKU668" s="167"/>
      <c r="SKV668" s="167"/>
      <c r="SKW668" s="167"/>
      <c r="SKX668" s="167"/>
      <c r="SKY668" s="167"/>
      <c r="SKZ668" s="167"/>
      <c r="SLA668" s="167"/>
      <c r="SLB668" s="167"/>
      <c r="SLC668" s="167"/>
      <c r="SLD668" s="167"/>
      <c r="SLE668" s="167"/>
      <c r="SLF668" s="167"/>
      <c r="SLG668" s="167"/>
      <c r="SLH668" s="167"/>
      <c r="SLI668" s="167"/>
      <c r="SLJ668" s="167"/>
      <c r="SLK668" s="167"/>
      <c r="SLL668" s="167"/>
      <c r="SLM668" s="167"/>
      <c r="SLN668" s="167"/>
      <c r="SLO668" s="167"/>
      <c r="SLP668" s="167"/>
      <c r="SLQ668" s="167"/>
      <c r="SLR668" s="167"/>
      <c r="SLS668" s="167"/>
      <c r="SLT668" s="167"/>
      <c r="SLU668" s="167"/>
      <c r="SLV668" s="167"/>
      <c r="SLW668" s="167"/>
      <c r="SLX668" s="167"/>
      <c r="SLY668" s="167"/>
      <c r="SLZ668" s="167"/>
      <c r="SMA668" s="167"/>
      <c r="SMB668" s="167"/>
      <c r="SMC668" s="167"/>
      <c r="SMD668" s="167"/>
      <c r="SME668" s="167"/>
      <c r="SMF668" s="167"/>
      <c r="SMG668" s="167"/>
      <c r="SMH668" s="167"/>
      <c r="SMI668" s="167"/>
      <c r="SMJ668" s="167"/>
      <c r="SMK668" s="167"/>
      <c r="SML668" s="167"/>
      <c r="SMM668" s="167"/>
      <c r="SMN668" s="167"/>
      <c r="SMO668" s="167"/>
      <c r="SMP668" s="167"/>
      <c r="SMQ668" s="167"/>
      <c r="SMR668" s="167"/>
      <c r="SMS668" s="167"/>
      <c r="SMT668" s="167"/>
      <c r="SMU668" s="167"/>
      <c r="SMV668" s="167"/>
      <c r="SMW668" s="167"/>
      <c r="SMX668" s="167"/>
      <c r="SMY668" s="167"/>
      <c r="SMZ668" s="167"/>
      <c r="SNA668" s="167"/>
      <c r="SNB668" s="167"/>
      <c r="SNC668" s="167"/>
      <c r="SND668" s="167"/>
      <c r="SNE668" s="167"/>
      <c r="SNF668" s="167"/>
      <c r="SNG668" s="167"/>
      <c r="SNH668" s="167"/>
      <c r="SNI668" s="167"/>
      <c r="SNJ668" s="167"/>
      <c r="SNK668" s="167"/>
      <c r="SNL668" s="167"/>
      <c r="SNM668" s="167"/>
      <c r="SNN668" s="167"/>
      <c r="SNO668" s="167"/>
      <c r="SNP668" s="167"/>
      <c r="SNQ668" s="167"/>
      <c r="SNR668" s="167"/>
      <c r="SNS668" s="167"/>
      <c r="SNT668" s="167"/>
      <c r="SNU668" s="167"/>
      <c r="SNV668" s="167"/>
      <c r="SNW668" s="167"/>
      <c r="SNX668" s="167"/>
      <c r="SNY668" s="167"/>
      <c r="SNZ668" s="167"/>
      <c r="SOA668" s="167"/>
      <c r="SOB668" s="167"/>
      <c r="SOC668" s="167"/>
      <c r="SOD668" s="167"/>
      <c r="SOE668" s="167"/>
      <c r="SOF668" s="167"/>
      <c r="SOG668" s="167"/>
      <c r="SOH668" s="167"/>
      <c r="SOI668" s="167"/>
      <c r="SOJ668" s="167"/>
      <c r="SOK668" s="167"/>
      <c r="SOL668" s="167"/>
      <c r="SOM668" s="167"/>
      <c r="SON668" s="167"/>
      <c r="SOO668" s="167"/>
      <c r="SOP668" s="167"/>
      <c r="SOQ668" s="167"/>
      <c r="SOR668" s="167"/>
      <c r="SOS668" s="167"/>
      <c r="SOT668" s="167"/>
      <c r="SOU668" s="167"/>
      <c r="SOV668" s="167"/>
      <c r="SOW668" s="167"/>
      <c r="SOX668" s="167"/>
      <c r="SOY668" s="167"/>
      <c r="SOZ668" s="167"/>
      <c r="SPA668" s="167"/>
      <c r="SPB668" s="167"/>
      <c r="SPC668" s="167"/>
      <c r="SPD668" s="167"/>
      <c r="SPE668" s="167"/>
      <c r="SPF668" s="167"/>
      <c r="SPG668" s="167"/>
      <c r="SPH668" s="167"/>
      <c r="SPI668" s="167"/>
      <c r="SPJ668" s="167"/>
      <c r="SPK668" s="167"/>
      <c r="SPL668" s="167"/>
      <c r="SPM668" s="167"/>
      <c r="SPN668" s="167"/>
      <c r="SPO668" s="167"/>
      <c r="SPP668" s="167"/>
      <c r="SPQ668" s="167"/>
      <c r="SPR668" s="167"/>
      <c r="SPS668" s="167"/>
      <c r="SPT668" s="167"/>
      <c r="SPU668" s="167"/>
      <c r="SPV668" s="167"/>
      <c r="SPW668" s="167"/>
      <c r="SPX668" s="167"/>
      <c r="SPY668" s="167"/>
      <c r="SPZ668" s="167"/>
      <c r="SQA668" s="167"/>
      <c r="SQB668" s="167"/>
      <c r="SQC668" s="167"/>
      <c r="SQD668" s="167"/>
      <c r="SQE668" s="167"/>
      <c r="SQF668" s="167"/>
      <c r="SQG668" s="167"/>
      <c r="SQH668" s="167"/>
      <c r="SQI668" s="167"/>
      <c r="SQJ668" s="167"/>
      <c r="SQK668" s="167"/>
      <c r="SQL668" s="167"/>
      <c r="SQM668" s="167"/>
      <c r="SQN668" s="167"/>
      <c r="SQO668" s="167"/>
      <c r="SQP668" s="167"/>
      <c r="SQQ668" s="167"/>
      <c r="SQR668" s="167"/>
      <c r="SQS668" s="167"/>
      <c r="SQT668" s="167"/>
      <c r="SQU668" s="167"/>
      <c r="SQV668" s="167"/>
      <c r="SQW668" s="167"/>
      <c r="SQX668" s="167"/>
      <c r="SQY668" s="167"/>
      <c r="SQZ668" s="167"/>
      <c r="SRA668" s="167"/>
      <c r="SRB668" s="167"/>
      <c r="SRC668" s="167"/>
      <c r="SRD668" s="167"/>
      <c r="SRE668" s="167"/>
      <c r="SRF668" s="167"/>
      <c r="SRG668" s="167"/>
      <c r="SRH668" s="167"/>
      <c r="SRI668" s="167"/>
      <c r="SRJ668" s="167"/>
      <c r="SRK668" s="167"/>
      <c r="SRL668" s="167"/>
      <c r="SRM668" s="167"/>
      <c r="SRN668" s="167"/>
      <c r="SRO668" s="167"/>
      <c r="SRP668" s="167"/>
      <c r="SRQ668" s="167"/>
      <c r="SRR668" s="167"/>
      <c r="SRS668" s="167"/>
      <c r="SRT668" s="167"/>
      <c r="SRU668" s="167"/>
      <c r="SRV668" s="167"/>
      <c r="SRW668" s="167"/>
      <c r="SRX668" s="167"/>
      <c r="SRY668" s="167"/>
      <c r="SRZ668" s="167"/>
      <c r="SSA668" s="167"/>
      <c r="SSB668" s="167"/>
      <c r="SSC668" s="167"/>
      <c r="SSD668" s="167"/>
      <c r="SSE668" s="167"/>
      <c r="SSF668" s="167"/>
      <c r="SSG668" s="167"/>
      <c r="SSH668" s="167"/>
      <c r="SSI668" s="167"/>
      <c r="SSJ668" s="167"/>
      <c r="SSK668" s="167"/>
      <c r="SSL668" s="167"/>
      <c r="SSM668" s="167"/>
      <c r="SSN668" s="167"/>
      <c r="SSO668" s="167"/>
      <c r="SSP668" s="167"/>
      <c r="SSQ668" s="167"/>
      <c r="SSR668" s="167"/>
      <c r="SSS668" s="167"/>
      <c r="SST668" s="167"/>
      <c r="SSU668" s="167"/>
      <c r="SSV668" s="167"/>
      <c r="SSW668" s="167"/>
      <c r="SSX668" s="167"/>
      <c r="SSY668" s="167"/>
      <c r="SSZ668" s="167"/>
      <c r="STA668" s="167"/>
      <c r="STB668" s="167"/>
      <c r="STC668" s="167"/>
      <c r="STD668" s="167"/>
      <c r="STE668" s="167"/>
      <c r="STF668" s="167"/>
      <c r="STG668" s="167"/>
      <c r="STH668" s="167"/>
      <c r="STI668" s="167"/>
      <c r="STJ668" s="167"/>
      <c r="STK668" s="167"/>
      <c r="STL668" s="167"/>
      <c r="STM668" s="167"/>
      <c r="STN668" s="167"/>
      <c r="STO668" s="167"/>
      <c r="STP668" s="167"/>
      <c r="STQ668" s="167"/>
      <c r="STR668" s="167"/>
      <c r="STS668" s="167"/>
      <c r="STT668" s="167"/>
      <c r="STU668" s="167"/>
      <c r="STV668" s="167"/>
      <c r="STW668" s="167"/>
      <c r="STX668" s="167"/>
      <c r="STY668" s="167"/>
      <c r="STZ668" s="167"/>
      <c r="SUA668" s="167"/>
      <c r="SUB668" s="167"/>
      <c r="SUC668" s="167"/>
      <c r="SUD668" s="167"/>
      <c r="SUE668" s="167"/>
      <c r="SUF668" s="167"/>
      <c r="SUG668" s="167"/>
      <c r="SUH668" s="167"/>
      <c r="SUI668" s="167"/>
      <c r="SUJ668" s="167"/>
      <c r="SUK668" s="167"/>
      <c r="SUL668" s="167"/>
      <c r="SUM668" s="167"/>
      <c r="SUN668" s="167"/>
      <c r="SUO668" s="167"/>
      <c r="SUP668" s="167"/>
      <c r="SUQ668" s="167"/>
      <c r="SUR668" s="167"/>
      <c r="SUS668" s="167"/>
      <c r="SUT668" s="167"/>
      <c r="SUU668" s="167"/>
      <c r="SUV668" s="167"/>
      <c r="SUW668" s="167"/>
      <c r="SUX668" s="167"/>
      <c r="SUY668" s="167"/>
      <c r="SUZ668" s="167"/>
      <c r="SVA668" s="167"/>
      <c r="SVB668" s="167"/>
      <c r="SVC668" s="167"/>
      <c r="SVD668" s="167"/>
      <c r="SVE668" s="167"/>
      <c r="SVF668" s="167"/>
      <c r="SVG668" s="167"/>
      <c r="SVH668" s="167"/>
      <c r="SVI668" s="167"/>
      <c r="SVJ668" s="167"/>
      <c r="SVK668" s="167"/>
      <c r="SVL668" s="167"/>
      <c r="SVM668" s="167"/>
      <c r="SVN668" s="167"/>
      <c r="SVO668" s="167"/>
      <c r="SVP668" s="167"/>
      <c r="SVQ668" s="167"/>
      <c r="SVR668" s="167"/>
      <c r="SVS668" s="167"/>
      <c r="SVT668" s="167"/>
      <c r="SVU668" s="167"/>
      <c r="SVV668" s="167"/>
      <c r="SVW668" s="167"/>
      <c r="SVX668" s="167"/>
      <c r="SVY668" s="167"/>
      <c r="SVZ668" s="167"/>
      <c r="SWA668" s="167"/>
      <c r="SWB668" s="167"/>
      <c r="SWC668" s="167"/>
      <c r="SWD668" s="167"/>
      <c r="SWE668" s="167"/>
      <c r="SWF668" s="167"/>
      <c r="SWG668" s="167"/>
      <c r="SWH668" s="167"/>
      <c r="SWI668" s="167"/>
      <c r="SWJ668" s="167"/>
      <c r="SWK668" s="167"/>
      <c r="SWL668" s="167"/>
      <c r="SWM668" s="167"/>
      <c r="SWN668" s="167"/>
      <c r="SWO668" s="167"/>
      <c r="SWP668" s="167"/>
      <c r="SWQ668" s="167"/>
      <c r="SWR668" s="167"/>
      <c r="SWS668" s="167"/>
      <c r="SWT668" s="167"/>
      <c r="SWU668" s="167"/>
      <c r="SWV668" s="167"/>
      <c r="SWW668" s="167"/>
      <c r="SWX668" s="167"/>
      <c r="SWY668" s="167"/>
      <c r="SWZ668" s="167"/>
      <c r="SXA668" s="167"/>
      <c r="SXB668" s="167"/>
      <c r="SXC668" s="167"/>
      <c r="SXD668" s="167"/>
      <c r="SXE668" s="167"/>
      <c r="SXF668" s="167"/>
      <c r="SXG668" s="167"/>
      <c r="SXH668" s="167"/>
      <c r="SXI668" s="167"/>
      <c r="SXJ668" s="167"/>
      <c r="SXK668" s="167"/>
      <c r="SXL668" s="167"/>
      <c r="SXM668" s="167"/>
      <c r="SXN668" s="167"/>
      <c r="SXO668" s="167"/>
      <c r="SXP668" s="167"/>
      <c r="SXQ668" s="167"/>
      <c r="SXR668" s="167"/>
      <c r="SXS668" s="167"/>
      <c r="SXT668" s="167"/>
      <c r="SXU668" s="167"/>
      <c r="SXV668" s="167"/>
      <c r="SXW668" s="167"/>
      <c r="SXX668" s="167"/>
      <c r="SXY668" s="167"/>
      <c r="SXZ668" s="167"/>
      <c r="SYA668" s="167"/>
      <c r="SYB668" s="167"/>
      <c r="SYC668" s="167"/>
      <c r="SYD668" s="167"/>
      <c r="SYE668" s="167"/>
      <c r="SYF668" s="167"/>
      <c r="SYG668" s="167"/>
      <c r="SYH668" s="167"/>
      <c r="SYI668" s="167"/>
      <c r="SYJ668" s="167"/>
      <c r="SYK668" s="167"/>
      <c r="SYL668" s="167"/>
      <c r="SYM668" s="167"/>
      <c r="SYN668" s="167"/>
      <c r="SYO668" s="167"/>
      <c r="SYP668" s="167"/>
      <c r="SYQ668" s="167"/>
      <c r="SYR668" s="167"/>
      <c r="SYS668" s="167"/>
      <c r="SYT668" s="167"/>
      <c r="SYU668" s="167"/>
      <c r="SYV668" s="167"/>
      <c r="SYW668" s="167"/>
      <c r="SYX668" s="167"/>
      <c r="SYY668" s="167"/>
      <c r="SYZ668" s="167"/>
      <c r="SZA668" s="167"/>
      <c r="SZB668" s="167"/>
      <c r="SZC668" s="167"/>
      <c r="SZD668" s="167"/>
      <c r="SZE668" s="167"/>
      <c r="SZF668" s="167"/>
      <c r="SZG668" s="167"/>
      <c r="SZH668" s="167"/>
      <c r="SZI668" s="167"/>
      <c r="SZJ668" s="167"/>
      <c r="SZK668" s="167"/>
      <c r="SZL668" s="167"/>
      <c r="SZM668" s="167"/>
      <c r="SZN668" s="167"/>
      <c r="SZO668" s="167"/>
      <c r="SZP668" s="167"/>
      <c r="SZQ668" s="167"/>
      <c r="SZR668" s="167"/>
      <c r="SZS668" s="167"/>
      <c r="SZT668" s="167"/>
      <c r="SZU668" s="167"/>
      <c r="SZV668" s="167"/>
      <c r="SZW668" s="167"/>
      <c r="SZX668" s="167"/>
      <c r="SZY668" s="167"/>
      <c r="SZZ668" s="167"/>
      <c r="TAA668" s="167"/>
      <c r="TAB668" s="167"/>
      <c r="TAC668" s="167"/>
      <c r="TAD668" s="167"/>
      <c r="TAE668" s="167"/>
      <c r="TAF668" s="167"/>
      <c r="TAG668" s="167"/>
      <c r="TAH668" s="167"/>
      <c r="TAI668" s="167"/>
      <c r="TAJ668" s="167"/>
      <c r="TAK668" s="167"/>
      <c r="TAL668" s="167"/>
      <c r="TAM668" s="167"/>
      <c r="TAN668" s="167"/>
      <c r="TAO668" s="167"/>
      <c r="TAP668" s="167"/>
      <c r="TAQ668" s="167"/>
      <c r="TAR668" s="167"/>
      <c r="TAS668" s="167"/>
      <c r="TAT668" s="167"/>
      <c r="TAU668" s="167"/>
      <c r="TAV668" s="167"/>
      <c r="TAW668" s="167"/>
      <c r="TAX668" s="167"/>
      <c r="TAY668" s="167"/>
      <c r="TAZ668" s="167"/>
      <c r="TBA668" s="167"/>
      <c r="TBB668" s="167"/>
      <c r="TBC668" s="167"/>
      <c r="TBD668" s="167"/>
      <c r="TBE668" s="167"/>
      <c r="TBF668" s="167"/>
      <c r="TBG668" s="167"/>
      <c r="TBH668" s="167"/>
      <c r="TBI668" s="167"/>
      <c r="TBJ668" s="167"/>
      <c r="TBK668" s="167"/>
      <c r="TBL668" s="167"/>
      <c r="TBM668" s="167"/>
      <c r="TBN668" s="167"/>
      <c r="TBO668" s="167"/>
      <c r="TBP668" s="167"/>
      <c r="TBQ668" s="167"/>
      <c r="TBR668" s="167"/>
      <c r="TBS668" s="167"/>
      <c r="TBT668" s="167"/>
      <c r="TBU668" s="167"/>
      <c r="TBV668" s="167"/>
      <c r="TBW668" s="167"/>
      <c r="TBX668" s="167"/>
      <c r="TBY668" s="167"/>
      <c r="TBZ668" s="167"/>
      <c r="TCA668" s="167"/>
      <c r="TCB668" s="167"/>
      <c r="TCC668" s="167"/>
      <c r="TCD668" s="167"/>
      <c r="TCE668" s="167"/>
      <c r="TCF668" s="167"/>
      <c r="TCG668" s="167"/>
      <c r="TCH668" s="167"/>
      <c r="TCI668" s="167"/>
      <c r="TCJ668" s="167"/>
      <c r="TCK668" s="167"/>
      <c r="TCL668" s="167"/>
      <c r="TCM668" s="167"/>
      <c r="TCN668" s="167"/>
      <c r="TCO668" s="167"/>
      <c r="TCP668" s="167"/>
      <c r="TCQ668" s="167"/>
      <c r="TCR668" s="167"/>
      <c r="TCS668" s="167"/>
      <c r="TCT668" s="167"/>
      <c r="TCU668" s="167"/>
      <c r="TCV668" s="167"/>
      <c r="TCW668" s="167"/>
      <c r="TCX668" s="167"/>
      <c r="TCY668" s="167"/>
      <c r="TCZ668" s="167"/>
      <c r="TDA668" s="167"/>
      <c r="TDB668" s="167"/>
      <c r="TDC668" s="167"/>
      <c r="TDD668" s="167"/>
      <c r="TDE668" s="167"/>
      <c r="TDF668" s="167"/>
      <c r="TDG668" s="167"/>
      <c r="TDH668" s="167"/>
      <c r="TDI668" s="167"/>
      <c r="TDJ668" s="167"/>
      <c r="TDK668" s="167"/>
      <c r="TDL668" s="167"/>
      <c r="TDM668" s="167"/>
      <c r="TDN668" s="167"/>
      <c r="TDO668" s="167"/>
      <c r="TDP668" s="167"/>
      <c r="TDQ668" s="167"/>
      <c r="TDR668" s="167"/>
      <c r="TDS668" s="167"/>
      <c r="TDT668" s="167"/>
      <c r="TDU668" s="167"/>
      <c r="TDV668" s="167"/>
      <c r="TDW668" s="167"/>
      <c r="TDX668" s="167"/>
      <c r="TDY668" s="167"/>
      <c r="TDZ668" s="167"/>
      <c r="TEA668" s="167"/>
      <c r="TEB668" s="167"/>
      <c r="TEC668" s="167"/>
      <c r="TED668" s="167"/>
      <c r="TEE668" s="167"/>
      <c r="TEF668" s="167"/>
      <c r="TEG668" s="167"/>
      <c r="TEH668" s="167"/>
      <c r="TEI668" s="167"/>
      <c r="TEJ668" s="167"/>
      <c r="TEK668" s="167"/>
      <c r="TEL668" s="167"/>
      <c r="TEM668" s="167"/>
      <c r="TEN668" s="167"/>
      <c r="TEO668" s="167"/>
      <c r="TEP668" s="167"/>
      <c r="TEQ668" s="167"/>
      <c r="TER668" s="167"/>
      <c r="TES668" s="167"/>
      <c r="TET668" s="167"/>
      <c r="TEU668" s="167"/>
      <c r="TEV668" s="167"/>
      <c r="TEW668" s="167"/>
      <c r="TEX668" s="167"/>
      <c r="TEY668" s="167"/>
      <c r="TEZ668" s="167"/>
      <c r="TFA668" s="167"/>
      <c r="TFB668" s="167"/>
      <c r="TFC668" s="167"/>
      <c r="TFD668" s="167"/>
      <c r="TFE668" s="167"/>
      <c r="TFF668" s="167"/>
      <c r="TFG668" s="167"/>
      <c r="TFH668" s="167"/>
      <c r="TFI668" s="167"/>
      <c r="TFJ668" s="167"/>
      <c r="TFK668" s="167"/>
      <c r="TFL668" s="167"/>
      <c r="TFM668" s="167"/>
      <c r="TFN668" s="167"/>
      <c r="TFO668" s="167"/>
      <c r="TFP668" s="167"/>
      <c r="TFQ668" s="167"/>
      <c r="TFR668" s="167"/>
      <c r="TFS668" s="167"/>
      <c r="TFT668" s="167"/>
      <c r="TFU668" s="167"/>
      <c r="TFV668" s="167"/>
      <c r="TFW668" s="167"/>
      <c r="TFX668" s="167"/>
      <c r="TFY668" s="167"/>
      <c r="TFZ668" s="167"/>
      <c r="TGA668" s="167"/>
      <c r="TGB668" s="167"/>
      <c r="TGC668" s="167"/>
      <c r="TGD668" s="167"/>
      <c r="TGE668" s="167"/>
      <c r="TGF668" s="167"/>
      <c r="TGG668" s="167"/>
      <c r="TGH668" s="167"/>
      <c r="TGI668" s="167"/>
      <c r="TGJ668" s="167"/>
      <c r="TGK668" s="167"/>
      <c r="TGL668" s="167"/>
      <c r="TGM668" s="167"/>
      <c r="TGN668" s="167"/>
      <c r="TGO668" s="167"/>
      <c r="TGP668" s="167"/>
      <c r="TGQ668" s="167"/>
      <c r="TGR668" s="167"/>
      <c r="TGS668" s="167"/>
      <c r="TGT668" s="167"/>
      <c r="TGU668" s="167"/>
      <c r="TGV668" s="167"/>
      <c r="TGW668" s="167"/>
      <c r="TGX668" s="167"/>
      <c r="TGY668" s="167"/>
      <c r="TGZ668" s="167"/>
      <c r="THA668" s="167"/>
      <c r="THB668" s="167"/>
      <c r="THC668" s="167"/>
      <c r="THD668" s="167"/>
      <c r="THE668" s="167"/>
      <c r="THF668" s="167"/>
      <c r="THG668" s="167"/>
      <c r="THH668" s="167"/>
      <c r="THI668" s="167"/>
      <c r="THJ668" s="167"/>
      <c r="THK668" s="167"/>
      <c r="THL668" s="167"/>
      <c r="THM668" s="167"/>
      <c r="THN668" s="167"/>
      <c r="THO668" s="167"/>
      <c r="THP668" s="167"/>
      <c r="THQ668" s="167"/>
      <c r="THR668" s="167"/>
      <c r="THS668" s="167"/>
      <c r="THT668" s="167"/>
      <c r="THU668" s="167"/>
      <c r="THV668" s="167"/>
      <c r="THW668" s="167"/>
      <c r="THX668" s="167"/>
      <c r="THY668" s="167"/>
      <c r="THZ668" s="167"/>
      <c r="TIA668" s="167"/>
      <c r="TIB668" s="167"/>
      <c r="TIC668" s="167"/>
      <c r="TID668" s="167"/>
      <c r="TIE668" s="167"/>
      <c r="TIF668" s="167"/>
      <c r="TIG668" s="167"/>
      <c r="TIH668" s="167"/>
      <c r="TII668" s="167"/>
      <c r="TIJ668" s="167"/>
      <c r="TIK668" s="167"/>
      <c r="TIL668" s="167"/>
      <c r="TIM668" s="167"/>
      <c r="TIN668" s="167"/>
      <c r="TIO668" s="167"/>
      <c r="TIP668" s="167"/>
      <c r="TIQ668" s="167"/>
      <c r="TIR668" s="167"/>
      <c r="TIS668" s="167"/>
      <c r="TIT668" s="167"/>
      <c r="TIU668" s="167"/>
      <c r="TIV668" s="167"/>
      <c r="TIW668" s="167"/>
      <c r="TIX668" s="167"/>
      <c r="TIY668" s="167"/>
      <c r="TIZ668" s="167"/>
      <c r="TJA668" s="167"/>
      <c r="TJB668" s="167"/>
      <c r="TJC668" s="167"/>
      <c r="TJD668" s="167"/>
      <c r="TJE668" s="167"/>
      <c r="TJF668" s="167"/>
      <c r="TJG668" s="167"/>
      <c r="TJH668" s="167"/>
      <c r="TJI668" s="167"/>
      <c r="TJJ668" s="167"/>
      <c r="TJK668" s="167"/>
      <c r="TJL668" s="167"/>
      <c r="TJM668" s="167"/>
      <c r="TJN668" s="167"/>
      <c r="TJO668" s="167"/>
      <c r="TJP668" s="167"/>
      <c r="TJQ668" s="167"/>
      <c r="TJR668" s="167"/>
      <c r="TJS668" s="167"/>
      <c r="TJT668" s="167"/>
      <c r="TJU668" s="167"/>
      <c r="TJV668" s="167"/>
      <c r="TJW668" s="167"/>
      <c r="TJX668" s="167"/>
      <c r="TJY668" s="167"/>
      <c r="TJZ668" s="167"/>
      <c r="TKA668" s="167"/>
      <c r="TKB668" s="167"/>
      <c r="TKC668" s="167"/>
      <c r="TKD668" s="167"/>
      <c r="TKE668" s="167"/>
      <c r="TKF668" s="167"/>
      <c r="TKG668" s="167"/>
      <c r="TKH668" s="167"/>
      <c r="TKI668" s="167"/>
      <c r="TKJ668" s="167"/>
      <c r="TKK668" s="167"/>
      <c r="TKL668" s="167"/>
      <c r="TKM668" s="167"/>
      <c r="TKN668" s="167"/>
      <c r="TKO668" s="167"/>
      <c r="TKP668" s="167"/>
      <c r="TKQ668" s="167"/>
      <c r="TKR668" s="167"/>
      <c r="TKS668" s="167"/>
      <c r="TKT668" s="167"/>
      <c r="TKU668" s="167"/>
      <c r="TKV668" s="167"/>
      <c r="TKW668" s="167"/>
      <c r="TKX668" s="167"/>
      <c r="TKY668" s="167"/>
      <c r="TKZ668" s="167"/>
      <c r="TLA668" s="167"/>
      <c r="TLB668" s="167"/>
      <c r="TLC668" s="167"/>
      <c r="TLD668" s="167"/>
      <c r="TLE668" s="167"/>
      <c r="TLF668" s="167"/>
      <c r="TLG668" s="167"/>
      <c r="TLH668" s="167"/>
      <c r="TLI668" s="167"/>
      <c r="TLJ668" s="167"/>
      <c r="TLK668" s="167"/>
      <c r="TLL668" s="167"/>
      <c r="TLM668" s="167"/>
      <c r="TLN668" s="167"/>
      <c r="TLO668" s="167"/>
      <c r="TLP668" s="167"/>
      <c r="TLQ668" s="167"/>
      <c r="TLR668" s="167"/>
      <c r="TLS668" s="167"/>
      <c r="TLT668" s="167"/>
      <c r="TLU668" s="167"/>
      <c r="TLV668" s="167"/>
      <c r="TLW668" s="167"/>
      <c r="TLX668" s="167"/>
      <c r="TLY668" s="167"/>
      <c r="TLZ668" s="167"/>
      <c r="TMA668" s="167"/>
      <c r="TMB668" s="167"/>
      <c r="TMC668" s="167"/>
      <c r="TMD668" s="167"/>
      <c r="TME668" s="167"/>
      <c r="TMF668" s="167"/>
      <c r="TMG668" s="167"/>
      <c r="TMH668" s="167"/>
      <c r="TMI668" s="167"/>
      <c r="TMJ668" s="167"/>
      <c r="TMK668" s="167"/>
      <c r="TML668" s="167"/>
      <c r="TMM668" s="167"/>
      <c r="TMN668" s="167"/>
      <c r="TMO668" s="167"/>
      <c r="TMP668" s="167"/>
      <c r="TMQ668" s="167"/>
      <c r="TMR668" s="167"/>
      <c r="TMS668" s="167"/>
      <c r="TMT668" s="167"/>
      <c r="TMU668" s="167"/>
      <c r="TMV668" s="167"/>
      <c r="TMW668" s="167"/>
      <c r="TMX668" s="167"/>
      <c r="TMY668" s="167"/>
      <c r="TMZ668" s="167"/>
      <c r="TNA668" s="167"/>
      <c r="TNB668" s="167"/>
      <c r="TNC668" s="167"/>
      <c r="TND668" s="167"/>
      <c r="TNE668" s="167"/>
      <c r="TNF668" s="167"/>
      <c r="TNG668" s="167"/>
      <c r="TNH668" s="167"/>
      <c r="TNI668" s="167"/>
      <c r="TNJ668" s="167"/>
      <c r="TNK668" s="167"/>
      <c r="TNL668" s="167"/>
      <c r="TNM668" s="167"/>
      <c r="TNN668" s="167"/>
      <c r="TNO668" s="167"/>
      <c r="TNP668" s="167"/>
      <c r="TNQ668" s="167"/>
      <c r="TNR668" s="167"/>
      <c r="TNS668" s="167"/>
      <c r="TNT668" s="167"/>
      <c r="TNU668" s="167"/>
      <c r="TNV668" s="167"/>
      <c r="TNW668" s="167"/>
      <c r="TNX668" s="167"/>
      <c r="TNY668" s="167"/>
      <c r="TNZ668" s="167"/>
      <c r="TOA668" s="167"/>
      <c r="TOB668" s="167"/>
      <c r="TOC668" s="167"/>
      <c r="TOD668" s="167"/>
      <c r="TOE668" s="167"/>
      <c r="TOF668" s="167"/>
      <c r="TOG668" s="167"/>
      <c r="TOH668" s="167"/>
      <c r="TOI668" s="167"/>
      <c r="TOJ668" s="167"/>
      <c r="TOK668" s="167"/>
      <c r="TOL668" s="167"/>
      <c r="TOM668" s="167"/>
      <c r="TON668" s="167"/>
      <c r="TOO668" s="167"/>
      <c r="TOP668" s="167"/>
      <c r="TOQ668" s="167"/>
      <c r="TOR668" s="167"/>
      <c r="TOS668" s="167"/>
      <c r="TOT668" s="167"/>
      <c r="TOU668" s="167"/>
      <c r="TOV668" s="167"/>
      <c r="TOW668" s="167"/>
      <c r="TOX668" s="167"/>
      <c r="TOY668" s="167"/>
      <c r="TOZ668" s="167"/>
      <c r="TPA668" s="167"/>
      <c r="TPB668" s="167"/>
      <c r="TPC668" s="167"/>
      <c r="TPD668" s="167"/>
      <c r="TPE668" s="167"/>
      <c r="TPF668" s="167"/>
      <c r="TPG668" s="167"/>
      <c r="TPH668" s="167"/>
      <c r="TPI668" s="167"/>
      <c r="TPJ668" s="167"/>
      <c r="TPK668" s="167"/>
      <c r="TPL668" s="167"/>
      <c r="TPM668" s="167"/>
      <c r="TPN668" s="167"/>
      <c r="TPO668" s="167"/>
      <c r="TPP668" s="167"/>
      <c r="TPQ668" s="167"/>
      <c r="TPR668" s="167"/>
      <c r="TPS668" s="167"/>
      <c r="TPT668" s="167"/>
      <c r="TPU668" s="167"/>
      <c r="TPV668" s="167"/>
      <c r="TPW668" s="167"/>
      <c r="TPX668" s="167"/>
      <c r="TPY668" s="167"/>
      <c r="TPZ668" s="167"/>
      <c r="TQA668" s="167"/>
      <c r="TQB668" s="167"/>
      <c r="TQC668" s="167"/>
      <c r="TQD668" s="167"/>
      <c r="TQE668" s="167"/>
      <c r="TQF668" s="167"/>
      <c r="TQG668" s="167"/>
      <c r="TQH668" s="167"/>
      <c r="TQI668" s="167"/>
      <c r="TQJ668" s="167"/>
      <c r="TQK668" s="167"/>
      <c r="TQL668" s="167"/>
      <c r="TQM668" s="167"/>
      <c r="TQN668" s="167"/>
      <c r="TQO668" s="167"/>
      <c r="TQP668" s="167"/>
      <c r="TQQ668" s="167"/>
      <c r="TQR668" s="167"/>
      <c r="TQS668" s="167"/>
      <c r="TQT668" s="167"/>
      <c r="TQU668" s="167"/>
      <c r="TQV668" s="167"/>
      <c r="TQW668" s="167"/>
      <c r="TQX668" s="167"/>
      <c r="TQY668" s="167"/>
      <c r="TQZ668" s="167"/>
      <c r="TRA668" s="167"/>
      <c r="TRB668" s="167"/>
      <c r="TRC668" s="167"/>
      <c r="TRD668" s="167"/>
      <c r="TRE668" s="167"/>
      <c r="TRF668" s="167"/>
      <c r="TRG668" s="167"/>
      <c r="TRH668" s="167"/>
      <c r="TRI668" s="167"/>
      <c r="TRJ668" s="167"/>
      <c r="TRK668" s="167"/>
      <c r="TRL668" s="167"/>
      <c r="TRM668" s="167"/>
      <c r="TRN668" s="167"/>
      <c r="TRO668" s="167"/>
      <c r="TRP668" s="167"/>
      <c r="TRQ668" s="167"/>
      <c r="TRR668" s="167"/>
      <c r="TRS668" s="167"/>
      <c r="TRT668" s="167"/>
      <c r="TRU668" s="167"/>
      <c r="TRV668" s="167"/>
      <c r="TRW668" s="167"/>
      <c r="TRX668" s="167"/>
      <c r="TRY668" s="167"/>
      <c r="TRZ668" s="167"/>
      <c r="TSA668" s="167"/>
      <c r="TSB668" s="167"/>
      <c r="TSC668" s="167"/>
      <c r="TSD668" s="167"/>
      <c r="TSE668" s="167"/>
      <c r="TSF668" s="167"/>
      <c r="TSG668" s="167"/>
      <c r="TSH668" s="167"/>
      <c r="TSI668" s="167"/>
      <c r="TSJ668" s="167"/>
      <c r="TSK668" s="167"/>
      <c r="TSL668" s="167"/>
      <c r="TSM668" s="167"/>
      <c r="TSN668" s="167"/>
      <c r="TSO668" s="167"/>
      <c r="TSP668" s="167"/>
      <c r="TSQ668" s="167"/>
      <c r="TSR668" s="167"/>
      <c r="TSS668" s="167"/>
      <c r="TST668" s="167"/>
      <c r="TSU668" s="167"/>
      <c r="TSV668" s="167"/>
      <c r="TSW668" s="167"/>
      <c r="TSX668" s="167"/>
      <c r="TSY668" s="167"/>
      <c r="TSZ668" s="167"/>
      <c r="TTA668" s="167"/>
      <c r="TTB668" s="167"/>
      <c r="TTC668" s="167"/>
      <c r="TTD668" s="167"/>
      <c r="TTE668" s="167"/>
      <c r="TTF668" s="167"/>
      <c r="TTG668" s="167"/>
      <c r="TTH668" s="167"/>
      <c r="TTI668" s="167"/>
      <c r="TTJ668" s="167"/>
      <c r="TTK668" s="167"/>
      <c r="TTL668" s="167"/>
      <c r="TTM668" s="167"/>
      <c r="TTN668" s="167"/>
      <c r="TTO668" s="167"/>
      <c r="TTP668" s="167"/>
      <c r="TTQ668" s="167"/>
      <c r="TTR668" s="167"/>
      <c r="TTS668" s="167"/>
      <c r="TTT668" s="167"/>
      <c r="TTU668" s="167"/>
      <c r="TTV668" s="167"/>
      <c r="TTW668" s="167"/>
      <c r="TTX668" s="167"/>
      <c r="TTY668" s="167"/>
      <c r="TTZ668" s="167"/>
      <c r="TUA668" s="167"/>
      <c r="TUB668" s="167"/>
      <c r="TUC668" s="167"/>
      <c r="TUD668" s="167"/>
      <c r="TUE668" s="167"/>
      <c r="TUF668" s="167"/>
      <c r="TUG668" s="167"/>
      <c r="TUH668" s="167"/>
      <c r="TUI668" s="167"/>
      <c r="TUJ668" s="167"/>
      <c r="TUK668" s="167"/>
      <c r="TUL668" s="167"/>
      <c r="TUM668" s="167"/>
      <c r="TUN668" s="167"/>
      <c r="TUO668" s="167"/>
      <c r="TUP668" s="167"/>
      <c r="TUQ668" s="167"/>
      <c r="TUR668" s="167"/>
      <c r="TUS668" s="167"/>
      <c r="TUT668" s="167"/>
      <c r="TUU668" s="167"/>
      <c r="TUV668" s="167"/>
      <c r="TUW668" s="167"/>
      <c r="TUX668" s="167"/>
      <c r="TUY668" s="167"/>
      <c r="TUZ668" s="167"/>
      <c r="TVA668" s="167"/>
      <c r="TVB668" s="167"/>
      <c r="TVC668" s="167"/>
      <c r="TVD668" s="167"/>
      <c r="TVE668" s="167"/>
      <c r="TVF668" s="167"/>
      <c r="TVG668" s="167"/>
      <c r="TVH668" s="167"/>
      <c r="TVI668" s="167"/>
      <c r="TVJ668" s="167"/>
      <c r="TVK668" s="167"/>
      <c r="TVL668" s="167"/>
      <c r="TVM668" s="167"/>
      <c r="TVN668" s="167"/>
      <c r="TVO668" s="167"/>
      <c r="TVP668" s="167"/>
      <c r="TVQ668" s="167"/>
      <c r="TVR668" s="167"/>
      <c r="TVS668" s="167"/>
      <c r="TVT668" s="167"/>
      <c r="TVU668" s="167"/>
      <c r="TVV668" s="167"/>
      <c r="TVW668" s="167"/>
      <c r="TVX668" s="167"/>
      <c r="TVY668" s="167"/>
      <c r="TVZ668" s="167"/>
      <c r="TWA668" s="167"/>
      <c r="TWB668" s="167"/>
      <c r="TWC668" s="167"/>
      <c r="TWD668" s="167"/>
      <c r="TWE668" s="167"/>
      <c r="TWF668" s="167"/>
      <c r="TWG668" s="167"/>
      <c r="TWH668" s="167"/>
      <c r="TWI668" s="167"/>
      <c r="TWJ668" s="167"/>
      <c r="TWK668" s="167"/>
      <c r="TWL668" s="167"/>
      <c r="TWM668" s="167"/>
      <c r="TWN668" s="167"/>
      <c r="TWO668" s="167"/>
      <c r="TWP668" s="167"/>
      <c r="TWQ668" s="167"/>
      <c r="TWR668" s="167"/>
      <c r="TWS668" s="167"/>
      <c r="TWT668" s="167"/>
      <c r="TWU668" s="167"/>
      <c r="TWV668" s="167"/>
      <c r="TWW668" s="167"/>
      <c r="TWX668" s="167"/>
      <c r="TWY668" s="167"/>
      <c r="TWZ668" s="167"/>
      <c r="TXA668" s="167"/>
      <c r="TXB668" s="167"/>
      <c r="TXC668" s="167"/>
      <c r="TXD668" s="167"/>
      <c r="TXE668" s="167"/>
      <c r="TXF668" s="167"/>
      <c r="TXG668" s="167"/>
      <c r="TXH668" s="167"/>
      <c r="TXI668" s="167"/>
      <c r="TXJ668" s="167"/>
      <c r="TXK668" s="167"/>
      <c r="TXL668" s="167"/>
      <c r="TXM668" s="167"/>
      <c r="TXN668" s="167"/>
      <c r="TXO668" s="167"/>
      <c r="TXP668" s="167"/>
      <c r="TXQ668" s="167"/>
      <c r="TXR668" s="167"/>
      <c r="TXS668" s="167"/>
      <c r="TXT668" s="167"/>
      <c r="TXU668" s="167"/>
      <c r="TXV668" s="167"/>
      <c r="TXW668" s="167"/>
      <c r="TXX668" s="167"/>
      <c r="TXY668" s="167"/>
      <c r="TXZ668" s="167"/>
      <c r="TYA668" s="167"/>
      <c r="TYB668" s="167"/>
      <c r="TYC668" s="167"/>
      <c r="TYD668" s="167"/>
      <c r="TYE668" s="167"/>
      <c r="TYF668" s="167"/>
      <c r="TYG668" s="167"/>
      <c r="TYH668" s="167"/>
      <c r="TYI668" s="167"/>
      <c r="TYJ668" s="167"/>
      <c r="TYK668" s="167"/>
      <c r="TYL668" s="167"/>
      <c r="TYM668" s="167"/>
      <c r="TYN668" s="167"/>
      <c r="TYO668" s="167"/>
      <c r="TYP668" s="167"/>
      <c r="TYQ668" s="167"/>
      <c r="TYR668" s="167"/>
      <c r="TYS668" s="167"/>
      <c r="TYT668" s="167"/>
      <c r="TYU668" s="167"/>
      <c r="TYV668" s="167"/>
      <c r="TYW668" s="167"/>
      <c r="TYX668" s="167"/>
      <c r="TYY668" s="167"/>
      <c r="TYZ668" s="167"/>
      <c r="TZA668" s="167"/>
      <c r="TZB668" s="167"/>
      <c r="TZC668" s="167"/>
      <c r="TZD668" s="167"/>
      <c r="TZE668" s="167"/>
      <c r="TZF668" s="167"/>
      <c r="TZG668" s="167"/>
      <c r="TZH668" s="167"/>
      <c r="TZI668" s="167"/>
      <c r="TZJ668" s="167"/>
      <c r="TZK668" s="167"/>
      <c r="TZL668" s="167"/>
      <c r="TZM668" s="167"/>
      <c r="TZN668" s="167"/>
      <c r="TZO668" s="167"/>
      <c r="TZP668" s="167"/>
      <c r="TZQ668" s="167"/>
      <c r="TZR668" s="167"/>
      <c r="TZS668" s="167"/>
      <c r="TZT668" s="167"/>
      <c r="TZU668" s="167"/>
      <c r="TZV668" s="167"/>
      <c r="TZW668" s="167"/>
      <c r="TZX668" s="167"/>
      <c r="TZY668" s="167"/>
      <c r="TZZ668" s="167"/>
      <c r="UAA668" s="167"/>
      <c r="UAB668" s="167"/>
      <c r="UAC668" s="167"/>
      <c r="UAD668" s="167"/>
      <c r="UAE668" s="167"/>
      <c r="UAF668" s="167"/>
      <c r="UAG668" s="167"/>
      <c r="UAH668" s="167"/>
      <c r="UAI668" s="167"/>
      <c r="UAJ668" s="167"/>
      <c r="UAK668" s="167"/>
      <c r="UAL668" s="167"/>
      <c r="UAM668" s="167"/>
      <c r="UAN668" s="167"/>
      <c r="UAO668" s="167"/>
      <c r="UAP668" s="167"/>
      <c r="UAQ668" s="167"/>
      <c r="UAR668" s="167"/>
      <c r="UAS668" s="167"/>
      <c r="UAT668" s="167"/>
      <c r="UAU668" s="167"/>
      <c r="UAV668" s="167"/>
      <c r="UAW668" s="167"/>
      <c r="UAX668" s="167"/>
      <c r="UAY668" s="167"/>
      <c r="UAZ668" s="167"/>
      <c r="UBA668" s="167"/>
      <c r="UBB668" s="167"/>
      <c r="UBC668" s="167"/>
      <c r="UBD668" s="167"/>
      <c r="UBE668" s="167"/>
      <c r="UBF668" s="167"/>
      <c r="UBG668" s="167"/>
      <c r="UBH668" s="167"/>
      <c r="UBI668" s="167"/>
      <c r="UBJ668" s="167"/>
      <c r="UBK668" s="167"/>
      <c r="UBL668" s="167"/>
      <c r="UBM668" s="167"/>
      <c r="UBN668" s="167"/>
      <c r="UBO668" s="167"/>
      <c r="UBP668" s="167"/>
      <c r="UBQ668" s="167"/>
      <c r="UBR668" s="167"/>
      <c r="UBS668" s="167"/>
      <c r="UBT668" s="167"/>
      <c r="UBU668" s="167"/>
      <c r="UBV668" s="167"/>
      <c r="UBW668" s="167"/>
      <c r="UBX668" s="167"/>
      <c r="UBY668" s="167"/>
      <c r="UBZ668" s="167"/>
      <c r="UCA668" s="167"/>
      <c r="UCB668" s="167"/>
      <c r="UCC668" s="167"/>
      <c r="UCD668" s="167"/>
      <c r="UCE668" s="167"/>
      <c r="UCF668" s="167"/>
      <c r="UCG668" s="167"/>
      <c r="UCH668" s="167"/>
      <c r="UCI668" s="167"/>
      <c r="UCJ668" s="167"/>
      <c r="UCK668" s="167"/>
      <c r="UCL668" s="167"/>
      <c r="UCM668" s="167"/>
      <c r="UCN668" s="167"/>
      <c r="UCO668" s="167"/>
      <c r="UCP668" s="167"/>
      <c r="UCQ668" s="167"/>
      <c r="UCR668" s="167"/>
      <c r="UCS668" s="167"/>
      <c r="UCT668" s="167"/>
      <c r="UCU668" s="167"/>
      <c r="UCV668" s="167"/>
      <c r="UCW668" s="167"/>
      <c r="UCX668" s="167"/>
      <c r="UCY668" s="167"/>
      <c r="UCZ668" s="167"/>
      <c r="UDA668" s="167"/>
      <c r="UDB668" s="167"/>
      <c r="UDC668" s="167"/>
      <c r="UDD668" s="167"/>
      <c r="UDE668" s="167"/>
      <c r="UDF668" s="167"/>
      <c r="UDG668" s="167"/>
      <c r="UDH668" s="167"/>
      <c r="UDI668" s="167"/>
      <c r="UDJ668" s="167"/>
      <c r="UDK668" s="167"/>
      <c r="UDL668" s="167"/>
      <c r="UDM668" s="167"/>
      <c r="UDN668" s="167"/>
      <c r="UDO668" s="167"/>
      <c r="UDP668" s="167"/>
      <c r="UDQ668" s="167"/>
      <c r="UDR668" s="167"/>
      <c r="UDS668" s="167"/>
      <c r="UDT668" s="167"/>
      <c r="UDU668" s="167"/>
      <c r="UDV668" s="167"/>
      <c r="UDW668" s="167"/>
      <c r="UDX668" s="167"/>
      <c r="UDY668" s="167"/>
      <c r="UDZ668" s="167"/>
      <c r="UEA668" s="167"/>
      <c r="UEB668" s="167"/>
      <c r="UEC668" s="167"/>
      <c r="UED668" s="167"/>
      <c r="UEE668" s="167"/>
      <c r="UEF668" s="167"/>
      <c r="UEG668" s="167"/>
      <c r="UEH668" s="167"/>
      <c r="UEI668" s="167"/>
      <c r="UEJ668" s="167"/>
      <c r="UEK668" s="167"/>
      <c r="UEL668" s="167"/>
      <c r="UEM668" s="167"/>
      <c r="UEN668" s="167"/>
      <c r="UEO668" s="167"/>
      <c r="UEP668" s="167"/>
      <c r="UEQ668" s="167"/>
      <c r="UER668" s="167"/>
      <c r="UES668" s="167"/>
      <c r="UET668" s="167"/>
      <c r="UEU668" s="167"/>
      <c r="UEV668" s="167"/>
      <c r="UEW668" s="167"/>
      <c r="UEX668" s="167"/>
      <c r="UEY668" s="167"/>
      <c r="UEZ668" s="167"/>
      <c r="UFA668" s="167"/>
      <c r="UFB668" s="167"/>
      <c r="UFC668" s="167"/>
      <c r="UFD668" s="167"/>
      <c r="UFE668" s="167"/>
      <c r="UFF668" s="167"/>
      <c r="UFG668" s="167"/>
      <c r="UFH668" s="167"/>
      <c r="UFI668" s="167"/>
      <c r="UFJ668" s="167"/>
      <c r="UFK668" s="167"/>
      <c r="UFL668" s="167"/>
      <c r="UFM668" s="167"/>
      <c r="UFN668" s="167"/>
      <c r="UFO668" s="167"/>
      <c r="UFP668" s="167"/>
      <c r="UFQ668" s="167"/>
      <c r="UFR668" s="167"/>
      <c r="UFS668" s="167"/>
      <c r="UFT668" s="167"/>
      <c r="UFU668" s="167"/>
      <c r="UFV668" s="167"/>
      <c r="UFW668" s="167"/>
      <c r="UFX668" s="167"/>
      <c r="UFY668" s="167"/>
      <c r="UFZ668" s="167"/>
      <c r="UGA668" s="167"/>
      <c r="UGB668" s="167"/>
      <c r="UGC668" s="167"/>
      <c r="UGD668" s="167"/>
      <c r="UGE668" s="167"/>
      <c r="UGF668" s="167"/>
      <c r="UGG668" s="167"/>
      <c r="UGH668" s="167"/>
      <c r="UGI668" s="167"/>
      <c r="UGJ668" s="167"/>
      <c r="UGK668" s="167"/>
      <c r="UGL668" s="167"/>
      <c r="UGM668" s="167"/>
      <c r="UGN668" s="167"/>
      <c r="UGO668" s="167"/>
      <c r="UGP668" s="167"/>
      <c r="UGQ668" s="167"/>
      <c r="UGR668" s="167"/>
      <c r="UGS668" s="167"/>
      <c r="UGT668" s="167"/>
      <c r="UGU668" s="167"/>
      <c r="UGV668" s="167"/>
      <c r="UGW668" s="167"/>
      <c r="UGX668" s="167"/>
      <c r="UGY668" s="167"/>
      <c r="UGZ668" s="167"/>
      <c r="UHA668" s="167"/>
      <c r="UHB668" s="167"/>
      <c r="UHC668" s="167"/>
      <c r="UHD668" s="167"/>
      <c r="UHE668" s="167"/>
      <c r="UHF668" s="167"/>
      <c r="UHG668" s="167"/>
      <c r="UHH668" s="167"/>
      <c r="UHI668" s="167"/>
      <c r="UHJ668" s="167"/>
      <c r="UHK668" s="167"/>
      <c r="UHL668" s="167"/>
      <c r="UHM668" s="167"/>
      <c r="UHN668" s="167"/>
      <c r="UHO668" s="167"/>
      <c r="UHP668" s="167"/>
      <c r="UHQ668" s="167"/>
      <c r="UHR668" s="167"/>
      <c r="UHS668" s="167"/>
      <c r="UHT668" s="167"/>
      <c r="UHU668" s="167"/>
      <c r="UHV668" s="167"/>
      <c r="UHW668" s="167"/>
      <c r="UHX668" s="167"/>
      <c r="UHY668" s="167"/>
      <c r="UHZ668" s="167"/>
      <c r="UIA668" s="167"/>
      <c r="UIB668" s="167"/>
      <c r="UIC668" s="167"/>
      <c r="UID668" s="167"/>
      <c r="UIE668" s="167"/>
      <c r="UIF668" s="167"/>
      <c r="UIG668" s="167"/>
      <c r="UIH668" s="167"/>
      <c r="UII668" s="167"/>
      <c r="UIJ668" s="167"/>
      <c r="UIK668" s="167"/>
      <c r="UIL668" s="167"/>
      <c r="UIM668" s="167"/>
      <c r="UIN668" s="167"/>
      <c r="UIO668" s="167"/>
      <c r="UIP668" s="167"/>
      <c r="UIQ668" s="167"/>
      <c r="UIR668" s="167"/>
      <c r="UIS668" s="167"/>
      <c r="UIT668" s="167"/>
      <c r="UIU668" s="167"/>
      <c r="UIV668" s="167"/>
      <c r="UIW668" s="167"/>
      <c r="UIX668" s="167"/>
      <c r="UIY668" s="167"/>
      <c r="UIZ668" s="167"/>
      <c r="UJA668" s="167"/>
      <c r="UJB668" s="167"/>
      <c r="UJC668" s="167"/>
      <c r="UJD668" s="167"/>
      <c r="UJE668" s="167"/>
      <c r="UJF668" s="167"/>
      <c r="UJG668" s="167"/>
      <c r="UJH668" s="167"/>
      <c r="UJI668" s="167"/>
      <c r="UJJ668" s="167"/>
      <c r="UJK668" s="167"/>
      <c r="UJL668" s="167"/>
      <c r="UJM668" s="167"/>
      <c r="UJN668" s="167"/>
      <c r="UJO668" s="167"/>
      <c r="UJP668" s="167"/>
      <c r="UJQ668" s="167"/>
      <c r="UJR668" s="167"/>
      <c r="UJS668" s="167"/>
      <c r="UJT668" s="167"/>
      <c r="UJU668" s="167"/>
      <c r="UJV668" s="167"/>
      <c r="UJW668" s="167"/>
      <c r="UJX668" s="167"/>
      <c r="UJY668" s="167"/>
      <c r="UJZ668" s="167"/>
      <c r="UKA668" s="167"/>
      <c r="UKB668" s="167"/>
      <c r="UKC668" s="167"/>
      <c r="UKD668" s="167"/>
      <c r="UKE668" s="167"/>
      <c r="UKF668" s="167"/>
      <c r="UKG668" s="167"/>
      <c r="UKH668" s="167"/>
      <c r="UKI668" s="167"/>
      <c r="UKJ668" s="167"/>
      <c r="UKK668" s="167"/>
      <c r="UKL668" s="167"/>
      <c r="UKM668" s="167"/>
      <c r="UKN668" s="167"/>
      <c r="UKO668" s="167"/>
      <c r="UKP668" s="167"/>
      <c r="UKQ668" s="167"/>
      <c r="UKR668" s="167"/>
      <c r="UKS668" s="167"/>
      <c r="UKT668" s="167"/>
      <c r="UKU668" s="167"/>
      <c r="UKV668" s="167"/>
      <c r="UKW668" s="167"/>
      <c r="UKX668" s="167"/>
      <c r="UKY668" s="167"/>
      <c r="UKZ668" s="167"/>
      <c r="ULA668" s="167"/>
      <c r="ULB668" s="167"/>
      <c r="ULC668" s="167"/>
      <c r="ULD668" s="167"/>
      <c r="ULE668" s="167"/>
      <c r="ULF668" s="167"/>
      <c r="ULG668" s="167"/>
      <c r="ULH668" s="167"/>
      <c r="ULI668" s="167"/>
      <c r="ULJ668" s="167"/>
      <c r="ULK668" s="167"/>
      <c r="ULL668" s="167"/>
      <c r="ULM668" s="167"/>
      <c r="ULN668" s="167"/>
      <c r="ULO668" s="167"/>
      <c r="ULP668" s="167"/>
      <c r="ULQ668" s="167"/>
      <c r="ULR668" s="167"/>
      <c r="ULS668" s="167"/>
      <c r="ULT668" s="167"/>
      <c r="ULU668" s="167"/>
      <c r="ULV668" s="167"/>
      <c r="ULW668" s="167"/>
      <c r="ULX668" s="167"/>
      <c r="ULY668" s="167"/>
      <c r="ULZ668" s="167"/>
      <c r="UMA668" s="167"/>
      <c r="UMB668" s="167"/>
      <c r="UMC668" s="167"/>
      <c r="UMD668" s="167"/>
      <c r="UME668" s="167"/>
      <c r="UMF668" s="167"/>
      <c r="UMG668" s="167"/>
      <c r="UMH668" s="167"/>
      <c r="UMI668" s="167"/>
      <c r="UMJ668" s="167"/>
      <c r="UMK668" s="167"/>
      <c r="UML668" s="167"/>
      <c r="UMM668" s="167"/>
      <c r="UMN668" s="167"/>
      <c r="UMO668" s="167"/>
      <c r="UMP668" s="167"/>
      <c r="UMQ668" s="167"/>
      <c r="UMR668" s="167"/>
      <c r="UMS668" s="167"/>
      <c r="UMT668" s="167"/>
      <c r="UMU668" s="167"/>
      <c r="UMV668" s="167"/>
      <c r="UMW668" s="167"/>
      <c r="UMX668" s="167"/>
      <c r="UMY668" s="167"/>
      <c r="UMZ668" s="167"/>
      <c r="UNA668" s="167"/>
      <c r="UNB668" s="167"/>
      <c r="UNC668" s="167"/>
      <c r="UND668" s="167"/>
      <c r="UNE668" s="167"/>
      <c r="UNF668" s="167"/>
      <c r="UNG668" s="167"/>
      <c r="UNH668" s="167"/>
      <c r="UNI668" s="167"/>
      <c r="UNJ668" s="167"/>
      <c r="UNK668" s="167"/>
      <c r="UNL668" s="167"/>
      <c r="UNM668" s="167"/>
      <c r="UNN668" s="167"/>
      <c r="UNO668" s="167"/>
      <c r="UNP668" s="167"/>
      <c r="UNQ668" s="167"/>
      <c r="UNR668" s="167"/>
      <c r="UNS668" s="167"/>
      <c r="UNT668" s="167"/>
      <c r="UNU668" s="167"/>
      <c r="UNV668" s="167"/>
      <c r="UNW668" s="167"/>
      <c r="UNX668" s="167"/>
      <c r="UNY668" s="167"/>
      <c r="UNZ668" s="167"/>
      <c r="UOA668" s="167"/>
      <c r="UOB668" s="167"/>
      <c r="UOC668" s="167"/>
      <c r="UOD668" s="167"/>
      <c r="UOE668" s="167"/>
      <c r="UOF668" s="167"/>
      <c r="UOG668" s="167"/>
      <c r="UOH668" s="167"/>
      <c r="UOI668" s="167"/>
      <c r="UOJ668" s="167"/>
      <c r="UOK668" s="167"/>
      <c r="UOL668" s="167"/>
      <c r="UOM668" s="167"/>
      <c r="UON668" s="167"/>
      <c r="UOO668" s="167"/>
      <c r="UOP668" s="167"/>
      <c r="UOQ668" s="167"/>
      <c r="UOR668" s="167"/>
      <c r="UOS668" s="167"/>
      <c r="UOT668" s="167"/>
      <c r="UOU668" s="167"/>
      <c r="UOV668" s="167"/>
      <c r="UOW668" s="167"/>
      <c r="UOX668" s="167"/>
      <c r="UOY668" s="167"/>
      <c r="UOZ668" s="167"/>
      <c r="UPA668" s="167"/>
      <c r="UPB668" s="167"/>
      <c r="UPC668" s="167"/>
      <c r="UPD668" s="167"/>
      <c r="UPE668" s="167"/>
      <c r="UPF668" s="167"/>
      <c r="UPG668" s="167"/>
      <c r="UPH668" s="167"/>
      <c r="UPI668" s="167"/>
      <c r="UPJ668" s="167"/>
      <c r="UPK668" s="167"/>
      <c r="UPL668" s="167"/>
      <c r="UPM668" s="167"/>
      <c r="UPN668" s="167"/>
      <c r="UPO668" s="167"/>
      <c r="UPP668" s="167"/>
      <c r="UPQ668" s="167"/>
      <c r="UPR668" s="167"/>
      <c r="UPS668" s="167"/>
      <c r="UPT668" s="167"/>
      <c r="UPU668" s="167"/>
      <c r="UPV668" s="167"/>
      <c r="UPW668" s="167"/>
      <c r="UPX668" s="167"/>
      <c r="UPY668" s="167"/>
      <c r="UPZ668" s="167"/>
      <c r="UQA668" s="167"/>
      <c r="UQB668" s="167"/>
      <c r="UQC668" s="167"/>
      <c r="UQD668" s="167"/>
      <c r="UQE668" s="167"/>
      <c r="UQF668" s="167"/>
      <c r="UQG668" s="167"/>
      <c r="UQH668" s="167"/>
      <c r="UQI668" s="167"/>
      <c r="UQJ668" s="167"/>
      <c r="UQK668" s="167"/>
      <c r="UQL668" s="167"/>
      <c r="UQM668" s="167"/>
      <c r="UQN668" s="167"/>
      <c r="UQO668" s="167"/>
      <c r="UQP668" s="167"/>
      <c r="UQQ668" s="167"/>
      <c r="UQR668" s="167"/>
      <c r="UQS668" s="167"/>
      <c r="UQT668" s="167"/>
      <c r="UQU668" s="167"/>
      <c r="UQV668" s="167"/>
      <c r="UQW668" s="167"/>
      <c r="UQX668" s="167"/>
      <c r="UQY668" s="167"/>
      <c r="UQZ668" s="167"/>
      <c r="URA668" s="167"/>
      <c r="URB668" s="167"/>
      <c r="URC668" s="167"/>
      <c r="URD668" s="167"/>
      <c r="URE668" s="167"/>
      <c r="URF668" s="167"/>
      <c r="URG668" s="167"/>
      <c r="URH668" s="167"/>
      <c r="URI668" s="167"/>
      <c r="URJ668" s="167"/>
      <c r="URK668" s="167"/>
      <c r="URL668" s="167"/>
      <c r="URM668" s="167"/>
      <c r="URN668" s="167"/>
      <c r="URO668" s="167"/>
      <c r="URP668" s="167"/>
      <c r="URQ668" s="167"/>
      <c r="URR668" s="167"/>
      <c r="URS668" s="167"/>
      <c r="URT668" s="167"/>
      <c r="URU668" s="167"/>
      <c r="URV668" s="167"/>
      <c r="URW668" s="167"/>
      <c r="URX668" s="167"/>
      <c r="URY668" s="167"/>
      <c r="URZ668" s="167"/>
      <c r="USA668" s="167"/>
      <c r="USB668" s="167"/>
      <c r="USC668" s="167"/>
      <c r="USD668" s="167"/>
      <c r="USE668" s="167"/>
      <c r="USF668" s="167"/>
      <c r="USG668" s="167"/>
      <c r="USH668" s="167"/>
      <c r="USI668" s="167"/>
      <c r="USJ668" s="167"/>
      <c r="USK668" s="167"/>
      <c r="USL668" s="167"/>
      <c r="USM668" s="167"/>
      <c r="USN668" s="167"/>
      <c r="USO668" s="167"/>
      <c r="USP668" s="167"/>
      <c r="USQ668" s="167"/>
      <c r="USR668" s="167"/>
      <c r="USS668" s="167"/>
      <c r="UST668" s="167"/>
      <c r="USU668" s="167"/>
      <c r="USV668" s="167"/>
      <c r="USW668" s="167"/>
      <c r="USX668" s="167"/>
      <c r="USY668" s="167"/>
      <c r="USZ668" s="167"/>
      <c r="UTA668" s="167"/>
      <c r="UTB668" s="167"/>
      <c r="UTC668" s="167"/>
      <c r="UTD668" s="167"/>
      <c r="UTE668" s="167"/>
      <c r="UTF668" s="167"/>
      <c r="UTG668" s="167"/>
      <c r="UTH668" s="167"/>
      <c r="UTI668" s="167"/>
      <c r="UTJ668" s="167"/>
      <c r="UTK668" s="167"/>
      <c r="UTL668" s="167"/>
      <c r="UTM668" s="167"/>
      <c r="UTN668" s="167"/>
      <c r="UTO668" s="167"/>
      <c r="UTP668" s="167"/>
      <c r="UTQ668" s="167"/>
      <c r="UTR668" s="167"/>
      <c r="UTS668" s="167"/>
      <c r="UTT668" s="167"/>
      <c r="UTU668" s="167"/>
      <c r="UTV668" s="167"/>
      <c r="UTW668" s="167"/>
      <c r="UTX668" s="167"/>
      <c r="UTY668" s="167"/>
      <c r="UTZ668" s="167"/>
      <c r="UUA668" s="167"/>
      <c r="UUB668" s="167"/>
      <c r="UUC668" s="167"/>
      <c r="UUD668" s="167"/>
      <c r="UUE668" s="167"/>
      <c r="UUF668" s="167"/>
      <c r="UUG668" s="167"/>
      <c r="UUH668" s="167"/>
      <c r="UUI668" s="167"/>
      <c r="UUJ668" s="167"/>
      <c r="UUK668" s="167"/>
      <c r="UUL668" s="167"/>
      <c r="UUM668" s="167"/>
      <c r="UUN668" s="167"/>
      <c r="UUO668" s="167"/>
      <c r="UUP668" s="167"/>
      <c r="UUQ668" s="167"/>
      <c r="UUR668" s="167"/>
      <c r="UUS668" s="167"/>
      <c r="UUT668" s="167"/>
      <c r="UUU668" s="167"/>
      <c r="UUV668" s="167"/>
      <c r="UUW668" s="167"/>
      <c r="UUX668" s="167"/>
      <c r="UUY668" s="167"/>
      <c r="UUZ668" s="167"/>
      <c r="UVA668" s="167"/>
      <c r="UVB668" s="167"/>
      <c r="UVC668" s="167"/>
      <c r="UVD668" s="167"/>
      <c r="UVE668" s="167"/>
      <c r="UVF668" s="167"/>
      <c r="UVG668" s="167"/>
      <c r="UVH668" s="167"/>
      <c r="UVI668" s="167"/>
      <c r="UVJ668" s="167"/>
      <c r="UVK668" s="167"/>
      <c r="UVL668" s="167"/>
      <c r="UVM668" s="167"/>
      <c r="UVN668" s="167"/>
      <c r="UVO668" s="167"/>
      <c r="UVP668" s="167"/>
      <c r="UVQ668" s="167"/>
      <c r="UVR668" s="167"/>
      <c r="UVS668" s="167"/>
      <c r="UVT668" s="167"/>
      <c r="UVU668" s="167"/>
      <c r="UVV668" s="167"/>
      <c r="UVW668" s="167"/>
      <c r="UVX668" s="167"/>
      <c r="UVY668" s="167"/>
      <c r="UVZ668" s="167"/>
      <c r="UWA668" s="167"/>
      <c r="UWB668" s="167"/>
      <c r="UWC668" s="167"/>
      <c r="UWD668" s="167"/>
      <c r="UWE668" s="167"/>
      <c r="UWF668" s="167"/>
      <c r="UWG668" s="167"/>
      <c r="UWH668" s="167"/>
      <c r="UWI668" s="167"/>
      <c r="UWJ668" s="167"/>
      <c r="UWK668" s="167"/>
      <c r="UWL668" s="167"/>
      <c r="UWM668" s="167"/>
      <c r="UWN668" s="167"/>
      <c r="UWO668" s="167"/>
      <c r="UWP668" s="167"/>
      <c r="UWQ668" s="167"/>
      <c r="UWR668" s="167"/>
      <c r="UWS668" s="167"/>
      <c r="UWT668" s="167"/>
      <c r="UWU668" s="167"/>
      <c r="UWV668" s="167"/>
      <c r="UWW668" s="167"/>
      <c r="UWX668" s="167"/>
      <c r="UWY668" s="167"/>
      <c r="UWZ668" s="167"/>
      <c r="UXA668" s="167"/>
      <c r="UXB668" s="167"/>
      <c r="UXC668" s="167"/>
      <c r="UXD668" s="167"/>
      <c r="UXE668" s="167"/>
      <c r="UXF668" s="167"/>
      <c r="UXG668" s="167"/>
      <c r="UXH668" s="167"/>
      <c r="UXI668" s="167"/>
      <c r="UXJ668" s="167"/>
      <c r="UXK668" s="167"/>
      <c r="UXL668" s="167"/>
      <c r="UXM668" s="167"/>
      <c r="UXN668" s="167"/>
      <c r="UXO668" s="167"/>
      <c r="UXP668" s="167"/>
      <c r="UXQ668" s="167"/>
      <c r="UXR668" s="167"/>
      <c r="UXS668" s="167"/>
      <c r="UXT668" s="167"/>
      <c r="UXU668" s="167"/>
      <c r="UXV668" s="167"/>
      <c r="UXW668" s="167"/>
      <c r="UXX668" s="167"/>
      <c r="UXY668" s="167"/>
      <c r="UXZ668" s="167"/>
      <c r="UYA668" s="167"/>
      <c r="UYB668" s="167"/>
      <c r="UYC668" s="167"/>
      <c r="UYD668" s="167"/>
      <c r="UYE668" s="167"/>
      <c r="UYF668" s="167"/>
      <c r="UYG668" s="167"/>
      <c r="UYH668" s="167"/>
      <c r="UYI668" s="167"/>
      <c r="UYJ668" s="167"/>
      <c r="UYK668" s="167"/>
      <c r="UYL668" s="167"/>
      <c r="UYM668" s="167"/>
      <c r="UYN668" s="167"/>
      <c r="UYO668" s="167"/>
      <c r="UYP668" s="167"/>
      <c r="UYQ668" s="167"/>
      <c r="UYR668" s="167"/>
      <c r="UYS668" s="167"/>
      <c r="UYT668" s="167"/>
      <c r="UYU668" s="167"/>
      <c r="UYV668" s="167"/>
      <c r="UYW668" s="167"/>
      <c r="UYX668" s="167"/>
      <c r="UYY668" s="167"/>
      <c r="UYZ668" s="167"/>
      <c r="UZA668" s="167"/>
      <c r="UZB668" s="167"/>
      <c r="UZC668" s="167"/>
      <c r="UZD668" s="167"/>
      <c r="UZE668" s="167"/>
      <c r="UZF668" s="167"/>
      <c r="UZG668" s="167"/>
      <c r="UZH668" s="167"/>
      <c r="UZI668" s="167"/>
      <c r="UZJ668" s="167"/>
      <c r="UZK668" s="167"/>
      <c r="UZL668" s="167"/>
      <c r="UZM668" s="167"/>
      <c r="UZN668" s="167"/>
      <c r="UZO668" s="167"/>
      <c r="UZP668" s="167"/>
      <c r="UZQ668" s="167"/>
      <c r="UZR668" s="167"/>
      <c r="UZS668" s="167"/>
      <c r="UZT668" s="167"/>
      <c r="UZU668" s="167"/>
      <c r="UZV668" s="167"/>
      <c r="UZW668" s="167"/>
      <c r="UZX668" s="167"/>
      <c r="UZY668" s="167"/>
      <c r="UZZ668" s="167"/>
      <c r="VAA668" s="167"/>
      <c r="VAB668" s="167"/>
      <c r="VAC668" s="167"/>
      <c r="VAD668" s="167"/>
      <c r="VAE668" s="167"/>
      <c r="VAF668" s="167"/>
      <c r="VAG668" s="167"/>
      <c r="VAH668" s="167"/>
      <c r="VAI668" s="167"/>
      <c r="VAJ668" s="167"/>
      <c r="VAK668" s="167"/>
      <c r="VAL668" s="167"/>
      <c r="VAM668" s="167"/>
      <c r="VAN668" s="167"/>
      <c r="VAO668" s="167"/>
      <c r="VAP668" s="167"/>
      <c r="VAQ668" s="167"/>
      <c r="VAR668" s="167"/>
      <c r="VAS668" s="167"/>
      <c r="VAT668" s="167"/>
      <c r="VAU668" s="167"/>
      <c r="VAV668" s="167"/>
      <c r="VAW668" s="167"/>
      <c r="VAX668" s="167"/>
      <c r="VAY668" s="167"/>
      <c r="VAZ668" s="167"/>
      <c r="VBA668" s="167"/>
      <c r="VBB668" s="167"/>
      <c r="VBC668" s="167"/>
      <c r="VBD668" s="167"/>
      <c r="VBE668" s="167"/>
      <c r="VBF668" s="167"/>
      <c r="VBG668" s="167"/>
      <c r="VBH668" s="167"/>
      <c r="VBI668" s="167"/>
      <c r="VBJ668" s="167"/>
      <c r="VBK668" s="167"/>
      <c r="VBL668" s="167"/>
      <c r="VBM668" s="167"/>
      <c r="VBN668" s="167"/>
      <c r="VBO668" s="167"/>
      <c r="VBP668" s="167"/>
      <c r="VBQ668" s="167"/>
      <c r="VBR668" s="167"/>
      <c r="VBS668" s="167"/>
      <c r="VBT668" s="167"/>
      <c r="VBU668" s="167"/>
      <c r="VBV668" s="167"/>
      <c r="VBW668" s="167"/>
      <c r="VBX668" s="167"/>
      <c r="VBY668" s="167"/>
      <c r="VBZ668" s="167"/>
      <c r="VCA668" s="167"/>
      <c r="VCB668" s="167"/>
      <c r="VCC668" s="167"/>
      <c r="VCD668" s="167"/>
      <c r="VCE668" s="167"/>
      <c r="VCF668" s="167"/>
      <c r="VCG668" s="167"/>
      <c r="VCH668" s="167"/>
      <c r="VCI668" s="167"/>
      <c r="VCJ668" s="167"/>
      <c r="VCK668" s="167"/>
      <c r="VCL668" s="167"/>
      <c r="VCM668" s="167"/>
      <c r="VCN668" s="167"/>
      <c r="VCO668" s="167"/>
      <c r="VCP668" s="167"/>
      <c r="VCQ668" s="167"/>
      <c r="VCR668" s="167"/>
      <c r="VCS668" s="167"/>
      <c r="VCT668" s="167"/>
      <c r="VCU668" s="167"/>
      <c r="VCV668" s="167"/>
      <c r="VCW668" s="167"/>
      <c r="VCX668" s="167"/>
      <c r="VCY668" s="167"/>
      <c r="VCZ668" s="167"/>
      <c r="VDA668" s="167"/>
      <c r="VDB668" s="167"/>
      <c r="VDC668" s="167"/>
      <c r="VDD668" s="167"/>
      <c r="VDE668" s="167"/>
      <c r="VDF668" s="167"/>
      <c r="VDG668" s="167"/>
      <c r="VDH668" s="167"/>
      <c r="VDI668" s="167"/>
      <c r="VDJ668" s="167"/>
      <c r="VDK668" s="167"/>
      <c r="VDL668" s="167"/>
      <c r="VDM668" s="167"/>
      <c r="VDN668" s="167"/>
      <c r="VDO668" s="167"/>
      <c r="VDP668" s="167"/>
      <c r="VDQ668" s="167"/>
      <c r="VDR668" s="167"/>
      <c r="VDS668" s="167"/>
      <c r="VDT668" s="167"/>
      <c r="VDU668" s="167"/>
      <c r="VDV668" s="167"/>
      <c r="VDW668" s="167"/>
      <c r="VDX668" s="167"/>
      <c r="VDY668" s="167"/>
      <c r="VDZ668" s="167"/>
      <c r="VEA668" s="167"/>
      <c r="VEB668" s="167"/>
      <c r="VEC668" s="167"/>
      <c r="VED668" s="167"/>
      <c r="VEE668" s="167"/>
      <c r="VEF668" s="167"/>
      <c r="VEG668" s="167"/>
      <c r="VEH668" s="167"/>
      <c r="VEI668" s="167"/>
      <c r="VEJ668" s="167"/>
      <c r="VEK668" s="167"/>
      <c r="VEL668" s="167"/>
      <c r="VEM668" s="167"/>
      <c r="VEN668" s="167"/>
      <c r="VEO668" s="167"/>
      <c r="VEP668" s="167"/>
      <c r="VEQ668" s="167"/>
      <c r="VER668" s="167"/>
      <c r="VES668" s="167"/>
      <c r="VET668" s="167"/>
      <c r="VEU668" s="167"/>
      <c r="VEV668" s="167"/>
      <c r="VEW668" s="167"/>
      <c r="VEX668" s="167"/>
      <c r="VEY668" s="167"/>
      <c r="VEZ668" s="167"/>
      <c r="VFA668" s="167"/>
      <c r="VFB668" s="167"/>
      <c r="VFC668" s="167"/>
      <c r="VFD668" s="167"/>
      <c r="VFE668" s="167"/>
      <c r="VFF668" s="167"/>
      <c r="VFG668" s="167"/>
      <c r="VFH668" s="167"/>
      <c r="VFI668" s="167"/>
      <c r="VFJ668" s="167"/>
      <c r="VFK668" s="167"/>
      <c r="VFL668" s="167"/>
      <c r="VFM668" s="167"/>
      <c r="VFN668" s="167"/>
      <c r="VFO668" s="167"/>
      <c r="VFP668" s="167"/>
      <c r="VFQ668" s="167"/>
      <c r="VFR668" s="167"/>
      <c r="VFS668" s="167"/>
      <c r="VFT668" s="167"/>
      <c r="VFU668" s="167"/>
      <c r="VFV668" s="167"/>
      <c r="VFW668" s="167"/>
      <c r="VFX668" s="167"/>
      <c r="VFY668" s="167"/>
      <c r="VFZ668" s="167"/>
      <c r="VGA668" s="167"/>
      <c r="VGB668" s="167"/>
      <c r="VGC668" s="167"/>
      <c r="VGD668" s="167"/>
      <c r="VGE668" s="167"/>
      <c r="VGF668" s="167"/>
      <c r="VGG668" s="167"/>
      <c r="VGH668" s="167"/>
      <c r="VGI668" s="167"/>
      <c r="VGJ668" s="167"/>
      <c r="VGK668" s="167"/>
      <c r="VGL668" s="167"/>
      <c r="VGM668" s="167"/>
      <c r="VGN668" s="167"/>
      <c r="VGO668" s="167"/>
      <c r="VGP668" s="167"/>
      <c r="VGQ668" s="167"/>
      <c r="VGR668" s="167"/>
      <c r="VGS668" s="167"/>
      <c r="VGT668" s="167"/>
      <c r="VGU668" s="167"/>
      <c r="VGV668" s="167"/>
      <c r="VGW668" s="167"/>
      <c r="VGX668" s="167"/>
      <c r="VGY668" s="167"/>
      <c r="VGZ668" s="167"/>
      <c r="VHA668" s="167"/>
      <c r="VHB668" s="167"/>
      <c r="VHC668" s="167"/>
      <c r="VHD668" s="167"/>
      <c r="VHE668" s="167"/>
      <c r="VHF668" s="167"/>
      <c r="VHG668" s="167"/>
      <c r="VHH668" s="167"/>
      <c r="VHI668" s="167"/>
      <c r="VHJ668" s="167"/>
      <c r="VHK668" s="167"/>
      <c r="VHL668" s="167"/>
      <c r="VHM668" s="167"/>
      <c r="VHN668" s="167"/>
      <c r="VHO668" s="167"/>
      <c r="VHP668" s="167"/>
      <c r="VHQ668" s="167"/>
      <c r="VHR668" s="167"/>
      <c r="VHS668" s="167"/>
      <c r="VHT668" s="167"/>
      <c r="VHU668" s="167"/>
      <c r="VHV668" s="167"/>
      <c r="VHW668" s="167"/>
      <c r="VHX668" s="167"/>
      <c r="VHY668" s="167"/>
      <c r="VHZ668" s="167"/>
      <c r="VIA668" s="167"/>
      <c r="VIB668" s="167"/>
      <c r="VIC668" s="167"/>
      <c r="VID668" s="167"/>
      <c r="VIE668" s="167"/>
      <c r="VIF668" s="167"/>
      <c r="VIG668" s="167"/>
      <c r="VIH668" s="167"/>
      <c r="VII668" s="167"/>
      <c r="VIJ668" s="167"/>
      <c r="VIK668" s="167"/>
      <c r="VIL668" s="167"/>
      <c r="VIM668" s="167"/>
      <c r="VIN668" s="167"/>
      <c r="VIO668" s="167"/>
      <c r="VIP668" s="167"/>
      <c r="VIQ668" s="167"/>
      <c r="VIR668" s="167"/>
      <c r="VIS668" s="167"/>
      <c r="VIT668" s="167"/>
      <c r="VIU668" s="167"/>
      <c r="VIV668" s="167"/>
      <c r="VIW668" s="167"/>
      <c r="VIX668" s="167"/>
      <c r="VIY668" s="167"/>
      <c r="VIZ668" s="167"/>
      <c r="VJA668" s="167"/>
      <c r="VJB668" s="167"/>
      <c r="VJC668" s="167"/>
      <c r="VJD668" s="167"/>
      <c r="VJE668" s="167"/>
      <c r="VJF668" s="167"/>
      <c r="VJG668" s="167"/>
      <c r="VJH668" s="167"/>
      <c r="VJI668" s="167"/>
      <c r="VJJ668" s="167"/>
      <c r="VJK668" s="167"/>
      <c r="VJL668" s="167"/>
      <c r="VJM668" s="167"/>
      <c r="VJN668" s="167"/>
      <c r="VJO668" s="167"/>
      <c r="VJP668" s="167"/>
      <c r="VJQ668" s="167"/>
      <c r="VJR668" s="167"/>
      <c r="VJS668" s="167"/>
      <c r="VJT668" s="167"/>
      <c r="VJU668" s="167"/>
      <c r="VJV668" s="167"/>
      <c r="VJW668" s="167"/>
      <c r="VJX668" s="167"/>
      <c r="VJY668" s="167"/>
      <c r="VJZ668" s="167"/>
      <c r="VKA668" s="167"/>
      <c r="VKB668" s="167"/>
      <c r="VKC668" s="167"/>
      <c r="VKD668" s="167"/>
      <c r="VKE668" s="167"/>
      <c r="VKF668" s="167"/>
      <c r="VKG668" s="167"/>
      <c r="VKH668" s="167"/>
      <c r="VKI668" s="167"/>
      <c r="VKJ668" s="167"/>
      <c r="VKK668" s="167"/>
      <c r="VKL668" s="167"/>
      <c r="VKM668" s="167"/>
      <c r="VKN668" s="167"/>
      <c r="VKO668" s="167"/>
      <c r="VKP668" s="167"/>
      <c r="VKQ668" s="167"/>
      <c r="VKR668" s="167"/>
      <c r="VKS668" s="167"/>
      <c r="VKT668" s="167"/>
      <c r="VKU668" s="167"/>
      <c r="VKV668" s="167"/>
      <c r="VKW668" s="167"/>
      <c r="VKX668" s="167"/>
      <c r="VKY668" s="167"/>
      <c r="VKZ668" s="167"/>
      <c r="VLA668" s="167"/>
      <c r="VLB668" s="167"/>
      <c r="VLC668" s="167"/>
      <c r="VLD668" s="167"/>
      <c r="VLE668" s="167"/>
      <c r="VLF668" s="167"/>
      <c r="VLG668" s="167"/>
      <c r="VLH668" s="167"/>
      <c r="VLI668" s="167"/>
      <c r="VLJ668" s="167"/>
      <c r="VLK668" s="167"/>
      <c r="VLL668" s="167"/>
      <c r="VLM668" s="167"/>
      <c r="VLN668" s="167"/>
      <c r="VLO668" s="167"/>
      <c r="VLP668" s="167"/>
      <c r="VLQ668" s="167"/>
      <c r="VLR668" s="167"/>
      <c r="VLS668" s="167"/>
      <c r="VLT668" s="167"/>
      <c r="VLU668" s="167"/>
      <c r="VLV668" s="167"/>
      <c r="VLW668" s="167"/>
      <c r="VLX668" s="167"/>
      <c r="VLY668" s="167"/>
      <c r="VLZ668" s="167"/>
      <c r="VMA668" s="167"/>
      <c r="VMB668" s="167"/>
      <c r="VMC668" s="167"/>
      <c r="VMD668" s="167"/>
      <c r="VME668" s="167"/>
      <c r="VMF668" s="167"/>
      <c r="VMG668" s="167"/>
      <c r="VMH668" s="167"/>
      <c r="VMI668" s="167"/>
      <c r="VMJ668" s="167"/>
      <c r="VMK668" s="167"/>
      <c r="VML668" s="167"/>
      <c r="VMM668" s="167"/>
      <c r="VMN668" s="167"/>
      <c r="VMO668" s="167"/>
      <c r="VMP668" s="167"/>
      <c r="VMQ668" s="167"/>
      <c r="VMR668" s="167"/>
      <c r="VMS668" s="167"/>
      <c r="VMT668" s="167"/>
      <c r="VMU668" s="167"/>
      <c r="VMV668" s="167"/>
      <c r="VMW668" s="167"/>
      <c r="VMX668" s="167"/>
      <c r="VMY668" s="167"/>
      <c r="VMZ668" s="167"/>
      <c r="VNA668" s="167"/>
      <c r="VNB668" s="167"/>
      <c r="VNC668" s="167"/>
      <c r="VND668" s="167"/>
      <c r="VNE668" s="167"/>
      <c r="VNF668" s="167"/>
      <c r="VNG668" s="167"/>
      <c r="VNH668" s="167"/>
      <c r="VNI668" s="167"/>
      <c r="VNJ668" s="167"/>
      <c r="VNK668" s="167"/>
      <c r="VNL668" s="167"/>
      <c r="VNM668" s="167"/>
      <c r="VNN668" s="167"/>
      <c r="VNO668" s="167"/>
      <c r="VNP668" s="167"/>
      <c r="VNQ668" s="167"/>
      <c r="VNR668" s="167"/>
      <c r="VNS668" s="167"/>
      <c r="VNT668" s="167"/>
      <c r="VNU668" s="167"/>
      <c r="VNV668" s="167"/>
      <c r="VNW668" s="167"/>
      <c r="VNX668" s="167"/>
      <c r="VNY668" s="167"/>
      <c r="VNZ668" s="167"/>
      <c r="VOA668" s="167"/>
      <c r="VOB668" s="167"/>
      <c r="VOC668" s="167"/>
      <c r="VOD668" s="167"/>
      <c r="VOE668" s="167"/>
      <c r="VOF668" s="167"/>
      <c r="VOG668" s="167"/>
      <c r="VOH668" s="167"/>
      <c r="VOI668" s="167"/>
      <c r="VOJ668" s="167"/>
      <c r="VOK668" s="167"/>
      <c r="VOL668" s="167"/>
      <c r="VOM668" s="167"/>
      <c r="VON668" s="167"/>
      <c r="VOO668" s="167"/>
      <c r="VOP668" s="167"/>
      <c r="VOQ668" s="167"/>
      <c r="VOR668" s="167"/>
      <c r="VOS668" s="167"/>
      <c r="VOT668" s="167"/>
      <c r="VOU668" s="167"/>
      <c r="VOV668" s="167"/>
      <c r="VOW668" s="167"/>
      <c r="VOX668" s="167"/>
      <c r="VOY668" s="167"/>
      <c r="VOZ668" s="167"/>
      <c r="VPA668" s="167"/>
      <c r="VPB668" s="167"/>
      <c r="VPC668" s="167"/>
      <c r="VPD668" s="167"/>
      <c r="VPE668" s="167"/>
      <c r="VPF668" s="167"/>
      <c r="VPG668" s="167"/>
      <c r="VPH668" s="167"/>
      <c r="VPI668" s="167"/>
      <c r="VPJ668" s="167"/>
      <c r="VPK668" s="167"/>
      <c r="VPL668" s="167"/>
      <c r="VPM668" s="167"/>
      <c r="VPN668" s="167"/>
      <c r="VPO668" s="167"/>
      <c r="VPP668" s="167"/>
      <c r="VPQ668" s="167"/>
      <c r="VPR668" s="167"/>
      <c r="VPS668" s="167"/>
      <c r="VPT668" s="167"/>
      <c r="VPU668" s="167"/>
      <c r="VPV668" s="167"/>
      <c r="VPW668" s="167"/>
      <c r="VPX668" s="167"/>
      <c r="VPY668" s="167"/>
      <c r="VPZ668" s="167"/>
      <c r="VQA668" s="167"/>
      <c r="VQB668" s="167"/>
      <c r="VQC668" s="167"/>
      <c r="VQD668" s="167"/>
      <c r="VQE668" s="167"/>
      <c r="VQF668" s="167"/>
      <c r="VQG668" s="167"/>
      <c r="VQH668" s="167"/>
      <c r="VQI668" s="167"/>
      <c r="VQJ668" s="167"/>
      <c r="VQK668" s="167"/>
      <c r="VQL668" s="167"/>
      <c r="VQM668" s="167"/>
      <c r="VQN668" s="167"/>
      <c r="VQO668" s="167"/>
      <c r="VQP668" s="167"/>
      <c r="VQQ668" s="167"/>
      <c r="VQR668" s="167"/>
      <c r="VQS668" s="167"/>
      <c r="VQT668" s="167"/>
      <c r="VQU668" s="167"/>
      <c r="VQV668" s="167"/>
      <c r="VQW668" s="167"/>
      <c r="VQX668" s="167"/>
      <c r="VQY668" s="167"/>
      <c r="VQZ668" s="167"/>
      <c r="VRA668" s="167"/>
      <c r="VRB668" s="167"/>
      <c r="VRC668" s="167"/>
      <c r="VRD668" s="167"/>
      <c r="VRE668" s="167"/>
      <c r="VRF668" s="167"/>
      <c r="VRG668" s="167"/>
      <c r="VRH668" s="167"/>
      <c r="VRI668" s="167"/>
      <c r="VRJ668" s="167"/>
      <c r="VRK668" s="167"/>
      <c r="VRL668" s="167"/>
      <c r="VRM668" s="167"/>
      <c r="VRN668" s="167"/>
      <c r="VRO668" s="167"/>
      <c r="VRP668" s="167"/>
      <c r="VRQ668" s="167"/>
      <c r="VRR668" s="167"/>
      <c r="VRS668" s="167"/>
      <c r="VRT668" s="167"/>
      <c r="VRU668" s="167"/>
      <c r="VRV668" s="167"/>
      <c r="VRW668" s="167"/>
      <c r="VRX668" s="167"/>
      <c r="VRY668" s="167"/>
      <c r="VRZ668" s="167"/>
      <c r="VSA668" s="167"/>
      <c r="VSB668" s="167"/>
      <c r="VSC668" s="167"/>
      <c r="VSD668" s="167"/>
      <c r="VSE668" s="167"/>
      <c r="VSF668" s="167"/>
      <c r="VSG668" s="167"/>
      <c r="VSH668" s="167"/>
      <c r="VSI668" s="167"/>
      <c r="VSJ668" s="167"/>
      <c r="VSK668" s="167"/>
      <c r="VSL668" s="167"/>
      <c r="VSM668" s="167"/>
      <c r="VSN668" s="167"/>
      <c r="VSO668" s="167"/>
      <c r="VSP668" s="167"/>
      <c r="VSQ668" s="167"/>
      <c r="VSR668" s="167"/>
      <c r="VSS668" s="167"/>
      <c r="VST668" s="167"/>
      <c r="VSU668" s="167"/>
      <c r="VSV668" s="167"/>
      <c r="VSW668" s="167"/>
      <c r="VSX668" s="167"/>
      <c r="VSY668" s="167"/>
      <c r="VSZ668" s="167"/>
      <c r="VTA668" s="167"/>
      <c r="VTB668" s="167"/>
      <c r="VTC668" s="167"/>
      <c r="VTD668" s="167"/>
      <c r="VTE668" s="167"/>
      <c r="VTF668" s="167"/>
      <c r="VTG668" s="167"/>
      <c r="VTH668" s="167"/>
      <c r="VTI668" s="167"/>
      <c r="VTJ668" s="167"/>
      <c r="VTK668" s="167"/>
      <c r="VTL668" s="167"/>
      <c r="VTM668" s="167"/>
      <c r="VTN668" s="167"/>
      <c r="VTO668" s="167"/>
      <c r="VTP668" s="167"/>
      <c r="VTQ668" s="167"/>
      <c r="VTR668" s="167"/>
      <c r="VTS668" s="167"/>
      <c r="VTT668" s="167"/>
      <c r="VTU668" s="167"/>
      <c r="VTV668" s="167"/>
      <c r="VTW668" s="167"/>
      <c r="VTX668" s="167"/>
      <c r="VTY668" s="167"/>
      <c r="VTZ668" s="167"/>
      <c r="VUA668" s="167"/>
      <c r="VUB668" s="167"/>
      <c r="VUC668" s="167"/>
      <c r="VUD668" s="167"/>
      <c r="VUE668" s="167"/>
      <c r="VUF668" s="167"/>
      <c r="VUG668" s="167"/>
      <c r="VUH668" s="167"/>
      <c r="VUI668" s="167"/>
      <c r="VUJ668" s="167"/>
      <c r="VUK668" s="167"/>
      <c r="VUL668" s="167"/>
      <c r="VUM668" s="167"/>
      <c r="VUN668" s="167"/>
      <c r="VUO668" s="167"/>
      <c r="VUP668" s="167"/>
      <c r="VUQ668" s="167"/>
      <c r="VUR668" s="167"/>
      <c r="VUS668" s="167"/>
      <c r="VUT668" s="167"/>
      <c r="VUU668" s="167"/>
      <c r="VUV668" s="167"/>
      <c r="VUW668" s="167"/>
      <c r="VUX668" s="167"/>
      <c r="VUY668" s="167"/>
      <c r="VUZ668" s="167"/>
      <c r="VVA668" s="167"/>
      <c r="VVB668" s="167"/>
      <c r="VVC668" s="167"/>
      <c r="VVD668" s="167"/>
      <c r="VVE668" s="167"/>
      <c r="VVF668" s="167"/>
      <c r="VVG668" s="167"/>
      <c r="VVH668" s="167"/>
      <c r="VVI668" s="167"/>
      <c r="VVJ668" s="167"/>
      <c r="VVK668" s="167"/>
      <c r="VVL668" s="167"/>
      <c r="VVM668" s="167"/>
      <c r="VVN668" s="167"/>
      <c r="VVO668" s="167"/>
      <c r="VVP668" s="167"/>
      <c r="VVQ668" s="167"/>
      <c r="VVR668" s="167"/>
      <c r="VVS668" s="167"/>
      <c r="VVT668" s="167"/>
      <c r="VVU668" s="167"/>
      <c r="VVV668" s="167"/>
      <c r="VVW668" s="167"/>
      <c r="VVX668" s="167"/>
      <c r="VVY668" s="167"/>
      <c r="VVZ668" s="167"/>
      <c r="VWA668" s="167"/>
      <c r="VWB668" s="167"/>
      <c r="VWC668" s="167"/>
      <c r="VWD668" s="167"/>
      <c r="VWE668" s="167"/>
      <c r="VWF668" s="167"/>
      <c r="VWG668" s="167"/>
      <c r="VWH668" s="167"/>
      <c r="VWI668" s="167"/>
      <c r="VWJ668" s="167"/>
      <c r="VWK668" s="167"/>
      <c r="VWL668" s="167"/>
      <c r="VWM668" s="167"/>
      <c r="VWN668" s="167"/>
      <c r="VWO668" s="167"/>
      <c r="VWP668" s="167"/>
      <c r="VWQ668" s="167"/>
      <c r="VWR668" s="167"/>
      <c r="VWS668" s="167"/>
      <c r="VWT668" s="167"/>
      <c r="VWU668" s="167"/>
      <c r="VWV668" s="167"/>
      <c r="VWW668" s="167"/>
      <c r="VWX668" s="167"/>
      <c r="VWY668" s="167"/>
      <c r="VWZ668" s="167"/>
      <c r="VXA668" s="167"/>
      <c r="VXB668" s="167"/>
      <c r="VXC668" s="167"/>
      <c r="VXD668" s="167"/>
      <c r="VXE668" s="167"/>
      <c r="VXF668" s="167"/>
      <c r="VXG668" s="167"/>
      <c r="VXH668" s="167"/>
      <c r="VXI668" s="167"/>
      <c r="VXJ668" s="167"/>
      <c r="VXK668" s="167"/>
      <c r="VXL668" s="167"/>
      <c r="VXM668" s="167"/>
      <c r="VXN668" s="167"/>
      <c r="VXO668" s="167"/>
      <c r="VXP668" s="167"/>
      <c r="VXQ668" s="167"/>
      <c r="VXR668" s="167"/>
      <c r="VXS668" s="167"/>
      <c r="VXT668" s="167"/>
      <c r="VXU668" s="167"/>
      <c r="VXV668" s="167"/>
      <c r="VXW668" s="167"/>
      <c r="VXX668" s="167"/>
      <c r="VXY668" s="167"/>
      <c r="VXZ668" s="167"/>
      <c r="VYA668" s="167"/>
      <c r="VYB668" s="167"/>
      <c r="VYC668" s="167"/>
      <c r="VYD668" s="167"/>
      <c r="VYE668" s="167"/>
      <c r="VYF668" s="167"/>
      <c r="VYG668" s="167"/>
      <c r="VYH668" s="167"/>
      <c r="VYI668" s="167"/>
      <c r="VYJ668" s="167"/>
      <c r="VYK668" s="167"/>
      <c r="VYL668" s="167"/>
      <c r="VYM668" s="167"/>
      <c r="VYN668" s="167"/>
      <c r="VYO668" s="167"/>
      <c r="VYP668" s="167"/>
      <c r="VYQ668" s="167"/>
      <c r="VYR668" s="167"/>
      <c r="VYS668" s="167"/>
      <c r="VYT668" s="167"/>
      <c r="VYU668" s="167"/>
      <c r="VYV668" s="167"/>
      <c r="VYW668" s="167"/>
      <c r="VYX668" s="167"/>
      <c r="VYY668" s="167"/>
      <c r="VYZ668" s="167"/>
      <c r="VZA668" s="167"/>
      <c r="VZB668" s="167"/>
      <c r="VZC668" s="167"/>
      <c r="VZD668" s="167"/>
      <c r="VZE668" s="167"/>
      <c r="VZF668" s="167"/>
      <c r="VZG668" s="167"/>
      <c r="VZH668" s="167"/>
      <c r="VZI668" s="167"/>
      <c r="VZJ668" s="167"/>
      <c r="VZK668" s="167"/>
      <c r="VZL668" s="167"/>
      <c r="VZM668" s="167"/>
      <c r="VZN668" s="167"/>
      <c r="VZO668" s="167"/>
      <c r="VZP668" s="167"/>
      <c r="VZQ668" s="167"/>
      <c r="VZR668" s="167"/>
      <c r="VZS668" s="167"/>
      <c r="VZT668" s="167"/>
      <c r="VZU668" s="167"/>
      <c r="VZV668" s="167"/>
      <c r="VZW668" s="167"/>
      <c r="VZX668" s="167"/>
      <c r="VZY668" s="167"/>
      <c r="VZZ668" s="167"/>
      <c r="WAA668" s="167"/>
      <c r="WAB668" s="167"/>
      <c r="WAC668" s="167"/>
      <c r="WAD668" s="167"/>
      <c r="WAE668" s="167"/>
      <c r="WAF668" s="167"/>
      <c r="WAG668" s="167"/>
      <c r="WAH668" s="167"/>
      <c r="WAI668" s="167"/>
      <c r="WAJ668" s="167"/>
      <c r="WAK668" s="167"/>
      <c r="WAL668" s="167"/>
      <c r="WAM668" s="167"/>
      <c r="WAN668" s="167"/>
      <c r="WAO668" s="167"/>
      <c r="WAP668" s="167"/>
      <c r="WAQ668" s="167"/>
      <c r="WAR668" s="167"/>
      <c r="WAS668" s="167"/>
      <c r="WAT668" s="167"/>
      <c r="WAU668" s="167"/>
      <c r="WAV668" s="167"/>
      <c r="WAW668" s="167"/>
      <c r="WAX668" s="167"/>
      <c r="WAY668" s="167"/>
      <c r="WAZ668" s="167"/>
      <c r="WBA668" s="167"/>
      <c r="WBB668" s="167"/>
      <c r="WBC668" s="167"/>
      <c r="WBD668" s="167"/>
      <c r="WBE668" s="167"/>
      <c r="WBF668" s="167"/>
      <c r="WBG668" s="167"/>
      <c r="WBH668" s="167"/>
      <c r="WBI668" s="167"/>
      <c r="WBJ668" s="167"/>
      <c r="WBK668" s="167"/>
      <c r="WBL668" s="167"/>
      <c r="WBM668" s="167"/>
      <c r="WBN668" s="167"/>
      <c r="WBO668" s="167"/>
      <c r="WBP668" s="167"/>
      <c r="WBQ668" s="167"/>
      <c r="WBR668" s="167"/>
      <c r="WBS668" s="167"/>
      <c r="WBT668" s="167"/>
      <c r="WBU668" s="167"/>
      <c r="WBV668" s="167"/>
      <c r="WBW668" s="167"/>
      <c r="WBX668" s="167"/>
      <c r="WBY668" s="167"/>
      <c r="WBZ668" s="167"/>
      <c r="WCA668" s="167"/>
      <c r="WCB668" s="167"/>
      <c r="WCC668" s="167"/>
      <c r="WCD668" s="167"/>
      <c r="WCE668" s="167"/>
      <c r="WCF668" s="167"/>
      <c r="WCG668" s="167"/>
      <c r="WCH668" s="167"/>
      <c r="WCI668" s="167"/>
      <c r="WCJ668" s="167"/>
      <c r="WCK668" s="167"/>
      <c r="WCL668" s="167"/>
      <c r="WCM668" s="167"/>
      <c r="WCN668" s="167"/>
      <c r="WCO668" s="167"/>
      <c r="WCP668" s="167"/>
      <c r="WCQ668" s="167"/>
      <c r="WCR668" s="167"/>
      <c r="WCS668" s="167"/>
      <c r="WCT668" s="167"/>
      <c r="WCU668" s="167"/>
      <c r="WCV668" s="167"/>
      <c r="WCW668" s="167"/>
      <c r="WCX668" s="167"/>
      <c r="WCY668" s="167"/>
      <c r="WCZ668" s="167"/>
      <c r="WDA668" s="167"/>
      <c r="WDB668" s="167"/>
      <c r="WDC668" s="167"/>
      <c r="WDD668" s="167"/>
      <c r="WDE668" s="167"/>
      <c r="WDF668" s="167"/>
      <c r="WDG668" s="167"/>
      <c r="WDH668" s="167"/>
      <c r="WDI668" s="167"/>
      <c r="WDJ668" s="167"/>
      <c r="WDK668" s="167"/>
      <c r="WDL668" s="167"/>
      <c r="WDM668" s="167"/>
      <c r="WDN668" s="167"/>
      <c r="WDO668" s="167"/>
      <c r="WDP668" s="167"/>
      <c r="WDQ668" s="167"/>
      <c r="WDR668" s="167"/>
      <c r="WDS668" s="167"/>
      <c r="WDT668" s="167"/>
      <c r="WDU668" s="167"/>
      <c r="WDV668" s="167"/>
      <c r="WDW668" s="167"/>
      <c r="WDX668" s="167"/>
      <c r="WDY668" s="167"/>
      <c r="WDZ668" s="167"/>
      <c r="WEA668" s="167"/>
      <c r="WEB668" s="167"/>
      <c r="WEC668" s="167"/>
      <c r="WED668" s="167"/>
      <c r="WEE668" s="167"/>
      <c r="WEF668" s="167"/>
      <c r="WEG668" s="167"/>
      <c r="WEH668" s="167"/>
      <c r="WEI668" s="167"/>
      <c r="WEJ668" s="167"/>
      <c r="WEK668" s="167"/>
      <c r="WEL668" s="167"/>
      <c r="WEM668" s="167"/>
      <c r="WEN668" s="167"/>
      <c r="WEO668" s="167"/>
      <c r="WEP668" s="167"/>
      <c r="WEQ668" s="167"/>
      <c r="WER668" s="167"/>
      <c r="WES668" s="167"/>
      <c r="WET668" s="167"/>
      <c r="WEU668" s="167"/>
      <c r="WEV668" s="167"/>
      <c r="WEW668" s="167"/>
      <c r="WEX668" s="167"/>
      <c r="WEY668" s="167"/>
      <c r="WEZ668" s="167"/>
      <c r="WFA668" s="167"/>
      <c r="WFB668" s="167"/>
      <c r="WFC668" s="167"/>
      <c r="WFD668" s="167"/>
      <c r="WFE668" s="167"/>
      <c r="WFF668" s="167"/>
      <c r="WFG668" s="167"/>
      <c r="WFH668" s="167"/>
      <c r="WFI668" s="167"/>
      <c r="WFJ668" s="167"/>
      <c r="WFK668" s="167"/>
      <c r="WFL668" s="167"/>
      <c r="WFM668" s="167"/>
      <c r="WFN668" s="167"/>
      <c r="WFO668" s="167"/>
      <c r="WFP668" s="167"/>
      <c r="WFQ668" s="167"/>
      <c r="WFR668" s="167"/>
      <c r="WFS668" s="167"/>
      <c r="WFT668" s="167"/>
      <c r="WFU668" s="167"/>
      <c r="WFV668" s="167"/>
      <c r="WFW668" s="167"/>
      <c r="WFX668" s="167"/>
      <c r="WFY668" s="167"/>
      <c r="WFZ668" s="167"/>
      <c r="WGA668" s="167"/>
      <c r="WGB668" s="167"/>
      <c r="WGC668" s="167"/>
      <c r="WGD668" s="167"/>
      <c r="WGE668" s="167"/>
      <c r="WGF668" s="167"/>
      <c r="WGG668" s="167"/>
      <c r="WGH668" s="167"/>
      <c r="WGI668" s="167"/>
      <c r="WGJ668" s="167"/>
      <c r="WGK668" s="167"/>
      <c r="WGL668" s="167"/>
      <c r="WGM668" s="167"/>
      <c r="WGN668" s="167"/>
      <c r="WGO668" s="167"/>
      <c r="WGP668" s="167"/>
      <c r="WGQ668" s="167"/>
      <c r="WGR668" s="167"/>
      <c r="WGS668" s="167"/>
      <c r="WGT668" s="167"/>
      <c r="WGU668" s="167"/>
      <c r="WGV668" s="167"/>
      <c r="WGW668" s="167"/>
      <c r="WGX668" s="167"/>
      <c r="WGY668" s="167"/>
      <c r="WGZ668" s="167"/>
      <c r="WHA668" s="167"/>
      <c r="WHB668" s="167"/>
      <c r="WHC668" s="167"/>
      <c r="WHD668" s="167"/>
      <c r="WHE668" s="167"/>
      <c r="WHF668" s="167"/>
      <c r="WHG668" s="167"/>
      <c r="WHH668" s="167"/>
      <c r="WHI668" s="167"/>
      <c r="WHJ668" s="167"/>
      <c r="WHK668" s="167"/>
      <c r="WHL668" s="167"/>
      <c r="WHM668" s="167"/>
      <c r="WHN668" s="167"/>
      <c r="WHO668" s="167"/>
      <c r="WHP668" s="167"/>
      <c r="WHQ668" s="167"/>
      <c r="WHR668" s="167"/>
      <c r="WHS668" s="167"/>
      <c r="WHT668" s="167"/>
      <c r="WHU668" s="167"/>
      <c r="WHV668" s="167"/>
      <c r="WHW668" s="167"/>
      <c r="WHX668" s="167"/>
      <c r="WHY668" s="167"/>
      <c r="WHZ668" s="167"/>
      <c r="WIA668" s="167"/>
      <c r="WIB668" s="167"/>
      <c r="WIC668" s="167"/>
      <c r="WID668" s="167"/>
      <c r="WIE668" s="167"/>
      <c r="WIF668" s="167"/>
      <c r="WIG668" s="167"/>
      <c r="WIH668" s="167"/>
      <c r="WII668" s="167"/>
      <c r="WIJ668" s="167"/>
      <c r="WIK668" s="167"/>
      <c r="WIL668" s="167"/>
      <c r="WIM668" s="167"/>
      <c r="WIN668" s="167"/>
      <c r="WIO668" s="167"/>
      <c r="WIP668" s="167"/>
      <c r="WIQ668" s="167"/>
      <c r="WIR668" s="167"/>
      <c r="WIS668" s="167"/>
      <c r="WIT668" s="167"/>
      <c r="WIU668" s="167"/>
      <c r="WIV668" s="167"/>
      <c r="WIW668" s="167"/>
      <c r="WIX668" s="167"/>
      <c r="WIY668" s="167"/>
      <c r="WIZ668" s="167"/>
      <c r="WJA668" s="167"/>
      <c r="WJB668" s="167"/>
      <c r="WJC668" s="167"/>
      <c r="WJD668" s="167"/>
      <c r="WJE668" s="167"/>
      <c r="WJF668" s="167"/>
      <c r="WJG668" s="167"/>
      <c r="WJH668" s="167"/>
      <c r="WJI668" s="167"/>
      <c r="WJJ668" s="167"/>
      <c r="WJK668" s="167"/>
      <c r="WJL668" s="167"/>
      <c r="WJM668" s="167"/>
      <c r="WJN668" s="167"/>
      <c r="WJO668" s="167"/>
      <c r="WJP668" s="167"/>
      <c r="WJQ668" s="167"/>
      <c r="WJR668" s="167"/>
      <c r="WJS668" s="167"/>
      <c r="WJT668" s="167"/>
      <c r="WJU668" s="167"/>
      <c r="WJV668" s="167"/>
      <c r="WJW668" s="167"/>
      <c r="WJX668" s="167"/>
      <c r="WJY668" s="167"/>
      <c r="WJZ668" s="167"/>
      <c r="WKA668" s="167"/>
      <c r="WKB668" s="167"/>
      <c r="WKC668" s="167"/>
      <c r="WKD668" s="167"/>
      <c r="WKE668" s="167"/>
      <c r="WKF668" s="167"/>
      <c r="WKG668" s="167"/>
      <c r="WKH668" s="167"/>
      <c r="WKI668" s="167"/>
      <c r="WKJ668" s="167"/>
      <c r="WKK668" s="167"/>
      <c r="WKL668" s="167"/>
      <c r="WKM668" s="167"/>
      <c r="WKN668" s="167"/>
      <c r="WKO668" s="167"/>
      <c r="WKP668" s="167"/>
      <c r="WKQ668" s="167"/>
      <c r="WKR668" s="167"/>
      <c r="WKS668" s="167"/>
      <c r="WKT668" s="167"/>
      <c r="WKU668" s="167"/>
      <c r="WKV668" s="167"/>
      <c r="WKW668" s="167"/>
      <c r="WKX668" s="167"/>
      <c r="WKY668" s="167"/>
      <c r="WKZ668" s="167"/>
      <c r="WLA668" s="167"/>
      <c r="WLB668" s="167"/>
      <c r="WLC668" s="167"/>
      <c r="WLD668" s="167"/>
      <c r="WLE668" s="167"/>
      <c r="WLF668" s="167"/>
      <c r="WLG668" s="167"/>
      <c r="WLH668" s="167"/>
      <c r="WLI668" s="167"/>
      <c r="WLJ668" s="167"/>
      <c r="WLK668" s="167"/>
      <c r="WLL668" s="167"/>
      <c r="WLM668" s="167"/>
      <c r="WLN668" s="167"/>
      <c r="WLO668" s="167"/>
      <c r="WLP668" s="167"/>
      <c r="WLQ668" s="167"/>
      <c r="WLR668" s="167"/>
      <c r="WLS668" s="167"/>
      <c r="WLT668" s="167"/>
      <c r="WLU668" s="167"/>
      <c r="WLV668" s="167"/>
      <c r="WLW668" s="167"/>
      <c r="WLX668" s="167"/>
      <c r="WLY668" s="167"/>
      <c r="WLZ668" s="167"/>
      <c r="WMA668" s="167"/>
      <c r="WMB668" s="167"/>
      <c r="WMC668" s="167"/>
      <c r="WMD668" s="167"/>
      <c r="WME668" s="167"/>
      <c r="WMF668" s="167"/>
      <c r="WMG668" s="167"/>
      <c r="WMH668" s="167"/>
      <c r="WMI668" s="167"/>
      <c r="WMJ668" s="167"/>
      <c r="WMK668" s="167"/>
      <c r="WML668" s="167"/>
      <c r="WMM668" s="167"/>
      <c r="WMN668" s="167"/>
      <c r="WMO668" s="167"/>
      <c r="WMP668" s="167"/>
      <c r="WMQ668" s="167"/>
      <c r="WMR668" s="167"/>
      <c r="WMS668" s="167"/>
      <c r="WMT668" s="167"/>
      <c r="WMU668" s="167"/>
      <c r="WMV668" s="167"/>
      <c r="WMW668" s="167"/>
      <c r="WMX668" s="167"/>
      <c r="WMY668" s="167"/>
      <c r="WMZ668" s="167"/>
      <c r="WNA668" s="167"/>
      <c r="WNB668" s="167"/>
      <c r="WNC668" s="167"/>
      <c r="WND668" s="167"/>
      <c r="WNE668" s="167"/>
      <c r="WNF668" s="167"/>
      <c r="WNG668" s="167"/>
      <c r="WNH668" s="167"/>
      <c r="WNI668" s="167"/>
      <c r="WNJ668" s="167"/>
      <c r="WNK668" s="167"/>
      <c r="WNL668" s="167"/>
      <c r="WNM668" s="167"/>
      <c r="WNN668" s="167"/>
      <c r="WNO668" s="167"/>
      <c r="WNP668" s="167"/>
      <c r="WNQ668" s="167"/>
      <c r="WNR668" s="167"/>
      <c r="WNS668" s="167"/>
      <c r="WNT668" s="167"/>
      <c r="WNU668" s="167"/>
      <c r="WNV668" s="167"/>
      <c r="WNW668" s="167"/>
      <c r="WNX668" s="167"/>
      <c r="WNY668" s="167"/>
      <c r="WNZ668" s="167"/>
      <c r="WOA668" s="167"/>
      <c r="WOB668" s="167"/>
      <c r="WOC668" s="167"/>
      <c r="WOD668" s="167"/>
      <c r="WOE668" s="167"/>
      <c r="WOF668" s="167"/>
      <c r="WOG668" s="167"/>
      <c r="WOH668" s="167"/>
      <c r="WOI668" s="167"/>
      <c r="WOJ668" s="167"/>
      <c r="WOK668" s="167"/>
      <c r="WOL668" s="167"/>
      <c r="WOM668" s="167"/>
      <c r="WON668" s="167"/>
      <c r="WOO668" s="167"/>
      <c r="WOP668" s="167"/>
      <c r="WOQ668" s="167"/>
      <c r="WOR668" s="167"/>
      <c r="WOS668" s="167"/>
      <c r="WOT668" s="167"/>
      <c r="WOU668" s="167"/>
      <c r="WOV668" s="167"/>
      <c r="WOW668" s="167"/>
      <c r="WOX668" s="167"/>
      <c r="WOY668" s="167"/>
      <c r="WOZ668" s="167"/>
      <c r="WPA668" s="167"/>
      <c r="WPB668" s="167"/>
      <c r="WPC668" s="167"/>
      <c r="WPD668" s="167"/>
      <c r="WPE668" s="167"/>
      <c r="WPF668" s="167"/>
      <c r="WPG668" s="167"/>
      <c r="WPH668" s="167"/>
      <c r="WPI668" s="167"/>
      <c r="WPJ668" s="167"/>
      <c r="WPK668" s="167"/>
      <c r="WPL668" s="167"/>
      <c r="WPM668" s="167"/>
      <c r="WPN668" s="167"/>
      <c r="WPO668" s="167"/>
      <c r="WPP668" s="167"/>
      <c r="WPQ668" s="167"/>
      <c r="WPR668" s="167"/>
      <c r="WPS668" s="167"/>
      <c r="WPT668" s="167"/>
      <c r="WPU668" s="167"/>
      <c r="WPV668" s="167"/>
      <c r="WPW668" s="167"/>
      <c r="WPX668" s="167"/>
      <c r="WPY668" s="167"/>
      <c r="WPZ668" s="167"/>
      <c r="WQA668" s="167"/>
      <c r="WQB668" s="167"/>
      <c r="WQC668" s="167"/>
      <c r="WQD668" s="167"/>
      <c r="WQE668" s="167"/>
      <c r="WQF668" s="167"/>
      <c r="WQG668" s="167"/>
      <c r="WQH668" s="167"/>
      <c r="WQI668" s="167"/>
      <c r="WQJ668" s="167"/>
      <c r="WQK668" s="167"/>
      <c r="WQL668" s="167"/>
      <c r="WQM668" s="167"/>
      <c r="WQN668" s="167"/>
      <c r="WQO668" s="167"/>
      <c r="WQP668" s="167"/>
      <c r="WQQ668" s="167"/>
      <c r="WQR668" s="167"/>
      <c r="WQS668" s="167"/>
      <c r="WQT668" s="167"/>
      <c r="WQU668" s="167"/>
      <c r="WQV668" s="167"/>
      <c r="WQW668" s="167"/>
      <c r="WQX668" s="167"/>
      <c r="WQY668" s="167"/>
      <c r="WQZ668" s="167"/>
      <c r="WRA668" s="167"/>
      <c r="WRB668" s="167"/>
      <c r="WRC668" s="167"/>
      <c r="WRD668" s="167"/>
      <c r="WRE668" s="167"/>
      <c r="WRF668" s="167"/>
      <c r="WRG668" s="167"/>
      <c r="WRH668" s="167"/>
      <c r="WRI668" s="167"/>
      <c r="WRJ668" s="167"/>
      <c r="WRK668" s="167"/>
      <c r="WRL668" s="167"/>
      <c r="WRM668" s="167"/>
      <c r="WRN668" s="167"/>
      <c r="WRO668" s="167"/>
      <c r="WRP668" s="167"/>
      <c r="WRQ668" s="167"/>
      <c r="WRR668" s="167"/>
      <c r="WRS668" s="167"/>
      <c r="WRT668" s="167"/>
      <c r="WRU668" s="167"/>
      <c r="WRV668" s="167"/>
      <c r="WRW668" s="167"/>
      <c r="WRX668" s="167"/>
      <c r="WRY668" s="167"/>
      <c r="WRZ668" s="167"/>
      <c r="WSA668" s="167"/>
      <c r="WSB668" s="167"/>
      <c r="WSC668" s="167"/>
      <c r="WSD668" s="167"/>
      <c r="WSE668" s="167"/>
      <c r="WSF668" s="167"/>
      <c r="WSG668" s="167"/>
      <c r="WSH668" s="167"/>
      <c r="WSI668" s="167"/>
      <c r="WSJ668" s="167"/>
      <c r="WSK668" s="167"/>
      <c r="WSL668" s="167"/>
      <c r="WSM668" s="167"/>
      <c r="WSN668" s="167"/>
      <c r="WSO668" s="167"/>
      <c r="WSP668" s="167"/>
      <c r="WSQ668" s="167"/>
      <c r="WSR668" s="167"/>
      <c r="WSS668" s="167"/>
      <c r="WST668" s="167"/>
      <c r="WSU668" s="167"/>
      <c r="WSV668" s="167"/>
      <c r="WSW668" s="167"/>
      <c r="WSX668" s="167"/>
      <c r="WSY668" s="167"/>
      <c r="WSZ668" s="167"/>
      <c r="WTA668" s="167"/>
      <c r="WTB668" s="167"/>
      <c r="WTC668" s="167"/>
      <c r="WTD668" s="167"/>
      <c r="WTE668" s="167"/>
      <c r="WTF668" s="167"/>
      <c r="WTG668" s="167"/>
      <c r="WTH668" s="167"/>
      <c r="WTI668" s="167"/>
      <c r="WTJ668" s="167"/>
      <c r="WTK668" s="167"/>
      <c r="WTL668" s="167"/>
      <c r="WTM668" s="167"/>
      <c r="WTN668" s="167"/>
      <c r="WTO668" s="167"/>
      <c r="WTP668" s="167"/>
      <c r="WTQ668" s="167"/>
      <c r="WTR668" s="167"/>
      <c r="WTS668" s="167"/>
      <c r="WTT668" s="167"/>
      <c r="WTU668" s="167"/>
      <c r="WTV668" s="167"/>
      <c r="WTW668" s="167"/>
      <c r="WTX668" s="167"/>
      <c r="WTY668" s="167"/>
      <c r="WTZ668" s="167"/>
      <c r="WUA668" s="167"/>
      <c r="WUB668" s="167"/>
      <c r="WUC668" s="167"/>
      <c r="WUD668" s="167"/>
      <c r="WUE668" s="167"/>
      <c r="WUF668" s="167"/>
      <c r="WUG668" s="167"/>
      <c r="WUH668" s="167"/>
      <c r="WUI668" s="167"/>
      <c r="WUJ668" s="167"/>
      <c r="WUK668" s="167"/>
      <c r="WUL668" s="167"/>
      <c r="WUM668" s="167"/>
      <c r="WUN668" s="167"/>
      <c r="WUO668" s="167"/>
      <c r="WUP668" s="167"/>
      <c r="WUQ668" s="167"/>
      <c r="WUR668" s="167"/>
      <c r="WUS668" s="167"/>
      <c r="WUT668" s="167"/>
      <c r="WUU668" s="167"/>
      <c r="WUV668" s="167"/>
      <c r="WUW668" s="167"/>
      <c r="WUX668" s="167"/>
      <c r="WUY668" s="167"/>
      <c r="WUZ668" s="167"/>
      <c r="WVA668" s="167"/>
      <c r="WVB668" s="167"/>
      <c r="WVC668" s="167"/>
      <c r="WVD668" s="167"/>
      <c r="WVE668" s="167"/>
      <c r="WVF668" s="167"/>
      <c r="WVG668" s="167"/>
      <c r="WVH668" s="167"/>
      <c r="WVI668" s="167"/>
      <c r="WVJ668" s="167"/>
      <c r="WVK668" s="167"/>
      <c r="WVL668" s="167"/>
      <c r="WVM668" s="167"/>
      <c r="WVN668" s="167"/>
      <c r="WVO668" s="167"/>
      <c r="WVP668" s="167"/>
      <c r="WVQ668" s="167"/>
      <c r="WVR668" s="167"/>
      <c r="WVS668" s="167"/>
      <c r="WVT668" s="167"/>
      <c r="WVU668" s="167"/>
      <c r="WVV668" s="167"/>
      <c r="WVW668" s="167"/>
      <c r="WVX668" s="167"/>
      <c r="WVY668" s="167"/>
      <c r="WVZ668" s="167"/>
      <c r="WWA668" s="167"/>
      <c r="WWB668" s="167"/>
      <c r="WWC668" s="167"/>
      <c r="WWD668" s="167"/>
      <c r="WWE668" s="167"/>
      <c r="WWF668" s="167"/>
      <c r="WWG668" s="167"/>
      <c r="WWH668" s="167"/>
      <c r="WWI668" s="167"/>
      <c r="WWJ668" s="167"/>
      <c r="WWK668" s="167"/>
      <c r="WWL668" s="167"/>
      <c r="WWM668" s="167"/>
      <c r="WWN668" s="167"/>
      <c r="WWO668" s="167"/>
      <c r="WWP668" s="167"/>
      <c r="WWQ668" s="167"/>
      <c r="WWR668" s="167"/>
      <c r="WWS668" s="167"/>
      <c r="WWT668" s="167"/>
      <c r="WWU668" s="167"/>
      <c r="WWV668" s="167"/>
      <c r="WWW668" s="167"/>
      <c r="WWX668" s="167"/>
      <c r="WWY668" s="167"/>
      <c r="WWZ668" s="167"/>
      <c r="WXA668" s="167"/>
      <c r="WXB668" s="167"/>
      <c r="WXC668" s="167"/>
      <c r="WXD668" s="167"/>
      <c r="WXE668" s="167"/>
      <c r="WXF668" s="167"/>
      <c r="WXG668" s="167"/>
      <c r="WXH668" s="167"/>
      <c r="WXI668" s="167"/>
      <c r="WXJ668" s="167"/>
      <c r="WXK668" s="167"/>
      <c r="WXL668" s="167"/>
      <c r="WXM668" s="167"/>
      <c r="WXN668" s="167"/>
      <c r="WXO668" s="167"/>
      <c r="WXP668" s="167"/>
      <c r="WXQ668" s="167"/>
      <c r="WXR668" s="167"/>
      <c r="WXS668" s="167"/>
      <c r="WXT668" s="167"/>
      <c r="WXU668" s="167"/>
      <c r="WXV668" s="167"/>
      <c r="WXW668" s="167"/>
      <c r="WXX668" s="167"/>
      <c r="WXY668" s="167"/>
      <c r="WXZ668" s="167"/>
      <c r="WYA668" s="167"/>
      <c r="WYB668" s="167"/>
      <c r="WYC668" s="167"/>
      <c r="WYD668" s="167"/>
      <c r="WYE668" s="167"/>
      <c r="WYF668" s="167"/>
      <c r="WYG668" s="167"/>
      <c r="WYH668" s="167"/>
      <c r="WYI668" s="167"/>
      <c r="WYJ668" s="167"/>
      <c r="WYK668" s="167"/>
      <c r="WYL668" s="167"/>
      <c r="WYM668" s="167"/>
      <c r="WYN668" s="167"/>
      <c r="WYO668" s="167"/>
      <c r="WYP668" s="167"/>
      <c r="WYQ668" s="167"/>
      <c r="WYR668" s="167"/>
      <c r="WYS668" s="167"/>
      <c r="WYT668" s="167"/>
      <c r="WYU668" s="167"/>
      <c r="WYV668" s="167"/>
      <c r="WYW668" s="167"/>
      <c r="WYX668" s="167"/>
      <c r="WYY668" s="167"/>
      <c r="WYZ668" s="167"/>
      <c r="WZA668" s="167"/>
      <c r="WZB668" s="167"/>
      <c r="WZC668" s="167"/>
      <c r="WZD668" s="167"/>
      <c r="WZE668" s="167"/>
      <c r="WZF668" s="167"/>
      <c r="WZG668" s="167"/>
      <c r="WZH668" s="167"/>
      <c r="WZI668" s="167"/>
      <c r="WZJ668" s="167"/>
      <c r="WZK668" s="167"/>
      <c r="WZL668" s="167"/>
      <c r="WZM668" s="167"/>
      <c r="WZN668" s="167"/>
      <c r="WZO668" s="167"/>
      <c r="WZP668" s="167"/>
      <c r="WZQ668" s="167"/>
      <c r="WZR668" s="167"/>
      <c r="WZS668" s="167"/>
      <c r="WZT668" s="167"/>
      <c r="WZU668" s="167"/>
      <c r="WZV668" s="167"/>
      <c r="WZW668" s="167"/>
      <c r="WZX668" s="167"/>
      <c r="WZY668" s="167"/>
      <c r="WZZ668" s="167"/>
      <c r="XAA668" s="167"/>
      <c r="XAB668" s="167"/>
      <c r="XAC668" s="167"/>
      <c r="XAD668" s="167"/>
      <c r="XAE668" s="167"/>
      <c r="XAF668" s="167"/>
      <c r="XAG668" s="167"/>
      <c r="XAH668" s="167"/>
      <c r="XAI668" s="167"/>
      <c r="XAJ668" s="167"/>
      <c r="XAK668" s="167"/>
      <c r="XAL668" s="167"/>
      <c r="XAM668" s="167"/>
      <c r="XAN668" s="167"/>
      <c r="XAO668" s="167"/>
      <c r="XAP668" s="167"/>
      <c r="XAQ668" s="167"/>
      <c r="XAR668" s="167"/>
      <c r="XAS668" s="167"/>
      <c r="XAT668" s="167"/>
      <c r="XAU668" s="167"/>
      <c r="XAV668" s="167"/>
      <c r="XAW668" s="167"/>
      <c r="XAX668" s="167"/>
      <c r="XAY668" s="167"/>
      <c r="XAZ668" s="167"/>
      <c r="XBA668" s="167"/>
      <c r="XBB668" s="167"/>
      <c r="XBC668" s="167"/>
      <c r="XBD668" s="167"/>
      <c r="XBE668" s="167"/>
      <c r="XBF668" s="167"/>
      <c r="XBG668" s="167"/>
      <c r="XBH668" s="167"/>
      <c r="XBI668" s="167"/>
      <c r="XBJ668" s="167"/>
      <c r="XBK668" s="167"/>
      <c r="XBL668" s="167"/>
      <c r="XBM668" s="167"/>
      <c r="XBN668" s="167"/>
      <c r="XBO668" s="167"/>
      <c r="XBP668" s="167"/>
      <c r="XBQ668" s="167"/>
      <c r="XBR668" s="167"/>
      <c r="XBS668" s="167"/>
      <c r="XBT668" s="167"/>
      <c r="XBU668" s="167"/>
      <c r="XBV668" s="167"/>
      <c r="XBW668" s="167"/>
      <c r="XBX668" s="167"/>
      <c r="XBY668" s="167"/>
      <c r="XBZ668" s="167"/>
      <c r="XCA668" s="167"/>
      <c r="XCB668" s="167"/>
      <c r="XCC668" s="167"/>
      <c r="XCD668" s="167"/>
      <c r="XCE668" s="167"/>
      <c r="XCF668" s="167"/>
      <c r="XCG668" s="167"/>
      <c r="XCH668" s="167"/>
      <c r="XCI668" s="167"/>
      <c r="XCJ668" s="167"/>
      <c r="XCK668" s="167"/>
      <c r="XCL668" s="167"/>
      <c r="XCM668" s="167"/>
      <c r="XCN668" s="167"/>
      <c r="XCO668" s="167"/>
      <c r="XCP668" s="167"/>
      <c r="XCQ668" s="167"/>
      <c r="XCR668" s="167"/>
      <c r="XCS668" s="167"/>
      <c r="XCT668" s="167"/>
      <c r="XCU668" s="167"/>
      <c r="XCV668" s="167"/>
      <c r="XCW668" s="167"/>
      <c r="XCX668" s="167"/>
      <c r="XCY668" s="167"/>
      <c r="XCZ668" s="167"/>
      <c r="XDA668" s="167"/>
      <c r="XDB668" s="167"/>
      <c r="XDC668" s="167"/>
      <c r="XDD668" s="167"/>
      <c r="XDE668" s="167"/>
      <c r="XDF668" s="167"/>
      <c r="XDG668" s="167"/>
      <c r="XDH668" s="167"/>
      <c r="XDI668" s="167"/>
      <c r="XDJ668" s="167"/>
      <c r="XDK668" s="167"/>
      <c r="XDL668" s="167"/>
      <c r="XDM668" s="167"/>
      <c r="XDN668" s="167"/>
      <c r="XDO668" s="167"/>
      <c r="XDP668" s="167"/>
      <c r="XDQ668" s="167"/>
      <c r="XDR668" s="167"/>
      <c r="XDS668" s="167"/>
      <c r="XDT668" s="167"/>
      <c r="XDU668" s="167"/>
      <c r="XDV668" s="167"/>
      <c r="XDW668" s="167"/>
      <c r="XDX668" s="167"/>
      <c r="XDY668" s="167"/>
      <c r="XDZ668" s="167"/>
      <c r="XEA668" s="167"/>
      <c r="XEB668" s="167"/>
      <c r="XEC668" s="167"/>
      <c r="XED668" s="167"/>
      <c r="XEE668" s="167"/>
      <c r="XEF668" s="167"/>
      <c r="XEG668" s="167"/>
      <c r="XEH668" s="167"/>
      <c r="XEI668" s="167"/>
      <c r="XEJ668" s="167"/>
      <c r="XEK668" s="167"/>
      <c r="XEL668" s="167"/>
      <c r="XEM668" s="167"/>
      <c r="XEN668" s="167"/>
      <c r="XEO668" s="167"/>
      <c r="XEP668" s="167"/>
      <c r="XEQ668" s="167"/>
      <c r="XER668" s="167"/>
      <c r="XES668" s="167"/>
      <c r="XET668" s="167"/>
      <c r="XEU668" s="167"/>
      <c r="XEV668" s="167"/>
      <c r="XEW668" s="167"/>
      <c r="XEX668" s="167"/>
      <c r="XEY668" s="167"/>
      <c r="XEZ668" s="167"/>
    </row>
    <row r="669" spans="1:16380" s="196" customFormat="1" ht="9.9499999999999993" customHeight="1">
      <c r="A669" s="167"/>
      <c r="B669" s="166"/>
      <c r="C669" s="166"/>
      <c r="D669" s="166"/>
      <c r="E669" s="166"/>
      <c r="F669" s="166"/>
      <c r="G669" s="166"/>
      <c r="H669" s="173"/>
      <c r="I669" s="168"/>
      <c r="J669" s="168"/>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row>
    <row r="670" spans="1:16380" s="190" customFormat="1" ht="24.95" customHeight="1">
      <c r="A670" s="167"/>
      <c r="B670" s="166"/>
      <c r="C670" s="166"/>
      <c r="D670" s="166"/>
      <c r="E670" s="166"/>
      <c r="F670" s="166"/>
      <c r="G670" s="166"/>
      <c r="H670" s="173"/>
      <c r="I670" s="168"/>
      <c r="J670" s="168"/>
      <c r="K670" s="166"/>
      <c r="L670" s="166"/>
      <c r="M670" s="166"/>
      <c r="N670" s="166"/>
      <c r="O670" s="166"/>
      <c r="P670" s="166"/>
      <c r="Q670" s="166"/>
      <c r="R670" s="166"/>
      <c r="S670" s="166"/>
      <c r="T670" s="166"/>
      <c r="U670" s="166"/>
      <c r="V670" s="166"/>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c r="BF670" s="167"/>
      <c r="BG670" s="167"/>
      <c r="BH670" s="167"/>
      <c r="BI670" s="167"/>
      <c r="BJ670" s="167"/>
      <c r="BK670" s="167"/>
      <c r="BL670" s="167"/>
      <c r="BM670" s="167"/>
      <c r="BN670" s="167"/>
      <c r="BO670" s="167"/>
      <c r="BP670" s="167"/>
      <c r="BQ670" s="167"/>
      <c r="BR670" s="167"/>
      <c r="BS670" s="167"/>
      <c r="BT670" s="167"/>
      <c r="BU670" s="167"/>
      <c r="BV670" s="167"/>
      <c r="BW670" s="167"/>
      <c r="BX670" s="167"/>
      <c r="BY670" s="167"/>
      <c r="BZ670" s="167"/>
      <c r="CA670" s="167"/>
      <c r="CB670" s="167"/>
      <c r="CC670" s="167"/>
      <c r="CD670" s="167"/>
      <c r="CE670" s="167"/>
      <c r="CF670" s="167"/>
      <c r="CG670" s="167"/>
      <c r="CH670" s="167"/>
      <c r="CI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67"/>
      <c r="EF670" s="167"/>
      <c r="EG670" s="167"/>
      <c r="EH670" s="167"/>
      <c r="EI670" s="167"/>
      <c r="EJ670" s="167"/>
      <c r="EK670" s="167"/>
      <c r="EL670" s="167"/>
      <c r="EM670" s="167"/>
      <c r="EN670" s="167"/>
      <c r="EO670" s="167"/>
      <c r="EP670" s="167"/>
      <c r="EQ670" s="167"/>
      <c r="ER670" s="167"/>
      <c r="ES670" s="167"/>
      <c r="ET670" s="167"/>
      <c r="EU670" s="167"/>
      <c r="EV670" s="167"/>
      <c r="EW670" s="167"/>
      <c r="EX670" s="167"/>
      <c r="EY670" s="167"/>
      <c r="EZ670" s="167"/>
      <c r="FA670" s="167"/>
      <c r="FB670" s="167"/>
      <c r="FC670" s="167"/>
      <c r="FD670" s="167"/>
      <c r="FE670" s="167"/>
      <c r="FF670" s="167"/>
      <c r="FG670" s="167"/>
      <c r="FH670" s="167"/>
      <c r="FI670" s="167"/>
      <c r="FJ670" s="167"/>
      <c r="FK670" s="167"/>
      <c r="FL670" s="167"/>
      <c r="FM670" s="167"/>
      <c r="FN670" s="167"/>
      <c r="FO670" s="167"/>
      <c r="FP670" s="167"/>
      <c r="FQ670" s="167"/>
      <c r="FR670" s="167"/>
      <c r="FS670" s="167"/>
      <c r="FT670" s="167"/>
      <c r="FU670" s="167"/>
      <c r="FV670" s="167"/>
      <c r="FW670" s="167"/>
      <c r="FX670" s="167"/>
      <c r="FY670" s="167"/>
      <c r="FZ670" s="167"/>
      <c r="GA670" s="167"/>
      <c r="GB670" s="167"/>
      <c r="GC670" s="167"/>
      <c r="GD670" s="167"/>
      <c r="GE670" s="167"/>
      <c r="GF670" s="167"/>
      <c r="GG670" s="167"/>
      <c r="GH670" s="167"/>
      <c r="GI670" s="167"/>
      <c r="GJ670" s="167"/>
      <c r="GK670" s="167"/>
      <c r="GL670" s="167"/>
      <c r="GM670" s="167"/>
      <c r="GN670" s="167"/>
      <c r="GO670" s="167"/>
      <c r="GP670" s="167"/>
      <c r="GQ670" s="167"/>
      <c r="GR670" s="167"/>
      <c r="GS670" s="167"/>
      <c r="GT670" s="167"/>
      <c r="GU670" s="167"/>
      <c r="GV670" s="167"/>
      <c r="GW670" s="167"/>
      <c r="GX670" s="167"/>
      <c r="GY670" s="167"/>
      <c r="GZ670" s="167"/>
      <c r="HA670" s="167"/>
      <c r="HB670" s="167"/>
      <c r="HC670" s="167"/>
      <c r="HD670" s="167"/>
      <c r="HE670" s="167"/>
      <c r="HF670" s="167"/>
      <c r="HG670" s="167"/>
      <c r="HH670" s="167"/>
      <c r="HI670" s="167"/>
      <c r="HJ670" s="167"/>
      <c r="HK670" s="167"/>
      <c r="HL670" s="167"/>
      <c r="HM670" s="167"/>
      <c r="HN670" s="167"/>
      <c r="HO670" s="167"/>
      <c r="HP670" s="167"/>
      <c r="HQ670" s="167"/>
      <c r="HR670" s="167"/>
      <c r="HS670" s="167"/>
      <c r="HT670" s="167"/>
      <c r="HU670" s="167"/>
      <c r="HV670" s="167"/>
      <c r="HW670" s="167"/>
      <c r="HX670" s="167"/>
      <c r="HY670" s="167"/>
      <c r="HZ670" s="167"/>
      <c r="IA670" s="167"/>
      <c r="IB670" s="167"/>
      <c r="IC670" s="167"/>
      <c r="ID670" s="167"/>
      <c r="IE670" s="167"/>
      <c r="IF670" s="167"/>
      <c r="IG670" s="167"/>
      <c r="IH670" s="167"/>
      <c r="II670" s="167"/>
      <c r="IJ670" s="167"/>
      <c r="IK670" s="167"/>
      <c r="IL670" s="167"/>
      <c r="IM670" s="167"/>
      <c r="IN670" s="167"/>
      <c r="IO670" s="167"/>
      <c r="IP670" s="167"/>
      <c r="IQ670" s="167"/>
      <c r="IR670" s="167"/>
      <c r="IS670" s="167"/>
      <c r="IT670" s="167"/>
      <c r="IU670" s="167"/>
      <c r="IV670" s="167"/>
      <c r="IW670" s="167"/>
      <c r="IX670" s="167"/>
      <c r="IY670" s="167"/>
      <c r="IZ670" s="167"/>
      <c r="JA670" s="167"/>
      <c r="JB670" s="167"/>
      <c r="JC670" s="167"/>
      <c r="JD670" s="167"/>
      <c r="JE670" s="167"/>
      <c r="JF670" s="167"/>
      <c r="JG670" s="167"/>
      <c r="JH670" s="167"/>
      <c r="JI670" s="167"/>
      <c r="JJ670" s="167"/>
      <c r="JK670" s="167"/>
      <c r="JL670" s="167"/>
      <c r="JM670" s="167"/>
      <c r="JN670" s="167"/>
      <c r="JO670" s="167"/>
      <c r="JP670" s="167"/>
      <c r="JQ670" s="167"/>
      <c r="JR670" s="167"/>
      <c r="JS670" s="167"/>
      <c r="JT670" s="167"/>
      <c r="JU670" s="167"/>
      <c r="JV670" s="167"/>
      <c r="JW670" s="167"/>
      <c r="JX670" s="167"/>
      <c r="JY670" s="167"/>
      <c r="JZ670" s="167"/>
      <c r="KA670" s="167"/>
      <c r="KB670" s="167"/>
      <c r="KC670" s="167"/>
      <c r="KD670" s="167"/>
      <c r="KE670" s="167"/>
      <c r="KF670" s="167"/>
      <c r="KG670" s="167"/>
      <c r="KH670" s="167"/>
      <c r="KI670" s="167"/>
      <c r="KJ670" s="167"/>
      <c r="KK670" s="167"/>
      <c r="KL670" s="167"/>
      <c r="KM670" s="167"/>
      <c r="KN670" s="167"/>
      <c r="KO670" s="167"/>
      <c r="KP670" s="167"/>
      <c r="KQ670" s="167"/>
      <c r="KR670" s="167"/>
      <c r="KS670" s="167"/>
      <c r="KT670" s="167"/>
      <c r="KU670" s="167"/>
      <c r="KV670" s="167"/>
      <c r="KW670" s="167"/>
      <c r="KX670" s="167"/>
      <c r="KY670" s="167"/>
      <c r="KZ670" s="167"/>
      <c r="LA670" s="167"/>
      <c r="LB670" s="167"/>
      <c r="LC670" s="167"/>
      <c r="LD670" s="167"/>
      <c r="LE670" s="167"/>
      <c r="LF670" s="167"/>
      <c r="LG670" s="167"/>
      <c r="LH670" s="167"/>
      <c r="LI670" s="167"/>
      <c r="LJ670" s="167"/>
      <c r="LK670" s="167"/>
      <c r="LL670" s="167"/>
      <c r="LM670" s="167"/>
      <c r="LN670" s="167"/>
      <c r="LO670" s="167"/>
      <c r="LP670" s="167"/>
      <c r="LQ670" s="167"/>
      <c r="LR670" s="167"/>
      <c r="LS670" s="167"/>
      <c r="LT670" s="167"/>
      <c r="LU670" s="167"/>
      <c r="LV670" s="167"/>
      <c r="LW670" s="167"/>
      <c r="LX670" s="167"/>
      <c r="LY670" s="167"/>
      <c r="LZ670" s="167"/>
      <c r="MA670" s="167"/>
      <c r="MB670" s="167"/>
      <c r="MC670" s="167"/>
      <c r="MD670" s="167"/>
      <c r="ME670" s="167"/>
      <c r="MF670" s="167"/>
      <c r="MG670" s="167"/>
      <c r="MH670" s="167"/>
      <c r="MI670" s="167"/>
      <c r="MJ670" s="167"/>
      <c r="MK670" s="167"/>
      <c r="ML670" s="167"/>
      <c r="MM670" s="167"/>
      <c r="MN670" s="167"/>
      <c r="MO670" s="167"/>
      <c r="MP670" s="167"/>
      <c r="MQ670" s="167"/>
      <c r="MR670" s="167"/>
      <c r="MS670" s="167"/>
      <c r="MT670" s="167"/>
      <c r="MU670" s="167"/>
      <c r="MV670" s="167"/>
      <c r="MW670" s="167"/>
      <c r="MX670" s="167"/>
      <c r="MY670" s="167"/>
      <c r="MZ670" s="167"/>
      <c r="NA670" s="167"/>
      <c r="NB670" s="167"/>
      <c r="NC670" s="167"/>
      <c r="ND670" s="167"/>
      <c r="NE670" s="167"/>
      <c r="NF670" s="167"/>
      <c r="NG670" s="167"/>
      <c r="NH670" s="167"/>
      <c r="NI670" s="167"/>
      <c r="NJ670" s="167"/>
      <c r="NK670" s="167"/>
      <c r="NL670" s="167"/>
      <c r="NM670" s="167"/>
      <c r="NN670" s="167"/>
      <c r="NO670" s="167"/>
      <c r="NP670" s="167"/>
      <c r="NQ670" s="167"/>
      <c r="NR670" s="167"/>
      <c r="NS670" s="167"/>
      <c r="NT670" s="167"/>
      <c r="NU670" s="167"/>
      <c r="NV670" s="167"/>
      <c r="NW670" s="167"/>
      <c r="NX670" s="167"/>
      <c r="NY670" s="167"/>
      <c r="NZ670" s="167"/>
      <c r="OA670" s="167"/>
      <c r="OB670" s="167"/>
      <c r="OC670" s="167"/>
      <c r="OD670" s="167"/>
      <c r="OE670" s="167"/>
      <c r="OF670" s="167"/>
      <c r="OG670" s="167"/>
      <c r="OH670" s="167"/>
      <c r="OI670" s="167"/>
      <c r="OJ670" s="167"/>
      <c r="OK670" s="167"/>
      <c r="OL670" s="167"/>
      <c r="OM670" s="167"/>
      <c r="ON670" s="167"/>
      <c r="OO670" s="167"/>
      <c r="OP670" s="167"/>
      <c r="OQ670" s="167"/>
      <c r="OR670" s="167"/>
      <c r="OS670" s="167"/>
      <c r="OT670" s="167"/>
      <c r="OU670" s="167"/>
      <c r="OV670" s="167"/>
      <c r="OW670" s="167"/>
      <c r="OX670" s="167"/>
      <c r="OY670" s="167"/>
      <c r="OZ670" s="167"/>
      <c r="PA670" s="167"/>
      <c r="PB670" s="167"/>
      <c r="PC670" s="167"/>
      <c r="PD670" s="167"/>
      <c r="PE670" s="167"/>
      <c r="PF670" s="167"/>
      <c r="PG670" s="167"/>
      <c r="PH670" s="167"/>
      <c r="PI670" s="167"/>
      <c r="PJ670" s="167"/>
      <c r="PK670" s="167"/>
      <c r="PL670" s="167"/>
      <c r="PM670" s="167"/>
      <c r="PN670" s="167"/>
      <c r="PO670" s="167"/>
      <c r="PP670" s="167"/>
      <c r="PQ670" s="167"/>
      <c r="PR670" s="167"/>
      <c r="PS670" s="167"/>
      <c r="PT670" s="167"/>
      <c r="PU670" s="167"/>
      <c r="PV670" s="167"/>
      <c r="PW670" s="167"/>
      <c r="PX670" s="167"/>
      <c r="PY670" s="167"/>
      <c r="PZ670" s="167"/>
      <c r="QA670" s="167"/>
      <c r="QB670" s="167"/>
      <c r="QC670" s="167"/>
      <c r="QD670" s="167"/>
      <c r="QE670" s="167"/>
      <c r="QF670" s="167"/>
      <c r="QG670" s="167"/>
      <c r="QH670" s="167"/>
      <c r="QI670" s="167"/>
      <c r="QJ670" s="167"/>
      <c r="QK670" s="167"/>
      <c r="QL670" s="167"/>
      <c r="QM670" s="167"/>
      <c r="QN670" s="167"/>
      <c r="QO670" s="167"/>
      <c r="QP670" s="167"/>
      <c r="QQ670" s="167"/>
      <c r="QR670" s="167"/>
      <c r="QS670" s="167"/>
      <c r="QT670" s="167"/>
      <c r="QU670" s="167"/>
      <c r="QV670" s="167"/>
      <c r="QW670" s="167"/>
      <c r="QX670" s="167"/>
      <c r="QY670" s="167"/>
      <c r="QZ670" s="167"/>
      <c r="RA670" s="167"/>
      <c r="RB670" s="167"/>
      <c r="RC670" s="167"/>
      <c r="RD670" s="167"/>
      <c r="RE670" s="167"/>
      <c r="RF670" s="167"/>
      <c r="RG670" s="167"/>
      <c r="RH670" s="167"/>
      <c r="RI670" s="167"/>
      <c r="RJ670" s="167"/>
      <c r="RK670" s="167"/>
      <c r="RL670" s="167"/>
      <c r="RM670" s="167"/>
      <c r="RN670" s="167"/>
      <c r="RO670" s="167"/>
      <c r="RP670" s="167"/>
      <c r="RQ670" s="167"/>
      <c r="RR670" s="167"/>
      <c r="RS670" s="167"/>
      <c r="RT670" s="167"/>
      <c r="RU670" s="167"/>
      <c r="RV670" s="167"/>
      <c r="RW670" s="167"/>
      <c r="RX670" s="167"/>
      <c r="RY670" s="167"/>
      <c r="RZ670" s="167"/>
      <c r="SA670" s="167"/>
      <c r="SB670" s="167"/>
      <c r="SC670" s="167"/>
      <c r="SD670" s="167"/>
      <c r="SE670" s="167"/>
      <c r="SF670" s="167"/>
      <c r="SG670" s="167"/>
      <c r="SH670" s="167"/>
      <c r="SI670" s="167"/>
      <c r="SJ670" s="167"/>
      <c r="SK670" s="167"/>
      <c r="SL670" s="167"/>
      <c r="SM670" s="167"/>
      <c r="SN670" s="167"/>
      <c r="SO670" s="167"/>
      <c r="SP670" s="167"/>
      <c r="SQ670" s="167"/>
      <c r="SR670" s="167"/>
      <c r="SS670" s="167"/>
      <c r="ST670" s="167"/>
      <c r="SU670" s="167"/>
      <c r="SV670" s="167"/>
      <c r="SW670" s="167"/>
      <c r="SX670" s="167"/>
      <c r="SY670" s="167"/>
      <c r="SZ670" s="167"/>
      <c r="TA670" s="167"/>
      <c r="TB670" s="167"/>
      <c r="TC670" s="167"/>
      <c r="TD670" s="167"/>
      <c r="TE670" s="167"/>
      <c r="TF670" s="167"/>
      <c r="TG670" s="167"/>
      <c r="TH670" s="167"/>
      <c r="TI670" s="167"/>
      <c r="TJ670" s="167"/>
      <c r="TK670" s="167"/>
      <c r="TL670" s="167"/>
      <c r="TM670" s="167"/>
      <c r="TN670" s="167"/>
      <c r="TO670" s="167"/>
      <c r="TP670" s="167"/>
      <c r="TQ670" s="167"/>
      <c r="TR670" s="167"/>
      <c r="TS670" s="167"/>
      <c r="TT670" s="167"/>
      <c r="TU670" s="167"/>
      <c r="TV670" s="167"/>
      <c r="TW670" s="167"/>
      <c r="TX670" s="167"/>
      <c r="TY670" s="167"/>
      <c r="TZ670" s="167"/>
      <c r="UA670" s="167"/>
      <c r="UB670" s="167"/>
      <c r="UC670" s="167"/>
      <c r="UD670" s="167"/>
      <c r="UE670" s="167"/>
      <c r="UF670" s="167"/>
      <c r="UG670" s="167"/>
      <c r="UH670" s="167"/>
      <c r="UI670" s="167"/>
      <c r="UJ670" s="167"/>
      <c r="UK670" s="167"/>
      <c r="UL670" s="167"/>
      <c r="UM670" s="167"/>
      <c r="UN670" s="167"/>
      <c r="UO670" s="167"/>
      <c r="UP670" s="167"/>
      <c r="UQ670" s="167"/>
      <c r="UR670" s="167"/>
      <c r="US670" s="167"/>
      <c r="UT670" s="167"/>
      <c r="UU670" s="167"/>
      <c r="UV670" s="167"/>
      <c r="UW670" s="167"/>
      <c r="UX670" s="167"/>
      <c r="UY670" s="167"/>
      <c r="UZ670" s="167"/>
      <c r="VA670" s="167"/>
      <c r="VB670" s="167"/>
      <c r="VC670" s="167"/>
      <c r="VD670" s="167"/>
      <c r="VE670" s="167"/>
      <c r="VF670" s="167"/>
      <c r="VG670" s="167"/>
      <c r="VH670" s="167"/>
      <c r="VI670" s="167"/>
      <c r="VJ670" s="167"/>
      <c r="VK670" s="167"/>
      <c r="VL670" s="167"/>
      <c r="VM670" s="167"/>
      <c r="VN670" s="167"/>
      <c r="VO670" s="167"/>
      <c r="VP670" s="167"/>
      <c r="VQ670" s="167"/>
      <c r="VR670" s="167"/>
      <c r="VS670" s="167"/>
      <c r="VT670" s="167"/>
      <c r="VU670" s="167"/>
      <c r="VV670" s="167"/>
      <c r="VW670" s="167"/>
      <c r="VX670" s="167"/>
      <c r="VY670" s="167"/>
      <c r="VZ670" s="167"/>
      <c r="WA670" s="167"/>
      <c r="WB670" s="167"/>
      <c r="WC670" s="167"/>
      <c r="WD670" s="167"/>
      <c r="WE670" s="167"/>
      <c r="WF670" s="167"/>
      <c r="WG670" s="167"/>
      <c r="WH670" s="167"/>
      <c r="WI670" s="167"/>
      <c r="WJ670" s="167"/>
      <c r="WK670" s="167"/>
      <c r="WL670" s="167"/>
      <c r="WM670" s="167"/>
      <c r="WN670" s="167"/>
      <c r="WO670" s="167"/>
      <c r="WP670" s="167"/>
      <c r="WQ670" s="167"/>
      <c r="WR670" s="167"/>
      <c r="WS670" s="167"/>
      <c r="WT670" s="167"/>
      <c r="WU670" s="167"/>
      <c r="WV670" s="167"/>
      <c r="WW670" s="167"/>
      <c r="WX670" s="167"/>
      <c r="WY670" s="167"/>
      <c r="WZ670" s="167"/>
      <c r="XA670" s="167"/>
      <c r="XB670" s="167"/>
      <c r="XC670" s="167"/>
      <c r="XD670" s="167"/>
      <c r="XE670" s="167"/>
      <c r="XF670" s="167"/>
      <c r="XG670" s="167"/>
      <c r="XH670" s="167"/>
      <c r="XI670" s="167"/>
      <c r="XJ670" s="167"/>
      <c r="XK670" s="167"/>
      <c r="XL670" s="167"/>
      <c r="XM670" s="167"/>
      <c r="XN670" s="167"/>
      <c r="XO670" s="167"/>
      <c r="XP670" s="167"/>
      <c r="XQ670" s="167"/>
      <c r="XR670" s="167"/>
      <c r="XS670" s="167"/>
      <c r="XT670" s="167"/>
      <c r="XU670" s="167"/>
      <c r="XV670" s="167"/>
      <c r="XW670" s="167"/>
      <c r="XX670" s="167"/>
      <c r="XY670" s="167"/>
      <c r="XZ670" s="167"/>
      <c r="YA670" s="167"/>
      <c r="YB670" s="167"/>
      <c r="YC670" s="167"/>
      <c r="YD670" s="167"/>
      <c r="YE670" s="167"/>
      <c r="YF670" s="167"/>
      <c r="YG670" s="167"/>
      <c r="YH670" s="167"/>
      <c r="YI670" s="167"/>
      <c r="YJ670" s="167"/>
      <c r="YK670" s="167"/>
      <c r="YL670" s="167"/>
      <c r="YM670" s="167"/>
      <c r="YN670" s="167"/>
      <c r="YO670" s="167"/>
      <c r="YP670" s="167"/>
      <c r="YQ670" s="167"/>
      <c r="YR670" s="167"/>
      <c r="YS670" s="167"/>
      <c r="YT670" s="167"/>
      <c r="YU670" s="167"/>
      <c r="YV670" s="167"/>
      <c r="YW670" s="167"/>
      <c r="YX670" s="167"/>
      <c r="YY670" s="167"/>
      <c r="YZ670" s="167"/>
      <c r="ZA670" s="167"/>
      <c r="ZB670" s="167"/>
      <c r="ZC670" s="167"/>
      <c r="ZD670" s="167"/>
      <c r="ZE670" s="167"/>
      <c r="ZF670" s="167"/>
      <c r="ZG670" s="167"/>
      <c r="ZH670" s="167"/>
      <c r="ZI670" s="167"/>
      <c r="ZJ670" s="167"/>
      <c r="ZK670" s="167"/>
      <c r="ZL670" s="167"/>
      <c r="ZM670" s="167"/>
      <c r="ZN670" s="167"/>
      <c r="ZO670" s="167"/>
      <c r="ZP670" s="167"/>
      <c r="ZQ670" s="167"/>
      <c r="ZR670" s="167"/>
      <c r="ZS670" s="167"/>
      <c r="ZT670" s="167"/>
      <c r="ZU670" s="167"/>
      <c r="ZV670" s="167"/>
      <c r="ZW670" s="167"/>
      <c r="ZX670" s="167"/>
      <c r="ZY670" s="167"/>
      <c r="ZZ670" s="167"/>
      <c r="AAA670" s="167"/>
      <c r="AAB670" s="167"/>
      <c r="AAC670" s="167"/>
      <c r="AAD670" s="167"/>
      <c r="AAE670" s="167"/>
      <c r="AAF670" s="167"/>
      <c r="AAG670" s="167"/>
      <c r="AAH670" s="167"/>
      <c r="AAI670" s="167"/>
      <c r="AAJ670" s="167"/>
      <c r="AAK670" s="167"/>
      <c r="AAL670" s="167"/>
      <c r="AAM670" s="167"/>
      <c r="AAN670" s="167"/>
      <c r="AAO670" s="167"/>
      <c r="AAP670" s="167"/>
      <c r="AAQ670" s="167"/>
      <c r="AAR670" s="167"/>
      <c r="AAS670" s="167"/>
      <c r="AAT670" s="167"/>
      <c r="AAU670" s="167"/>
      <c r="AAV670" s="167"/>
      <c r="AAW670" s="167"/>
      <c r="AAX670" s="167"/>
      <c r="AAY670" s="167"/>
      <c r="AAZ670" s="167"/>
      <c r="ABA670" s="167"/>
      <c r="ABB670" s="167"/>
      <c r="ABC670" s="167"/>
      <c r="ABD670" s="167"/>
      <c r="ABE670" s="167"/>
      <c r="ABF670" s="167"/>
      <c r="ABG670" s="167"/>
      <c r="ABH670" s="167"/>
      <c r="ABI670" s="167"/>
      <c r="ABJ670" s="167"/>
      <c r="ABK670" s="167"/>
      <c r="ABL670" s="167"/>
      <c r="ABM670" s="167"/>
      <c r="ABN670" s="167"/>
      <c r="ABO670" s="167"/>
      <c r="ABP670" s="167"/>
      <c r="ABQ670" s="167"/>
      <c r="ABR670" s="167"/>
      <c r="ABS670" s="167"/>
      <c r="ABT670" s="167"/>
      <c r="ABU670" s="167"/>
      <c r="ABV670" s="167"/>
      <c r="ABW670" s="167"/>
      <c r="ABX670" s="167"/>
      <c r="ABY670" s="167"/>
      <c r="ABZ670" s="167"/>
      <c r="ACA670" s="167"/>
      <c r="ACB670" s="167"/>
      <c r="ACC670" s="167"/>
      <c r="ACD670" s="167"/>
      <c r="ACE670" s="167"/>
      <c r="ACF670" s="167"/>
      <c r="ACG670" s="167"/>
      <c r="ACH670" s="167"/>
      <c r="ACI670" s="167"/>
      <c r="ACJ670" s="167"/>
      <c r="ACK670" s="167"/>
      <c r="ACL670" s="167"/>
      <c r="ACM670" s="167"/>
      <c r="ACN670" s="167"/>
      <c r="ACO670" s="167"/>
      <c r="ACP670" s="167"/>
      <c r="ACQ670" s="167"/>
      <c r="ACR670" s="167"/>
      <c r="ACS670" s="167"/>
      <c r="ACT670" s="167"/>
      <c r="ACU670" s="167"/>
      <c r="ACV670" s="167"/>
      <c r="ACW670" s="167"/>
      <c r="ACX670" s="167"/>
      <c r="ACY670" s="167"/>
      <c r="ACZ670" s="167"/>
      <c r="ADA670" s="167"/>
      <c r="ADB670" s="167"/>
      <c r="ADC670" s="167"/>
      <c r="ADD670" s="167"/>
      <c r="ADE670" s="167"/>
      <c r="ADF670" s="167"/>
      <c r="ADG670" s="167"/>
      <c r="ADH670" s="167"/>
      <c r="ADI670" s="167"/>
      <c r="ADJ670" s="167"/>
      <c r="ADK670" s="167"/>
      <c r="ADL670" s="167"/>
      <c r="ADM670" s="167"/>
      <c r="ADN670" s="167"/>
      <c r="ADO670" s="167"/>
      <c r="ADP670" s="167"/>
      <c r="ADQ670" s="167"/>
      <c r="ADR670" s="167"/>
      <c r="ADS670" s="167"/>
      <c r="ADT670" s="167"/>
      <c r="ADU670" s="167"/>
      <c r="ADV670" s="167"/>
      <c r="ADW670" s="167"/>
      <c r="ADX670" s="167"/>
      <c r="ADY670" s="167"/>
      <c r="ADZ670" s="167"/>
      <c r="AEA670" s="167"/>
      <c r="AEB670" s="167"/>
      <c r="AEC670" s="167"/>
      <c r="AED670" s="167"/>
      <c r="AEE670" s="167"/>
      <c r="AEF670" s="167"/>
      <c r="AEG670" s="167"/>
      <c r="AEH670" s="167"/>
      <c r="AEI670" s="167"/>
      <c r="AEJ670" s="167"/>
      <c r="AEK670" s="167"/>
      <c r="AEL670" s="167"/>
      <c r="AEM670" s="167"/>
      <c r="AEN670" s="167"/>
      <c r="AEO670" s="167"/>
      <c r="AEP670" s="167"/>
      <c r="AEQ670" s="167"/>
      <c r="AER670" s="167"/>
      <c r="AES670" s="167"/>
      <c r="AET670" s="167"/>
      <c r="AEU670" s="167"/>
      <c r="AEV670" s="167"/>
      <c r="AEW670" s="167"/>
      <c r="AEX670" s="167"/>
      <c r="AEY670" s="167"/>
      <c r="AEZ670" s="167"/>
      <c r="AFA670" s="167"/>
      <c r="AFB670" s="167"/>
      <c r="AFC670" s="167"/>
      <c r="AFD670" s="167"/>
      <c r="AFE670" s="167"/>
      <c r="AFF670" s="167"/>
      <c r="AFG670" s="167"/>
      <c r="AFH670" s="167"/>
      <c r="AFI670" s="167"/>
      <c r="AFJ670" s="167"/>
      <c r="AFK670" s="167"/>
      <c r="AFL670" s="167"/>
      <c r="AFM670" s="167"/>
      <c r="AFN670" s="167"/>
      <c r="AFO670" s="167"/>
      <c r="AFP670" s="167"/>
      <c r="AFQ670" s="167"/>
      <c r="AFR670" s="167"/>
      <c r="AFS670" s="167"/>
      <c r="AFT670" s="167"/>
      <c r="AFU670" s="167"/>
      <c r="AFV670" s="167"/>
      <c r="AFW670" s="167"/>
      <c r="AFX670" s="167"/>
      <c r="AFY670" s="167"/>
      <c r="AFZ670" s="167"/>
      <c r="AGA670" s="167"/>
      <c r="AGB670" s="167"/>
      <c r="AGC670" s="167"/>
      <c r="AGD670" s="167"/>
      <c r="AGE670" s="167"/>
      <c r="AGF670" s="167"/>
      <c r="AGG670" s="167"/>
      <c r="AGH670" s="167"/>
      <c r="AGI670" s="167"/>
      <c r="AGJ670" s="167"/>
      <c r="AGK670" s="167"/>
      <c r="AGL670" s="167"/>
      <c r="AGM670" s="167"/>
      <c r="AGN670" s="167"/>
      <c r="AGO670" s="167"/>
      <c r="AGP670" s="167"/>
      <c r="AGQ670" s="167"/>
      <c r="AGR670" s="167"/>
      <c r="AGS670" s="167"/>
      <c r="AGT670" s="167"/>
      <c r="AGU670" s="167"/>
      <c r="AGV670" s="167"/>
      <c r="AGW670" s="167"/>
      <c r="AGX670" s="167"/>
      <c r="AGY670" s="167"/>
      <c r="AGZ670" s="167"/>
      <c r="AHA670" s="167"/>
      <c r="AHB670" s="167"/>
      <c r="AHC670" s="167"/>
      <c r="AHD670" s="167"/>
      <c r="AHE670" s="167"/>
      <c r="AHF670" s="167"/>
      <c r="AHG670" s="167"/>
      <c r="AHH670" s="167"/>
      <c r="AHI670" s="167"/>
      <c r="AHJ670" s="167"/>
      <c r="AHK670" s="167"/>
      <c r="AHL670" s="167"/>
      <c r="AHM670" s="167"/>
      <c r="AHN670" s="167"/>
      <c r="AHO670" s="167"/>
      <c r="AHP670" s="167"/>
      <c r="AHQ670" s="167"/>
      <c r="AHR670" s="167"/>
      <c r="AHS670" s="167"/>
      <c r="AHT670" s="167"/>
      <c r="AHU670" s="167"/>
      <c r="AHV670" s="167"/>
      <c r="AHW670" s="167"/>
      <c r="AHX670" s="167"/>
      <c r="AHY670" s="167"/>
      <c r="AHZ670" s="167"/>
      <c r="AIA670" s="167"/>
      <c r="AIB670" s="167"/>
      <c r="AIC670" s="167"/>
      <c r="AID670" s="167"/>
      <c r="AIE670" s="167"/>
      <c r="AIF670" s="167"/>
      <c r="AIG670" s="167"/>
      <c r="AIH670" s="167"/>
      <c r="AII670" s="167"/>
      <c r="AIJ670" s="167"/>
      <c r="AIK670" s="167"/>
      <c r="AIL670" s="167"/>
      <c r="AIM670" s="167"/>
      <c r="AIN670" s="167"/>
      <c r="AIO670" s="167"/>
      <c r="AIP670" s="167"/>
      <c r="AIQ670" s="167"/>
      <c r="AIR670" s="167"/>
      <c r="AIS670" s="167"/>
      <c r="AIT670" s="167"/>
      <c r="AIU670" s="167"/>
      <c r="AIV670" s="167"/>
      <c r="AIW670" s="167"/>
      <c r="AIX670" s="167"/>
      <c r="AIY670" s="167"/>
      <c r="AIZ670" s="167"/>
      <c r="AJA670" s="167"/>
      <c r="AJB670" s="167"/>
      <c r="AJC670" s="167"/>
      <c r="AJD670" s="167"/>
      <c r="AJE670" s="167"/>
      <c r="AJF670" s="167"/>
      <c r="AJG670" s="167"/>
      <c r="AJH670" s="167"/>
      <c r="AJI670" s="167"/>
      <c r="AJJ670" s="167"/>
      <c r="AJK670" s="167"/>
      <c r="AJL670" s="167"/>
      <c r="AJM670" s="167"/>
      <c r="AJN670" s="167"/>
      <c r="AJO670" s="167"/>
      <c r="AJP670" s="167"/>
      <c r="AJQ670" s="167"/>
      <c r="AJR670" s="167"/>
      <c r="AJS670" s="167"/>
      <c r="AJT670" s="167"/>
      <c r="AJU670" s="167"/>
      <c r="AJV670" s="167"/>
      <c r="AJW670" s="167"/>
      <c r="AJX670" s="167"/>
      <c r="AJY670" s="167"/>
      <c r="AJZ670" s="167"/>
      <c r="AKA670" s="167"/>
      <c r="AKB670" s="167"/>
      <c r="AKC670" s="167"/>
      <c r="AKD670" s="167"/>
      <c r="AKE670" s="167"/>
      <c r="AKF670" s="167"/>
      <c r="AKG670" s="167"/>
      <c r="AKH670" s="167"/>
      <c r="AKI670" s="167"/>
      <c r="AKJ670" s="167"/>
      <c r="AKK670" s="167"/>
      <c r="AKL670" s="167"/>
      <c r="AKM670" s="167"/>
      <c r="AKN670" s="167"/>
      <c r="AKO670" s="167"/>
      <c r="AKP670" s="167"/>
      <c r="AKQ670" s="167"/>
      <c r="AKR670" s="167"/>
      <c r="AKS670" s="167"/>
      <c r="AKT670" s="167"/>
      <c r="AKU670" s="167"/>
      <c r="AKV670" s="167"/>
      <c r="AKW670" s="167"/>
      <c r="AKX670" s="167"/>
      <c r="AKY670" s="167"/>
      <c r="AKZ670" s="167"/>
      <c r="ALA670" s="167"/>
      <c r="ALB670" s="167"/>
      <c r="ALC670" s="167"/>
      <c r="ALD670" s="167"/>
      <c r="ALE670" s="167"/>
      <c r="ALF670" s="167"/>
      <c r="ALG670" s="167"/>
      <c r="ALH670" s="167"/>
      <c r="ALI670" s="167"/>
      <c r="ALJ670" s="167"/>
      <c r="ALK670" s="167"/>
      <c r="ALL670" s="167"/>
      <c r="ALM670" s="167"/>
      <c r="ALN670" s="167"/>
      <c r="ALO670" s="167"/>
      <c r="ALP670" s="167"/>
      <c r="ALQ670" s="167"/>
      <c r="ALR670" s="167"/>
      <c r="ALS670" s="167"/>
      <c r="ALT670" s="167"/>
      <c r="ALU670" s="167"/>
      <c r="ALV670" s="167"/>
      <c r="ALW670" s="167"/>
      <c r="ALX670" s="167"/>
      <c r="ALY670" s="167"/>
      <c r="ALZ670" s="167"/>
      <c r="AMA670" s="167"/>
      <c r="AMB670" s="167"/>
      <c r="AMC670" s="167"/>
      <c r="AMD670" s="167"/>
      <c r="AME670" s="167"/>
      <c r="AMF670" s="167"/>
      <c r="AMG670" s="167"/>
      <c r="AMH670" s="167"/>
      <c r="AMI670" s="167"/>
      <c r="AMJ670" s="167"/>
      <c r="AMK670" s="167"/>
      <c r="AML670" s="167"/>
      <c r="AMM670" s="167"/>
      <c r="AMN670" s="167"/>
      <c r="AMO670" s="167"/>
      <c r="AMP670" s="167"/>
      <c r="AMQ670" s="167"/>
      <c r="AMR670" s="167"/>
      <c r="AMS670" s="167"/>
      <c r="AMT670" s="167"/>
      <c r="AMU670" s="167"/>
      <c r="AMV670" s="167"/>
      <c r="AMW670" s="167"/>
      <c r="AMX670" s="167"/>
      <c r="AMY670" s="167"/>
      <c r="AMZ670" s="167"/>
      <c r="ANA670" s="167"/>
      <c r="ANB670" s="167"/>
      <c r="ANC670" s="167"/>
      <c r="AND670" s="167"/>
      <c r="ANE670" s="167"/>
      <c r="ANF670" s="167"/>
      <c r="ANG670" s="167"/>
      <c r="ANH670" s="167"/>
      <c r="ANI670" s="167"/>
      <c r="ANJ670" s="167"/>
      <c r="ANK670" s="167"/>
      <c r="ANL670" s="167"/>
      <c r="ANM670" s="167"/>
      <c r="ANN670" s="167"/>
      <c r="ANO670" s="167"/>
      <c r="ANP670" s="167"/>
      <c r="ANQ670" s="167"/>
      <c r="ANR670" s="167"/>
      <c r="ANS670" s="167"/>
      <c r="ANT670" s="167"/>
      <c r="ANU670" s="167"/>
      <c r="ANV670" s="167"/>
      <c r="ANW670" s="167"/>
      <c r="ANX670" s="167"/>
      <c r="ANY670" s="167"/>
      <c r="ANZ670" s="167"/>
      <c r="AOA670" s="167"/>
      <c r="AOB670" s="167"/>
      <c r="AOC670" s="167"/>
      <c r="AOD670" s="167"/>
      <c r="AOE670" s="167"/>
      <c r="AOF670" s="167"/>
      <c r="AOG670" s="167"/>
      <c r="AOH670" s="167"/>
      <c r="AOI670" s="167"/>
      <c r="AOJ670" s="167"/>
      <c r="AOK670" s="167"/>
      <c r="AOL670" s="167"/>
      <c r="AOM670" s="167"/>
      <c r="AON670" s="167"/>
      <c r="AOO670" s="167"/>
      <c r="AOP670" s="167"/>
      <c r="AOQ670" s="167"/>
      <c r="AOR670" s="167"/>
      <c r="AOS670" s="167"/>
      <c r="AOT670" s="167"/>
      <c r="AOU670" s="167"/>
      <c r="AOV670" s="167"/>
      <c r="AOW670" s="167"/>
      <c r="AOX670" s="167"/>
      <c r="AOY670" s="167"/>
      <c r="AOZ670" s="167"/>
      <c r="APA670" s="167"/>
      <c r="APB670" s="167"/>
      <c r="APC670" s="167"/>
      <c r="APD670" s="167"/>
      <c r="APE670" s="167"/>
      <c r="APF670" s="167"/>
      <c r="APG670" s="167"/>
      <c r="APH670" s="167"/>
      <c r="API670" s="167"/>
      <c r="APJ670" s="167"/>
      <c r="APK670" s="167"/>
      <c r="APL670" s="167"/>
      <c r="APM670" s="167"/>
      <c r="APN670" s="167"/>
      <c r="APO670" s="167"/>
      <c r="APP670" s="167"/>
      <c r="APQ670" s="167"/>
      <c r="APR670" s="167"/>
      <c r="APS670" s="167"/>
      <c r="APT670" s="167"/>
      <c r="APU670" s="167"/>
      <c r="APV670" s="167"/>
      <c r="APW670" s="167"/>
      <c r="APX670" s="167"/>
      <c r="APY670" s="167"/>
      <c r="APZ670" s="167"/>
      <c r="AQA670" s="167"/>
      <c r="AQB670" s="167"/>
      <c r="AQC670" s="167"/>
      <c r="AQD670" s="167"/>
      <c r="AQE670" s="167"/>
      <c r="AQF670" s="167"/>
      <c r="AQG670" s="167"/>
      <c r="AQH670" s="167"/>
      <c r="AQI670" s="167"/>
      <c r="AQJ670" s="167"/>
      <c r="AQK670" s="167"/>
      <c r="AQL670" s="167"/>
      <c r="AQM670" s="167"/>
      <c r="AQN670" s="167"/>
      <c r="AQO670" s="167"/>
      <c r="AQP670" s="167"/>
      <c r="AQQ670" s="167"/>
      <c r="AQR670" s="167"/>
      <c r="AQS670" s="167"/>
      <c r="AQT670" s="167"/>
      <c r="AQU670" s="167"/>
      <c r="AQV670" s="167"/>
      <c r="AQW670" s="167"/>
      <c r="AQX670" s="167"/>
      <c r="AQY670" s="167"/>
      <c r="AQZ670" s="167"/>
      <c r="ARA670" s="167"/>
      <c r="ARB670" s="167"/>
      <c r="ARC670" s="167"/>
      <c r="ARD670" s="167"/>
      <c r="ARE670" s="167"/>
      <c r="ARF670" s="167"/>
      <c r="ARG670" s="167"/>
      <c r="ARH670" s="167"/>
      <c r="ARI670" s="167"/>
      <c r="ARJ670" s="167"/>
      <c r="ARK670" s="167"/>
      <c r="ARL670" s="167"/>
      <c r="ARM670" s="167"/>
      <c r="ARN670" s="167"/>
      <c r="ARO670" s="167"/>
      <c r="ARP670" s="167"/>
      <c r="ARQ670" s="167"/>
      <c r="ARR670" s="167"/>
      <c r="ARS670" s="167"/>
      <c r="ART670" s="167"/>
      <c r="ARU670" s="167"/>
      <c r="ARV670" s="167"/>
      <c r="ARW670" s="167"/>
      <c r="ARX670" s="167"/>
      <c r="ARY670" s="167"/>
      <c r="ARZ670" s="167"/>
      <c r="ASA670" s="167"/>
      <c r="ASB670" s="167"/>
      <c r="ASC670" s="167"/>
      <c r="ASD670" s="167"/>
      <c r="ASE670" s="167"/>
      <c r="ASF670" s="167"/>
      <c r="ASG670" s="167"/>
      <c r="ASH670" s="167"/>
      <c r="ASI670" s="167"/>
      <c r="ASJ670" s="167"/>
      <c r="ASK670" s="167"/>
      <c r="ASL670" s="167"/>
      <c r="ASM670" s="167"/>
      <c r="ASN670" s="167"/>
      <c r="ASO670" s="167"/>
      <c r="ASP670" s="167"/>
      <c r="ASQ670" s="167"/>
      <c r="ASR670" s="167"/>
      <c r="ASS670" s="167"/>
      <c r="AST670" s="167"/>
      <c r="ASU670" s="167"/>
      <c r="ASV670" s="167"/>
      <c r="ASW670" s="167"/>
      <c r="ASX670" s="167"/>
      <c r="ASY670" s="167"/>
      <c r="ASZ670" s="167"/>
      <c r="ATA670" s="167"/>
      <c r="ATB670" s="167"/>
      <c r="ATC670" s="167"/>
      <c r="ATD670" s="167"/>
      <c r="ATE670" s="167"/>
      <c r="ATF670" s="167"/>
      <c r="ATG670" s="167"/>
      <c r="ATH670" s="167"/>
      <c r="ATI670" s="167"/>
      <c r="ATJ670" s="167"/>
      <c r="ATK670" s="167"/>
      <c r="ATL670" s="167"/>
      <c r="ATM670" s="167"/>
      <c r="ATN670" s="167"/>
      <c r="ATO670" s="167"/>
      <c r="ATP670" s="167"/>
      <c r="ATQ670" s="167"/>
      <c r="ATR670" s="167"/>
      <c r="ATS670" s="167"/>
      <c r="ATT670" s="167"/>
      <c r="ATU670" s="167"/>
      <c r="ATV670" s="167"/>
      <c r="ATW670" s="167"/>
      <c r="ATX670" s="167"/>
      <c r="ATY670" s="167"/>
      <c r="ATZ670" s="167"/>
      <c r="AUA670" s="167"/>
      <c r="AUB670" s="167"/>
      <c r="AUC670" s="167"/>
      <c r="AUD670" s="167"/>
      <c r="AUE670" s="167"/>
      <c r="AUF670" s="167"/>
      <c r="AUG670" s="167"/>
      <c r="AUH670" s="167"/>
      <c r="AUI670" s="167"/>
      <c r="AUJ670" s="167"/>
      <c r="AUK670" s="167"/>
      <c r="AUL670" s="167"/>
      <c r="AUM670" s="167"/>
      <c r="AUN670" s="167"/>
      <c r="AUO670" s="167"/>
      <c r="AUP670" s="167"/>
      <c r="AUQ670" s="167"/>
      <c r="AUR670" s="167"/>
      <c r="AUS670" s="167"/>
      <c r="AUT670" s="167"/>
      <c r="AUU670" s="167"/>
      <c r="AUV670" s="167"/>
      <c r="AUW670" s="167"/>
      <c r="AUX670" s="167"/>
      <c r="AUY670" s="167"/>
      <c r="AUZ670" s="167"/>
      <c r="AVA670" s="167"/>
      <c r="AVB670" s="167"/>
      <c r="AVC670" s="167"/>
      <c r="AVD670" s="167"/>
      <c r="AVE670" s="167"/>
      <c r="AVF670" s="167"/>
      <c r="AVG670" s="167"/>
      <c r="AVH670" s="167"/>
      <c r="AVI670" s="167"/>
      <c r="AVJ670" s="167"/>
      <c r="AVK670" s="167"/>
      <c r="AVL670" s="167"/>
      <c r="AVM670" s="167"/>
      <c r="AVN670" s="167"/>
      <c r="AVO670" s="167"/>
      <c r="AVP670" s="167"/>
      <c r="AVQ670" s="167"/>
      <c r="AVR670" s="167"/>
      <c r="AVS670" s="167"/>
      <c r="AVT670" s="167"/>
      <c r="AVU670" s="167"/>
      <c r="AVV670" s="167"/>
      <c r="AVW670" s="167"/>
      <c r="AVX670" s="167"/>
      <c r="AVY670" s="167"/>
      <c r="AVZ670" s="167"/>
      <c r="AWA670" s="167"/>
      <c r="AWB670" s="167"/>
      <c r="AWC670" s="167"/>
      <c r="AWD670" s="167"/>
      <c r="AWE670" s="167"/>
      <c r="AWF670" s="167"/>
      <c r="AWG670" s="167"/>
      <c r="AWH670" s="167"/>
      <c r="AWI670" s="167"/>
      <c r="AWJ670" s="167"/>
      <c r="AWK670" s="167"/>
      <c r="AWL670" s="167"/>
      <c r="AWM670" s="167"/>
      <c r="AWN670" s="167"/>
      <c r="AWO670" s="167"/>
      <c r="AWP670" s="167"/>
      <c r="AWQ670" s="167"/>
      <c r="AWR670" s="167"/>
      <c r="AWS670" s="167"/>
      <c r="AWT670" s="167"/>
      <c r="AWU670" s="167"/>
      <c r="AWV670" s="167"/>
      <c r="AWW670" s="167"/>
      <c r="AWX670" s="167"/>
      <c r="AWY670" s="167"/>
      <c r="AWZ670" s="167"/>
      <c r="AXA670" s="167"/>
      <c r="AXB670" s="167"/>
      <c r="AXC670" s="167"/>
      <c r="AXD670" s="167"/>
      <c r="AXE670" s="167"/>
      <c r="AXF670" s="167"/>
      <c r="AXG670" s="167"/>
      <c r="AXH670" s="167"/>
      <c r="AXI670" s="167"/>
      <c r="AXJ670" s="167"/>
      <c r="AXK670" s="167"/>
      <c r="AXL670" s="167"/>
      <c r="AXM670" s="167"/>
      <c r="AXN670" s="167"/>
      <c r="AXO670" s="167"/>
      <c r="AXP670" s="167"/>
      <c r="AXQ670" s="167"/>
      <c r="AXR670" s="167"/>
      <c r="AXS670" s="167"/>
      <c r="AXT670" s="167"/>
      <c r="AXU670" s="167"/>
      <c r="AXV670" s="167"/>
      <c r="AXW670" s="167"/>
      <c r="AXX670" s="167"/>
      <c r="AXY670" s="167"/>
      <c r="AXZ670" s="167"/>
      <c r="AYA670" s="167"/>
      <c r="AYB670" s="167"/>
      <c r="AYC670" s="167"/>
      <c r="AYD670" s="167"/>
      <c r="AYE670" s="167"/>
      <c r="AYF670" s="167"/>
      <c r="AYG670" s="167"/>
      <c r="AYH670" s="167"/>
      <c r="AYI670" s="167"/>
      <c r="AYJ670" s="167"/>
      <c r="AYK670" s="167"/>
      <c r="AYL670" s="167"/>
      <c r="AYM670" s="167"/>
      <c r="AYN670" s="167"/>
      <c r="AYO670" s="167"/>
      <c r="AYP670" s="167"/>
      <c r="AYQ670" s="167"/>
      <c r="AYR670" s="167"/>
      <c r="AYS670" s="167"/>
      <c r="AYT670" s="167"/>
      <c r="AYU670" s="167"/>
      <c r="AYV670" s="167"/>
      <c r="AYW670" s="167"/>
      <c r="AYX670" s="167"/>
      <c r="AYY670" s="167"/>
      <c r="AYZ670" s="167"/>
      <c r="AZA670" s="167"/>
      <c r="AZB670" s="167"/>
      <c r="AZC670" s="167"/>
      <c r="AZD670" s="167"/>
      <c r="AZE670" s="167"/>
      <c r="AZF670" s="167"/>
      <c r="AZG670" s="167"/>
      <c r="AZH670" s="167"/>
      <c r="AZI670" s="167"/>
      <c r="AZJ670" s="167"/>
      <c r="AZK670" s="167"/>
      <c r="AZL670" s="167"/>
      <c r="AZM670" s="167"/>
      <c r="AZN670" s="167"/>
      <c r="AZO670" s="167"/>
      <c r="AZP670" s="167"/>
      <c r="AZQ670" s="167"/>
      <c r="AZR670" s="167"/>
      <c r="AZS670" s="167"/>
      <c r="AZT670" s="167"/>
      <c r="AZU670" s="167"/>
      <c r="AZV670" s="167"/>
      <c r="AZW670" s="167"/>
      <c r="AZX670" s="167"/>
      <c r="AZY670" s="167"/>
      <c r="AZZ670" s="167"/>
      <c r="BAA670" s="167"/>
      <c r="BAB670" s="167"/>
      <c r="BAC670" s="167"/>
      <c r="BAD670" s="167"/>
      <c r="BAE670" s="167"/>
      <c r="BAF670" s="167"/>
      <c r="BAG670" s="167"/>
      <c r="BAH670" s="167"/>
      <c r="BAI670" s="167"/>
      <c r="BAJ670" s="167"/>
      <c r="BAK670" s="167"/>
      <c r="BAL670" s="167"/>
      <c r="BAM670" s="167"/>
      <c r="BAN670" s="167"/>
      <c r="BAO670" s="167"/>
      <c r="BAP670" s="167"/>
      <c r="BAQ670" s="167"/>
      <c r="BAR670" s="167"/>
      <c r="BAS670" s="167"/>
      <c r="BAT670" s="167"/>
      <c r="BAU670" s="167"/>
      <c r="BAV670" s="167"/>
      <c r="BAW670" s="167"/>
      <c r="BAX670" s="167"/>
      <c r="BAY670" s="167"/>
      <c r="BAZ670" s="167"/>
      <c r="BBA670" s="167"/>
      <c r="BBB670" s="167"/>
      <c r="BBC670" s="167"/>
      <c r="BBD670" s="167"/>
      <c r="BBE670" s="167"/>
      <c r="BBF670" s="167"/>
      <c r="BBG670" s="167"/>
      <c r="BBH670" s="167"/>
      <c r="BBI670" s="167"/>
      <c r="BBJ670" s="167"/>
      <c r="BBK670" s="167"/>
      <c r="BBL670" s="167"/>
      <c r="BBM670" s="167"/>
      <c r="BBN670" s="167"/>
      <c r="BBO670" s="167"/>
      <c r="BBP670" s="167"/>
      <c r="BBQ670" s="167"/>
      <c r="BBR670" s="167"/>
      <c r="BBS670" s="167"/>
      <c r="BBT670" s="167"/>
      <c r="BBU670" s="167"/>
      <c r="BBV670" s="167"/>
      <c r="BBW670" s="167"/>
      <c r="BBX670" s="167"/>
      <c r="BBY670" s="167"/>
      <c r="BBZ670" s="167"/>
      <c r="BCA670" s="167"/>
      <c r="BCB670" s="167"/>
      <c r="BCC670" s="167"/>
      <c r="BCD670" s="167"/>
      <c r="BCE670" s="167"/>
      <c r="BCF670" s="167"/>
      <c r="BCG670" s="167"/>
      <c r="BCH670" s="167"/>
      <c r="BCI670" s="167"/>
      <c r="BCJ670" s="167"/>
      <c r="BCK670" s="167"/>
      <c r="BCL670" s="167"/>
      <c r="BCM670" s="167"/>
      <c r="BCN670" s="167"/>
      <c r="BCO670" s="167"/>
      <c r="BCP670" s="167"/>
      <c r="BCQ670" s="167"/>
      <c r="BCR670" s="167"/>
      <c r="BCS670" s="167"/>
      <c r="BCT670" s="167"/>
      <c r="BCU670" s="167"/>
      <c r="BCV670" s="167"/>
      <c r="BCW670" s="167"/>
      <c r="BCX670" s="167"/>
      <c r="BCY670" s="167"/>
      <c r="BCZ670" s="167"/>
      <c r="BDA670" s="167"/>
      <c r="BDB670" s="167"/>
      <c r="BDC670" s="167"/>
      <c r="BDD670" s="167"/>
      <c r="BDE670" s="167"/>
      <c r="BDF670" s="167"/>
      <c r="BDG670" s="167"/>
      <c r="BDH670" s="167"/>
      <c r="BDI670" s="167"/>
      <c r="BDJ670" s="167"/>
      <c r="BDK670" s="167"/>
      <c r="BDL670" s="167"/>
      <c r="BDM670" s="167"/>
      <c r="BDN670" s="167"/>
      <c r="BDO670" s="167"/>
      <c r="BDP670" s="167"/>
      <c r="BDQ670" s="167"/>
      <c r="BDR670" s="167"/>
      <c r="BDS670" s="167"/>
      <c r="BDT670" s="167"/>
      <c r="BDU670" s="167"/>
      <c r="BDV670" s="167"/>
      <c r="BDW670" s="167"/>
      <c r="BDX670" s="167"/>
      <c r="BDY670" s="167"/>
      <c r="BDZ670" s="167"/>
      <c r="BEA670" s="167"/>
      <c r="BEB670" s="167"/>
      <c r="BEC670" s="167"/>
      <c r="BED670" s="167"/>
      <c r="BEE670" s="167"/>
      <c r="BEF670" s="167"/>
      <c r="BEG670" s="167"/>
      <c r="BEH670" s="167"/>
      <c r="BEI670" s="167"/>
      <c r="BEJ670" s="167"/>
      <c r="BEK670" s="167"/>
      <c r="BEL670" s="167"/>
      <c r="BEM670" s="167"/>
      <c r="BEN670" s="167"/>
      <c r="BEO670" s="167"/>
      <c r="BEP670" s="167"/>
      <c r="BEQ670" s="167"/>
      <c r="BER670" s="167"/>
      <c r="BES670" s="167"/>
      <c r="BET670" s="167"/>
      <c r="BEU670" s="167"/>
      <c r="BEV670" s="167"/>
      <c r="BEW670" s="167"/>
      <c r="BEX670" s="167"/>
      <c r="BEY670" s="167"/>
      <c r="BEZ670" s="167"/>
      <c r="BFA670" s="167"/>
      <c r="BFB670" s="167"/>
      <c r="BFC670" s="167"/>
      <c r="BFD670" s="167"/>
      <c r="BFE670" s="167"/>
      <c r="BFF670" s="167"/>
      <c r="BFG670" s="167"/>
      <c r="BFH670" s="167"/>
      <c r="BFI670" s="167"/>
      <c r="BFJ670" s="167"/>
      <c r="BFK670" s="167"/>
      <c r="BFL670" s="167"/>
      <c r="BFM670" s="167"/>
      <c r="BFN670" s="167"/>
      <c r="BFO670" s="167"/>
      <c r="BFP670" s="167"/>
      <c r="BFQ670" s="167"/>
      <c r="BFR670" s="167"/>
      <c r="BFS670" s="167"/>
      <c r="BFT670" s="167"/>
      <c r="BFU670" s="167"/>
      <c r="BFV670" s="167"/>
      <c r="BFW670" s="167"/>
      <c r="BFX670" s="167"/>
      <c r="BFY670" s="167"/>
      <c r="BFZ670" s="167"/>
      <c r="BGA670" s="167"/>
      <c r="BGB670" s="167"/>
      <c r="BGC670" s="167"/>
      <c r="BGD670" s="167"/>
      <c r="BGE670" s="167"/>
      <c r="BGF670" s="167"/>
      <c r="BGG670" s="167"/>
      <c r="BGH670" s="167"/>
      <c r="BGI670" s="167"/>
      <c r="BGJ670" s="167"/>
      <c r="BGK670" s="167"/>
      <c r="BGL670" s="167"/>
      <c r="BGM670" s="167"/>
      <c r="BGN670" s="167"/>
      <c r="BGO670" s="167"/>
      <c r="BGP670" s="167"/>
      <c r="BGQ670" s="167"/>
      <c r="BGR670" s="167"/>
      <c r="BGS670" s="167"/>
      <c r="BGT670" s="167"/>
      <c r="BGU670" s="167"/>
      <c r="BGV670" s="167"/>
      <c r="BGW670" s="167"/>
      <c r="BGX670" s="167"/>
      <c r="BGY670" s="167"/>
      <c r="BGZ670" s="167"/>
      <c r="BHA670" s="167"/>
      <c r="BHB670" s="167"/>
      <c r="BHC670" s="167"/>
      <c r="BHD670" s="167"/>
      <c r="BHE670" s="167"/>
      <c r="BHF670" s="167"/>
      <c r="BHG670" s="167"/>
      <c r="BHH670" s="167"/>
      <c r="BHI670" s="167"/>
      <c r="BHJ670" s="167"/>
      <c r="BHK670" s="167"/>
      <c r="BHL670" s="167"/>
      <c r="BHM670" s="167"/>
      <c r="BHN670" s="167"/>
      <c r="BHO670" s="167"/>
      <c r="BHP670" s="167"/>
      <c r="BHQ670" s="167"/>
      <c r="BHR670" s="167"/>
      <c r="BHS670" s="167"/>
      <c r="BHT670" s="167"/>
      <c r="BHU670" s="167"/>
      <c r="BHV670" s="167"/>
      <c r="BHW670" s="167"/>
      <c r="BHX670" s="167"/>
      <c r="BHY670" s="167"/>
      <c r="BHZ670" s="167"/>
      <c r="BIA670" s="167"/>
      <c r="BIB670" s="167"/>
      <c r="BIC670" s="167"/>
      <c r="BID670" s="167"/>
      <c r="BIE670" s="167"/>
      <c r="BIF670" s="167"/>
      <c r="BIG670" s="167"/>
      <c r="BIH670" s="167"/>
      <c r="BII670" s="167"/>
      <c r="BIJ670" s="167"/>
      <c r="BIK670" s="167"/>
      <c r="BIL670" s="167"/>
      <c r="BIM670" s="167"/>
      <c r="BIN670" s="167"/>
      <c r="BIO670" s="167"/>
      <c r="BIP670" s="167"/>
      <c r="BIQ670" s="167"/>
      <c r="BIR670" s="167"/>
      <c r="BIS670" s="167"/>
      <c r="BIT670" s="167"/>
      <c r="BIU670" s="167"/>
      <c r="BIV670" s="167"/>
      <c r="BIW670" s="167"/>
      <c r="BIX670" s="167"/>
      <c r="BIY670" s="167"/>
      <c r="BIZ670" s="167"/>
      <c r="BJA670" s="167"/>
      <c r="BJB670" s="167"/>
      <c r="BJC670" s="167"/>
      <c r="BJD670" s="167"/>
      <c r="BJE670" s="167"/>
      <c r="BJF670" s="167"/>
      <c r="BJG670" s="167"/>
      <c r="BJH670" s="167"/>
      <c r="BJI670" s="167"/>
      <c r="BJJ670" s="167"/>
      <c r="BJK670" s="167"/>
      <c r="BJL670" s="167"/>
      <c r="BJM670" s="167"/>
      <c r="BJN670" s="167"/>
      <c r="BJO670" s="167"/>
      <c r="BJP670" s="167"/>
      <c r="BJQ670" s="167"/>
      <c r="BJR670" s="167"/>
      <c r="BJS670" s="167"/>
      <c r="BJT670" s="167"/>
      <c r="BJU670" s="167"/>
      <c r="BJV670" s="167"/>
      <c r="BJW670" s="167"/>
      <c r="BJX670" s="167"/>
      <c r="BJY670" s="167"/>
      <c r="BJZ670" s="167"/>
      <c r="BKA670" s="167"/>
      <c r="BKB670" s="167"/>
      <c r="BKC670" s="167"/>
      <c r="BKD670" s="167"/>
      <c r="BKE670" s="167"/>
      <c r="BKF670" s="167"/>
      <c r="BKG670" s="167"/>
      <c r="BKH670" s="167"/>
      <c r="BKI670" s="167"/>
      <c r="BKJ670" s="167"/>
      <c r="BKK670" s="167"/>
      <c r="BKL670" s="167"/>
      <c r="BKM670" s="167"/>
      <c r="BKN670" s="167"/>
      <c r="BKO670" s="167"/>
      <c r="BKP670" s="167"/>
      <c r="BKQ670" s="167"/>
      <c r="BKR670" s="167"/>
      <c r="BKS670" s="167"/>
      <c r="BKT670" s="167"/>
      <c r="BKU670" s="167"/>
      <c r="BKV670" s="167"/>
      <c r="BKW670" s="167"/>
      <c r="BKX670" s="167"/>
      <c r="BKY670" s="167"/>
      <c r="BKZ670" s="167"/>
      <c r="BLA670" s="167"/>
      <c r="BLB670" s="167"/>
      <c r="BLC670" s="167"/>
      <c r="BLD670" s="167"/>
      <c r="BLE670" s="167"/>
      <c r="BLF670" s="167"/>
      <c r="BLG670" s="167"/>
      <c r="BLH670" s="167"/>
      <c r="BLI670" s="167"/>
      <c r="BLJ670" s="167"/>
      <c r="BLK670" s="167"/>
      <c r="BLL670" s="167"/>
      <c r="BLM670" s="167"/>
      <c r="BLN670" s="167"/>
      <c r="BLO670" s="167"/>
      <c r="BLP670" s="167"/>
      <c r="BLQ670" s="167"/>
      <c r="BLR670" s="167"/>
      <c r="BLS670" s="167"/>
      <c r="BLT670" s="167"/>
      <c r="BLU670" s="167"/>
      <c r="BLV670" s="167"/>
      <c r="BLW670" s="167"/>
      <c r="BLX670" s="167"/>
      <c r="BLY670" s="167"/>
      <c r="BLZ670" s="167"/>
      <c r="BMA670" s="167"/>
      <c r="BMB670" s="167"/>
      <c r="BMC670" s="167"/>
      <c r="BMD670" s="167"/>
      <c r="BME670" s="167"/>
      <c r="BMF670" s="167"/>
      <c r="BMG670" s="167"/>
      <c r="BMH670" s="167"/>
      <c r="BMI670" s="167"/>
      <c r="BMJ670" s="167"/>
      <c r="BMK670" s="167"/>
      <c r="BML670" s="167"/>
      <c r="BMM670" s="167"/>
      <c r="BMN670" s="167"/>
      <c r="BMO670" s="167"/>
      <c r="BMP670" s="167"/>
      <c r="BMQ670" s="167"/>
      <c r="BMR670" s="167"/>
      <c r="BMS670" s="167"/>
      <c r="BMT670" s="167"/>
      <c r="BMU670" s="167"/>
      <c r="BMV670" s="167"/>
      <c r="BMW670" s="167"/>
      <c r="BMX670" s="167"/>
      <c r="BMY670" s="167"/>
      <c r="BMZ670" s="167"/>
      <c r="BNA670" s="167"/>
      <c r="BNB670" s="167"/>
      <c r="BNC670" s="167"/>
      <c r="BND670" s="167"/>
      <c r="BNE670" s="167"/>
      <c r="BNF670" s="167"/>
      <c r="BNG670" s="167"/>
      <c r="BNH670" s="167"/>
      <c r="BNI670" s="167"/>
      <c r="BNJ670" s="167"/>
      <c r="BNK670" s="167"/>
      <c r="BNL670" s="167"/>
      <c r="BNM670" s="167"/>
      <c r="BNN670" s="167"/>
      <c r="BNO670" s="167"/>
      <c r="BNP670" s="167"/>
      <c r="BNQ670" s="167"/>
      <c r="BNR670" s="167"/>
      <c r="BNS670" s="167"/>
      <c r="BNT670" s="167"/>
      <c r="BNU670" s="167"/>
      <c r="BNV670" s="167"/>
      <c r="BNW670" s="167"/>
      <c r="BNX670" s="167"/>
      <c r="BNY670" s="167"/>
      <c r="BNZ670" s="167"/>
      <c r="BOA670" s="167"/>
      <c r="BOB670" s="167"/>
      <c r="BOC670" s="167"/>
      <c r="BOD670" s="167"/>
      <c r="BOE670" s="167"/>
      <c r="BOF670" s="167"/>
      <c r="BOG670" s="167"/>
      <c r="BOH670" s="167"/>
      <c r="BOI670" s="167"/>
      <c r="BOJ670" s="167"/>
      <c r="BOK670" s="167"/>
      <c r="BOL670" s="167"/>
      <c r="BOM670" s="167"/>
      <c r="BON670" s="167"/>
      <c r="BOO670" s="167"/>
      <c r="BOP670" s="167"/>
      <c r="BOQ670" s="167"/>
      <c r="BOR670" s="167"/>
      <c r="BOS670" s="167"/>
      <c r="BOT670" s="167"/>
      <c r="BOU670" s="167"/>
      <c r="BOV670" s="167"/>
      <c r="BOW670" s="167"/>
      <c r="BOX670" s="167"/>
      <c r="BOY670" s="167"/>
      <c r="BOZ670" s="167"/>
      <c r="BPA670" s="167"/>
      <c r="BPB670" s="167"/>
      <c r="BPC670" s="167"/>
      <c r="BPD670" s="167"/>
      <c r="BPE670" s="167"/>
      <c r="BPF670" s="167"/>
      <c r="BPG670" s="167"/>
      <c r="BPH670" s="167"/>
      <c r="BPI670" s="167"/>
      <c r="BPJ670" s="167"/>
      <c r="BPK670" s="167"/>
      <c r="BPL670" s="167"/>
      <c r="BPM670" s="167"/>
      <c r="BPN670" s="167"/>
      <c r="BPO670" s="167"/>
      <c r="BPP670" s="167"/>
      <c r="BPQ670" s="167"/>
      <c r="BPR670" s="167"/>
      <c r="BPS670" s="167"/>
      <c r="BPT670" s="167"/>
      <c r="BPU670" s="167"/>
      <c r="BPV670" s="167"/>
      <c r="BPW670" s="167"/>
      <c r="BPX670" s="167"/>
      <c r="BPY670" s="167"/>
      <c r="BPZ670" s="167"/>
      <c r="BQA670" s="167"/>
      <c r="BQB670" s="167"/>
      <c r="BQC670" s="167"/>
      <c r="BQD670" s="167"/>
      <c r="BQE670" s="167"/>
      <c r="BQF670" s="167"/>
      <c r="BQG670" s="167"/>
      <c r="BQH670" s="167"/>
      <c r="BQI670" s="167"/>
      <c r="BQJ670" s="167"/>
      <c r="BQK670" s="167"/>
      <c r="BQL670" s="167"/>
      <c r="BQM670" s="167"/>
      <c r="BQN670" s="167"/>
      <c r="BQO670" s="167"/>
      <c r="BQP670" s="167"/>
      <c r="BQQ670" s="167"/>
      <c r="BQR670" s="167"/>
      <c r="BQS670" s="167"/>
      <c r="BQT670" s="167"/>
      <c r="BQU670" s="167"/>
      <c r="BQV670" s="167"/>
      <c r="BQW670" s="167"/>
      <c r="BQX670" s="167"/>
      <c r="BQY670" s="167"/>
      <c r="BQZ670" s="167"/>
      <c r="BRA670" s="167"/>
      <c r="BRB670" s="167"/>
      <c r="BRC670" s="167"/>
      <c r="BRD670" s="167"/>
      <c r="BRE670" s="167"/>
      <c r="BRF670" s="167"/>
      <c r="BRG670" s="167"/>
      <c r="BRH670" s="167"/>
      <c r="BRI670" s="167"/>
      <c r="BRJ670" s="167"/>
      <c r="BRK670" s="167"/>
      <c r="BRL670" s="167"/>
      <c r="BRM670" s="167"/>
      <c r="BRN670" s="167"/>
      <c r="BRO670" s="167"/>
      <c r="BRP670" s="167"/>
      <c r="BRQ670" s="167"/>
      <c r="BRR670" s="167"/>
      <c r="BRS670" s="167"/>
      <c r="BRT670" s="167"/>
      <c r="BRU670" s="167"/>
      <c r="BRV670" s="167"/>
      <c r="BRW670" s="167"/>
      <c r="BRX670" s="167"/>
      <c r="BRY670" s="167"/>
      <c r="BRZ670" s="167"/>
      <c r="BSA670" s="167"/>
      <c r="BSB670" s="167"/>
      <c r="BSC670" s="167"/>
      <c r="BSD670" s="167"/>
      <c r="BSE670" s="167"/>
      <c r="BSF670" s="167"/>
      <c r="BSG670" s="167"/>
      <c r="BSH670" s="167"/>
      <c r="BSI670" s="167"/>
      <c r="BSJ670" s="167"/>
      <c r="BSK670" s="167"/>
      <c r="BSL670" s="167"/>
      <c r="BSM670" s="167"/>
      <c r="BSN670" s="167"/>
      <c r="BSO670" s="167"/>
      <c r="BSP670" s="167"/>
      <c r="BSQ670" s="167"/>
      <c r="BSR670" s="167"/>
      <c r="BSS670" s="167"/>
      <c r="BST670" s="167"/>
      <c r="BSU670" s="167"/>
      <c r="BSV670" s="167"/>
      <c r="BSW670" s="167"/>
      <c r="BSX670" s="167"/>
      <c r="BSY670" s="167"/>
      <c r="BSZ670" s="167"/>
      <c r="BTA670" s="167"/>
      <c r="BTB670" s="167"/>
      <c r="BTC670" s="167"/>
      <c r="BTD670" s="167"/>
      <c r="BTE670" s="167"/>
      <c r="BTF670" s="167"/>
      <c r="BTG670" s="167"/>
      <c r="BTH670" s="167"/>
      <c r="BTI670" s="167"/>
      <c r="BTJ670" s="167"/>
      <c r="BTK670" s="167"/>
      <c r="BTL670" s="167"/>
      <c r="BTM670" s="167"/>
      <c r="BTN670" s="167"/>
      <c r="BTO670" s="167"/>
      <c r="BTP670" s="167"/>
      <c r="BTQ670" s="167"/>
      <c r="BTR670" s="167"/>
      <c r="BTS670" s="167"/>
      <c r="BTT670" s="167"/>
      <c r="BTU670" s="167"/>
      <c r="BTV670" s="167"/>
      <c r="BTW670" s="167"/>
      <c r="BTX670" s="167"/>
      <c r="BTY670" s="167"/>
      <c r="BTZ670" s="167"/>
      <c r="BUA670" s="167"/>
      <c r="BUB670" s="167"/>
      <c r="BUC670" s="167"/>
      <c r="BUD670" s="167"/>
      <c r="BUE670" s="167"/>
      <c r="BUF670" s="167"/>
      <c r="BUG670" s="167"/>
      <c r="BUH670" s="167"/>
      <c r="BUI670" s="167"/>
      <c r="BUJ670" s="167"/>
      <c r="BUK670" s="167"/>
      <c r="BUL670" s="167"/>
      <c r="BUM670" s="167"/>
      <c r="BUN670" s="167"/>
      <c r="BUO670" s="167"/>
      <c r="BUP670" s="167"/>
      <c r="BUQ670" s="167"/>
      <c r="BUR670" s="167"/>
      <c r="BUS670" s="167"/>
      <c r="BUT670" s="167"/>
      <c r="BUU670" s="167"/>
      <c r="BUV670" s="167"/>
      <c r="BUW670" s="167"/>
      <c r="BUX670" s="167"/>
      <c r="BUY670" s="167"/>
      <c r="BUZ670" s="167"/>
      <c r="BVA670" s="167"/>
      <c r="BVB670" s="167"/>
      <c r="BVC670" s="167"/>
      <c r="BVD670" s="167"/>
      <c r="BVE670" s="167"/>
      <c r="BVF670" s="167"/>
      <c r="BVG670" s="167"/>
      <c r="BVH670" s="167"/>
      <c r="BVI670" s="167"/>
      <c r="BVJ670" s="167"/>
      <c r="BVK670" s="167"/>
      <c r="BVL670" s="167"/>
      <c r="BVM670" s="167"/>
      <c r="BVN670" s="167"/>
      <c r="BVO670" s="167"/>
      <c r="BVP670" s="167"/>
      <c r="BVQ670" s="167"/>
      <c r="BVR670" s="167"/>
      <c r="BVS670" s="167"/>
      <c r="BVT670" s="167"/>
      <c r="BVU670" s="167"/>
      <c r="BVV670" s="167"/>
      <c r="BVW670" s="167"/>
      <c r="BVX670" s="167"/>
      <c r="BVY670" s="167"/>
      <c r="BVZ670" s="167"/>
      <c r="BWA670" s="167"/>
      <c r="BWB670" s="167"/>
      <c r="BWC670" s="167"/>
      <c r="BWD670" s="167"/>
      <c r="BWE670" s="167"/>
      <c r="BWF670" s="167"/>
      <c r="BWG670" s="167"/>
      <c r="BWH670" s="167"/>
      <c r="BWI670" s="167"/>
      <c r="BWJ670" s="167"/>
      <c r="BWK670" s="167"/>
      <c r="BWL670" s="167"/>
      <c r="BWM670" s="167"/>
      <c r="BWN670" s="167"/>
      <c r="BWO670" s="167"/>
      <c r="BWP670" s="167"/>
      <c r="BWQ670" s="167"/>
      <c r="BWR670" s="167"/>
      <c r="BWS670" s="167"/>
      <c r="BWT670" s="167"/>
      <c r="BWU670" s="167"/>
      <c r="BWV670" s="167"/>
      <c r="BWW670" s="167"/>
      <c r="BWX670" s="167"/>
      <c r="BWY670" s="167"/>
      <c r="BWZ670" s="167"/>
      <c r="BXA670" s="167"/>
      <c r="BXB670" s="167"/>
      <c r="BXC670" s="167"/>
      <c r="BXD670" s="167"/>
      <c r="BXE670" s="167"/>
      <c r="BXF670" s="167"/>
      <c r="BXG670" s="167"/>
      <c r="BXH670" s="167"/>
      <c r="BXI670" s="167"/>
      <c r="BXJ670" s="167"/>
      <c r="BXK670" s="167"/>
      <c r="BXL670" s="167"/>
      <c r="BXM670" s="167"/>
      <c r="BXN670" s="167"/>
      <c r="BXO670" s="167"/>
      <c r="BXP670" s="167"/>
      <c r="BXQ670" s="167"/>
      <c r="BXR670" s="167"/>
      <c r="BXS670" s="167"/>
      <c r="BXT670" s="167"/>
      <c r="BXU670" s="167"/>
      <c r="BXV670" s="167"/>
      <c r="BXW670" s="167"/>
      <c r="BXX670" s="167"/>
      <c r="BXY670" s="167"/>
      <c r="BXZ670" s="167"/>
      <c r="BYA670" s="167"/>
      <c r="BYB670" s="167"/>
      <c r="BYC670" s="167"/>
      <c r="BYD670" s="167"/>
      <c r="BYE670" s="167"/>
      <c r="BYF670" s="167"/>
      <c r="BYG670" s="167"/>
      <c r="BYH670" s="167"/>
      <c r="BYI670" s="167"/>
      <c r="BYJ670" s="167"/>
      <c r="BYK670" s="167"/>
      <c r="BYL670" s="167"/>
      <c r="BYM670" s="167"/>
      <c r="BYN670" s="167"/>
      <c r="BYO670" s="167"/>
      <c r="BYP670" s="167"/>
      <c r="BYQ670" s="167"/>
      <c r="BYR670" s="167"/>
      <c r="BYS670" s="167"/>
      <c r="BYT670" s="167"/>
      <c r="BYU670" s="167"/>
      <c r="BYV670" s="167"/>
      <c r="BYW670" s="167"/>
      <c r="BYX670" s="167"/>
      <c r="BYY670" s="167"/>
      <c r="BYZ670" s="167"/>
      <c r="BZA670" s="167"/>
      <c r="BZB670" s="167"/>
      <c r="BZC670" s="167"/>
      <c r="BZD670" s="167"/>
      <c r="BZE670" s="167"/>
      <c r="BZF670" s="167"/>
      <c r="BZG670" s="167"/>
      <c r="BZH670" s="167"/>
      <c r="BZI670" s="167"/>
      <c r="BZJ670" s="167"/>
      <c r="BZK670" s="167"/>
      <c r="BZL670" s="167"/>
      <c r="BZM670" s="167"/>
      <c r="BZN670" s="167"/>
      <c r="BZO670" s="167"/>
      <c r="BZP670" s="167"/>
      <c r="BZQ670" s="167"/>
      <c r="BZR670" s="167"/>
      <c r="BZS670" s="167"/>
      <c r="BZT670" s="167"/>
      <c r="BZU670" s="167"/>
      <c r="BZV670" s="167"/>
      <c r="BZW670" s="167"/>
      <c r="BZX670" s="167"/>
      <c r="BZY670" s="167"/>
      <c r="BZZ670" s="167"/>
      <c r="CAA670" s="167"/>
      <c r="CAB670" s="167"/>
      <c r="CAC670" s="167"/>
      <c r="CAD670" s="167"/>
      <c r="CAE670" s="167"/>
      <c r="CAF670" s="167"/>
      <c r="CAG670" s="167"/>
      <c r="CAH670" s="167"/>
      <c r="CAI670" s="167"/>
      <c r="CAJ670" s="167"/>
      <c r="CAK670" s="167"/>
      <c r="CAL670" s="167"/>
      <c r="CAM670" s="167"/>
      <c r="CAN670" s="167"/>
      <c r="CAO670" s="167"/>
      <c r="CAP670" s="167"/>
      <c r="CAQ670" s="167"/>
      <c r="CAR670" s="167"/>
      <c r="CAS670" s="167"/>
      <c r="CAT670" s="167"/>
      <c r="CAU670" s="167"/>
      <c r="CAV670" s="167"/>
      <c r="CAW670" s="167"/>
      <c r="CAX670" s="167"/>
      <c r="CAY670" s="167"/>
      <c r="CAZ670" s="167"/>
      <c r="CBA670" s="167"/>
      <c r="CBB670" s="167"/>
      <c r="CBC670" s="167"/>
      <c r="CBD670" s="167"/>
      <c r="CBE670" s="167"/>
      <c r="CBF670" s="167"/>
      <c r="CBG670" s="167"/>
      <c r="CBH670" s="167"/>
      <c r="CBI670" s="167"/>
      <c r="CBJ670" s="167"/>
      <c r="CBK670" s="167"/>
      <c r="CBL670" s="167"/>
      <c r="CBM670" s="167"/>
      <c r="CBN670" s="167"/>
      <c r="CBO670" s="167"/>
      <c r="CBP670" s="167"/>
      <c r="CBQ670" s="167"/>
      <c r="CBR670" s="167"/>
      <c r="CBS670" s="167"/>
      <c r="CBT670" s="167"/>
      <c r="CBU670" s="167"/>
      <c r="CBV670" s="167"/>
      <c r="CBW670" s="167"/>
      <c r="CBX670" s="167"/>
      <c r="CBY670" s="167"/>
      <c r="CBZ670" s="167"/>
      <c r="CCA670" s="167"/>
      <c r="CCB670" s="167"/>
      <c r="CCC670" s="167"/>
      <c r="CCD670" s="167"/>
      <c r="CCE670" s="167"/>
      <c r="CCF670" s="167"/>
      <c r="CCG670" s="167"/>
      <c r="CCH670" s="167"/>
      <c r="CCI670" s="167"/>
      <c r="CCJ670" s="167"/>
      <c r="CCK670" s="167"/>
      <c r="CCL670" s="167"/>
      <c r="CCM670" s="167"/>
      <c r="CCN670" s="167"/>
      <c r="CCO670" s="167"/>
      <c r="CCP670" s="167"/>
      <c r="CCQ670" s="167"/>
      <c r="CCR670" s="167"/>
      <c r="CCS670" s="167"/>
      <c r="CCT670" s="167"/>
      <c r="CCU670" s="167"/>
      <c r="CCV670" s="167"/>
      <c r="CCW670" s="167"/>
      <c r="CCX670" s="167"/>
      <c r="CCY670" s="167"/>
      <c r="CCZ670" s="167"/>
      <c r="CDA670" s="167"/>
      <c r="CDB670" s="167"/>
      <c r="CDC670" s="167"/>
      <c r="CDD670" s="167"/>
      <c r="CDE670" s="167"/>
      <c r="CDF670" s="167"/>
      <c r="CDG670" s="167"/>
      <c r="CDH670" s="167"/>
      <c r="CDI670" s="167"/>
      <c r="CDJ670" s="167"/>
      <c r="CDK670" s="167"/>
      <c r="CDL670" s="167"/>
      <c r="CDM670" s="167"/>
      <c r="CDN670" s="167"/>
      <c r="CDO670" s="167"/>
      <c r="CDP670" s="167"/>
      <c r="CDQ670" s="167"/>
      <c r="CDR670" s="167"/>
      <c r="CDS670" s="167"/>
      <c r="CDT670" s="167"/>
      <c r="CDU670" s="167"/>
      <c r="CDV670" s="167"/>
      <c r="CDW670" s="167"/>
      <c r="CDX670" s="167"/>
      <c r="CDY670" s="167"/>
      <c r="CDZ670" s="167"/>
      <c r="CEA670" s="167"/>
      <c r="CEB670" s="167"/>
      <c r="CEC670" s="167"/>
      <c r="CED670" s="167"/>
      <c r="CEE670" s="167"/>
      <c r="CEF670" s="167"/>
      <c r="CEG670" s="167"/>
      <c r="CEH670" s="167"/>
      <c r="CEI670" s="167"/>
      <c r="CEJ670" s="167"/>
      <c r="CEK670" s="167"/>
      <c r="CEL670" s="167"/>
      <c r="CEM670" s="167"/>
      <c r="CEN670" s="167"/>
      <c r="CEO670" s="167"/>
      <c r="CEP670" s="167"/>
      <c r="CEQ670" s="167"/>
      <c r="CER670" s="167"/>
      <c r="CES670" s="167"/>
      <c r="CET670" s="167"/>
      <c r="CEU670" s="167"/>
      <c r="CEV670" s="167"/>
      <c r="CEW670" s="167"/>
      <c r="CEX670" s="167"/>
      <c r="CEY670" s="167"/>
      <c r="CEZ670" s="167"/>
      <c r="CFA670" s="167"/>
      <c r="CFB670" s="167"/>
      <c r="CFC670" s="167"/>
      <c r="CFD670" s="167"/>
      <c r="CFE670" s="167"/>
      <c r="CFF670" s="167"/>
      <c r="CFG670" s="167"/>
      <c r="CFH670" s="167"/>
      <c r="CFI670" s="167"/>
      <c r="CFJ670" s="167"/>
      <c r="CFK670" s="167"/>
      <c r="CFL670" s="167"/>
      <c r="CFM670" s="167"/>
      <c r="CFN670" s="167"/>
      <c r="CFO670" s="167"/>
      <c r="CFP670" s="167"/>
      <c r="CFQ670" s="167"/>
      <c r="CFR670" s="167"/>
      <c r="CFS670" s="167"/>
      <c r="CFT670" s="167"/>
      <c r="CFU670" s="167"/>
      <c r="CFV670" s="167"/>
      <c r="CFW670" s="167"/>
      <c r="CFX670" s="167"/>
      <c r="CFY670" s="167"/>
      <c r="CFZ670" s="167"/>
      <c r="CGA670" s="167"/>
      <c r="CGB670" s="167"/>
      <c r="CGC670" s="167"/>
      <c r="CGD670" s="167"/>
      <c r="CGE670" s="167"/>
      <c r="CGF670" s="167"/>
      <c r="CGG670" s="167"/>
      <c r="CGH670" s="167"/>
      <c r="CGI670" s="167"/>
      <c r="CGJ670" s="167"/>
      <c r="CGK670" s="167"/>
      <c r="CGL670" s="167"/>
      <c r="CGM670" s="167"/>
      <c r="CGN670" s="167"/>
      <c r="CGO670" s="167"/>
      <c r="CGP670" s="167"/>
      <c r="CGQ670" s="167"/>
      <c r="CGR670" s="167"/>
      <c r="CGS670" s="167"/>
      <c r="CGT670" s="167"/>
      <c r="CGU670" s="167"/>
      <c r="CGV670" s="167"/>
      <c r="CGW670" s="167"/>
      <c r="CGX670" s="167"/>
      <c r="CGY670" s="167"/>
      <c r="CGZ670" s="167"/>
      <c r="CHA670" s="167"/>
      <c r="CHB670" s="167"/>
      <c r="CHC670" s="167"/>
      <c r="CHD670" s="167"/>
      <c r="CHE670" s="167"/>
      <c r="CHF670" s="167"/>
      <c r="CHG670" s="167"/>
      <c r="CHH670" s="167"/>
      <c r="CHI670" s="167"/>
      <c r="CHJ670" s="167"/>
      <c r="CHK670" s="167"/>
      <c r="CHL670" s="167"/>
      <c r="CHM670" s="167"/>
      <c r="CHN670" s="167"/>
      <c r="CHO670" s="167"/>
      <c r="CHP670" s="167"/>
      <c r="CHQ670" s="167"/>
      <c r="CHR670" s="167"/>
      <c r="CHS670" s="167"/>
      <c r="CHT670" s="167"/>
      <c r="CHU670" s="167"/>
      <c r="CHV670" s="167"/>
      <c r="CHW670" s="167"/>
      <c r="CHX670" s="167"/>
      <c r="CHY670" s="167"/>
      <c r="CHZ670" s="167"/>
      <c r="CIA670" s="167"/>
      <c r="CIB670" s="167"/>
      <c r="CIC670" s="167"/>
      <c r="CID670" s="167"/>
      <c r="CIE670" s="167"/>
      <c r="CIF670" s="167"/>
      <c r="CIG670" s="167"/>
      <c r="CIH670" s="167"/>
      <c r="CII670" s="167"/>
      <c r="CIJ670" s="167"/>
      <c r="CIK670" s="167"/>
      <c r="CIL670" s="167"/>
      <c r="CIM670" s="167"/>
      <c r="CIN670" s="167"/>
      <c r="CIO670" s="167"/>
      <c r="CIP670" s="167"/>
      <c r="CIQ670" s="167"/>
      <c r="CIR670" s="167"/>
      <c r="CIS670" s="167"/>
      <c r="CIT670" s="167"/>
      <c r="CIU670" s="167"/>
      <c r="CIV670" s="167"/>
      <c r="CIW670" s="167"/>
      <c r="CIX670" s="167"/>
      <c r="CIY670" s="167"/>
      <c r="CIZ670" s="167"/>
      <c r="CJA670" s="167"/>
      <c r="CJB670" s="167"/>
      <c r="CJC670" s="167"/>
      <c r="CJD670" s="167"/>
      <c r="CJE670" s="167"/>
      <c r="CJF670" s="167"/>
      <c r="CJG670" s="167"/>
      <c r="CJH670" s="167"/>
      <c r="CJI670" s="167"/>
      <c r="CJJ670" s="167"/>
      <c r="CJK670" s="167"/>
      <c r="CJL670" s="167"/>
      <c r="CJM670" s="167"/>
      <c r="CJN670" s="167"/>
      <c r="CJO670" s="167"/>
      <c r="CJP670" s="167"/>
      <c r="CJQ670" s="167"/>
      <c r="CJR670" s="167"/>
      <c r="CJS670" s="167"/>
      <c r="CJT670" s="167"/>
      <c r="CJU670" s="167"/>
      <c r="CJV670" s="167"/>
      <c r="CJW670" s="167"/>
      <c r="CJX670" s="167"/>
      <c r="CJY670" s="167"/>
      <c r="CJZ670" s="167"/>
      <c r="CKA670" s="167"/>
      <c r="CKB670" s="167"/>
      <c r="CKC670" s="167"/>
      <c r="CKD670" s="167"/>
      <c r="CKE670" s="167"/>
      <c r="CKF670" s="167"/>
      <c r="CKG670" s="167"/>
      <c r="CKH670" s="167"/>
      <c r="CKI670" s="167"/>
      <c r="CKJ670" s="167"/>
      <c r="CKK670" s="167"/>
      <c r="CKL670" s="167"/>
      <c r="CKM670" s="167"/>
      <c r="CKN670" s="167"/>
      <c r="CKO670" s="167"/>
      <c r="CKP670" s="167"/>
      <c r="CKQ670" s="167"/>
      <c r="CKR670" s="167"/>
      <c r="CKS670" s="167"/>
      <c r="CKT670" s="167"/>
      <c r="CKU670" s="167"/>
      <c r="CKV670" s="167"/>
      <c r="CKW670" s="167"/>
      <c r="CKX670" s="167"/>
      <c r="CKY670" s="167"/>
      <c r="CKZ670" s="167"/>
      <c r="CLA670" s="167"/>
      <c r="CLB670" s="167"/>
      <c r="CLC670" s="167"/>
      <c r="CLD670" s="167"/>
      <c r="CLE670" s="167"/>
      <c r="CLF670" s="167"/>
      <c r="CLG670" s="167"/>
      <c r="CLH670" s="167"/>
      <c r="CLI670" s="167"/>
      <c r="CLJ670" s="167"/>
      <c r="CLK670" s="167"/>
      <c r="CLL670" s="167"/>
      <c r="CLM670" s="167"/>
      <c r="CLN670" s="167"/>
      <c r="CLO670" s="167"/>
      <c r="CLP670" s="167"/>
      <c r="CLQ670" s="167"/>
      <c r="CLR670" s="167"/>
      <c r="CLS670" s="167"/>
      <c r="CLT670" s="167"/>
      <c r="CLU670" s="167"/>
      <c r="CLV670" s="167"/>
      <c r="CLW670" s="167"/>
      <c r="CLX670" s="167"/>
      <c r="CLY670" s="167"/>
      <c r="CLZ670" s="167"/>
      <c r="CMA670" s="167"/>
      <c r="CMB670" s="167"/>
      <c r="CMC670" s="167"/>
      <c r="CMD670" s="167"/>
      <c r="CME670" s="167"/>
      <c r="CMF670" s="167"/>
      <c r="CMG670" s="167"/>
      <c r="CMH670" s="167"/>
      <c r="CMI670" s="167"/>
      <c r="CMJ670" s="167"/>
      <c r="CMK670" s="167"/>
      <c r="CML670" s="167"/>
      <c r="CMM670" s="167"/>
      <c r="CMN670" s="167"/>
      <c r="CMO670" s="167"/>
      <c r="CMP670" s="167"/>
      <c r="CMQ670" s="167"/>
      <c r="CMR670" s="167"/>
      <c r="CMS670" s="167"/>
      <c r="CMT670" s="167"/>
      <c r="CMU670" s="167"/>
      <c r="CMV670" s="167"/>
      <c r="CMW670" s="167"/>
      <c r="CMX670" s="167"/>
      <c r="CMY670" s="167"/>
      <c r="CMZ670" s="167"/>
      <c r="CNA670" s="167"/>
      <c r="CNB670" s="167"/>
      <c r="CNC670" s="167"/>
      <c r="CND670" s="167"/>
      <c r="CNE670" s="167"/>
      <c r="CNF670" s="167"/>
      <c r="CNG670" s="167"/>
      <c r="CNH670" s="167"/>
      <c r="CNI670" s="167"/>
      <c r="CNJ670" s="167"/>
      <c r="CNK670" s="167"/>
      <c r="CNL670" s="167"/>
      <c r="CNM670" s="167"/>
      <c r="CNN670" s="167"/>
      <c r="CNO670" s="167"/>
      <c r="CNP670" s="167"/>
      <c r="CNQ670" s="167"/>
      <c r="CNR670" s="167"/>
      <c r="CNS670" s="167"/>
      <c r="CNT670" s="167"/>
      <c r="CNU670" s="167"/>
      <c r="CNV670" s="167"/>
      <c r="CNW670" s="167"/>
      <c r="CNX670" s="167"/>
      <c r="CNY670" s="167"/>
      <c r="CNZ670" s="167"/>
      <c r="COA670" s="167"/>
      <c r="COB670" s="167"/>
      <c r="COC670" s="167"/>
      <c r="COD670" s="167"/>
      <c r="COE670" s="167"/>
      <c r="COF670" s="167"/>
      <c r="COG670" s="167"/>
      <c r="COH670" s="167"/>
      <c r="COI670" s="167"/>
      <c r="COJ670" s="167"/>
      <c r="COK670" s="167"/>
      <c r="COL670" s="167"/>
      <c r="COM670" s="167"/>
      <c r="CON670" s="167"/>
      <c r="COO670" s="167"/>
      <c r="COP670" s="167"/>
      <c r="COQ670" s="167"/>
      <c r="COR670" s="167"/>
      <c r="COS670" s="167"/>
      <c r="COT670" s="167"/>
      <c r="COU670" s="167"/>
      <c r="COV670" s="167"/>
      <c r="COW670" s="167"/>
      <c r="COX670" s="167"/>
      <c r="COY670" s="167"/>
      <c r="COZ670" s="167"/>
      <c r="CPA670" s="167"/>
      <c r="CPB670" s="167"/>
      <c r="CPC670" s="167"/>
      <c r="CPD670" s="167"/>
      <c r="CPE670" s="167"/>
      <c r="CPF670" s="167"/>
      <c r="CPG670" s="167"/>
      <c r="CPH670" s="167"/>
      <c r="CPI670" s="167"/>
      <c r="CPJ670" s="167"/>
      <c r="CPK670" s="167"/>
      <c r="CPL670" s="167"/>
      <c r="CPM670" s="167"/>
      <c r="CPN670" s="167"/>
      <c r="CPO670" s="167"/>
      <c r="CPP670" s="167"/>
      <c r="CPQ670" s="167"/>
      <c r="CPR670" s="167"/>
      <c r="CPS670" s="167"/>
      <c r="CPT670" s="167"/>
      <c r="CPU670" s="167"/>
      <c r="CPV670" s="167"/>
      <c r="CPW670" s="167"/>
      <c r="CPX670" s="167"/>
      <c r="CPY670" s="167"/>
      <c r="CPZ670" s="167"/>
      <c r="CQA670" s="167"/>
      <c r="CQB670" s="167"/>
      <c r="CQC670" s="167"/>
      <c r="CQD670" s="167"/>
      <c r="CQE670" s="167"/>
      <c r="CQF670" s="167"/>
      <c r="CQG670" s="167"/>
      <c r="CQH670" s="167"/>
      <c r="CQI670" s="167"/>
      <c r="CQJ670" s="167"/>
      <c r="CQK670" s="167"/>
      <c r="CQL670" s="167"/>
      <c r="CQM670" s="167"/>
      <c r="CQN670" s="167"/>
      <c r="CQO670" s="167"/>
      <c r="CQP670" s="167"/>
      <c r="CQQ670" s="167"/>
      <c r="CQR670" s="167"/>
      <c r="CQS670" s="167"/>
      <c r="CQT670" s="167"/>
      <c r="CQU670" s="167"/>
      <c r="CQV670" s="167"/>
      <c r="CQW670" s="167"/>
      <c r="CQX670" s="167"/>
      <c r="CQY670" s="167"/>
      <c r="CQZ670" s="167"/>
      <c r="CRA670" s="167"/>
      <c r="CRB670" s="167"/>
      <c r="CRC670" s="167"/>
      <c r="CRD670" s="167"/>
      <c r="CRE670" s="167"/>
      <c r="CRF670" s="167"/>
      <c r="CRG670" s="167"/>
      <c r="CRH670" s="167"/>
      <c r="CRI670" s="167"/>
      <c r="CRJ670" s="167"/>
      <c r="CRK670" s="167"/>
      <c r="CRL670" s="167"/>
      <c r="CRM670" s="167"/>
      <c r="CRN670" s="167"/>
      <c r="CRO670" s="167"/>
      <c r="CRP670" s="167"/>
      <c r="CRQ670" s="167"/>
      <c r="CRR670" s="167"/>
      <c r="CRS670" s="167"/>
      <c r="CRT670" s="167"/>
      <c r="CRU670" s="167"/>
      <c r="CRV670" s="167"/>
      <c r="CRW670" s="167"/>
      <c r="CRX670" s="167"/>
      <c r="CRY670" s="167"/>
      <c r="CRZ670" s="167"/>
      <c r="CSA670" s="167"/>
      <c r="CSB670" s="167"/>
      <c r="CSC670" s="167"/>
      <c r="CSD670" s="167"/>
      <c r="CSE670" s="167"/>
      <c r="CSF670" s="167"/>
      <c r="CSG670" s="167"/>
      <c r="CSH670" s="167"/>
      <c r="CSI670" s="167"/>
      <c r="CSJ670" s="167"/>
      <c r="CSK670" s="167"/>
      <c r="CSL670" s="167"/>
      <c r="CSM670" s="167"/>
      <c r="CSN670" s="167"/>
      <c r="CSO670" s="167"/>
      <c r="CSP670" s="167"/>
      <c r="CSQ670" s="167"/>
      <c r="CSR670" s="167"/>
      <c r="CSS670" s="167"/>
      <c r="CST670" s="167"/>
      <c r="CSU670" s="167"/>
      <c r="CSV670" s="167"/>
      <c r="CSW670" s="167"/>
      <c r="CSX670" s="167"/>
      <c r="CSY670" s="167"/>
      <c r="CSZ670" s="167"/>
      <c r="CTA670" s="167"/>
      <c r="CTB670" s="167"/>
      <c r="CTC670" s="167"/>
      <c r="CTD670" s="167"/>
      <c r="CTE670" s="167"/>
      <c r="CTF670" s="167"/>
      <c r="CTG670" s="167"/>
      <c r="CTH670" s="167"/>
      <c r="CTI670" s="167"/>
      <c r="CTJ670" s="167"/>
      <c r="CTK670" s="167"/>
      <c r="CTL670" s="167"/>
      <c r="CTM670" s="167"/>
      <c r="CTN670" s="167"/>
      <c r="CTO670" s="167"/>
      <c r="CTP670" s="167"/>
      <c r="CTQ670" s="167"/>
      <c r="CTR670" s="167"/>
      <c r="CTS670" s="167"/>
      <c r="CTT670" s="167"/>
      <c r="CTU670" s="167"/>
      <c r="CTV670" s="167"/>
      <c r="CTW670" s="167"/>
      <c r="CTX670" s="167"/>
      <c r="CTY670" s="167"/>
      <c r="CTZ670" s="167"/>
      <c r="CUA670" s="167"/>
      <c r="CUB670" s="167"/>
      <c r="CUC670" s="167"/>
      <c r="CUD670" s="167"/>
      <c r="CUE670" s="167"/>
      <c r="CUF670" s="167"/>
      <c r="CUG670" s="167"/>
      <c r="CUH670" s="167"/>
      <c r="CUI670" s="167"/>
      <c r="CUJ670" s="167"/>
      <c r="CUK670" s="167"/>
      <c r="CUL670" s="167"/>
      <c r="CUM670" s="167"/>
      <c r="CUN670" s="167"/>
      <c r="CUO670" s="167"/>
      <c r="CUP670" s="167"/>
      <c r="CUQ670" s="167"/>
      <c r="CUR670" s="167"/>
      <c r="CUS670" s="167"/>
      <c r="CUT670" s="167"/>
      <c r="CUU670" s="167"/>
      <c r="CUV670" s="167"/>
      <c r="CUW670" s="167"/>
      <c r="CUX670" s="167"/>
      <c r="CUY670" s="167"/>
      <c r="CUZ670" s="167"/>
      <c r="CVA670" s="167"/>
      <c r="CVB670" s="167"/>
      <c r="CVC670" s="167"/>
      <c r="CVD670" s="167"/>
      <c r="CVE670" s="167"/>
      <c r="CVF670" s="167"/>
      <c r="CVG670" s="167"/>
      <c r="CVH670" s="167"/>
      <c r="CVI670" s="167"/>
      <c r="CVJ670" s="167"/>
      <c r="CVK670" s="167"/>
      <c r="CVL670" s="167"/>
      <c r="CVM670" s="167"/>
      <c r="CVN670" s="167"/>
      <c r="CVO670" s="167"/>
      <c r="CVP670" s="167"/>
      <c r="CVQ670" s="167"/>
      <c r="CVR670" s="167"/>
      <c r="CVS670" s="167"/>
      <c r="CVT670" s="167"/>
      <c r="CVU670" s="167"/>
      <c r="CVV670" s="167"/>
      <c r="CVW670" s="167"/>
      <c r="CVX670" s="167"/>
      <c r="CVY670" s="167"/>
      <c r="CVZ670" s="167"/>
      <c r="CWA670" s="167"/>
      <c r="CWB670" s="167"/>
      <c r="CWC670" s="167"/>
      <c r="CWD670" s="167"/>
      <c r="CWE670" s="167"/>
      <c r="CWF670" s="167"/>
      <c r="CWG670" s="167"/>
      <c r="CWH670" s="167"/>
      <c r="CWI670" s="167"/>
      <c r="CWJ670" s="167"/>
      <c r="CWK670" s="167"/>
      <c r="CWL670" s="167"/>
      <c r="CWM670" s="167"/>
      <c r="CWN670" s="167"/>
      <c r="CWO670" s="167"/>
      <c r="CWP670" s="167"/>
      <c r="CWQ670" s="167"/>
      <c r="CWR670" s="167"/>
      <c r="CWS670" s="167"/>
      <c r="CWT670" s="167"/>
      <c r="CWU670" s="167"/>
      <c r="CWV670" s="167"/>
      <c r="CWW670" s="167"/>
      <c r="CWX670" s="167"/>
      <c r="CWY670" s="167"/>
      <c r="CWZ670" s="167"/>
      <c r="CXA670" s="167"/>
      <c r="CXB670" s="167"/>
      <c r="CXC670" s="167"/>
      <c r="CXD670" s="167"/>
      <c r="CXE670" s="167"/>
      <c r="CXF670" s="167"/>
      <c r="CXG670" s="167"/>
      <c r="CXH670" s="167"/>
      <c r="CXI670" s="167"/>
      <c r="CXJ670" s="167"/>
      <c r="CXK670" s="167"/>
      <c r="CXL670" s="167"/>
      <c r="CXM670" s="167"/>
      <c r="CXN670" s="167"/>
      <c r="CXO670" s="167"/>
      <c r="CXP670" s="167"/>
      <c r="CXQ670" s="167"/>
      <c r="CXR670" s="167"/>
      <c r="CXS670" s="167"/>
      <c r="CXT670" s="167"/>
      <c r="CXU670" s="167"/>
      <c r="CXV670" s="167"/>
      <c r="CXW670" s="167"/>
      <c r="CXX670" s="167"/>
      <c r="CXY670" s="167"/>
      <c r="CXZ670" s="167"/>
      <c r="CYA670" s="167"/>
      <c r="CYB670" s="167"/>
      <c r="CYC670" s="167"/>
      <c r="CYD670" s="167"/>
      <c r="CYE670" s="167"/>
      <c r="CYF670" s="167"/>
      <c r="CYG670" s="167"/>
      <c r="CYH670" s="167"/>
      <c r="CYI670" s="167"/>
      <c r="CYJ670" s="167"/>
      <c r="CYK670" s="167"/>
      <c r="CYL670" s="167"/>
      <c r="CYM670" s="167"/>
      <c r="CYN670" s="167"/>
      <c r="CYO670" s="167"/>
      <c r="CYP670" s="167"/>
      <c r="CYQ670" s="167"/>
      <c r="CYR670" s="167"/>
      <c r="CYS670" s="167"/>
      <c r="CYT670" s="167"/>
      <c r="CYU670" s="167"/>
      <c r="CYV670" s="167"/>
      <c r="CYW670" s="167"/>
      <c r="CYX670" s="167"/>
      <c r="CYY670" s="167"/>
      <c r="CYZ670" s="167"/>
      <c r="CZA670" s="167"/>
      <c r="CZB670" s="167"/>
      <c r="CZC670" s="167"/>
      <c r="CZD670" s="167"/>
      <c r="CZE670" s="167"/>
      <c r="CZF670" s="167"/>
      <c r="CZG670" s="167"/>
      <c r="CZH670" s="167"/>
      <c r="CZI670" s="167"/>
      <c r="CZJ670" s="167"/>
      <c r="CZK670" s="167"/>
      <c r="CZL670" s="167"/>
      <c r="CZM670" s="167"/>
      <c r="CZN670" s="167"/>
      <c r="CZO670" s="167"/>
      <c r="CZP670" s="167"/>
      <c r="CZQ670" s="167"/>
      <c r="CZR670" s="167"/>
      <c r="CZS670" s="167"/>
      <c r="CZT670" s="167"/>
      <c r="CZU670" s="167"/>
      <c r="CZV670" s="167"/>
      <c r="CZW670" s="167"/>
      <c r="CZX670" s="167"/>
      <c r="CZY670" s="167"/>
      <c r="CZZ670" s="167"/>
      <c r="DAA670" s="167"/>
      <c r="DAB670" s="167"/>
      <c r="DAC670" s="167"/>
      <c r="DAD670" s="167"/>
      <c r="DAE670" s="167"/>
      <c r="DAF670" s="167"/>
      <c r="DAG670" s="167"/>
      <c r="DAH670" s="167"/>
      <c r="DAI670" s="167"/>
      <c r="DAJ670" s="167"/>
      <c r="DAK670" s="167"/>
      <c r="DAL670" s="167"/>
      <c r="DAM670" s="167"/>
      <c r="DAN670" s="167"/>
      <c r="DAO670" s="167"/>
      <c r="DAP670" s="167"/>
      <c r="DAQ670" s="167"/>
      <c r="DAR670" s="167"/>
      <c r="DAS670" s="167"/>
      <c r="DAT670" s="167"/>
      <c r="DAU670" s="167"/>
      <c r="DAV670" s="167"/>
      <c r="DAW670" s="167"/>
      <c r="DAX670" s="167"/>
      <c r="DAY670" s="167"/>
      <c r="DAZ670" s="167"/>
      <c r="DBA670" s="167"/>
      <c r="DBB670" s="167"/>
      <c r="DBC670" s="167"/>
      <c r="DBD670" s="167"/>
      <c r="DBE670" s="167"/>
      <c r="DBF670" s="167"/>
      <c r="DBG670" s="167"/>
      <c r="DBH670" s="167"/>
      <c r="DBI670" s="167"/>
      <c r="DBJ670" s="167"/>
      <c r="DBK670" s="167"/>
      <c r="DBL670" s="167"/>
      <c r="DBM670" s="167"/>
      <c r="DBN670" s="167"/>
      <c r="DBO670" s="167"/>
      <c r="DBP670" s="167"/>
      <c r="DBQ670" s="167"/>
      <c r="DBR670" s="167"/>
      <c r="DBS670" s="167"/>
      <c r="DBT670" s="167"/>
      <c r="DBU670" s="167"/>
      <c r="DBV670" s="167"/>
      <c r="DBW670" s="167"/>
      <c r="DBX670" s="167"/>
      <c r="DBY670" s="167"/>
      <c r="DBZ670" s="167"/>
      <c r="DCA670" s="167"/>
      <c r="DCB670" s="167"/>
      <c r="DCC670" s="167"/>
      <c r="DCD670" s="167"/>
      <c r="DCE670" s="167"/>
      <c r="DCF670" s="167"/>
      <c r="DCG670" s="167"/>
      <c r="DCH670" s="167"/>
      <c r="DCI670" s="167"/>
      <c r="DCJ670" s="167"/>
      <c r="DCK670" s="167"/>
      <c r="DCL670" s="167"/>
      <c r="DCM670" s="167"/>
      <c r="DCN670" s="167"/>
      <c r="DCO670" s="167"/>
      <c r="DCP670" s="167"/>
      <c r="DCQ670" s="167"/>
      <c r="DCR670" s="167"/>
      <c r="DCS670" s="167"/>
      <c r="DCT670" s="167"/>
      <c r="DCU670" s="167"/>
      <c r="DCV670" s="167"/>
      <c r="DCW670" s="167"/>
      <c r="DCX670" s="167"/>
      <c r="DCY670" s="167"/>
      <c r="DCZ670" s="167"/>
      <c r="DDA670" s="167"/>
      <c r="DDB670" s="167"/>
      <c r="DDC670" s="167"/>
      <c r="DDD670" s="167"/>
      <c r="DDE670" s="167"/>
      <c r="DDF670" s="167"/>
      <c r="DDG670" s="167"/>
      <c r="DDH670" s="167"/>
      <c r="DDI670" s="167"/>
      <c r="DDJ670" s="167"/>
      <c r="DDK670" s="167"/>
      <c r="DDL670" s="167"/>
      <c r="DDM670" s="167"/>
      <c r="DDN670" s="167"/>
      <c r="DDO670" s="167"/>
      <c r="DDP670" s="167"/>
      <c r="DDQ670" s="167"/>
      <c r="DDR670" s="167"/>
      <c r="DDS670" s="167"/>
      <c r="DDT670" s="167"/>
      <c r="DDU670" s="167"/>
      <c r="DDV670" s="167"/>
      <c r="DDW670" s="167"/>
      <c r="DDX670" s="167"/>
      <c r="DDY670" s="167"/>
      <c r="DDZ670" s="167"/>
      <c r="DEA670" s="167"/>
      <c r="DEB670" s="167"/>
      <c r="DEC670" s="167"/>
      <c r="DED670" s="167"/>
      <c r="DEE670" s="167"/>
      <c r="DEF670" s="167"/>
      <c r="DEG670" s="167"/>
      <c r="DEH670" s="167"/>
      <c r="DEI670" s="167"/>
      <c r="DEJ670" s="167"/>
      <c r="DEK670" s="167"/>
      <c r="DEL670" s="167"/>
      <c r="DEM670" s="167"/>
      <c r="DEN670" s="167"/>
      <c r="DEO670" s="167"/>
      <c r="DEP670" s="167"/>
      <c r="DEQ670" s="167"/>
      <c r="DER670" s="167"/>
      <c r="DES670" s="167"/>
      <c r="DET670" s="167"/>
      <c r="DEU670" s="167"/>
      <c r="DEV670" s="167"/>
      <c r="DEW670" s="167"/>
      <c r="DEX670" s="167"/>
      <c r="DEY670" s="167"/>
      <c r="DEZ670" s="167"/>
      <c r="DFA670" s="167"/>
      <c r="DFB670" s="167"/>
      <c r="DFC670" s="167"/>
      <c r="DFD670" s="167"/>
      <c r="DFE670" s="167"/>
      <c r="DFF670" s="167"/>
      <c r="DFG670" s="167"/>
      <c r="DFH670" s="167"/>
      <c r="DFI670" s="167"/>
      <c r="DFJ670" s="167"/>
      <c r="DFK670" s="167"/>
      <c r="DFL670" s="167"/>
      <c r="DFM670" s="167"/>
      <c r="DFN670" s="167"/>
      <c r="DFO670" s="167"/>
      <c r="DFP670" s="167"/>
      <c r="DFQ670" s="167"/>
      <c r="DFR670" s="167"/>
      <c r="DFS670" s="167"/>
      <c r="DFT670" s="167"/>
      <c r="DFU670" s="167"/>
      <c r="DFV670" s="167"/>
      <c r="DFW670" s="167"/>
      <c r="DFX670" s="167"/>
      <c r="DFY670" s="167"/>
      <c r="DFZ670" s="167"/>
      <c r="DGA670" s="167"/>
      <c r="DGB670" s="167"/>
      <c r="DGC670" s="167"/>
      <c r="DGD670" s="167"/>
      <c r="DGE670" s="167"/>
      <c r="DGF670" s="167"/>
      <c r="DGG670" s="167"/>
      <c r="DGH670" s="167"/>
      <c r="DGI670" s="167"/>
      <c r="DGJ670" s="167"/>
      <c r="DGK670" s="167"/>
      <c r="DGL670" s="167"/>
      <c r="DGM670" s="167"/>
      <c r="DGN670" s="167"/>
      <c r="DGO670" s="167"/>
      <c r="DGP670" s="167"/>
      <c r="DGQ670" s="167"/>
      <c r="DGR670" s="167"/>
      <c r="DGS670" s="167"/>
      <c r="DGT670" s="167"/>
      <c r="DGU670" s="167"/>
      <c r="DGV670" s="167"/>
      <c r="DGW670" s="167"/>
      <c r="DGX670" s="167"/>
      <c r="DGY670" s="167"/>
      <c r="DGZ670" s="167"/>
      <c r="DHA670" s="167"/>
      <c r="DHB670" s="167"/>
      <c r="DHC670" s="167"/>
      <c r="DHD670" s="167"/>
      <c r="DHE670" s="167"/>
      <c r="DHF670" s="167"/>
      <c r="DHG670" s="167"/>
      <c r="DHH670" s="167"/>
      <c r="DHI670" s="167"/>
      <c r="DHJ670" s="167"/>
      <c r="DHK670" s="167"/>
      <c r="DHL670" s="167"/>
      <c r="DHM670" s="167"/>
      <c r="DHN670" s="167"/>
      <c r="DHO670" s="167"/>
      <c r="DHP670" s="167"/>
      <c r="DHQ670" s="167"/>
      <c r="DHR670" s="167"/>
      <c r="DHS670" s="167"/>
      <c r="DHT670" s="167"/>
      <c r="DHU670" s="167"/>
      <c r="DHV670" s="167"/>
      <c r="DHW670" s="167"/>
      <c r="DHX670" s="167"/>
      <c r="DHY670" s="167"/>
      <c r="DHZ670" s="167"/>
      <c r="DIA670" s="167"/>
      <c r="DIB670" s="167"/>
      <c r="DIC670" s="167"/>
      <c r="DID670" s="167"/>
      <c r="DIE670" s="167"/>
      <c r="DIF670" s="167"/>
      <c r="DIG670" s="167"/>
      <c r="DIH670" s="167"/>
      <c r="DII670" s="167"/>
      <c r="DIJ670" s="167"/>
      <c r="DIK670" s="167"/>
      <c r="DIL670" s="167"/>
      <c r="DIM670" s="167"/>
      <c r="DIN670" s="167"/>
      <c r="DIO670" s="167"/>
      <c r="DIP670" s="167"/>
      <c r="DIQ670" s="167"/>
      <c r="DIR670" s="167"/>
      <c r="DIS670" s="167"/>
      <c r="DIT670" s="167"/>
      <c r="DIU670" s="167"/>
      <c r="DIV670" s="167"/>
      <c r="DIW670" s="167"/>
      <c r="DIX670" s="167"/>
      <c r="DIY670" s="167"/>
      <c r="DIZ670" s="167"/>
      <c r="DJA670" s="167"/>
      <c r="DJB670" s="167"/>
      <c r="DJC670" s="167"/>
      <c r="DJD670" s="167"/>
      <c r="DJE670" s="167"/>
      <c r="DJF670" s="167"/>
      <c r="DJG670" s="167"/>
      <c r="DJH670" s="167"/>
      <c r="DJI670" s="167"/>
      <c r="DJJ670" s="167"/>
      <c r="DJK670" s="167"/>
      <c r="DJL670" s="167"/>
      <c r="DJM670" s="167"/>
      <c r="DJN670" s="167"/>
      <c r="DJO670" s="167"/>
      <c r="DJP670" s="167"/>
      <c r="DJQ670" s="167"/>
      <c r="DJR670" s="167"/>
      <c r="DJS670" s="167"/>
      <c r="DJT670" s="167"/>
      <c r="DJU670" s="167"/>
      <c r="DJV670" s="167"/>
      <c r="DJW670" s="167"/>
      <c r="DJX670" s="167"/>
      <c r="DJY670" s="167"/>
      <c r="DJZ670" s="167"/>
      <c r="DKA670" s="167"/>
      <c r="DKB670" s="167"/>
      <c r="DKC670" s="167"/>
      <c r="DKD670" s="167"/>
      <c r="DKE670" s="167"/>
      <c r="DKF670" s="167"/>
      <c r="DKG670" s="167"/>
      <c r="DKH670" s="167"/>
      <c r="DKI670" s="167"/>
      <c r="DKJ670" s="167"/>
      <c r="DKK670" s="167"/>
      <c r="DKL670" s="167"/>
      <c r="DKM670" s="167"/>
      <c r="DKN670" s="167"/>
      <c r="DKO670" s="167"/>
      <c r="DKP670" s="167"/>
      <c r="DKQ670" s="167"/>
      <c r="DKR670" s="167"/>
      <c r="DKS670" s="167"/>
      <c r="DKT670" s="167"/>
      <c r="DKU670" s="167"/>
      <c r="DKV670" s="167"/>
      <c r="DKW670" s="167"/>
      <c r="DKX670" s="167"/>
      <c r="DKY670" s="167"/>
      <c r="DKZ670" s="167"/>
      <c r="DLA670" s="167"/>
      <c r="DLB670" s="167"/>
      <c r="DLC670" s="167"/>
      <c r="DLD670" s="167"/>
      <c r="DLE670" s="167"/>
      <c r="DLF670" s="167"/>
      <c r="DLG670" s="167"/>
      <c r="DLH670" s="167"/>
      <c r="DLI670" s="167"/>
      <c r="DLJ670" s="167"/>
      <c r="DLK670" s="167"/>
      <c r="DLL670" s="167"/>
      <c r="DLM670" s="167"/>
      <c r="DLN670" s="167"/>
      <c r="DLO670" s="167"/>
      <c r="DLP670" s="167"/>
      <c r="DLQ670" s="167"/>
      <c r="DLR670" s="167"/>
      <c r="DLS670" s="167"/>
      <c r="DLT670" s="167"/>
      <c r="DLU670" s="167"/>
      <c r="DLV670" s="167"/>
      <c r="DLW670" s="167"/>
      <c r="DLX670" s="167"/>
      <c r="DLY670" s="167"/>
      <c r="DLZ670" s="167"/>
      <c r="DMA670" s="167"/>
      <c r="DMB670" s="167"/>
      <c r="DMC670" s="167"/>
      <c r="DMD670" s="167"/>
      <c r="DME670" s="167"/>
      <c r="DMF670" s="167"/>
      <c r="DMG670" s="167"/>
      <c r="DMH670" s="167"/>
      <c r="DMI670" s="167"/>
      <c r="DMJ670" s="167"/>
      <c r="DMK670" s="167"/>
      <c r="DML670" s="167"/>
      <c r="DMM670" s="167"/>
      <c r="DMN670" s="167"/>
      <c r="DMO670" s="167"/>
      <c r="DMP670" s="167"/>
      <c r="DMQ670" s="167"/>
      <c r="DMR670" s="167"/>
      <c r="DMS670" s="167"/>
      <c r="DMT670" s="167"/>
      <c r="DMU670" s="167"/>
      <c r="DMV670" s="167"/>
      <c r="DMW670" s="167"/>
      <c r="DMX670" s="167"/>
      <c r="DMY670" s="167"/>
      <c r="DMZ670" s="167"/>
      <c r="DNA670" s="167"/>
      <c r="DNB670" s="167"/>
      <c r="DNC670" s="167"/>
      <c r="DND670" s="167"/>
      <c r="DNE670" s="167"/>
      <c r="DNF670" s="167"/>
      <c r="DNG670" s="167"/>
      <c r="DNH670" s="167"/>
      <c r="DNI670" s="167"/>
      <c r="DNJ670" s="167"/>
      <c r="DNK670" s="167"/>
      <c r="DNL670" s="167"/>
      <c r="DNM670" s="167"/>
      <c r="DNN670" s="167"/>
      <c r="DNO670" s="167"/>
      <c r="DNP670" s="167"/>
      <c r="DNQ670" s="167"/>
      <c r="DNR670" s="167"/>
      <c r="DNS670" s="167"/>
      <c r="DNT670" s="167"/>
      <c r="DNU670" s="167"/>
      <c r="DNV670" s="167"/>
      <c r="DNW670" s="167"/>
      <c r="DNX670" s="167"/>
      <c r="DNY670" s="167"/>
      <c r="DNZ670" s="167"/>
      <c r="DOA670" s="167"/>
      <c r="DOB670" s="167"/>
      <c r="DOC670" s="167"/>
      <c r="DOD670" s="167"/>
      <c r="DOE670" s="167"/>
      <c r="DOF670" s="167"/>
      <c r="DOG670" s="167"/>
      <c r="DOH670" s="167"/>
      <c r="DOI670" s="167"/>
      <c r="DOJ670" s="167"/>
      <c r="DOK670" s="167"/>
      <c r="DOL670" s="167"/>
      <c r="DOM670" s="167"/>
      <c r="DON670" s="167"/>
      <c r="DOO670" s="167"/>
      <c r="DOP670" s="167"/>
      <c r="DOQ670" s="167"/>
      <c r="DOR670" s="167"/>
      <c r="DOS670" s="167"/>
      <c r="DOT670" s="167"/>
      <c r="DOU670" s="167"/>
      <c r="DOV670" s="167"/>
      <c r="DOW670" s="167"/>
      <c r="DOX670" s="167"/>
      <c r="DOY670" s="167"/>
      <c r="DOZ670" s="167"/>
      <c r="DPA670" s="167"/>
      <c r="DPB670" s="167"/>
      <c r="DPC670" s="167"/>
      <c r="DPD670" s="167"/>
      <c r="DPE670" s="167"/>
      <c r="DPF670" s="167"/>
      <c r="DPG670" s="167"/>
      <c r="DPH670" s="167"/>
      <c r="DPI670" s="167"/>
      <c r="DPJ670" s="167"/>
      <c r="DPK670" s="167"/>
      <c r="DPL670" s="167"/>
      <c r="DPM670" s="167"/>
      <c r="DPN670" s="167"/>
      <c r="DPO670" s="167"/>
      <c r="DPP670" s="167"/>
      <c r="DPQ670" s="167"/>
      <c r="DPR670" s="167"/>
      <c r="DPS670" s="167"/>
      <c r="DPT670" s="167"/>
      <c r="DPU670" s="167"/>
      <c r="DPV670" s="167"/>
      <c r="DPW670" s="167"/>
      <c r="DPX670" s="167"/>
      <c r="DPY670" s="167"/>
      <c r="DPZ670" s="167"/>
      <c r="DQA670" s="167"/>
      <c r="DQB670" s="167"/>
      <c r="DQC670" s="167"/>
      <c r="DQD670" s="167"/>
      <c r="DQE670" s="167"/>
      <c r="DQF670" s="167"/>
      <c r="DQG670" s="167"/>
      <c r="DQH670" s="167"/>
      <c r="DQI670" s="167"/>
      <c r="DQJ670" s="167"/>
      <c r="DQK670" s="167"/>
      <c r="DQL670" s="167"/>
      <c r="DQM670" s="167"/>
      <c r="DQN670" s="167"/>
      <c r="DQO670" s="167"/>
      <c r="DQP670" s="167"/>
      <c r="DQQ670" s="167"/>
      <c r="DQR670" s="167"/>
      <c r="DQS670" s="167"/>
      <c r="DQT670" s="167"/>
      <c r="DQU670" s="167"/>
      <c r="DQV670" s="167"/>
      <c r="DQW670" s="167"/>
      <c r="DQX670" s="167"/>
      <c r="DQY670" s="167"/>
      <c r="DQZ670" s="167"/>
      <c r="DRA670" s="167"/>
      <c r="DRB670" s="167"/>
      <c r="DRC670" s="167"/>
      <c r="DRD670" s="167"/>
      <c r="DRE670" s="167"/>
      <c r="DRF670" s="167"/>
      <c r="DRG670" s="167"/>
      <c r="DRH670" s="167"/>
      <c r="DRI670" s="167"/>
      <c r="DRJ670" s="167"/>
      <c r="DRK670" s="167"/>
      <c r="DRL670" s="167"/>
      <c r="DRM670" s="167"/>
      <c r="DRN670" s="167"/>
      <c r="DRO670" s="167"/>
      <c r="DRP670" s="167"/>
      <c r="DRQ670" s="167"/>
      <c r="DRR670" s="167"/>
      <c r="DRS670" s="167"/>
      <c r="DRT670" s="167"/>
      <c r="DRU670" s="167"/>
      <c r="DRV670" s="167"/>
      <c r="DRW670" s="167"/>
      <c r="DRX670" s="167"/>
      <c r="DRY670" s="167"/>
      <c r="DRZ670" s="167"/>
      <c r="DSA670" s="167"/>
      <c r="DSB670" s="167"/>
      <c r="DSC670" s="167"/>
      <c r="DSD670" s="167"/>
      <c r="DSE670" s="167"/>
      <c r="DSF670" s="167"/>
      <c r="DSG670" s="167"/>
      <c r="DSH670" s="167"/>
      <c r="DSI670" s="167"/>
      <c r="DSJ670" s="167"/>
      <c r="DSK670" s="167"/>
      <c r="DSL670" s="167"/>
      <c r="DSM670" s="167"/>
      <c r="DSN670" s="167"/>
      <c r="DSO670" s="167"/>
      <c r="DSP670" s="167"/>
      <c r="DSQ670" s="167"/>
      <c r="DSR670" s="167"/>
      <c r="DSS670" s="167"/>
      <c r="DST670" s="167"/>
      <c r="DSU670" s="167"/>
      <c r="DSV670" s="167"/>
      <c r="DSW670" s="167"/>
      <c r="DSX670" s="167"/>
      <c r="DSY670" s="167"/>
      <c r="DSZ670" s="167"/>
      <c r="DTA670" s="167"/>
      <c r="DTB670" s="167"/>
      <c r="DTC670" s="167"/>
      <c r="DTD670" s="167"/>
      <c r="DTE670" s="167"/>
      <c r="DTF670" s="167"/>
      <c r="DTG670" s="167"/>
      <c r="DTH670" s="167"/>
      <c r="DTI670" s="167"/>
      <c r="DTJ670" s="167"/>
      <c r="DTK670" s="167"/>
      <c r="DTL670" s="167"/>
      <c r="DTM670" s="167"/>
      <c r="DTN670" s="167"/>
      <c r="DTO670" s="167"/>
      <c r="DTP670" s="167"/>
      <c r="DTQ670" s="167"/>
      <c r="DTR670" s="167"/>
      <c r="DTS670" s="167"/>
      <c r="DTT670" s="167"/>
      <c r="DTU670" s="167"/>
      <c r="DTV670" s="167"/>
      <c r="DTW670" s="167"/>
      <c r="DTX670" s="167"/>
      <c r="DTY670" s="167"/>
      <c r="DTZ670" s="167"/>
      <c r="DUA670" s="167"/>
      <c r="DUB670" s="167"/>
      <c r="DUC670" s="167"/>
      <c r="DUD670" s="167"/>
      <c r="DUE670" s="167"/>
      <c r="DUF670" s="167"/>
      <c r="DUG670" s="167"/>
      <c r="DUH670" s="167"/>
      <c r="DUI670" s="167"/>
      <c r="DUJ670" s="167"/>
      <c r="DUK670" s="167"/>
      <c r="DUL670" s="167"/>
      <c r="DUM670" s="167"/>
      <c r="DUN670" s="167"/>
      <c r="DUO670" s="167"/>
      <c r="DUP670" s="167"/>
      <c r="DUQ670" s="167"/>
      <c r="DUR670" s="167"/>
      <c r="DUS670" s="167"/>
      <c r="DUT670" s="167"/>
      <c r="DUU670" s="167"/>
      <c r="DUV670" s="167"/>
      <c r="DUW670" s="167"/>
      <c r="DUX670" s="167"/>
      <c r="DUY670" s="167"/>
      <c r="DUZ670" s="167"/>
      <c r="DVA670" s="167"/>
      <c r="DVB670" s="167"/>
      <c r="DVC670" s="167"/>
      <c r="DVD670" s="167"/>
      <c r="DVE670" s="167"/>
      <c r="DVF670" s="167"/>
      <c r="DVG670" s="167"/>
      <c r="DVH670" s="167"/>
      <c r="DVI670" s="167"/>
      <c r="DVJ670" s="167"/>
      <c r="DVK670" s="167"/>
      <c r="DVL670" s="167"/>
      <c r="DVM670" s="167"/>
      <c r="DVN670" s="167"/>
      <c r="DVO670" s="167"/>
      <c r="DVP670" s="167"/>
      <c r="DVQ670" s="167"/>
      <c r="DVR670" s="167"/>
      <c r="DVS670" s="167"/>
      <c r="DVT670" s="167"/>
      <c r="DVU670" s="167"/>
      <c r="DVV670" s="167"/>
      <c r="DVW670" s="167"/>
      <c r="DVX670" s="167"/>
      <c r="DVY670" s="167"/>
      <c r="DVZ670" s="167"/>
      <c r="DWA670" s="167"/>
      <c r="DWB670" s="167"/>
      <c r="DWC670" s="167"/>
      <c r="DWD670" s="167"/>
      <c r="DWE670" s="167"/>
      <c r="DWF670" s="167"/>
      <c r="DWG670" s="167"/>
      <c r="DWH670" s="167"/>
      <c r="DWI670" s="167"/>
      <c r="DWJ670" s="167"/>
      <c r="DWK670" s="167"/>
      <c r="DWL670" s="167"/>
      <c r="DWM670" s="167"/>
      <c r="DWN670" s="167"/>
      <c r="DWO670" s="167"/>
      <c r="DWP670" s="167"/>
      <c r="DWQ670" s="167"/>
      <c r="DWR670" s="167"/>
      <c r="DWS670" s="167"/>
      <c r="DWT670" s="167"/>
      <c r="DWU670" s="167"/>
      <c r="DWV670" s="167"/>
      <c r="DWW670" s="167"/>
      <c r="DWX670" s="167"/>
      <c r="DWY670" s="167"/>
      <c r="DWZ670" s="167"/>
      <c r="DXA670" s="167"/>
      <c r="DXB670" s="167"/>
      <c r="DXC670" s="167"/>
      <c r="DXD670" s="167"/>
      <c r="DXE670" s="167"/>
      <c r="DXF670" s="167"/>
      <c r="DXG670" s="167"/>
      <c r="DXH670" s="167"/>
      <c r="DXI670" s="167"/>
      <c r="DXJ670" s="167"/>
      <c r="DXK670" s="167"/>
      <c r="DXL670" s="167"/>
      <c r="DXM670" s="167"/>
      <c r="DXN670" s="167"/>
      <c r="DXO670" s="167"/>
      <c r="DXP670" s="167"/>
      <c r="DXQ670" s="167"/>
      <c r="DXR670" s="167"/>
      <c r="DXS670" s="167"/>
      <c r="DXT670" s="167"/>
      <c r="DXU670" s="167"/>
      <c r="DXV670" s="167"/>
      <c r="DXW670" s="167"/>
      <c r="DXX670" s="167"/>
      <c r="DXY670" s="167"/>
      <c r="DXZ670" s="167"/>
      <c r="DYA670" s="167"/>
      <c r="DYB670" s="167"/>
      <c r="DYC670" s="167"/>
      <c r="DYD670" s="167"/>
      <c r="DYE670" s="167"/>
      <c r="DYF670" s="167"/>
      <c r="DYG670" s="167"/>
      <c r="DYH670" s="167"/>
      <c r="DYI670" s="167"/>
      <c r="DYJ670" s="167"/>
      <c r="DYK670" s="167"/>
      <c r="DYL670" s="167"/>
      <c r="DYM670" s="167"/>
      <c r="DYN670" s="167"/>
      <c r="DYO670" s="167"/>
      <c r="DYP670" s="167"/>
      <c r="DYQ670" s="167"/>
      <c r="DYR670" s="167"/>
      <c r="DYS670" s="167"/>
      <c r="DYT670" s="167"/>
      <c r="DYU670" s="167"/>
      <c r="DYV670" s="167"/>
      <c r="DYW670" s="167"/>
      <c r="DYX670" s="167"/>
      <c r="DYY670" s="167"/>
      <c r="DYZ670" s="167"/>
      <c r="DZA670" s="167"/>
      <c r="DZB670" s="167"/>
      <c r="DZC670" s="167"/>
      <c r="DZD670" s="167"/>
      <c r="DZE670" s="167"/>
      <c r="DZF670" s="167"/>
      <c r="DZG670" s="167"/>
      <c r="DZH670" s="167"/>
      <c r="DZI670" s="167"/>
      <c r="DZJ670" s="167"/>
      <c r="DZK670" s="167"/>
      <c r="DZL670" s="167"/>
      <c r="DZM670" s="167"/>
      <c r="DZN670" s="167"/>
      <c r="DZO670" s="167"/>
      <c r="DZP670" s="167"/>
      <c r="DZQ670" s="167"/>
      <c r="DZR670" s="167"/>
      <c r="DZS670" s="167"/>
      <c r="DZT670" s="167"/>
      <c r="DZU670" s="167"/>
      <c r="DZV670" s="167"/>
      <c r="DZW670" s="167"/>
      <c r="DZX670" s="167"/>
      <c r="DZY670" s="167"/>
      <c r="DZZ670" s="167"/>
      <c r="EAA670" s="167"/>
      <c r="EAB670" s="167"/>
      <c r="EAC670" s="167"/>
      <c r="EAD670" s="167"/>
      <c r="EAE670" s="167"/>
      <c r="EAF670" s="167"/>
      <c r="EAG670" s="167"/>
      <c r="EAH670" s="167"/>
      <c r="EAI670" s="167"/>
      <c r="EAJ670" s="167"/>
      <c r="EAK670" s="167"/>
      <c r="EAL670" s="167"/>
      <c r="EAM670" s="167"/>
      <c r="EAN670" s="167"/>
      <c r="EAO670" s="167"/>
      <c r="EAP670" s="167"/>
      <c r="EAQ670" s="167"/>
      <c r="EAR670" s="167"/>
      <c r="EAS670" s="167"/>
      <c r="EAT670" s="167"/>
      <c r="EAU670" s="167"/>
      <c r="EAV670" s="167"/>
      <c r="EAW670" s="167"/>
      <c r="EAX670" s="167"/>
      <c r="EAY670" s="167"/>
      <c r="EAZ670" s="167"/>
      <c r="EBA670" s="167"/>
      <c r="EBB670" s="167"/>
      <c r="EBC670" s="167"/>
      <c r="EBD670" s="167"/>
      <c r="EBE670" s="167"/>
      <c r="EBF670" s="167"/>
      <c r="EBG670" s="167"/>
      <c r="EBH670" s="167"/>
      <c r="EBI670" s="167"/>
      <c r="EBJ670" s="167"/>
      <c r="EBK670" s="167"/>
      <c r="EBL670" s="167"/>
      <c r="EBM670" s="167"/>
      <c r="EBN670" s="167"/>
      <c r="EBO670" s="167"/>
      <c r="EBP670" s="167"/>
      <c r="EBQ670" s="167"/>
      <c r="EBR670" s="167"/>
      <c r="EBS670" s="167"/>
      <c r="EBT670" s="167"/>
      <c r="EBU670" s="167"/>
      <c r="EBV670" s="167"/>
      <c r="EBW670" s="167"/>
      <c r="EBX670" s="167"/>
      <c r="EBY670" s="167"/>
      <c r="EBZ670" s="167"/>
      <c r="ECA670" s="167"/>
      <c r="ECB670" s="167"/>
      <c r="ECC670" s="167"/>
      <c r="ECD670" s="167"/>
      <c r="ECE670" s="167"/>
      <c r="ECF670" s="167"/>
      <c r="ECG670" s="167"/>
      <c r="ECH670" s="167"/>
      <c r="ECI670" s="167"/>
      <c r="ECJ670" s="167"/>
      <c r="ECK670" s="167"/>
      <c r="ECL670" s="167"/>
      <c r="ECM670" s="167"/>
      <c r="ECN670" s="167"/>
      <c r="ECO670" s="167"/>
      <c r="ECP670" s="167"/>
      <c r="ECQ670" s="167"/>
      <c r="ECR670" s="167"/>
      <c r="ECS670" s="167"/>
      <c r="ECT670" s="167"/>
      <c r="ECU670" s="167"/>
      <c r="ECV670" s="167"/>
      <c r="ECW670" s="167"/>
      <c r="ECX670" s="167"/>
      <c r="ECY670" s="167"/>
      <c r="ECZ670" s="167"/>
      <c r="EDA670" s="167"/>
      <c r="EDB670" s="167"/>
      <c r="EDC670" s="167"/>
      <c r="EDD670" s="167"/>
      <c r="EDE670" s="167"/>
      <c r="EDF670" s="167"/>
      <c r="EDG670" s="167"/>
      <c r="EDH670" s="167"/>
      <c r="EDI670" s="167"/>
      <c r="EDJ670" s="167"/>
      <c r="EDK670" s="167"/>
      <c r="EDL670" s="167"/>
      <c r="EDM670" s="167"/>
      <c r="EDN670" s="167"/>
      <c r="EDO670" s="167"/>
      <c r="EDP670" s="167"/>
      <c r="EDQ670" s="167"/>
      <c r="EDR670" s="167"/>
      <c r="EDS670" s="167"/>
      <c r="EDT670" s="167"/>
      <c r="EDU670" s="167"/>
      <c r="EDV670" s="167"/>
      <c r="EDW670" s="167"/>
      <c r="EDX670" s="167"/>
      <c r="EDY670" s="167"/>
      <c r="EDZ670" s="167"/>
      <c r="EEA670" s="167"/>
      <c r="EEB670" s="167"/>
      <c r="EEC670" s="167"/>
      <c r="EED670" s="167"/>
      <c r="EEE670" s="167"/>
      <c r="EEF670" s="167"/>
      <c r="EEG670" s="167"/>
      <c r="EEH670" s="167"/>
      <c r="EEI670" s="167"/>
      <c r="EEJ670" s="167"/>
      <c r="EEK670" s="167"/>
      <c r="EEL670" s="167"/>
      <c r="EEM670" s="167"/>
      <c r="EEN670" s="167"/>
      <c r="EEO670" s="167"/>
      <c r="EEP670" s="167"/>
      <c r="EEQ670" s="167"/>
      <c r="EER670" s="167"/>
      <c r="EES670" s="167"/>
      <c r="EET670" s="167"/>
      <c r="EEU670" s="167"/>
      <c r="EEV670" s="167"/>
      <c r="EEW670" s="167"/>
      <c r="EEX670" s="167"/>
      <c r="EEY670" s="167"/>
      <c r="EEZ670" s="167"/>
      <c r="EFA670" s="167"/>
      <c r="EFB670" s="167"/>
      <c r="EFC670" s="167"/>
      <c r="EFD670" s="167"/>
      <c r="EFE670" s="167"/>
      <c r="EFF670" s="167"/>
      <c r="EFG670" s="167"/>
      <c r="EFH670" s="167"/>
      <c r="EFI670" s="167"/>
      <c r="EFJ670" s="167"/>
      <c r="EFK670" s="167"/>
      <c r="EFL670" s="167"/>
      <c r="EFM670" s="167"/>
      <c r="EFN670" s="167"/>
      <c r="EFO670" s="167"/>
      <c r="EFP670" s="167"/>
      <c r="EFQ670" s="167"/>
      <c r="EFR670" s="167"/>
      <c r="EFS670" s="167"/>
      <c r="EFT670" s="167"/>
      <c r="EFU670" s="167"/>
      <c r="EFV670" s="167"/>
      <c r="EFW670" s="167"/>
      <c r="EFX670" s="167"/>
      <c r="EFY670" s="167"/>
      <c r="EFZ670" s="167"/>
      <c r="EGA670" s="167"/>
      <c r="EGB670" s="167"/>
      <c r="EGC670" s="167"/>
      <c r="EGD670" s="167"/>
      <c r="EGE670" s="167"/>
      <c r="EGF670" s="167"/>
      <c r="EGG670" s="167"/>
      <c r="EGH670" s="167"/>
      <c r="EGI670" s="167"/>
      <c r="EGJ670" s="167"/>
      <c r="EGK670" s="167"/>
      <c r="EGL670" s="167"/>
      <c r="EGM670" s="167"/>
      <c r="EGN670" s="167"/>
      <c r="EGO670" s="167"/>
      <c r="EGP670" s="167"/>
      <c r="EGQ670" s="167"/>
      <c r="EGR670" s="167"/>
      <c r="EGS670" s="167"/>
      <c r="EGT670" s="167"/>
      <c r="EGU670" s="167"/>
      <c r="EGV670" s="167"/>
      <c r="EGW670" s="167"/>
      <c r="EGX670" s="167"/>
      <c r="EGY670" s="167"/>
      <c r="EGZ670" s="167"/>
      <c r="EHA670" s="167"/>
      <c r="EHB670" s="167"/>
      <c r="EHC670" s="167"/>
      <c r="EHD670" s="167"/>
      <c r="EHE670" s="167"/>
      <c r="EHF670" s="167"/>
      <c r="EHG670" s="167"/>
      <c r="EHH670" s="167"/>
      <c r="EHI670" s="167"/>
      <c r="EHJ670" s="167"/>
      <c r="EHK670" s="167"/>
      <c r="EHL670" s="167"/>
      <c r="EHM670" s="167"/>
      <c r="EHN670" s="167"/>
      <c r="EHO670" s="167"/>
      <c r="EHP670" s="167"/>
      <c r="EHQ670" s="167"/>
      <c r="EHR670" s="167"/>
      <c r="EHS670" s="167"/>
      <c r="EHT670" s="167"/>
      <c r="EHU670" s="167"/>
      <c r="EHV670" s="167"/>
      <c r="EHW670" s="167"/>
      <c r="EHX670" s="167"/>
      <c r="EHY670" s="167"/>
      <c r="EHZ670" s="167"/>
      <c r="EIA670" s="167"/>
      <c r="EIB670" s="167"/>
      <c r="EIC670" s="167"/>
      <c r="EID670" s="167"/>
      <c r="EIE670" s="167"/>
      <c r="EIF670" s="167"/>
      <c r="EIG670" s="167"/>
      <c r="EIH670" s="167"/>
      <c r="EII670" s="167"/>
      <c r="EIJ670" s="167"/>
      <c r="EIK670" s="167"/>
      <c r="EIL670" s="167"/>
      <c r="EIM670" s="167"/>
      <c r="EIN670" s="167"/>
      <c r="EIO670" s="167"/>
      <c r="EIP670" s="167"/>
      <c r="EIQ670" s="167"/>
      <c r="EIR670" s="167"/>
      <c r="EIS670" s="167"/>
      <c r="EIT670" s="167"/>
      <c r="EIU670" s="167"/>
      <c r="EIV670" s="167"/>
      <c r="EIW670" s="167"/>
      <c r="EIX670" s="167"/>
      <c r="EIY670" s="167"/>
      <c r="EIZ670" s="167"/>
      <c r="EJA670" s="167"/>
      <c r="EJB670" s="167"/>
      <c r="EJC670" s="167"/>
      <c r="EJD670" s="167"/>
      <c r="EJE670" s="167"/>
      <c r="EJF670" s="167"/>
      <c r="EJG670" s="167"/>
      <c r="EJH670" s="167"/>
      <c r="EJI670" s="167"/>
      <c r="EJJ670" s="167"/>
      <c r="EJK670" s="167"/>
      <c r="EJL670" s="167"/>
      <c r="EJM670" s="167"/>
      <c r="EJN670" s="167"/>
      <c r="EJO670" s="167"/>
      <c r="EJP670" s="167"/>
      <c r="EJQ670" s="167"/>
      <c r="EJR670" s="167"/>
      <c r="EJS670" s="167"/>
      <c r="EJT670" s="167"/>
      <c r="EJU670" s="167"/>
      <c r="EJV670" s="167"/>
      <c r="EJW670" s="167"/>
      <c r="EJX670" s="167"/>
      <c r="EJY670" s="167"/>
      <c r="EJZ670" s="167"/>
      <c r="EKA670" s="167"/>
      <c r="EKB670" s="167"/>
      <c r="EKC670" s="167"/>
      <c r="EKD670" s="167"/>
      <c r="EKE670" s="167"/>
      <c r="EKF670" s="167"/>
      <c r="EKG670" s="167"/>
      <c r="EKH670" s="167"/>
      <c r="EKI670" s="167"/>
      <c r="EKJ670" s="167"/>
      <c r="EKK670" s="167"/>
      <c r="EKL670" s="167"/>
      <c r="EKM670" s="167"/>
      <c r="EKN670" s="167"/>
      <c r="EKO670" s="167"/>
      <c r="EKP670" s="167"/>
      <c r="EKQ670" s="167"/>
      <c r="EKR670" s="167"/>
      <c r="EKS670" s="167"/>
      <c r="EKT670" s="167"/>
      <c r="EKU670" s="167"/>
      <c r="EKV670" s="167"/>
      <c r="EKW670" s="167"/>
      <c r="EKX670" s="167"/>
      <c r="EKY670" s="167"/>
      <c r="EKZ670" s="167"/>
      <c r="ELA670" s="167"/>
      <c r="ELB670" s="167"/>
      <c r="ELC670" s="167"/>
      <c r="ELD670" s="167"/>
      <c r="ELE670" s="167"/>
      <c r="ELF670" s="167"/>
      <c r="ELG670" s="167"/>
      <c r="ELH670" s="167"/>
      <c r="ELI670" s="167"/>
      <c r="ELJ670" s="167"/>
      <c r="ELK670" s="167"/>
      <c r="ELL670" s="167"/>
      <c r="ELM670" s="167"/>
      <c r="ELN670" s="167"/>
      <c r="ELO670" s="167"/>
      <c r="ELP670" s="167"/>
      <c r="ELQ670" s="167"/>
      <c r="ELR670" s="167"/>
      <c r="ELS670" s="167"/>
      <c r="ELT670" s="167"/>
      <c r="ELU670" s="167"/>
      <c r="ELV670" s="167"/>
      <c r="ELW670" s="167"/>
      <c r="ELX670" s="167"/>
      <c r="ELY670" s="167"/>
      <c r="ELZ670" s="167"/>
      <c r="EMA670" s="167"/>
      <c r="EMB670" s="167"/>
      <c r="EMC670" s="167"/>
      <c r="EMD670" s="167"/>
      <c r="EME670" s="167"/>
      <c r="EMF670" s="167"/>
      <c r="EMG670" s="167"/>
      <c r="EMH670" s="167"/>
      <c r="EMI670" s="167"/>
      <c r="EMJ670" s="167"/>
      <c r="EMK670" s="167"/>
      <c r="EML670" s="167"/>
      <c r="EMM670" s="167"/>
      <c r="EMN670" s="167"/>
      <c r="EMO670" s="167"/>
      <c r="EMP670" s="167"/>
      <c r="EMQ670" s="167"/>
      <c r="EMR670" s="167"/>
      <c r="EMS670" s="167"/>
      <c r="EMT670" s="167"/>
      <c r="EMU670" s="167"/>
      <c r="EMV670" s="167"/>
      <c r="EMW670" s="167"/>
      <c r="EMX670" s="167"/>
      <c r="EMY670" s="167"/>
      <c r="EMZ670" s="167"/>
      <c r="ENA670" s="167"/>
      <c r="ENB670" s="167"/>
      <c r="ENC670" s="167"/>
      <c r="END670" s="167"/>
      <c r="ENE670" s="167"/>
      <c r="ENF670" s="167"/>
      <c r="ENG670" s="167"/>
      <c r="ENH670" s="167"/>
      <c r="ENI670" s="167"/>
      <c r="ENJ670" s="167"/>
      <c r="ENK670" s="167"/>
      <c r="ENL670" s="167"/>
      <c r="ENM670" s="167"/>
      <c r="ENN670" s="167"/>
      <c r="ENO670" s="167"/>
      <c r="ENP670" s="167"/>
      <c r="ENQ670" s="167"/>
      <c r="ENR670" s="167"/>
      <c r="ENS670" s="167"/>
      <c r="ENT670" s="167"/>
      <c r="ENU670" s="167"/>
      <c r="ENV670" s="167"/>
      <c r="ENW670" s="167"/>
      <c r="ENX670" s="167"/>
      <c r="ENY670" s="167"/>
      <c r="ENZ670" s="167"/>
      <c r="EOA670" s="167"/>
      <c r="EOB670" s="167"/>
      <c r="EOC670" s="167"/>
      <c r="EOD670" s="167"/>
      <c r="EOE670" s="167"/>
      <c r="EOF670" s="167"/>
      <c r="EOG670" s="167"/>
      <c r="EOH670" s="167"/>
      <c r="EOI670" s="167"/>
      <c r="EOJ670" s="167"/>
      <c r="EOK670" s="167"/>
      <c r="EOL670" s="167"/>
      <c r="EOM670" s="167"/>
      <c r="EON670" s="167"/>
      <c r="EOO670" s="167"/>
      <c r="EOP670" s="167"/>
      <c r="EOQ670" s="167"/>
      <c r="EOR670" s="167"/>
      <c r="EOS670" s="167"/>
      <c r="EOT670" s="167"/>
      <c r="EOU670" s="167"/>
      <c r="EOV670" s="167"/>
      <c r="EOW670" s="167"/>
      <c r="EOX670" s="167"/>
      <c r="EOY670" s="167"/>
      <c r="EOZ670" s="167"/>
      <c r="EPA670" s="167"/>
      <c r="EPB670" s="167"/>
      <c r="EPC670" s="167"/>
      <c r="EPD670" s="167"/>
      <c r="EPE670" s="167"/>
      <c r="EPF670" s="167"/>
      <c r="EPG670" s="167"/>
      <c r="EPH670" s="167"/>
      <c r="EPI670" s="167"/>
      <c r="EPJ670" s="167"/>
      <c r="EPK670" s="167"/>
      <c r="EPL670" s="167"/>
      <c r="EPM670" s="167"/>
      <c r="EPN670" s="167"/>
      <c r="EPO670" s="167"/>
      <c r="EPP670" s="167"/>
      <c r="EPQ670" s="167"/>
      <c r="EPR670" s="167"/>
      <c r="EPS670" s="167"/>
      <c r="EPT670" s="167"/>
      <c r="EPU670" s="167"/>
      <c r="EPV670" s="167"/>
      <c r="EPW670" s="167"/>
      <c r="EPX670" s="167"/>
      <c r="EPY670" s="167"/>
      <c r="EPZ670" s="167"/>
      <c r="EQA670" s="167"/>
      <c r="EQB670" s="167"/>
      <c r="EQC670" s="167"/>
      <c r="EQD670" s="167"/>
      <c r="EQE670" s="167"/>
      <c r="EQF670" s="167"/>
      <c r="EQG670" s="167"/>
      <c r="EQH670" s="167"/>
      <c r="EQI670" s="167"/>
      <c r="EQJ670" s="167"/>
      <c r="EQK670" s="167"/>
      <c r="EQL670" s="167"/>
      <c r="EQM670" s="167"/>
      <c r="EQN670" s="167"/>
      <c r="EQO670" s="167"/>
      <c r="EQP670" s="167"/>
      <c r="EQQ670" s="167"/>
      <c r="EQR670" s="167"/>
      <c r="EQS670" s="167"/>
      <c r="EQT670" s="167"/>
      <c r="EQU670" s="167"/>
      <c r="EQV670" s="167"/>
      <c r="EQW670" s="167"/>
      <c r="EQX670" s="167"/>
      <c r="EQY670" s="167"/>
      <c r="EQZ670" s="167"/>
      <c r="ERA670" s="167"/>
      <c r="ERB670" s="167"/>
      <c r="ERC670" s="167"/>
      <c r="ERD670" s="167"/>
      <c r="ERE670" s="167"/>
      <c r="ERF670" s="167"/>
      <c r="ERG670" s="167"/>
      <c r="ERH670" s="167"/>
      <c r="ERI670" s="167"/>
      <c r="ERJ670" s="167"/>
      <c r="ERK670" s="167"/>
      <c r="ERL670" s="167"/>
      <c r="ERM670" s="167"/>
      <c r="ERN670" s="167"/>
      <c r="ERO670" s="167"/>
      <c r="ERP670" s="167"/>
      <c r="ERQ670" s="167"/>
      <c r="ERR670" s="167"/>
      <c r="ERS670" s="167"/>
      <c r="ERT670" s="167"/>
      <c r="ERU670" s="167"/>
      <c r="ERV670" s="167"/>
      <c r="ERW670" s="167"/>
      <c r="ERX670" s="167"/>
      <c r="ERY670" s="167"/>
      <c r="ERZ670" s="167"/>
      <c r="ESA670" s="167"/>
      <c r="ESB670" s="167"/>
      <c r="ESC670" s="167"/>
      <c r="ESD670" s="167"/>
      <c r="ESE670" s="167"/>
      <c r="ESF670" s="167"/>
      <c r="ESG670" s="167"/>
      <c r="ESH670" s="167"/>
      <c r="ESI670" s="167"/>
      <c r="ESJ670" s="167"/>
      <c r="ESK670" s="167"/>
      <c r="ESL670" s="167"/>
      <c r="ESM670" s="167"/>
      <c r="ESN670" s="167"/>
      <c r="ESO670" s="167"/>
      <c r="ESP670" s="167"/>
      <c r="ESQ670" s="167"/>
      <c r="ESR670" s="167"/>
      <c r="ESS670" s="167"/>
      <c r="EST670" s="167"/>
      <c r="ESU670" s="167"/>
      <c r="ESV670" s="167"/>
      <c r="ESW670" s="167"/>
      <c r="ESX670" s="167"/>
      <c r="ESY670" s="167"/>
      <c r="ESZ670" s="167"/>
      <c r="ETA670" s="167"/>
      <c r="ETB670" s="167"/>
      <c r="ETC670" s="167"/>
      <c r="ETD670" s="167"/>
      <c r="ETE670" s="167"/>
      <c r="ETF670" s="167"/>
      <c r="ETG670" s="167"/>
      <c r="ETH670" s="167"/>
      <c r="ETI670" s="167"/>
      <c r="ETJ670" s="167"/>
      <c r="ETK670" s="167"/>
      <c r="ETL670" s="167"/>
      <c r="ETM670" s="167"/>
      <c r="ETN670" s="167"/>
      <c r="ETO670" s="167"/>
      <c r="ETP670" s="167"/>
      <c r="ETQ670" s="167"/>
      <c r="ETR670" s="167"/>
      <c r="ETS670" s="167"/>
      <c r="ETT670" s="167"/>
      <c r="ETU670" s="167"/>
      <c r="ETV670" s="167"/>
      <c r="ETW670" s="167"/>
      <c r="ETX670" s="167"/>
      <c r="ETY670" s="167"/>
      <c r="ETZ670" s="167"/>
      <c r="EUA670" s="167"/>
      <c r="EUB670" s="167"/>
      <c r="EUC670" s="167"/>
      <c r="EUD670" s="167"/>
      <c r="EUE670" s="167"/>
      <c r="EUF670" s="167"/>
      <c r="EUG670" s="167"/>
      <c r="EUH670" s="167"/>
      <c r="EUI670" s="167"/>
      <c r="EUJ670" s="167"/>
      <c r="EUK670" s="167"/>
      <c r="EUL670" s="167"/>
      <c r="EUM670" s="167"/>
      <c r="EUN670" s="167"/>
      <c r="EUO670" s="167"/>
      <c r="EUP670" s="167"/>
      <c r="EUQ670" s="167"/>
      <c r="EUR670" s="167"/>
      <c r="EUS670" s="167"/>
      <c r="EUT670" s="167"/>
      <c r="EUU670" s="167"/>
      <c r="EUV670" s="167"/>
      <c r="EUW670" s="167"/>
      <c r="EUX670" s="167"/>
      <c r="EUY670" s="167"/>
      <c r="EUZ670" s="167"/>
      <c r="EVA670" s="167"/>
      <c r="EVB670" s="167"/>
      <c r="EVC670" s="167"/>
      <c r="EVD670" s="167"/>
      <c r="EVE670" s="167"/>
      <c r="EVF670" s="167"/>
      <c r="EVG670" s="167"/>
      <c r="EVH670" s="167"/>
      <c r="EVI670" s="167"/>
      <c r="EVJ670" s="167"/>
      <c r="EVK670" s="167"/>
      <c r="EVL670" s="167"/>
      <c r="EVM670" s="167"/>
      <c r="EVN670" s="167"/>
      <c r="EVO670" s="167"/>
      <c r="EVP670" s="167"/>
      <c r="EVQ670" s="167"/>
      <c r="EVR670" s="167"/>
      <c r="EVS670" s="167"/>
      <c r="EVT670" s="167"/>
      <c r="EVU670" s="167"/>
      <c r="EVV670" s="167"/>
      <c r="EVW670" s="167"/>
      <c r="EVX670" s="167"/>
      <c r="EVY670" s="167"/>
      <c r="EVZ670" s="167"/>
      <c r="EWA670" s="167"/>
      <c r="EWB670" s="167"/>
      <c r="EWC670" s="167"/>
      <c r="EWD670" s="167"/>
      <c r="EWE670" s="167"/>
      <c r="EWF670" s="167"/>
      <c r="EWG670" s="167"/>
      <c r="EWH670" s="167"/>
      <c r="EWI670" s="167"/>
      <c r="EWJ670" s="167"/>
      <c r="EWK670" s="167"/>
      <c r="EWL670" s="167"/>
      <c r="EWM670" s="167"/>
      <c r="EWN670" s="167"/>
      <c r="EWO670" s="167"/>
      <c r="EWP670" s="167"/>
      <c r="EWQ670" s="167"/>
      <c r="EWR670" s="167"/>
      <c r="EWS670" s="167"/>
      <c r="EWT670" s="167"/>
      <c r="EWU670" s="167"/>
      <c r="EWV670" s="167"/>
      <c r="EWW670" s="167"/>
      <c r="EWX670" s="167"/>
      <c r="EWY670" s="167"/>
      <c r="EWZ670" s="167"/>
      <c r="EXA670" s="167"/>
      <c r="EXB670" s="167"/>
      <c r="EXC670" s="167"/>
      <c r="EXD670" s="167"/>
      <c r="EXE670" s="167"/>
      <c r="EXF670" s="167"/>
      <c r="EXG670" s="167"/>
      <c r="EXH670" s="167"/>
      <c r="EXI670" s="167"/>
      <c r="EXJ670" s="167"/>
      <c r="EXK670" s="167"/>
      <c r="EXL670" s="167"/>
      <c r="EXM670" s="167"/>
      <c r="EXN670" s="167"/>
      <c r="EXO670" s="167"/>
      <c r="EXP670" s="167"/>
      <c r="EXQ670" s="167"/>
      <c r="EXR670" s="167"/>
      <c r="EXS670" s="167"/>
      <c r="EXT670" s="167"/>
      <c r="EXU670" s="167"/>
      <c r="EXV670" s="167"/>
      <c r="EXW670" s="167"/>
      <c r="EXX670" s="167"/>
      <c r="EXY670" s="167"/>
      <c r="EXZ670" s="167"/>
      <c r="EYA670" s="167"/>
      <c r="EYB670" s="167"/>
      <c r="EYC670" s="167"/>
      <c r="EYD670" s="167"/>
      <c r="EYE670" s="167"/>
      <c r="EYF670" s="167"/>
      <c r="EYG670" s="167"/>
      <c r="EYH670" s="167"/>
      <c r="EYI670" s="167"/>
      <c r="EYJ670" s="167"/>
      <c r="EYK670" s="167"/>
      <c r="EYL670" s="167"/>
      <c r="EYM670" s="167"/>
      <c r="EYN670" s="167"/>
      <c r="EYO670" s="167"/>
      <c r="EYP670" s="167"/>
      <c r="EYQ670" s="167"/>
      <c r="EYR670" s="167"/>
      <c r="EYS670" s="167"/>
      <c r="EYT670" s="167"/>
      <c r="EYU670" s="167"/>
      <c r="EYV670" s="167"/>
      <c r="EYW670" s="167"/>
      <c r="EYX670" s="167"/>
      <c r="EYY670" s="167"/>
      <c r="EYZ670" s="167"/>
      <c r="EZA670" s="167"/>
      <c r="EZB670" s="167"/>
      <c r="EZC670" s="167"/>
      <c r="EZD670" s="167"/>
      <c r="EZE670" s="167"/>
      <c r="EZF670" s="167"/>
      <c r="EZG670" s="167"/>
      <c r="EZH670" s="167"/>
      <c r="EZI670" s="167"/>
      <c r="EZJ670" s="167"/>
      <c r="EZK670" s="167"/>
      <c r="EZL670" s="167"/>
      <c r="EZM670" s="167"/>
      <c r="EZN670" s="167"/>
      <c r="EZO670" s="167"/>
      <c r="EZP670" s="167"/>
      <c r="EZQ670" s="167"/>
      <c r="EZR670" s="167"/>
      <c r="EZS670" s="167"/>
      <c r="EZT670" s="167"/>
      <c r="EZU670" s="167"/>
      <c r="EZV670" s="167"/>
      <c r="EZW670" s="167"/>
      <c r="EZX670" s="167"/>
      <c r="EZY670" s="167"/>
      <c r="EZZ670" s="167"/>
      <c r="FAA670" s="167"/>
      <c r="FAB670" s="167"/>
      <c r="FAC670" s="167"/>
      <c r="FAD670" s="167"/>
      <c r="FAE670" s="167"/>
      <c r="FAF670" s="167"/>
      <c r="FAG670" s="167"/>
      <c r="FAH670" s="167"/>
      <c r="FAI670" s="167"/>
      <c r="FAJ670" s="167"/>
      <c r="FAK670" s="167"/>
      <c r="FAL670" s="167"/>
      <c r="FAM670" s="167"/>
      <c r="FAN670" s="167"/>
      <c r="FAO670" s="167"/>
      <c r="FAP670" s="167"/>
      <c r="FAQ670" s="167"/>
      <c r="FAR670" s="167"/>
      <c r="FAS670" s="167"/>
      <c r="FAT670" s="167"/>
      <c r="FAU670" s="167"/>
      <c r="FAV670" s="167"/>
      <c r="FAW670" s="167"/>
      <c r="FAX670" s="167"/>
      <c r="FAY670" s="167"/>
      <c r="FAZ670" s="167"/>
      <c r="FBA670" s="167"/>
      <c r="FBB670" s="167"/>
      <c r="FBC670" s="167"/>
      <c r="FBD670" s="167"/>
      <c r="FBE670" s="167"/>
      <c r="FBF670" s="167"/>
      <c r="FBG670" s="167"/>
      <c r="FBH670" s="167"/>
      <c r="FBI670" s="167"/>
      <c r="FBJ670" s="167"/>
      <c r="FBK670" s="167"/>
      <c r="FBL670" s="167"/>
      <c r="FBM670" s="167"/>
      <c r="FBN670" s="167"/>
      <c r="FBO670" s="167"/>
      <c r="FBP670" s="167"/>
      <c r="FBQ670" s="167"/>
      <c r="FBR670" s="167"/>
      <c r="FBS670" s="167"/>
      <c r="FBT670" s="167"/>
      <c r="FBU670" s="167"/>
      <c r="FBV670" s="167"/>
      <c r="FBW670" s="167"/>
      <c r="FBX670" s="167"/>
      <c r="FBY670" s="167"/>
      <c r="FBZ670" s="167"/>
      <c r="FCA670" s="167"/>
      <c r="FCB670" s="167"/>
      <c r="FCC670" s="167"/>
      <c r="FCD670" s="167"/>
      <c r="FCE670" s="167"/>
      <c r="FCF670" s="167"/>
      <c r="FCG670" s="167"/>
      <c r="FCH670" s="167"/>
      <c r="FCI670" s="167"/>
      <c r="FCJ670" s="167"/>
      <c r="FCK670" s="167"/>
      <c r="FCL670" s="167"/>
      <c r="FCM670" s="167"/>
      <c r="FCN670" s="167"/>
      <c r="FCO670" s="167"/>
      <c r="FCP670" s="167"/>
      <c r="FCQ670" s="167"/>
      <c r="FCR670" s="167"/>
      <c r="FCS670" s="167"/>
      <c r="FCT670" s="167"/>
      <c r="FCU670" s="167"/>
      <c r="FCV670" s="167"/>
      <c r="FCW670" s="167"/>
      <c r="FCX670" s="167"/>
      <c r="FCY670" s="167"/>
      <c r="FCZ670" s="167"/>
      <c r="FDA670" s="167"/>
      <c r="FDB670" s="167"/>
      <c r="FDC670" s="167"/>
      <c r="FDD670" s="167"/>
      <c r="FDE670" s="167"/>
      <c r="FDF670" s="167"/>
      <c r="FDG670" s="167"/>
      <c r="FDH670" s="167"/>
      <c r="FDI670" s="167"/>
      <c r="FDJ670" s="167"/>
      <c r="FDK670" s="167"/>
      <c r="FDL670" s="167"/>
      <c r="FDM670" s="167"/>
      <c r="FDN670" s="167"/>
      <c r="FDO670" s="167"/>
      <c r="FDP670" s="167"/>
      <c r="FDQ670" s="167"/>
      <c r="FDR670" s="167"/>
      <c r="FDS670" s="167"/>
      <c r="FDT670" s="167"/>
      <c r="FDU670" s="167"/>
      <c r="FDV670" s="167"/>
      <c r="FDW670" s="167"/>
      <c r="FDX670" s="167"/>
      <c r="FDY670" s="167"/>
      <c r="FDZ670" s="167"/>
      <c r="FEA670" s="167"/>
      <c r="FEB670" s="167"/>
      <c r="FEC670" s="167"/>
      <c r="FED670" s="167"/>
      <c r="FEE670" s="167"/>
      <c r="FEF670" s="167"/>
      <c r="FEG670" s="167"/>
      <c r="FEH670" s="167"/>
      <c r="FEI670" s="167"/>
      <c r="FEJ670" s="167"/>
      <c r="FEK670" s="167"/>
      <c r="FEL670" s="167"/>
      <c r="FEM670" s="167"/>
      <c r="FEN670" s="167"/>
      <c r="FEO670" s="167"/>
      <c r="FEP670" s="167"/>
      <c r="FEQ670" s="167"/>
      <c r="FER670" s="167"/>
      <c r="FES670" s="167"/>
      <c r="FET670" s="167"/>
      <c r="FEU670" s="167"/>
      <c r="FEV670" s="167"/>
      <c r="FEW670" s="167"/>
      <c r="FEX670" s="167"/>
      <c r="FEY670" s="167"/>
      <c r="FEZ670" s="167"/>
      <c r="FFA670" s="167"/>
      <c r="FFB670" s="167"/>
      <c r="FFC670" s="167"/>
      <c r="FFD670" s="167"/>
      <c r="FFE670" s="167"/>
      <c r="FFF670" s="167"/>
      <c r="FFG670" s="167"/>
      <c r="FFH670" s="167"/>
      <c r="FFI670" s="167"/>
      <c r="FFJ670" s="167"/>
      <c r="FFK670" s="167"/>
      <c r="FFL670" s="167"/>
      <c r="FFM670" s="167"/>
      <c r="FFN670" s="167"/>
      <c r="FFO670" s="167"/>
      <c r="FFP670" s="167"/>
      <c r="FFQ670" s="167"/>
      <c r="FFR670" s="167"/>
      <c r="FFS670" s="167"/>
      <c r="FFT670" s="167"/>
      <c r="FFU670" s="167"/>
      <c r="FFV670" s="167"/>
      <c r="FFW670" s="167"/>
      <c r="FFX670" s="167"/>
      <c r="FFY670" s="167"/>
      <c r="FFZ670" s="167"/>
      <c r="FGA670" s="167"/>
      <c r="FGB670" s="167"/>
      <c r="FGC670" s="167"/>
      <c r="FGD670" s="167"/>
      <c r="FGE670" s="167"/>
      <c r="FGF670" s="167"/>
      <c r="FGG670" s="167"/>
      <c r="FGH670" s="167"/>
      <c r="FGI670" s="167"/>
      <c r="FGJ670" s="167"/>
      <c r="FGK670" s="167"/>
      <c r="FGL670" s="167"/>
      <c r="FGM670" s="167"/>
      <c r="FGN670" s="167"/>
      <c r="FGO670" s="167"/>
      <c r="FGP670" s="167"/>
      <c r="FGQ670" s="167"/>
      <c r="FGR670" s="167"/>
      <c r="FGS670" s="167"/>
      <c r="FGT670" s="167"/>
      <c r="FGU670" s="167"/>
      <c r="FGV670" s="167"/>
      <c r="FGW670" s="167"/>
      <c r="FGX670" s="167"/>
      <c r="FGY670" s="167"/>
      <c r="FGZ670" s="167"/>
      <c r="FHA670" s="167"/>
      <c r="FHB670" s="167"/>
      <c r="FHC670" s="167"/>
      <c r="FHD670" s="167"/>
      <c r="FHE670" s="167"/>
      <c r="FHF670" s="167"/>
      <c r="FHG670" s="167"/>
      <c r="FHH670" s="167"/>
      <c r="FHI670" s="167"/>
      <c r="FHJ670" s="167"/>
      <c r="FHK670" s="167"/>
      <c r="FHL670" s="167"/>
      <c r="FHM670" s="167"/>
      <c r="FHN670" s="167"/>
      <c r="FHO670" s="167"/>
      <c r="FHP670" s="167"/>
      <c r="FHQ670" s="167"/>
      <c r="FHR670" s="167"/>
      <c r="FHS670" s="167"/>
      <c r="FHT670" s="167"/>
      <c r="FHU670" s="167"/>
      <c r="FHV670" s="167"/>
      <c r="FHW670" s="167"/>
      <c r="FHX670" s="167"/>
      <c r="FHY670" s="167"/>
      <c r="FHZ670" s="167"/>
      <c r="FIA670" s="167"/>
      <c r="FIB670" s="167"/>
      <c r="FIC670" s="167"/>
      <c r="FID670" s="167"/>
      <c r="FIE670" s="167"/>
      <c r="FIF670" s="167"/>
      <c r="FIG670" s="167"/>
      <c r="FIH670" s="167"/>
      <c r="FII670" s="167"/>
      <c r="FIJ670" s="167"/>
      <c r="FIK670" s="167"/>
      <c r="FIL670" s="167"/>
      <c r="FIM670" s="167"/>
      <c r="FIN670" s="167"/>
      <c r="FIO670" s="167"/>
      <c r="FIP670" s="167"/>
      <c r="FIQ670" s="167"/>
      <c r="FIR670" s="167"/>
      <c r="FIS670" s="167"/>
      <c r="FIT670" s="167"/>
      <c r="FIU670" s="167"/>
      <c r="FIV670" s="167"/>
      <c r="FIW670" s="167"/>
      <c r="FIX670" s="167"/>
      <c r="FIY670" s="167"/>
      <c r="FIZ670" s="167"/>
      <c r="FJA670" s="167"/>
      <c r="FJB670" s="167"/>
      <c r="FJC670" s="167"/>
      <c r="FJD670" s="167"/>
      <c r="FJE670" s="167"/>
      <c r="FJF670" s="167"/>
      <c r="FJG670" s="167"/>
      <c r="FJH670" s="167"/>
      <c r="FJI670" s="167"/>
      <c r="FJJ670" s="167"/>
      <c r="FJK670" s="167"/>
      <c r="FJL670" s="167"/>
      <c r="FJM670" s="167"/>
      <c r="FJN670" s="167"/>
      <c r="FJO670" s="167"/>
      <c r="FJP670" s="167"/>
      <c r="FJQ670" s="167"/>
      <c r="FJR670" s="167"/>
      <c r="FJS670" s="167"/>
      <c r="FJT670" s="167"/>
      <c r="FJU670" s="167"/>
      <c r="FJV670" s="167"/>
      <c r="FJW670" s="167"/>
      <c r="FJX670" s="167"/>
      <c r="FJY670" s="167"/>
      <c r="FJZ670" s="167"/>
      <c r="FKA670" s="167"/>
      <c r="FKB670" s="167"/>
      <c r="FKC670" s="167"/>
      <c r="FKD670" s="167"/>
      <c r="FKE670" s="167"/>
      <c r="FKF670" s="167"/>
      <c r="FKG670" s="167"/>
      <c r="FKH670" s="167"/>
      <c r="FKI670" s="167"/>
      <c r="FKJ670" s="167"/>
      <c r="FKK670" s="167"/>
      <c r="FKL670" s="167"/>
      <c r="FKM670" s="167"/>
      <c r="FKN670" s="167"/>
      <c r="FKO670" s="167"/>
      <c r="FKP670" s="167"/>
      <c r="FKQ670" s="167"/>
      <c r="FKR670" s="167"/>
      <c r="FKS670" s="167"/>
      <c r="FKT670" s="167"/>
      <c r="FKU670" s="167"/>
      <c r="FKV670" s="167"/>
      <c r="FKW670" s="167"/>
      <c r="FKX670" s="167"/>
      <c r="FKY670" s="167"/>
      <c r="FKZ670" s="167"/>
      <c r="FLA670" s="167"/>
      <c r="FLB670" s="167"/>
      <c r="FLC670" s="167"/>
      <c r="FLD670" s="167"/>
      <c r="FLE670" s="167"/>
      <c r="FLF670" s="167"/>
      <c r="FLG670" s="167"/>
      <c r="FLH670" s="167"/>
      <c r="FLI670" s="167"/>
      <c r="FLJ670" s="167"/>
      <c r="FLK670" s="167"/>
      <c r="FLL670" s="167"/>
      <c r="FLM670" s="167"/>
      <c r="FLN670" s="167"/>
      <c r="FLO670" s="167"/>
      <c r="FLP670" s="167"/>
      <c r="FLQ670" s="167"/>
      <c r="FLR670" s="167"/>
      <c r="FLS670" s="167"/>
      <c r="FLT670" s="167"/>
      <c r="FLU670" s="167"/>
      <c r="FLV670" s="167"/>
      <c r="FLW670" s="167"/>
      <c r="FLX670" s="167"/>
      <c r="FLY670" s="167"/>
      <c r="FLZ670" s="167"/>
      <c r="FMA670" s="167"/>
      <c r="FMB670" s="167"/>
      <c r="FMC670" s="167"/>
      <c r="FMD670" s="167"/>
      <c r="FME670" s="167"/>
      <c r="FMF670" s="167"/>
      <c r="FMG670" s="167"/>
      <c r="FMH670" s="167"/>
      <c r="FMI670" s="167"/>
      <c r="FMJ670" s="167"/>
      <c r="FMK670" s="167"/>
      <c r="FML670" s="167"/>
      <c r="FMM670" s="167"/>
      <c r="FMN670" s="167"/>
      <c r="FMO670" s="167"/>
      <c r="FMP670" s="167"/>
      <c r="FMQ670" s="167"/>
      <c r="FMR670" s="167"/>
      <c r="FMS670" s="167"/>
      <c r="FMT670" s="167"/>
      <c r="FMU670" s="167"/>
      <c r="FMV670" s="167"/>
      <c r="FMW670" s="167"/>
      <c r="FMX670" s="167"/>
      <c r="FMY670" s="167"/>
      <c r="FMZ670" s="167"/>
      <c r="FNA670" s="167"/>
      <c r="FNB670" s="167"/>
      <c r="FNC670" s="167"/>
      <c r="FND670" s="167"/>
      <c r="FNE670" s="167"/>
      <c r="FNF670" s="167"/>
      <c r="FNG670" s="167"/>
      <c r="FNH670" s="167"/>
      <c r="FNI670" s="167"/>
      <c r="FNJ670" s="167"/>
      <c r="FNK670" s="167"/>
      <c r="FNL670" s="167"/>
      <c r="FNM670" s="167"/>
      <c r="FNN670" s="167"/>
      <c r="FNO670" s="167"/>
      <c r="FNP670" s="167"/>
      <c r="FNQ670" s="167"/>
      <c r="FNR670" s="167"/>
      <c r="FNS670" s="167"/>
      <c r="FNT670" s="167"/>
      <c r="FNU670" s="167"/>
      <c r="FNV670" s="167"/>
      <c r="FNW670" s="167"/>
      <c r="FNX670" s="167"/>
      <c r="FNY670" s="167"/>
      <c r="FNZ670" s="167"/>
      <c r="FOA670" s="167"/>
      <c r="FOB670" s="167"/>
      <c r="FOC670" s="167"/>
      <c r="FOD670" s="167"/>
      <c r="FOE670" s="167"/>
      <c r="FOF670" s="167"/>
      <c r="FOG670" s="167"/>
      <c r="FOH670" s="167"/>
      <c r="FOI670" s="167"/>
      <c r="FOJ670" s="167"/>
      <c r="FOK670" s="167"/>
      <c r="FOL670" s="167"/>
      <c r="FOM670" s="167"/>
      <c r="FON670" s="167"/>
      <c r="FOO670" s="167"/>
      <c r="FOP670" s="167"/>
      <c r="FOQ670" s="167"/>
      <c r="FOR670" s="167"/>
      <c r="FOS670" s="167"/>
      <c r="FOT670" s="167"/>
      <c r="FOU670" s="167"/>
      <c r="FOV670" s="167"/>
      <c r="FOW670" s="167"/>
      <c r="FOX670" s="167"/>
      <c r="FOY670" s="167"/>
      <c r="FOZ670" s="167"/>
      <c r="FPA670" s="167"/>
      <c r="FPB670" s="167"/>
      <c r="FPC670" s="167"/>
      <c r="FPD670" s="167"/>
      <c r="FPE670" s="167"/>
      <c r="FPF670" s="167"/>
      <c r="FPG670" s="167"/>
      <c r="FPH670" s="167"/>
      <c r="FPI670" s="167"/>
      <c r="FPJ670" s="167"/>
      <c r="FPK670" s="167"/>
      <c r="FPL670" s="167"/>
      <c r="FPM670" s="167"/>
      <c r="FPN670" s="167"/>
      <c r="FPO670" s="167"/>
      <c r="FPP670" s="167"/>
      <c r="FPQ670" s="167"/>
      <c r="FPR670" s="167"/>
      <c r="FPS670" s="167"/>
      <c r="FPT670" s="167"/>
      <c r="FPU670" s="167"/>
      <c r="FPV670" s="167"/>
      <c r="FPW670" s="167"/>
      <c r="FPX670" s="167"/>
      <c r="FPY670" s="167"/>
      <c r="FPZ670" s="167"/>
      <c r="FQA670" s="167"/>
      <c r="FQB670" s="167"/>
      <c r="FQC670" s="167"/>
      <c r="FQD670" s="167"/>
      <c r="FQE670" s="167"/>
      <c r="FQF670" s="167"/>
      <c r="FQG670" s="167"/>
      <c r="FQH670" s="167"/>
      <c r="FQI670" s="167"/>
      <c r="FQJ670" s="167"/>
      <c r="FQK670" s="167"/>
      <c r="FQL670" s="167"/>
      <c r="FQM670" s="167"/>
      <c r="FQN670" s="167"/>
      <c r="FQO670" s="167"/>
      <c r="FQP670" s="167"/>
      <c r="FQQ670" s="167"/>
      <c r="FQR670" s="167"/>
      <c r="FQS670" s="167"/>
      <c r="FQT670" s="167"/>
      <c r="FQU670" s="167"/>
      <c r="FQV670" s="167"/>
      <c r="FQW670" s="167"/>
      <c r="FQX670" s="167"/>
      <c r="FQY670" s="167"/>
      <c r="FQZ670" s="167"/>
      <c r="FRA670" s="167"/>
      <c r="FRB670" s="167"/>
      <c r="FRC670" s="167"/>
      <c r="FRD670" s="167"/>
      <c r="FRE670" s="167"/>
      <c r="FRF670" s="167"/>
      <c r="FRG670" s="167"/>
      <c r="FRH670" s="167"/>
      <c r="FRI670" s="167"/>
      <c r="FRJ670" s="167"/>
      <c r="FRK670" s="167"/>
      <c r="FRL670" s="167"/>
      <c r="FRM670" s="167"/>
      <c r="FRN670" s="167"/>
      <c r="FRO670" s="167"/>
      <c r="FRP670" s="167"/>
      <c r="FRQ670" s="167"/>
      <c r="FRR670" s="167"/>
      <c r="FRS670" s="167"/>
      <c r="FRT670" s="167"/>
      <c r="FRU670" s="167"/>
      <c r="FRV670" s="167"/>
      <c r="FRW670" s="167"/>
      <c r="FRX670" s="167"/>
      <c r="FRY670" s="167"/>
      <c r="FRZ670" s="167"/>
      <c r="FSA670" s="167"/>
      <c r="FSB670" s="167"/>
      <c r="FSC670" s="167"/>
      <c r="FSD670" s="167"/>
      <c r="FSE670" s="167"/>
      <c r="FSF670" s="167"/>
      <c r="FSG670" s="167"/>
      <c r="FSH670" s="167"/>
      <c r="FSI670" s="167"/>
      <c r="FSJ670" s="167"/>
      <c r="FSK670" s="167"/>
      <c r="FSL670" s="167"/>
      <c r="FSM670" s="167"/>
      <c r="FSN670" s="167"/>
      <c r="FSO670" s="167"/>
      <c r="FSP670" s="167"/>
      <c r="FSQ670" s="167"/>
      <c r="FSR670" s="167"/>
      <c r="FSS670" s="167"/>
      <c r="FST670" s="167"/>
      <c r="FSU670" s="167"/>
      <c r="FSV670" s="167"/>
      <c r="FSW670" s="167"/>
      <c r="FSX670" s="167"/>
      <c r="FSY670" s="167"/>
      <c r="FSZ670" s="167"/>
      <c r="FTA670" s="167"/>
      <c r="FTB670" s="167"/>
      <c r="FTC670" s="167"/>
      <c r="FTD670" s="167"/>
      <c r="FTE670" s="167"/>
      <c r="FTF670" s="167"/>
      <c r="FTG670" s="167"/>
      <c r="FTH670" s="167"/>
      <c r="FTI670" s="167"/>
      <c r="FTJ670" s="167"/>
      <c r="FTK670" s="167"/>
      <c r="FTL670" s="167"/>
      <c r="FTM670" s="167"/>
      <c r="FTN670" s="167"/>
      <c r="FTO670" s="167"/>
      <c r="FTP670" s="167"/>
      <c r="FTQ670" s="167"/>
      <c r="FTR670" s="167"/>
      <c r="FTS670" s="167"/>
      <c r="FTT670" s="167"/>
      <c r="FTU670" s="167"/>
      <c r="FTV670" s="167"/>
      <c r="FTW670" s="167"/>
      <c r="FTX670" s="167"/>
      <c r="FTY670" s="167"/>
      <c r="FTZ670" s="167"/>
      <c r="FUA670" s="167"/>
      <c r="FUB670" s="167"/>
      <c r="FUC670" s="167"/>
      <c r="FUD670" s="167"/>
      <c r="FUE670" s="167"/>
      <c r="FUF670" s="167"/>
      <c r="FUG670" s="167"/>
      <c r="FUH670" s="167"/>
      <c r="FUI670" s="167"/>
      <c r="FUJ670" s="167"/>
      <c r="FUK670" s="167"/>
      <c r="FUL670" s="167"/>
      <c r="FUM670" s="167"/>
      <c r="FUN670" s="167"/>
      <c r="FUO670" s="167"/>
      <c r="FUP670" s="167"/>
      <c r="FUQ670" s="167"/>
      <c r="FUR670" s="167"/>
      <c r="FUS670" s="167"/>
      <c r="FUT670" s="167"/>
      <c r="FUU670" s="167"/>
      <c r="FUV670" s="167"/>
      <c r="FUW670" s="167"/>
      <c r="FUX670" s="167"/>
      <c r="FUY670" s="167"/>
      <c r="FUZ670" s="167"/>
      <c r="FVA670" s="167"/>
      <c r="FVB670" s="167"/>
      <c r="FVC670" s="167"/>
      <c r="FVD670" s="167"/>
      <c r="FVE670" s="167"/>
      <c r="FVF670" s="167"/>
      <c r="FVG670" s="167"/>
      <c r="FVH670" s="167"/>
      <c r="FVI670" s="167"/>
      <c r="FVJ670" s="167"/>
      <c r="FVK670" s="167"/>
      <c r="FVL670" s="167"/>
      <c r="FVM670" s="167"/>
      <c r="FVN670" s="167"/>
      <c r="FVO670" s="167"/>
      <c r="FVP670" s="167"/>
      <c r="FVQ670" s="167"/>
      <c r="FVR670" s="167"/>
      <c r="FVS670" s="167"/>
      <c r="FVT670" s="167"/>
      <c r="FVU670" s="167"/>
      <c r="FVV670" s="167"/>
      <c r="FVW670" s="167"/>
      <c r="FVX670" s="167"/>
      <c r="FVY670" s="167"/>
      <c r="FVZ670" s="167"/>
      <c r="FWA670" s="167"/>
      <c r="FWB670" s="167"/>
      <c r="FWC670" s="167"/>
      <c r="FWD670" s="167"/>
      <c r="FWE670" s="167"/>
      <c r="FWF670" s="167"/>
      <c r="FWG670" s="167"/>
      <c r="FWH670" s="167"/>
      <c r="FWI670" s="167"/>
      <c r="FWJ670" s="167"/>
      <c r="FWK670" s="167"/>
      <c r="FWL670" s="167"/>
      <c r="FWM670" s="167"/>
      <c r="FWN670" s="167"/>
      <c r="FWO670" s="167"/>
      <c r="FWP670" s="167"/>
      <c r="FWQ670" s="167"/>
      <c r="FWR670" s="167"/>
      <c r="FWS670" s="167"/>
      <c r="FWT670" s="167"/>
      <c r="FWU670" s="167"/>
      <c r="FWV670" s="167"/>
      <c r="FWW670" s="167"/>
      <c r="FWX670" s="167"/>
      <c r="FWY670" s="167"/>
      <c r="FWZ670" s="167"/>
      <c r="FXA670" s="167"/>
      <c r="FXB670" s="167"/>
      <c r="FXC670" s="167"/>
      <c r="FXD670" s="167"/>
      <c r="FXE670" s="167"/>
      <c r="FXF670" s="167"/>
      <c r="FXG670" s="167"/>
      <c r="FXH670" s="167"/>
      <c r="FXI670" s="167"/>
      <c r="FXJ670" s="167"/>
      <c r="FXK670" s="167"/>
      <c r="FXL670" s="167"/>
      <c r="FXM670" s="167"/>
      <c r="FXN670" s="167"/>
      <c r="FXO670" s="167"/>
      <c r="FXP670" s="167"/>
      <c r="FXQ670" s="167"/>
      <c r="FXR670" s="167"/>
      <c r="FXS670" s="167"/>
      <c r="FXT670" s="167"/>
      <c r="FXU670" s="167"/>
      <c r="FXV670" s="167"/>
      <c r="FXW670" s="167"/>
      <c r="FXX670" s="167"/>
      <c r="FXY670" s="167"/>
      <c r="FXZ670" s="167"/>
      <c r="FYA670" s="167"/>
      <c r="FYB670" s="167"/>
      <c r="FYC670" s="167"/>
      <c r="FYD670" s="167"/>
      <c r="FYE670" s="167"/>
      <c r="FYF670" s="167"/>
      <c r="FYG670" s="167"/>
      <c r="FYH670" s="167"/>
      <c r="FYI670" s="167"/>
      <c r="FYJ670" s="167"/>
      <c r="FYK670" s="167"/>
      <c r="FYL670" s="167"/>
      <c r="FYM670" s="167"/>
      <c r="FYN670" s="167"/>
      <c r="FYO670" s="167"/>
      <c r="FYP670" s="167"/>
      <c r="FYQ670" s="167"/>
      <c r="FYR670" s="167"/>
      <c r="FYS670" s="167"/>
      <c r="FYT670" s="167"/>
      <c r="FYU670" s="167"/>
      <c r="FYV670" s="167"/>
      <c r="FYW670" s="167"/>
      <c r="FYX670" s="167"/>
      <c r="FYY670" s="167"/>
      <c r="FYZ670" s="167"/>
      <c r="FZA670" s="167"/>
      <c r="FZB670" s="167"/>
      <c r="FZC670" s="167"/>
      <c r="FZD670" s="167"/>
      <c r="FZE670" s="167"/>
      <c r="FZF670" s="167"/>
      <c r="FZG670" s="167"/>
      <c r="FZH670" s="167"/>
      <c r="FZI670" s="167"/>
      <c r="FZJ670" s="167"/>
      <c r="FZK670" s="167"/>
      <c r="FZL670" s="167"/>
      <c r="FZM670" s="167"/>
      <c r="FZN670" s="167"/>
      <c r="FZO670" s="167"/>
      <c r="FZP670" s="167"/>
      <c r="FZQ670" s="167"/>
      <c r="FZR670" s="167"/>
      <c r="FZS670" s="167"/>
      <c r="FZT670" s="167"/>
      <c r="FZU670" s="167"/>
      <c r="FZV670" s="167"/>
      <c r="FZW670" s="167"/>
      <c r="FZX670" s="167"/>
      <c r="FZY670" s="167"/>
      <c r="FZZ670" s="167"/>
      <c r="GAA670" s="167"/>
      <c r="GAB670" s="167"/>
      <c r="GAC670" s="167"/>
      <c r="GAD670" s="167"/>
      <c r="GAE670" s="167"/>
      <c r="GAF670" s="167"/>
      <c r="GAG670" s="167"/>
      <c r="GAH670" s="167"/>
      <c r="GAI670" s="167"/>
      <c r="GAJ670" s="167"/>
      <c r="GAK670" s="167"/>
      <c r="GAL670" s="167"/>
      <c r="GAM670" s="167"/>
      <c r="GAN670" s="167"/>
      <c r="GAO670" s="167"/>
      <c r="GAP670" s="167"/>
      <c r="GAQ670" s="167"/>
      <c r="GAR670" s="167"/>
      <c r="GAS670" s="167"/>
      <c r="GAT670" s="167"/>
      <c r="GAU670" s="167"/>
      <c r="GAV670" s="167"/>
      <c r="GAW670" s="167"/>
      <c r="GAX670" s="167"/>
      <c r="GAY670" s="167"/>
      <c r="GAZ670" s="167"/>
      <c r="GBA670" s="167"/>
      <c r="GBB670" s="167"/>
      <c r="GBC670" s="167"/>
      <c r="GBD670" s="167"/>
      <c r="GBE670" s="167"/>
      <c r="GBF670" s="167"/>
      <c r="GBG670" s="167"/>
      <c r="GBH670" s="167"/>
      <c r="GBI670" s="167"/>
      <c r="GBJ670" s="167"/>
      <c r="GBK670" s="167"/>
      <c r="GBL670" s="167"/>
      <c r="GBM670" s="167"/>
      <c r="GBN670" s="167"/>
      <c r="GBO670" s="167"/>
      <c r="GBP670" s="167"/>
      <c r="GBQ670" s="167"/>
      <c r="GBR670" s="167"/>
      <c r="GBS670" s="167"/>
      <c r="GBT670" s="167"/>
      <c r="GBU670" s="167"/>
      <c r="GBV670" s="167"/>
      <c r="GBW670" s="167"/>
      <c r="GBX670" s="167"/>
      <c r="GBY670" s="167"/>
      <c r="GBZ670" s="167"/>
      <c r="GCA670" s="167"/>
      <c r="GCB670" s="167"/>
      <c r="GCC670" s="167"/>
      <c r="GCD670" s="167"/>
      <c r="GCE670" s="167"/>
      <c r="GCF670" s="167"/>
      <c r="GCG670" s="167"/>
      <c r="GCH670" s="167"/>
      <c r="GCI670" s="167"/>
      <c r="GCJ670" s="167"/>
      <c r="GCK670" s="167"/>
      <c r="GCL670" s="167"/>
      <c r="GCM670" s="167"/>
      <c r="GCN670" s="167"/>
      <c r="GCO670" s="167"/>
      <c r="GCP670" s="167"/>
      <c r="GCQ670" s="167"/>
      <c r="GCR670" s="167"/>
      <c r="GCS670" s="167"/>
      <c r="GCT670" s="167"/>
      <c r="GCU670" s="167"/>
      <c r="GCV670" s="167"/>
      <c r="GCW670" s="167"/>
      <c r="GCX670" s="167"/>
      <c r="GCY670" s="167"/>
      <c r="GCZ670" s="167"/>
      <c r="GDA670" s="167"/>
      <c r="GDB670" s="167"/>
      <c r="GDC670" s="167"/>
      <c r="GDD670" s="167"/>
      <c r="GDE670" s="167"/>
      <c r="GDF670" s="167"/>
      <c r="GDG670" s="167"/>
      <c r="GDH670" s="167"/>
      <c r="GDI670" s="167"/>
      <c r="GDJ670" s="167"/>
      <c r="GDK670" s="167"/>
      <c r="GDL670" s="167"/>
      <c r="GDM670" s="167"/>
      <c r="GDN670" s="167"/>
      <c r="GDO670" s="167"/>
      <c r="GDP670" s="167"/>
      <c r="GDQ670" s="167"/>
      <c r="GDR670" s="167"/>
      <c r="GDS670" s="167"/>
      <c r="GDT670" s="167"/>
      <c r="GDU670" s="167"/>
      <c r="GDV670" s="167"/>
      <c r="GDW670" s="167"/>
      <c r="GDX670" s="167"/>
      <c r="GDY670" s="167"/>
      <c r="GDZ670" s="167"/>
      <c r="GEA670" s="167"/>
      <c r="GEB670" s="167"/>
      <c r="GEC670" s="167"/>
      <c r="GED670" s="167"/>
      <c r="GEE670" s="167"/>
      <c r="GEF670" s="167"/>
      <c r="GEG670" s="167"/>
      <c r="GEH670" s="167"/>
      <c r="GEI670" s="167"/>
      <c r="GEJ670" s="167"/>
      <c r="GEK670" s="167"/>
      <c r="GEL670" s="167"/>
      <c r="GEM670" s="167"/>
      <c r="GEN670" s="167"/>
      <c r="GEO670" s="167"/>
      <c r="GEP670" s="167"/>
      <c r="GEQ670" s="167"/>
      <c r="GER670" s="167"/>
      <c r="GES670" s="167"/>
      <c r="GET670" s="167"/>
      <c r="GEU670" s="167"/>
      <c r="GEV670" s="167"/>
      <c r="GEW670" s="167"/>
      <c r="GEX670" s="167"/>
      <c r="GEY670" s="167"/>
      <c r="GEZ670" s="167"/>
      <c r="GFA670" s="167"/>
      <c r="GFB670" s="167"/>
      <c r="GFC670" s="167"/>
      <c r="GFD670" s="167"/>
      <c r="GFE670" s="167"/>
      <c r="GFF670" s="167"/>
      <c r="GFG670" s="167"/>
      <c r="GFH670" s="167"/>
      <c r="GFI670" s="167"/>
      <c r="GFJ670" s="167"/>
      <c r="GFK670" s="167"/>
      <c r="GFL670" s="167"/>
      <c r="GFM670" s="167"/>
      <c r="GFN670" s="167"/>
      <c r="GFO670" s="167"/>
      <c r="GFP670" s="167"/>
      <c r="GFQ670" s="167"/>
      <c r="GFR670" s="167"/>
      <c r="GFS670" s="167"/>
      <c r="GFT670" s="167"/>
      <c r="GFU670" s="167"/>
      <c r="GFV670" s="167"/>
      <c r="GFW670" s="167"/>
      <c r="GFX670" s="167"/>
      <c r="GFY670" s="167"/>
      <c r="GFZ670" s="167"/>
      <c r="GGA670" s="167"/>
      <c r="GGB670" s="167"/>
      <c r="GGC670" s="167"/>
      <c r="GGD670" s="167"/>
      <c r="GGE670" s="167"/>
      <c r="GGF670" s="167"/>
      <c r="GGG670" s="167"/>
      <c r="GGH670" s="167"/>
      <c r="GGI670" s="167"/>
      <c r="GGJ670" s="167"/>
      <c r="GGK670" s="167"/>
      <c r="GGL670" s="167"/>
      <c r="GGM670" s="167"/>
      <c r="GGN670" s="167"/>
      <c r="GGO670" s="167"/>
      <c r="GGP670" s="167"/>
      <c r="GGQ670" s="167"/>
      <c r="GGR670" s="167"/>
      <c r="GGS670" s="167"/>
      <c r="GGT670" s="167"/>
      <c r="GGU670" s="167"/>
      <c r="GGV670" s="167"/>
      <c r="GGW670" s="167"/>
      <c r="GGX670" s="167"/>
      <c r="GGY670" s="167"/>
      <c r="GGZ670" s="167"/>
      <c r="GHA670" s="167"/>
      <c r="GHB670" s="167"/>
      <c r="GHC670" s="167"/>
      <c r="GHD670" s="167"/>
      <c r="GHE670" s="167"/>
      <c r="GHF670" s="167"/>
      <c r="GHG670" s="167"/>
      <c r="GHH670" s="167"/>
      <c r="GHI670" s="167"/>
      <c r="GHJ670" s="167"/>
      <c r="GHK670" s="167"/>
      <c r="GHL670" s="167"/>
      <c r="GHM670" s="167"/>
      <c r="GHN670" s="167"/>
      <c r="GHO670" s="167"/>
      <c r="GHP670" s="167"/>
      <c r="GHQ670" s="167"/>
      <c r="GHR670" s="167"/>
      <c r="GHS670" s="167"/>
      <c r="GHT670" s="167"/>
      <c r="GHU670" s="167"/>
      <c r="GHV670" s="167"/>
      <c r="GHW670" s="167"/>
      <c r="GHX670" s="167"/>
      <c r="GHY670" s="167"/>
      <c r="GHZ670" s="167"/>
      <c r="GIA670" s="167"/>
      <c r="GIB670" s="167"/>
      <c r="GIC670" s="167"/>
      <c r="GID670" s="167"/>
      <c r="GIE670" s="167"/>
      <c r="GIF670" s="167"/>
      <c r="GIG670" s="167"/>
      <c r="GIH670" s="167"/>
      <c r="GII670" s="167"/>
      <c r="GIJ670" s="167"/>
      <c r="GIK670" s="167"/>
      <c r="GIL670" s="167"/>
      <c r="GIM670" s="167"/>
      <c r="GIN670" s="167"/>
      <c r="GIO670" s="167"/>
      <c r="GIP670" s="167"/>
      <c r="GIQ670" s="167"/>
      <c r="GIR670" s="167"/>
      <c r="GIS670" s="167"/>
      <c r="GIT670" s="167"/>
      <c r="GIU670" s="167"/>
      <c r="GIV670" s="167"/>
      <c r="GIW670" s="167"/>
      <c r="GIX670" s="167"/>
      <c r="GIY670" s="167"/>
      <c r="GIZ670" s="167"/>
      <c r="GJA670" s="167"/>
      <c r="GJB670" s="167"/>
      <c r="GJC670" s="167"/>
      <c r="GJD670" s="167"/>
      <c r="GJE670" s="167"/>
      <c r="GJF670" s="167"/>
      <c r="GJG670" s="167"/>
      <c r="GJH670" s="167"/>
      <c r="GJI670" s="167"/>
      <c r="GJJ670" s="167"/>
      <c r="GJK670" s="167"/>
      <c r="GJL670" s="167"/>
      <c r="GJM670" s="167"/>
      <c r="GJN670" s="167"/>
      <c r="GJO670" s="167"/>
      <c r="GJP670" s="167"/>
      <c r="GJQ670" s="167"/>
      <c r="GJR670" s="167"/>
      <c r="GJS670" s="167"/>
      <c r="GJT670" s="167"/>
      <c r="GJU670" s="167"/>
      <c r="GJV670" s="167"/>
      <c r="GJW670" s="167"/>
      <c r="GJX670" s="167"/>
      <c r="GJY670" s="167"/>
      <c r="GJZ670" s="167"/>
      <c r="GKA670" s="167"/>
      <c r="GKB670" s="167"/>
      <c r="GKC670" s="167"/>
      <c r="GKD670" s="167"/>
      <c r="GKE670" s="167"/>
      <c r="GKF670" s="167"/>
      <c r="GKG670" s="167"/>
      <c r="GKH670" s="167"/>
      <c r="GKI670" s="167"/>
      <c r="GKJ670" s="167"/>
      <c r="GKK670" s="167"/>
      <c r="GKL670" s="167"/>
      <c r="GKM670" s="167"/>
      <c r="GKN670" s="167"/>
      <c r="GKO670" s="167"/>
      <c r="GKP670" s="167"/>
      <c r="GKQ670" s="167"/>
      <c r="GKR670" s="167"/>
      <c r="GKS670" s="167"/>
      <c r="GKT670" s="167"/>
      <c r="GKU670" s="167"/>
      <c r="GKV670" s="167"/>
      <c r="GKW670" s="167"/>
      <c r="GKX670" s="167"/>
      <c r="GKY670" s="167"/>
      <c r="GKZ670" s="167"/>
      <c r="GLA670" s="167"/>
      <c r="GLB670" s="167"/>
      <c r="GLC670" s="167"/>
      <c r="GLD670" s="167"/>
      <c r="GLE670" s="167"/>
      <c r="GLF670" s="167"/>
      <c r="GLG670" s="167"/>
      <c r="GLH670" s="167"/>
      <c r="GLI670" s="167"/>
      <c r="GLJ670" s="167"/>
      <c r="GLK670" s="167"/>
      <c r="GLL670" s="167"/>
      <c r="GLM670" s="167"/>
      <c r="GLN670" s="167"/>
      <c r="GLO670" s="167"/>
      <c r="GLP670" s="167"/>
      <c r="GLQ670" s="167"/>
      <c r="GLR670" s="167"/>
      <c r="GLS670" s="167"/>
      <c r="GLT670" s="167"/>
      <c r="GLU670" s="167"/>
      <c r="GLV670" s="167"/>
      <c r="GLW670" s="167"/>
      <c r="GLX670" s="167"/>
      <c r="GLY670" s="167"/>
      <c r="GLZ670" s="167"/>
      <c r="GMA670" s="167"/>
      <c r="GMB670" s="167"/>
      <c r="GMC670" s="167"/>
      <c r="GMD670" s="167"/>
      <c r="GME670" s="167"/>
      <c r="GMF670" s="167"/>
      <c r="GMG670" s="167"/>
      <c r="GMH670" s="167"/>
      <c r="GMI670" s="167"/>
      <c r="GMJ670" s="167"/>
      <c r="GMK670" s="167"/>
      <c r="GML670" s="167"/>
      <c r="GMM670" s="167"/>
      <c r="GMN670" s="167"/>
      <c r="GMO670" s="167"/>
      <c r="GMP670" s="167"/>
      <c r="GMQ670" s="167"/>
      <c r="GMR670" s="167"/>
      <c r="GMS670" s="167"/>
      <c r="GMT670" s="167"/>
      <c r="GMU670" s="167"/>
      <c r="GMV670" s="167"/>
      <c r="GMW670" s="167"/>
      <c r="GMX670" s="167"/>
      <c r="GMY670" s="167"/>
      <c r="GMZ670" s="167"/>
      <c r="GNA670" s="167"/>
      <c r="GNB670" s="167"/>
      <c r="GNC670" s="167"/>
      <c r="GND670" s="167"/>
      <c r="GNE670" s="167"/>
      <c r="GNF670" s="167"/>
      <c r="GNG670" s="167"/>
      <c r="GNH670" s="167"/>
      <c r="GNI670" s="167"/>
      <c r="GNJ670" s="167"/>
      <c r="GNK670" s="167"/>
      <c r="GNL670" s="167"/>
      <c r="GNM670" s="167"/>
      <c r="GNN670" s="167"/>
      <c r="GNO670" s="167"/>
      <c r="GNP670" s="167"/>
      <c r="GNQ670" s="167"/>
      <c r="GNR670" s="167"/>
      <c r="GNS670" s="167"/>
      <c r="GNT670" s="167"/>
      <c r="GNU670" s="167"/>
      <c r="GNV670" s="167"/>
      <c r="GNW670" s="167"/>
      <c r="GNX670" s="167"/>
      <c r="GNY670" s="167"/>
      <c r="GNZ670" s="167"/>
      <c r="GOA670" s="167"/>
      <c r="GOB670" s="167"/>
      <c r="GOC670" s="167"/>
      <c r="GOD670" s="167"/>
      <c r="GOE670" s="167"/>
      <c r="GOF670" s="167"/>
      <c r="GOG670" s="167"/>
      <c r="GOH670" s="167"/>
      <c r="GOI670" s="167"/>
      <c r="GOJ670" s="167"/>
      <c r="GOK670" s="167"/>
      <c r="GOL670" s="167"/>
      <c r="GOM670" s="167"/>
      <c r="GON670" s="167"/>
      <c r="GOO670" s="167"/>
      <c r="GOP670" s="167"/>
      <c r="GOQ670" s="167"/>
      <c r="GOR670" s="167"/>
      <c r="GOS670" s="167"/>
      <c r="GOT670" s="167"/>
      <c r="GOU670" s="167"/>
      <c r="GOV670" s="167"/>
      <c r="GOW670" s="167"/>
      <c r="GOX670" s="167"/>
      <c r="GOY670" s="167"/>
      <c r="GOZ670" s="167"/>
      <c r="GPA670" s="167"/>
      <c r="GPB670" s="167"/>
      <c r="GPC670" s="167"/>
      <c r="GPD670" s="167"/>
      <c r="GPE670" s="167"/>
      <c r="GPF670" s="167"/>
      <c r="GPG670" s="167"/>
      <c r="GPH670" s="167"/>
      <c r="GPI670" s="167"/>
      <c r="GPJ670" s="167"/>
      <c r="GPK670" s="167"/>
      <c r="GPL670" s="167"/>
      <c r="GPM670" s="167"/>
      <c r="GPN670" s="167"/>
      <c r="GPO670" s="167"/>
      <c r="GPP670" s="167"/>
      <c r="GPQ670" s="167"/>
      <c r="GPR670" s="167"/>
      <c r="GPS670" s="167"/>
      <c r="GPT670" s="167"/>
      <c r="GPU670" s="167"/>
      <c r="GPV670" s="167"/>
      <c r="GPW670" s="167"/>
      <c r="GPX670" s="167"/>
      <c r="GPY670" s="167"/>
      <c r="GPZ670" s="167"/>
      <c r="GQA670" s="167"/>
      <c r="GQB670" s="167"/>
      <c r="GQC670" s="167"/>
      <c r="GQD670" s="167"/>
      <c r="GQE670" s="167"/>
      <c r="GQF670" s="167"/>
      <c r="GQG670" s="167"/>
      <c r="GQH670" s="167"/>
      <c r="GQI670" s="167"/>
      <c r="GQJ670" s="167"/>
      <c r="GQK670" s="167"/>
      <c r="GQL670" s="167"/>
      <c r="GQM670" s="167"/>
      <c r="GQN670" s="167"/>
      <c r="GQO670" s="167"/>
      <c r="GQP670" s="167"/>
      <c r="GQQ670" s="167"/>
      <c r="GQR670" s="167"/>
      <c r="GQS670" s="167"/>
      <c r="GQT670" s="167"/>
      <c r="GQU670" s="167"/>
      <c r="GQV670" s="167"/>
      <c r="GQW670" s="167"/>
      <c r="GQX670" s="167"/>
      <c r="GQY670" s="167"/>
      <c r="GQZ670" s="167"/>
      <c r="GRA670" s="167"/>
      <c r="GRB670" s="167"/>
      <c r="GRC670" s="167"/>
      <c r="GRD670" s="167"/>
      <c r="GRE670" s="167"/>
      <c r="GRF670" s="167"/>
      <c r="GRG670" s="167"/>
      <c r="GRH670" s="167"/>
      <c r="GRI670" s="167"/>
      <c r="GRJ670" s="167"/>
      <c r="GRK670" s="167"/>
      <c r="GRL670" s="167"/>
      <c r="GRM670" s="167"/>
      <c r="GRN670" s="167"/>
      <c r="GRO670" s="167"/>
      <c r="GRP670" s="167"/>
      <c r="GRQ670" s="167"/>
      <c r="GRR670" s="167"/>
      <c r="GRS670" s="167"/>
      <c r="GRT670" s="167"/>
      <c r="GRU670" s="167"/>
      <c r="GRV670" s="167"/>
      <c r="GRW670" s="167"/>
      <c r="GRX670" s="167"/>
      <c r="GRY670" s="167"/>
      <c r="GRZ670" s="167"/>
      <c r="GSA670" s="167"/>
      <c r="GSB670" s="167"/>
      <c r="GSC670" s="167"/>
      <c r="GSD670" s="167"/>
      <c r="GSE670" s="167"/>
      <c r="GSF670" s="167"/>
      <c r="GSG670" s="167"/>
      <c r="GSH670" s="167"/>
      <c r="GSI670" s="167"/>
      <c r="GSJ670" s="167"/>
      <c r="GSK670" s="167"/>
      <c r="GSL670" s="167"/>
      <c r="GSM670" s="167"/>
      <c r="GSN670" s="167"/>
      <c r="GSO670" s="167"/>
      <c r="GSP670" s="167"/>
      <c r="GSQ670" s="167"/>
      <c r="GSR670" s="167"/>
      <c r="GSS670" s="167"/>
      <c r="GST670" s="167"/>
      <c r="GSU670" s="167"/>
      <c r="GSV670" s="167"/>
      <c r="GSW670" s="167"/>
      <c r="GSX670" s="167"/>
      <c r="GSY670" s="167"/>
      <c r="GSZ670" s="167"/>
      <c r="GTA670" s="167"/>
      <c r="GTB670" s="167"/>
      <c r="GTC670" s="167"/>
      <c r="GTD670" s="167"/>
      <c r="GTE670" s="167"/>
      <c r="GTF670" s="167"/>
      <c r="GTG670" s="167"/>
      <c r="GTH670" s="167"/>
      <c r="GTI670" s="167"/>
      <c r="GTJ670" s="167"/>
      <c r="GTK670" s="167"/>
      <c r="GTL670" s="167"/>
      <c r="GTM670" s="167"/>
      <c r="GTN670" s="167"/>
      <c r="GTO670" s="167"/>
      <c r="GTP670" s="167"/>
      <c r="GTQ670" s="167"/>
      <c r="GTR670" s="167"/>
      <c r="GTS670" s="167"/>
      <c r="GTT670" s="167"/>
      <c r="GTU670" s="167"/>
      <c r="GTV670" s="167"/>
      <c r="GTW670" s="167"/>
      <c r="GTX670" s="167"/>
      <c r="GTY670" s="167"/>
      <c r="GTZ670" s="167"/>
      <c r="GUA670" s="167"/>
      <c r="GUB670" s="167"/>
      <c r="GUC670" s="167"/>
      <c r="GUD670" s="167"/>
      <c r="GUE670" s="167"/>
      <c r="GUF670" s="167"/>
      <c r="GUG670" s="167"/>
      <c r="GUH670" s="167"/>
      <c r="GUI670" s="167"/>
      <c r="GUJ670" s="167"/>
      <c r="GUK670" s="167"/>
      <c r="GUL670" s="167"/>
      <c r="GUM670" s="167"/>
      <c r="GUN670" s="167"/>
      <c r="GUO670" s="167"/>
      <c r="GUP670" s="167"/>
      <c r="GUQ670" s="167"/>
      <c r="GUR670" s="167"/>
      <c r="GUS670" s="167"/>
      <c r="GUT670" s="167"/>
      <c r="GUU670" s="167"/>
      <c r="GUV670" s="167"/>
      <c r="GUW670" s="167"/>
      <c r="GUX670" s="167"/>
      <c r="GUY670" s="167"/>
      <c r="GUZ670" s="167"/>
      <c r="GVA670" s="167"/>
      <c r="GVB670" s="167"/>
      <c r="GVC670" s="167"/>
      <c r="GVD670" s="167"/>
      <c r="GVE670" s="167"/>
      <c r="GVF670" s="167"/>
      <c r="GVG670" s="167"/>
      <c r="GVH670" s="167"/>
      <c r="GVI670" s="167"/>
      <c r="GVJ670" s="167"/>
      <c r="GVK670" s="167"/>
      <c r="GVL670" s="167"/>
      <c r="GVM670" s="167"/>
      <c r="GVN670" s="167"/>
      <c r="GVO670" s="167"/>
      <c r="GVP670" s="167"/>
      <c r="GVQ670" s="167"/>
      <c r="GVR670" s="167"/>
      <c r="GVS670" s="167"/>
      <c r="GVT670" s="167"/>
      <c r="GVU670" s="167"/>
      <c r="GVV670" s="167"/>
      <c r="GVW670" s="167"/>
      <c r="GVX670" s="167"/>
      <c r="GVY670" s="167"/>
      <c r="GVZ670" s="167"/>
      <c r="GWA670" s="167"/>
      <c r="GWB670" s="167"/>
      <c r="GWC670" s="167"/>
      <c r="GWD670" s="167"/>
      <c r="GWE670" s="167"/>
      <c r="GWF670" s="167"/>
      <c r="GWG670" s="167"/>
      <c r="GWH670" s="167"/>
      <c r="GWI670" s="167"/>
      <c r="GWJ670" s="167"/>
      <c r="GWK670" s="167"/>
      <c r="GWL670" s="167"/>
      <c r="GWM670" s="167"/>
      <c r="GWN670" s="167"/>
      <c r="GWO670" s="167"/>
      <c r="GWP670" s="167"/>
      <c r="GWQ670" s="167"/>
      <c r="GWR670" s="167"/>
      <c r="GWS670" s="167"/>
      <c r="GWT670" s="167"/>
      <c r="GWU670" s="167"/>
      <c r="GWV670" s="167"/>
      <c r="GWW670" s="167"/>
      <c r="GWX670" s="167"/>
      <c r="GWY670" s="167"/>
      <c r="GWZ670" s="167"/>
      <c r="GXA670" s="167"/>
      <c r="GXB670" s="167"/>
      <c r="GXC670" s="167"/>
      <c r="GXD670" s="167"/>
      <c r="GXE670" s="167"/>
      <c r="GXF670" s="167"/>
      <c r="GXG670" s="167"/>
      <c r="GXH670" s="167"/>
      <c r="GXI670" s="167"/>
      <c r="GXJ670" s="167"/>
      <c r="GXK670" s="167"/>
      <c r="GXL670" s="167"/>
      <c r="GXM670" s="167"/>
      <c r="GXN670" s="167"/>
      <c r="GXO670" s="167"/>
      <c r="GXP670" s="167"/>
      <c r="GXQ670" s="167"/>
      <c r="GXR670" s="167"/>
      <c r="GXS670" s="167"/>
      <c r="GXT670" s="167"/>
      <c r="GXU670" s="167"/>
      <c r="GXV670" s="167"/>
      <c r="GXW670" s="167"/>
      <c r="GXX670" s="167"/>
      <c r="GXY670" s="167"/>
      <c r="GXZ670" s="167"/>
      <c r="GYA670" s="167"/>
      <c r="GYB670" s="167"/>
      <c r="GYC670" s="167"/>
      <c r="GYD670" s="167"/>
      <c r="GYE670" s="167"/>
      <c r="GYF670" s="167"/>
      <c r="GYG670" s="167"/>
      <c r="GYH670" s="167"/>
      <c r="GYI670" s="167"/>
      <c r="GYJ670" s="167"/>
      <c r="GYK670" s="167"/>
      <c r="GYL670" s="167"/>
      <c r="GYM670" s="167"/>
      <c r="GYN670" s="167"/>
      <c r="GYO670" s="167"/>
      <c r="GYP670" s="167"/>
      <c r="GYQ670" s="167"/>
      <c r="GYR670" s="167"/>
      <c r="GYS670" s="167"/>
      <c r="GYT670" s="167"/>
      <c r="GYU670" s="167"/>
      <c r="GYV670" s="167"/>
      <c r="GYW670" s="167"/>
      <c r="GYX670" s="167"/>
      <c r="GYY670" s="167"/>
      <c r="GYZ670" s="167"/>
      <c r="GZA670" s="167"/>
      <c r="GZB670" s="167"/>
      <c r="GZC670" s="167"/>
      <c r="GZD670" s="167"/>
      <c r="GZE670" s="167"/>
      <c r="GZF670" s="167"/>
      <c r="GZG670" s="167"/>
      <c r="GZH670" s="167"/>
      <c r="GZI670" s="167"/>
      <c r="GZJ670" s="167"/>
      <c r="GZK670" s="167"/>
      <c r="GZL670" s="167"/>
      <c r="GZM670" s="167"/>
      <c r="GZN670" s="167"/>
      <c r="GZO670" s="167"/>
      <c r="GZP670" s="167"/>
      <c r="GZQ670" s="167"/>
      <c r="GZR670" s="167"/>
      <c r="GZS670" s="167"/>
      <c r="GZT670" s="167"/>
      <c r="GZU670" s="167"/>
      <c r="GZV670" s="167"/>
      <c r="GZW670" s="167"/>
      <c r="GZX670" s="167"/>
      <c r="GZY670" s="167"/>
      <c r="GZZ670" s="167"/>
      <c r="HAA670" s="167"/>
      <c r="HAB670" s="167"/>
      <c r="HAC670" s="167"/>
      <c r="HAD670" s="167"/>
      <c r="HAE670" s="167"/>
      <c r="HAF670" s="167"/>
      <c r="HAG670" s="167"/>
      <c r="HAH670" s="167"/>
      <c r="HAI670" s="167"/>
      <c r="HAJ670" s="167"/>
      <c r="HAK670" s="167"/>
      <c r="HAL670" s="167"/>
      <c r="HAM670" s="167"/>
      <c r="HAN670" s="167"/>
      <c r="HAO670" s="167"/>
      <c r="HAP670" s="167"/>
      <c r="HAQ670" s="167"/>
      <c r="HAR670" s="167"/>
      <c r="HAS670" s="167"/>
      <c r="HAT670" s="167"/>
      <c r="HAU670" s="167"/>
      <c r="HAV670" s="167"/>
      <c r="HAW670" s="167"/>
      <c r="HAX670" s="167"/>
      <c r="HAY670" s="167"/>
      <c r="HAZ670" s="167"/>
      <c r="HBA670" s="167"/>
      <c r="HBB670" s="167"/>
      <c r="HBC670" s="167"/>
      <c r="HBD670" s="167"/>
      <c r="HBE670" s="167"/>
      <c r="HBF670" s="167"/>
      <c r="HBG670" s="167"/>
      <c r="HBH670" s="167"/>
      <c r="HBI670" s="167"/>
      <c r="HBJ670" s="167"/>
      <c r="HBK670" s="167"/>
      <c r="HBL670" s="167"/>
      <c r="HBM670" s="167"/>
      <c r="HBN670" s="167"/>
      <c r="HBO670" s="167"/>
      <c r="HBP670" s="167"/>
      <c r="HBQ670" s="167"/>
      <c r="HBR670" s="167"/>
      <c r="HBS670" s="167"/>
      <c r="HBT670" s="167"/>
      <c r="HBU670" s="167"/>
      <c r="HBV670" s="167"/>
      <c r="HBW670" s="167"/>
      <c r="HBX670" s="167"/>
      <c r="HBY670" s="167"/>
      <c r="HBZ670" s="167"/>
      <c r="HCA670" s="167"/>
      <c r="HCB670" s="167"/>
      <c r="HCC670" s="167"/>
      <c r="HCD670" s="167"/>
      <c r="HCE670" s="167"/>
      <c r="HCF670" s="167"/>
      <c r="HCG670" s="167"/>
      <c r="HCH670" s="167"/>
      <c r="HCI670" s="167"/>
      <c r="HCJ670" s="167"/>
      <c r="HCK670" s="167"/>
      <c r="HCL670" s="167"/>
      <c r="HCM670" s="167"/>
      <c r="HCN670" s="167"/>
      <c r="HCO670" s="167"/>
      <c r="HCP670" s="167"/>
      <c r="HCQ670" s="167"/>
      <c r="HCR670" s="167"/>
      <c r="HCS670" s="167"/>
      <c r="HCT670" s="167"/>
      <c r="HCU670" s="167"/>
      <c r="HCV670" s="167"/>
      <c r="HCW670" s="167"/>
      <c r="HCX670" s="167"/>
      <c r="HCY670" s="167"/>
      <c r="HCZ670" s="167"/>
      <c r="HDA670" s="167"/>
      <c r="HDB670" s="167"/>
      <c r="HDC670" s="167"/>
      <c r="HDD670" s="167"/>
      <c r="HDE670" s="167"/>
      <c r="HDF670" s="167"/>
      <c r="HDG670" s="167"/>
      <c r="HDH670" s="167"/>
      <c r="HDI670" s="167"/>
      <c r="HDJ670" s="167"/>
      <c r="HDK670" s="167"/>
      <c r="HDL670" s="167"/>
      <c r="HDM670" s="167"/>
      <c r="HDN670" s="167"/>
      <c r="HDO670" s="167"/>
      <c r="HDP670" s="167"/>
      <c r="HDQ670" s="167"/>
      <c r="HDR670" s="167"/>
      <c r="HDS670" s="167"/>
      <c r="HDT670" s="167"/>
      <c r="HDU670" s="167"/>
      <c r="HDV670" s="167"/>
      <c r="HDW670" s="167"/>
      <c r="HDX670" s="167"/>
      <c r="HDY670" s="167"/>
      <c r="HDZ670" s="167"/>
      <c r="HEA670" s="167"/>
      <c r="HEB670" s="167"/>
      <c r="HEC670" s="167"/>
      <c r="HED670" s="167"/>
      <c r="HEE670" s="167"/>
      <c r="HEF670" s="167"/>
      <c r="HEG670" s="167"/>
      <c r="HEH670" s="167"/>
      <c r="HEI670" s="167"/>
      <c r="HEJ670" s="167"/>
      <c r="HEK670" s="167"/>
      <c r="HEL670" s="167"/>
      <c r="HEM670" s="167"/>
      <c r="HEN670" s="167"/>
      <c r="HEO670" s="167"/>
      <c r="HEP670" s="167"/>
      <c r="HEQ670" s="167"/>
      <c r="HER670" s="167"/>
      <c r="HES670" s="167"/>
      <c r="HET670" s="167"/>
      <c r="HEU670" s="167"/>
      <c r="HEV670" s="167"/>
      <c r="HEW670" s="167"/>
      <c r="HEX670" s="167"/>
      <c r="HEY670" s="167"/>
      <c r="HEZ670" s="167"/>
      <c r="HFA670" s="167"/>
      <c r="HFB670" s="167"/>
      <c r="HFC670" s="167"/>
      <c r="HFD670" s="167"/>
      <c r="HFE670" s="167"/>
      <c r="HFF670" s="167"/>
      <c r="HFG670" s="167"/>
      <c r="HFH670" s="167"/>
      <c r="HFI670" s="167"/>
      <c r="HFJ670" s="167"/>
      <c r="HFK670" s="167"/>
      <c r="HFL670" s="167"/>
      <c r="HFM670" s="167"/>
      <c r="HFN670" s="167"/>
      <c r="HFO670" s="167"/>
      <c r="HFP670" s="167"/>
      <c r="HFQ670" s="167"/>
      <c r="HFR670" s="167"/>
      <c r="HFS670" s="167"/>
      <c r="HFT670" s="167"/>
      <c r="HFU670" s="167"/>
      <c r="HFV670" s="167"/>
      <c r="HFW670" s="167"/>
      <c r="HFX670" s="167"/>
      <c r="HFY670" s="167"/>
      <c r="HFZ670" s="167"/>
      <c r="HGA670" s="167"/>
      <c r="HGB670" s="167"/>
      <c r="HGC670" s="167"/>
      <c r="HGD670" s="167"/>
      <c r="HGE670" s="167"/>
      <c r="HGF670" s="167"/>
      <c r="HGG670" s="167"/>
      <c r="HGH670" s="167"/>
      <c r="HGI670" s="167"/>
      <c r="HGJ670" s="167"/>
      <c r="HGK670" s="167"/>
      <c r="HGL670" s="167"/>
      <c r="HGM670" s="167"/>
      <c r="HGN670" s="167"/>
      <c r="HGO670" s="167"/>
      <c r="HGP670" s="167"/>
      <c r="HGQ670" s="167"/>
      <c r="HGR670" s="167"/>
      <c r="HGS670" s="167"/>
      <c r="HGT670" s="167"/>
      <c r="HGU670" s="167"/>
      <c r="HGV670" s="167"/>
      <c r="HGW670" s="167"/>
      <c r="HGX670" s="167"/>
      <c r="HGY670" s="167"/>
      <c r="HGZ670" s="167"/>
      <c r="HHA670" s="167"/>
      <c r="HHB670" s="167"/>
      <c r="HHC670" s="167"/>
      <c r="HHD670" s="167"/>
      <c r="HHE670" s="167"/>
      <c r="HHF670" s="167"/>
      <c r="HHG670" s="167"/>
      <c r="HHH670" s="167"/>
      <c r="HHI670" s="167"/>
      <c r="HHJ670" s="167"/>
      <c r="HHK670" s="167"/>
      <c r="HHL670" s="167"/>
      <c r="HHM670" s="167"/>
      <c r="HHN670" s="167"/>
      <c r="HHO670" s="167"/>
      <c r="HHP670" s="167"/>
      <c r="HHQ670" s="167"/>
      <c r="HHR670" s="167"/>
      <c r="HHS670" s="167"/>
      <c r="HHT670" s="167"/>
      <c r="HHU670" s="167"/>
      <c r="HHV670" s="167"/>
      <c r="HHW670" s="167"/>
      <c r="HHX670" s="167"/>
      <c r="HHY670" s="167"/>
      <c r="HHZ670" s="167"/>
      <c r="HIA670" s="167"/>
      <c r="HIB670" s="167"/>
      <c r="HIC670" s="167"/>
      <c r="HID670" s="167"/>
      <c r="HIE670" s="167"/>
      <c r="HIF670" s="167"/>
      <c r="HIG670" s="167"/>
      <c r="HIH670" s="167"/>
      <c r="HII670" s="167"/>
      <c r="HIJ670" s="167"/>
      <c r="HIK670" s="167"/>
      <c r="HIL670" s="167"/>
      <c r="HIM670" s="167"/>
      <c r="HIN670" s="167"/>
      <c r="HIO670" s="167"/>
      <c r="HIP670" s="167"/>
      <c r="HIQ670" s="167"/>
      <c r="HIR670" s="167"/>
      <c r="HIS670" s="167"/>
      <c r="HIT670" s="167"/>
      <c r="HIU670" s="167"/>
      <c r="HIV670" s="167"/>
      <c r="HIW670" s="167"/>
      <c r="HIX670" s="167"/>
      <c r="HIY670" s="167"/>
      <c r="HIZ670" s="167"/>
      <c r="HJA670" s="167"/>
      <c r="HJB670" s="167"/>
      <c r="HJC670" s="167"/>
      <c r="HJD670" s="167"/>
      <c r="HJE670" s="167"/>
      <c r="HJF670" s="167"/>
      <c r="HJG670" s="167"/>
      <c r="HJH670" s="167"/>
      <c r="HJI670" s="167"/>
      <c r="HJJ670" s="167"/>
      <c r="HJK670" s="167"/>
      <c r="HJL670" s="167"/>
      <c r="HJM670" s="167"/>
      <c r="HJN670" s="167"/>
      <c r="HJO670" s="167"/>
      <c r="HJP670" s="167"/>
      <c r="HJQ670" s="167"/>
      <c r="HJR670" s="167"/>
      <c r="HJS670" s="167"/>
      <c r="HJT670" s="167"/>
      <c r="HJU670" s="167"/>
      <c r="HJV670" s="167"/>
      <c r="HJW670" s="167"/>
      <c r="HJX670" s="167"/>
      <c r="HJY670" s="167"/>
      <c r="HJZ670" s="167"/>
      <c r="HKA670" s="167"/>
      <c r="HKB670" s="167"/>
      <c r="HKC670" s="167"/>
      <c r="HKD670" s="167"/>
      <c r="HKE670" s="167"/>
      <c r="HKF670" s="167"/>
      <c r="HKG670" s="167"/>
      <c r="HKH670" s="167"/>
      <c r="HKI670" s="167"/>
      <c r="HKJ670" s="167"/>
      <c r="HKK670" s="167"/>
      <c r="HKL670" s="167"/>
      <c r="HKM670" s="167"/>
      <c r="HKN670" s="167"/>
      <c r="HKO670" s="167"/>
      <c r="HKP670" s="167"/>
      <c r="HKQ670" s="167"/>
      <c r="HKR670" s="167"/>
      <c r="HKS670" s="167"/>
      <c r="HKT670" s="167"/>
      <c r="HKU670" s="167"/>
      <c r="HKV670" s="167"/>
      <c r="HKW670" s="167"/>
      <c r="HKX670" s="167"/>
      <c r="HKY670" s="167"/>
      <c r="HKZ670" s="167"/>
      <c r="HLA670" s="167"/>
      <c r="HLB670" s="167"/>
      <c r="HLC670" s="167"/>
      <c r="HLD670" s="167"/>
      <c r="HLE670" s="167"/>
      <c r="HLF670" s="167"/>
      <c r="HLG670" s="167"/>
      <c r="HLH670" s="167"/>
      <c r="HLI670" s="167"/>
      <c r="HLJ670" s="167"/>
      <c r="HLK670" s="167"/>
      <c r="HLL670" s="167"/>
      <c r="HLM670" s="167"/>
      <c r="HLN670" s="167"/>
      <c r="HLO670" s="167"/>
      <c r="HLP670" s="167"/>
      <c r="HLQ670" s="167"/>
      <c r="HLR670" s="167"/>
      <c r="HLS670" s="167"/>
      <c r="HLT670" s="167"/>
      <c r="HLU670" s="167"/>
      <c r="HLV670" s="167"/>
      <c r="HLW670" s="167"/>
      <c r="HLX670" s="167"/>
      <c r="HLY670" s="167"/>
      <c r="HLZ670" s="167"/>
      <c r="HMA670" s="167"/>
      <c r="HMB670" s="167"/>
      <c r="HMC670" s="167"/>
      <c r="HMD670" s="167"/>
      <c r="HME670" s="167"/>
      <c r="HMF670" s="167"/>
      <c r="HMG670" s="167"/>
      <c r="HMH670" s="167"/>
      <c r="HMI670" s="167"/>
      <c r="HMJ670" s="167"/>
      <c r="HMK670" s="167"/>
      <c r="HML670" s="167"/>
      <c r="HMM670" s="167"/>
      <c r="HMN670" s="167"/>
      <c r="HMO670" s="167"/>
      <c r="HMP670" s="167"/>
      <c r="HMQ670" s="167"/>
      <c r="HMR670" s="167"/>
      <c r="HMS670" s="167"/>
      <c r="HMT670" s="167"/>
      <c r="HMU670" s="167"/>
      <c r="HMV670" s="167"/>
      <c r="HMW670" s="167"/>
      <c r="HMX670" s="167"/>
      <c r="HMY670" s="167"/>
      <c r="HMZ670" s="167"/>
      <c r="HNA670" s="167"/>
      <c r="HNB670" s="167"/>
      <c r="HNC670" s="167"/>
      <c r="HND670" s="167"/>
      <c r="HNE670" s="167"/>
      <c r="HNF670" s="167"/>
      <c r="HNG670" s="167"/>
      <c r="HNH670" s="167"/>
      <c r="HNI670" s="167"/>
      <c r="HNJ670" s="167"/>
      <c r="HNK670" s="167"/>
      <c r="HNL670" s="167"/>
      <c r="HNM670" s="167"/>
      <c r="HNN670" s="167"/>
      <c r="HNO670" s="167"/>
      <c r="HNP670" s="167"/>
      <c r="HNQ670" s="167"/>
      <c r="HNR670" s="167"/>
      <c r="HNS670" s="167"/>
      <c r="HNT670" s="167"/>
      <c r="HNU670" s="167"/>
      <c r="HNV670" s="167"/>
      <c r="HNW670" s="167"/>
      <c r="HNX670" s="167"/>
      <c r="HNY670" s="167"/>
      <c r="HNZ670" s="167"/>
      <c r="HOA670" s="167"/>
      <c r="HOB670" s="167"/>
      <c r="HOC670" s="167"/>
      <c r="HOD670" s="167"/>
      <c r="HOE670" s="167"/>
      <c r="HOF670" s="167"/>
      <c r="HOG670" s="167"/>
      <c r="HOH670" s="167"/>
      <c r="HOI670" s="167"/>
      <c r="HOJ670" s="167"/>
      <c r="HOK670" s="167"/>
      <c r="HOL670" s="167"/>
      <c r="HOM670" s="167"/>
      <c r="HON670" s="167"/>
      <c r="HOO670" s="167"/>
      <c r="HOP670" s="167"/>
      <c r="HOQ670" s="167"/>
      <c r="HOR670" s="167"/>
      <c r="HOS670" s="167"/>
      <c r="HOT670" s="167"/>
      <c r="HOU670" s="167"/>
      <c r="HOV670" s="167"/>
      <c r="HOW670" s="167"/>
      <c r="HOX670" s="167"/>
      <c r="HOY670" s="167"/>
      <c r="HOZ670" s="167"/>
      <c r="HPA670" s="167"/>
      <c r="HPB670" s="167"/>
      <c r="HPC670" s="167"/>
      <c r="HPD670" s="167"/>
      <c r="HPE670" s="167"/>
      <c r="HPF670" s="167"/>
      <c r="HPG670" s="167"/>
      <c r="HPH670" s="167"/>
      <c r="HPI670" s="167"/>
      <c r="HPJ670" s="167"/>
      <c r="HPK670" s="167"/>
      <c r="HPL670" s="167"/>
      <c r="HPM670" s="167"/>
      <c r="HPN670" s="167"/>
      <c r="HPO670" s="167"/>
      <c r="HPP670" s="167"/>
      <c r="HPQ670" s="167"/>
      <c r="HPR670" s="167"/>
      <c r="HPS670" s="167"/>
      <c r="HPT670" s="167"/>
      <c r="HPU670" s="167"/>
      <c r="HPV670" s="167"/>
      <c r="HPW670" s="167"/>
      <c r="HPX670" s="167"/>
      <c r="HPY670" s="167"/>
      <c r="HPZ670" s="167"/>
      <c r="HQA670" s="167"/>
      <c r="HQB670" s="167"/>
      <c r="HQC670" s="167"/>
      <c r="HQD670" s="167"/>
      <c r="HQE670" s="167"/>
      <c r="HQF670" s="167"/>
      <c r="HQG670" s="167"/>
      <c r="HQH670" s="167"/>
      <c r="HQI670" s="167"/>
      <c r="HQJ670" s="167"/>
      <c r="HQK670" s="167"/>
      <c r="HQL670" s="167"/>
      <c r="HQM670" s="167"/>
      <c r="HQN670" s="167"/>
      <c r="HQO670" s="167"/>
      <c r="HQP670" s="167"/>
      <c r="HQQ670" s="167"/>
      <c r="HQR670" s="167"/>
      <c r="HQS670" s="167"/>
      <c r="HQT670" s="167"/>
      <c r="HQU670" s="167"/>
      <c r="HQV670" s="167"/>
      <c r="HQW670" s="167"/>
      <c r="HQX670" s="167"/>
      <c r="HQY670" s="167"/>
      <c r="HQZ670" s="167"/>
      <c r="HRA670" s="167"/>
      <c r="HRB670" s="167"/>
      <c r="HRC670" s="167"/>
      <c r="HRD670" s="167"/>
      <c r="HRE670" s="167"/>
      <c r="HRF670" s="167"/>
      <c r="HRG670" s="167"/>
      <c r="HRH670" s="167"/>
      <c r="HRI670" s="167"/>
      <c r="HRJ670" s="167"/>
      <c r="HRK670" s="167"/>
      <c r="HRL670" s="167"/>
      <c r="HRM670" s="167"/>
      <c r="HRN670" s="167"/>
      <c r="HRO670" s="167"/>
      <c r="HRP670" s="167"/>
      <c r="HRQ670" s="167"/>
      <c r="HRR670" s="167"/>
      <c r="HRS670" s="167"/>
      <c r="HRT670" s="167"/>
      <c r="HRU670" s="167"/>
      <c r="HRV670" s="167"/>
      <c r="HRW670" s="167"/>
      <c r="HRX670" s="167"/>
      <c r="HRY670" s="167"/>
      <c r="HRZ670" s="167"/>
      <c r="HSA670" s="167"/>
      <c r="HSB670" s="167"/>
      <c r="HSC670" s="167"/>
      <c r="HSD670" s="167"/>
      <c r="HSE670" s="167"/>
      <c r="HSF670" s="167"/>
      <c r="HSG670" s="167"/>
      <c r="HSH670" s="167"/>
      <c r="HSI670" s="167"/>
      <c r="HSJ670" s="167"/>
      <c r="HSK670" s="167"/>
      <c r="HSL670" s="167"/>
      <c r="HSM670" s="167"/>
      <c r="HSN670" s="167"/>
      <c r="HSO670" s="167"/>
      <c r="HSP670" s="167"/>
      <c r="HSQ670" s="167"/>
      <c r="HSR670" s="167"/>
      <c r="HSS670" s="167"/>
      <c r="HST670" s="167"/>
      <c r="HSU670" s="167"/>
      <c r="HSV670" s="167"/>
      <c r="HSW670" s="167"/>
      <c r="HSX670" s="167"/>
      <c r="HSY670" s="167"/>
      <c r="HSZ670" s="167"/>
      <c r="HTA670" s="167"/>
      <c r="HTB670" s="167"/>
      <c r="HTC670" s="167"/>
      <c r="HTD670" s="167"/>
      <c r="HTE670" s="167"/>
      <c r="HTF670" s="167"/>
      <c r="HTG670" s="167"/>
      <c r="HTH670" s="167"/>
      <c r="HTI670" s="167"/>
      <c r="HTJ670" s="167"/>
      <c r="HTK670" s="167"/>
      <c r="HTL670" s="167"/>
      <c r="HTM670" s="167"/>
      <c r="HTN670" s="167"/>
      <c r="HTO670" s="167"/>
      <c r="HTP670" s="167"/>
      <c r="HTQ670" s="167"/>
      <c r="HTR670" s="167"/>
      <c r="HTS670" s="167"/>
      <c r="HTT670" s="167"/>
      <c r="HTU670" s="167"/>
      <c r="HTV670" s="167"/>
      <c r="HTW670" s="167"/>
      <c r="HTX670" s="167"/>
      <c r="HTY670" s="167"/>
      <c r="HTZ670" s="167"/>
      <c r="HUA670" s="167"/>
      <c r="HUB670" s="167"/>
      <c r="HUC670" s="167"/>
      <c r="HUD670" s="167"/>
      <c r="HUE670" s="167"/>
      <c r="HUF670" s="167"/>
      <c r="HUG670" s="167"/>
      <c r="HUH670" s="167"/>
      <c r="HUI670" s="167"/>
      <c r="HUJ670" s="167"/>
      <c r="HUK670" s="167"/>
      <c r="HUL670" s="167"/>
      <c r="HUM670" s="167"/>
      <c r="HUN670" s="167"/>
      <c r="HUO670" s="167"/>
      <c r="HUP670" s="167"/>
      <c r="HUQ670" s="167"/>
      <c r="HUR670" s="167"/>
      <c r="HUS670" s="167"/>
      <c r="HUT670" s="167"/>
      <c r="HUU670" s="167"/>
      <c r="HUV670" s="167"/>
      <c r="HUW670" s="167"/>
      <c r="HUX670" s="167"/>
      <c r="HUY670" s="167"/>
      <c r="HUZ670" s="167"/>
      <c r="HVA670" s="167"/>
      <c r="HVB670" s="167"/>
      <c r="HVC670" s="167"/>
      <c r="HVD670" s="167"/>
      <c r="HVE670" s="167"/>
      <c r="HVF670" s="167"/>
      <c r="HVG670" s="167"/>
      <c r="HVH670" s="167"/>
      <c r="HVI670" s="167"/>
      <c r="HVJ670" s="167"/>
      <c r="HVK670" s="167"/>
      <c r="HVL670" s="167"/>
      <c r="HVM670" s="167"/>
      <c r="HVN670" s="167"/>
      <c r="HVO670" s="167"/>
      <c r="HVP670" s="167"/>
      <c r="HVQ670" s="167"/>
      <c r="HVR670" s="167"/>
      <c r="HVS670" s="167"/>
      <c r="HVT670" s="167"/>
      <c r="HVU670" s="167"/>
      <c r="HVV670" s="167"/>
      <c r="HVW670" s="167"/>
      <c r="HVX670" s="167"/>
      <c r="HVY670" s="167"/>
      <c r="HVZ670" s="167"/>
      <c r="HWA670" s="167"/>
      <c r="HWB670" s="167"/>
      <c r="HWC670" s="167"/>
      <c r="HWD670" s="167"/>
      <c r="HWE670" s="167"/>
      <c r="HWF670" s="167"/>
      <c r="HWG670" s="167"/>
      <c r="HWH670" s="167"/>
      <c r="HWI670" s="167"/>
      <c r="HWJ670" s="167"/>
      <c r="HWK670" s="167"/>
      <c r="HWL670" s="167"/>
      <c r="HWM670" s="167"/>
      <c r="HWN670" s="167"/>
      <c r="HWO670" s="167"/>
      <c r="HWP670" s="167"/>
      <c r="HWQ670" s="167"/>
      <c r="HWR670" s="167"/>
      <c r="HWS670" s="167"/>
      <c r="HWT670" s="167"/>
      <c r="HWU670" s="167"/>
      <c r="HWV670" s="167"/>
      <c r="HWW670" s="167"/>
      <c r="HWX670" s="167"/>
      <c r="HWY670" s="167"/>
      <c r="HWZ670" s="167"/>
      <c r="HXA670" s="167"/>
      <c r="HXB670" s="167"/>
      <c r="HXC670" s="167"/>
      <c r="HXD670" s="167"/>
      <c r="HXE670" s="167"/>
      <c r="HXF670" s="167"/>
      <c r="HXG670" s="167"/>
      <c r="HXH670" s="167"/>
      <c r="HXI670" s="167"/>
      <c r="HXJ670" s="167"/>
      <c r="HXK670" s="167"/>
      <c r="HXL670" s="167"/>
      <c r="HXM670" s="167"/>
      <c r="HXN670" s="167"/>
      <c r="HXO670" s="167"/>
      <c r="HXP670" s="167"/>
      <c r="HXQ670" s="167"/>
      <c r="HXR670" s="167"/>
      <c r="HXS670" s="167"/>
      <c r="HXT670" s="167"/>
      <c r="HXU670" s="167"/>
      <c r="HXV670" s="167"/>
      <c r="HXW670" s="167"/>
      <c r="HXX670" s="167"/>
      <c r="HXY670" s="167"/>
      <c r="HXZ670" s="167"/>
      <c r="HYA670" s="167"/>
      <c r="HYB670" s="167"/>
      <c r="HYC670" s="167"/>
      <c r="HYD670" s="167"/>
      <c r="HYE670" s="167"/>
      <c r="HYF670" s="167"/>
      <c r="HYG670" s="167"/>
      <c r="HYH670" s="167"/>
      <c r="HYI670" s="167"/>
      <c r="HYJ670" s="167"/>
      <c r="HYK670" s="167"/>
      <c r="HYL670" s="167"/>
      <c r="HYM670" s="167"/>
      <c r="HYN670" s="167"/>
      <c r="HYO670" s="167"/>
      <c r="HYP670" s="167"/>
      <c r="HYQ670" s="167"/>
      <c r="HYR670" s="167"/>
      <c r="HYS670" s="167"/>
      <c r="HYT670" s="167"/>
      <c r="HYU670" s="167"/>
      <c r="HYV670" s="167"/>
      <c r="HYW670" s="167"/>
      <c r="HYX670" s="167"/>
      <c r="HYY670" s="167"/>
      <c r="HYZ670" s="167"/>
      <c r="HZA670" s="167"/>
      <c r="HZB670" s="167"/>
      <c r="HZC670" s="167"/>
      <c r="HZD670" s="167"/>
      <c r="HZE670" s="167"/>
      <c r="HZF670" s="167"/>
      <c r="HZG670" s="167"/>
      <c r="HZH670" s="167"/>
      <c r="HZI670" s="167"/>
      <c r="HZJ670" s="167"/>
      <c r="HZK670" s="167"/>
      <c r="HZL670" s="167"/>
      <c r="HZM670" s="167"/>
      <c r="HZN670" s="167"/>
      <c r="HZO670" s="167"/>
      <c r="HZP670" s="167"/>
      <c r="HZQ670" s="167"/>
      <c r="HZR670" s="167"/>
      <c r="HZS670" s="167"/>
      <c r="HZT670" s="167"/>
      <c r="HZU670" s="167"/>
      <c r="HZV670" s="167"/>
      <c r="HZW670" s="167"/>
      <c r="HZX670" s="167"/>
      <c r="HZY670" s="167"/>
      <c r="HZZ670" s="167"/>
      <c r="IAA670" s="167"/>
      <c r="IAB670" s="167"/>
      <c r="IAC670" s="167"/>
      <c r="IAD670" s="167"/>
      <c r="IAE670" s="167"/>
      <c r="IAF670" s="167"/>
      <c r="IAG670" s="167"/>
      <c r="IAH670" s="167"/>
      <c r="IAI670" s="167"/>
      <c r="IAJ670" s="167"/>
      <c r="IAK670" s="167"/>
      <c r="IAL670" s="167"/>
      <c r="IAM670" s="167"/>
      <c r="IAN670" s="167"/>
      <c r="IAO670" s="167"/>
      <c r="IAP670" s="167"/>
      <c r="IAQ670" s="167"/>
      <c r="IAR670" s="167"/>
      <c r="IAS670" s="167"/>
      <c r="IAT670" s="167"/>
      <c r="IAU670" s="167"/>
      <c r="IAV670" s="167"/>
      <c r="IAW670" s="167"/>
      <c r="IAX670" s="167"/>
      <c r="IAY670" s="167"/>
      <c r="IAZ670" s="167"/>
      <c r="IBA670" s="167"/>
      <c r="IBB670" s="167"/>
      <c r="IBC670" s="167"/>
      <c r="IBD670" s="167"/>
      <c r="IBE670" s="167"/>
      <c r="IBF670" s="167"/>
      <c r="IBG670" s="167"/>
      <c r="IBH670" s="167"/>
      <c r="IBI670" s="167"/>
      <c r="IBJ670" s="167"/>
      <c r="IBK670" s="167"/>
      <c r="IBL670" s="167"/>
      <c r="IBM670" s="167"/>
      <c r="IBN670" s="167"/>
      <c r="IBO670" s="167"/>
      <c r="IBP670" s="167"/>
      <c r="IBQ670" s="167"/>
      <c r="IBR670" s="167"/>
      <c r="IBS670" s="167"/>
      <c r="IBT670" s="167"/>
      <c r="IBU670" s="167"/>
      <c r="IBV670" s="167"/>
      <c r="IBW670" s="167"/>
      <c r="IBX670" s="167"/>
      <c r="IBY670" s="167"/>
      <c r="IBZ670" s="167"/>
      <c r="ICA670" s="167"/>
      <c r="ICB670" s="167"/>
      <c r="ICC670" s="167"/>
      <c r="ICD670" s="167"/>
      <c r="ICE670" s="167"/>
      <c r="ICF670" s="167"/>
      <c r="ICG670" s="167"/>
      <c r="ICH670" s="167"/>
      <c r="ICI670" s="167"/>
      <c r="ICJ670" s="167"/>
      <c r="ICK670" s="167"/>
      <c r="ICL670" s="167"/>
      <c r="ICM670" s="167"/>
      <c r="ICN670" s="167"/>
      <c r="ICO670" s="167"/>
      <c r="ICP670" s="167"/>
      <c r="ICQ670" s="167"/>
      <c r="ICR670" s="167"/>
      <c r="ICS670" s="167"/>
      <c r="ICT670" s="167"/>
      <c r="ICU670" s="167"/>
      <c r="ICV670" s="167"/>
      <c r="ICW670" s="167"/>
      <c r="ICX670" s="167"/>
      <c r="ICY670" s="167"/>
      <c r="ICZ670" s="167"/>
      <c r="IDA670" s="167"/>
      <c r="IDB670" s="167"/>
      <c r="IDC670" s="167"/>
      <c r="IDD670" s="167"/>
      <c r="IDE670" s="167"/>
      <c r="IDF670" s="167"/>
      <c r="IDG670" s="167"/>
      <c r="IDH670" s="167"/>
      <c r="IDI670" s="167"/>
      <c r="IDJ670" s="167"/>
      <c r="IDK670" s="167"/>
      <c r="IDL670" s="167"/>
      <c r="IDM670" s="167"/>
      <c r="IDN670" s="167"/>
      <c r="IDO670" s="167"/>
      <c r="IDP670" s="167"/>
      <c r="IDQ670" s="167"/>
      <c r="IDR670" s="167"/>
      <c r="IDS670" s="167"/>
      <c r="IDT670" s="167"/>
      <c r="IDU670" s="167"/>
      <c r="IDV670" s="167"/>
      <c r="IDW670" s="167"/>
      <c r="IDX670" s="167"/>
      <c r="IDY670" s="167"/>
      <c r="IDZ670" s="167"/>
      <c r="IEA670" s="167"/>
      <c r="IEB670" s="167"/>
      <c r="IEC670" s="167"/>
      <c r="IED670" s="167"/>
      <c r="IEE670" s="167"/>
      <c r="IEF670" s="167"/>
      <c r="IEG670" s="167"/>
      <c r="IEH670" s="167"/>
      <c r="IEI670" s="167"/>
      <c r="IEJ670" s="167"/>
      <c r="IEK670" s="167"/>
      <c r="IEL670" s="167"/>
      <c r="IEM670" s="167"/>
      <c r="IEN670" s="167"/>
      <c r="IEO670" s="167"/>
      <c r="IEP670" s="167"/>
      <c r="IEQ670" s="167"/>
      <c r="IER670" s="167"/>
      <c r="IES670" s="167"/>
      <c r="IET670" s="167"/>
      <c r="IEU670" s="167"/>
      <c r="IEV670" s="167"/>
      <c r="IEW670" s="167"/>
      <c r="IEX670" s="167"/>
      <c r="IEY670" s="167"/>
      <c r="IEZ670" s="167"/>
      <c r="IFA670" s="167"/>
      <c r="IFB670" s="167"/>
      <c r="IFC670" s="167"/>
      <c r="IFD670" s="167"/>
      <c r="IFE670" s="167"/>
      <c r="IFF670" s="167"/>
      <c r="IFG670" s="167"/>
      <c r="IFH670" s="167"/>
      <c r="IFI670" s="167"/>
      <c r="IFJ670" s="167"/>
      <c r="IFK670" s="167"/>
      <c r="IFL670" s="167"/>
      <c r="IFM670" s="167"/>
      <c r="IFN670" s="167"/>
      <c r="IFO670" s="167"/>
      <c r="IFP670" s="167"/>
      <c r="IFQ670" s="167"/>
      <c r="IFR670" s="167"/>
      <c r="IFS670" s="167"/>
      <c r="IFT670" s="167"/>
      <c r="IFU670" s="167"/>
      <c r="IFV670" s="167"/>
      <c r="IFW670" s="167"/>
      <c r="IFX670" s="167"/>
      <c r="IFY670" s="167"/>
      <c r="IFZ670" s="167"/>
      <c r="IGA670" s="167"/>
      <c r="IGB670" s="167"/>
      <c r="IGC670" s="167"/>
      <c r="IGD670" s="167"/>
      <c r="IGE670" s="167"/>
      <c r="IGF670" s="167"/>
      <c r="IGG670" s="167"/>
      <c r="IGH670" s="167"/>
      <c r="IGI670" s="167"/>
      <c r="IGJ670" s="167"/>
      <c r="IGK670" s="167"/>
      <c r="IGL670" s="167"/>
      <c r="IGM670" s="167"/>
      <c r="IGN670" s="167"/>
      <c r="IGO670" s="167"/>
      <c r="IGP670" s="167"/>
      <c r="IGQ670" s="167"/>
      <c r="IGR670" s="167"/>
      <c r="IGS670" s="167"/>
      <c r="IGT670" s="167"/>
      <c r="IGU670" s="167"/>
      <c r="IGV670" s="167"/>
      <c r="IGW670" s="167"/>
      <c r="IGX670" s="167"/>
      <c r="IGY670" s="167"/>
      <c r="IGZ670" s="167"/>
      <c r="IHA670" s="167"/>
      <c r="IHB670" s="167"/>
      <c r="IHC670" s="167"/>
      <c r="IHD670" s="167"/>
      <c r="IHE670" s="167"/>
      <c r="IHF670" s="167"/>
      <c r="IHG670" s="167"/>
      <c r="IHH670" s="167"/>
      <c r="IHI670" s="167"/>
      <c r="IHJ670" s="167"/>
      <c r="IHK670" s="167"/>
      <c r="IHL670" s="167"/>
      <c r="IHM670" s="167"/>
      <c r="IHN670" s="167"/>
      <c r="IHO670" s="167"/>
      <c r="IHP670" s="167"/>
      <c r="IHQ670" s="167"/>
      <c r="IHR670" s="167"/>
      <c r="IHS670" s="167"/>
      <c r="IHT670" s="167"/>
      <c r="IHU670" s="167"/>
      <c r="IHV670" s="167"/>
      <c r="IHW670" s="167"/>
      <c r="IHX670" s="167"/>
      <c r="IHY670" s="167"/>
      <c r="IHZ670" s="167"/>
      <c r="IIA670" s="167"/>
      <c r="IIB670" s="167"/>
      <c r="IIC670" s="167"/>
      <c r="IID670" s="167"/>
      <c r="IIE670" s="167"/>
      <c r="IIF670" s="167"/>
      <c r="IIG670" s="167"/>
      <c r="IIH670" s="167"/>
      <c r="III670" s="167"/>
      <c r="IIJ670" s="167"/>
      <c r="IIK670" s="167"/>
      <c r="IIL670" s="167"/>
      <c r="IIM670" s="167"/>
      <c r="IIN670" s="167"/>
      <c r="IIO670" s="167"/>
      <c r="IIP670" s="167"/>
      <c r="IIQ670" s="167"/>
      <c r="IIR670" s="167"/>
      <c r="IIS670" s="167"/>
      <c r="IIT670" s="167"/>
      <c r="IIU670" s="167"/>
      <c r="IIV670" s="167"/>
      <c r="IIW670" s="167"/>
      <c r="IIX670" s="167"/>
      <c r="IIY670" s="167"/>
      <c r="IIZ670" s="167"/>
      <c r="IJA670" s="167"/>
      <c r="IJB670" s="167"/>
      <c r="IJC670" s="167"/>
      <c r="IJD670" s="167"/>
      <c r="IJE670" s="167"/>
      <c r="IJF670" s="167"/>
      <c r="IJG670" s="167"/>
      <c r="IJH670" s="167"/>
      <c r="IJI670" s="167"/>
      <c r="IJJ670" s="167"/>
      <c r="IJK670" s="167"/>
      <c r="IJL670" s="167"/>
      <c r="IJM670" s="167"/>
      <c r="IJN670" s="167"/>
      <c r="IJO670" s="167"/>
      <c r="IJP670" s="167"/>
      <c r="IJQ670" s="167"/>
      <c r="IJR670" s="167"/>
      <c r="IJS670" s="167"/>
      <c r="IJT670" s="167"/>
      <c r="IJU670" s="167"/>
      <c r="IJV670" s="167"/>
      <c r="IJW670" s="167"/>
      <c r="IJX670" s="167"/>
      <c r="IJY670" s="167"/>
      <c r="IJZ670" s="167"/>
      <c r="IKA670" s="167"/>
      <c r="IKB670" s="167"/>
      <c r="IKC670" s="167"/>
      <c r="IKD670" s="167"/>
      <c r="IKE670" s="167"/>
      <c r="IKF670" s="167"/>
      <c r="IKG670" s="167"/>
      <c r="IKH670" s="167"/>
      <c r="IKI670" s="167"/>
      <c r="IKJ670" s="167"/>
      <c r="IKK670" s="167"/>
      <c r="IKL670" s="167"/>
      <c r="IKM670" s="167"/>
      <c r="IKN670" s="167"/>
      <c r="IKO670" s="167"/>
      <c r="IKP670" s="167"/>
      <c r="IKQ670" s="167"/>
      <c r="IKR670" s="167"/>
      <c r="IKS670" s="167"/>
      <c r="IKT670" s="167"/>
      <c r="IKU670" s="167"/>
      <c r="IKV670" s="167"/>
      <c r="IKW670" s="167"/>
      <c r="IKX670" s="167"/>
      <c r="IKY670" s="167"/>
      <c r="IKZ670" s="167"/>
      <c r="ILA670" s="167"/>
      <c r="ILB670" s="167"/>
      <c r="ILC670" s="167"/>
      <c r="ILD670" s="167"/>
      <c r="ILE670" s="167"/>
      <c r="ILF670" s="167"/>
      <c r="ILG670" s="167"/>
      <c r="ILH670" s="167"/>
      <c r="ILI670" s="167"/>
      <c r="ILJ670" s="167"/>
      <c r="ILK670" s="167"/>
      <c r="ILL670" s="167"/>
      <c r="ILM670" s="167"/>
      <c r="ILN670" s="167"/>
      <c r="ILO670" s="167"/>
      <c r="ILP670" s="167"/>
      <c r="ILQ670" s="167"/>
      <c r="ILR670" s="167"/>
      <c r="ILS670" s="167"/>
      <c r="ILT670" s="167"/>
      <c r="ILU670" s="167"/>
      <c r="ILV670" s="167"/>
      <c r="ILW670" s="167"/>
      <c r="ILX670" s="167"/>
      <c r="ILY670" s="167"/>
      <c r="ILZ670" s="167"/>
      <c r="IMA670" s="167"/>
      <c r="IMB670" s="167"/>
      <c r="IMC670" s="167"/>
      <c r="IMD670" s="167"/>
      <c r="IME670" s="167"/>
      <c r="IMF670" s="167"/>
      <c r="IMG670" s="167"/>
      <c r="IMH670" s="167"/>
      <c r="IMI670" s="167"/>
      <c r="IMJ670" s="167"/>
      <c r="IMK670" s="167"/>
      <c r="IML670" s="167"/>
      <c r="IMM670" s="167"/>
      <c r="IMN670" s="167"/>
      <c r="IMO670" s="167"/>
      <c r="IMP670" s="167"/>
      <c r="IMQ670" s="167"/>
      <c r="IMR670" s="167"/>
      <c r="IMS670" s="167"/>
      <c r="IMT670" s="167"/>
      <c r="IMU670" s="167"/>
      <c r="IMV670" s="167"/>
      <c r="IMW670" s="167"/>
      <c r="IMX670" s="167"/>
      <c r="IMY670" s="167"/>
      <c r="IMZ670" s="167"/>
      <c r="INA670" s="167"/>
      <c r="INB670" s="167"/>
      <c r="INC670" s="167"/>
      <c r="IND670" s="167"/>
      <c r="INE670" s="167"/>
      <c r="INF670" s="167"/>
      <c r="ING670" s="167"/>
      <c r="INH670" s="167"/>
      <c r="INI670" s="167"/>
      <c r="INJ670" s="167"/>
      <c r="INK670" s="167"/>
      <c r="INL670" s="167"/>
      <c r="INM670" s="167"/>
      <c r="INN670" s="167"/>
      <c r="INO670" s="167"/>
      <c r="INP670" s="167"/>
      <c r="INQ670" s="167"/>
      <c r="INR670" s="167"/>
      <c r="INS670" s="167"/>
      <c r="INT670" s="167"/>
      <c r="INU670" s="167"/>
      <c r="INV670" s="167"/>
      <c r="INW670" s="167"/>
      <c r="INX670" s="167"/>
      <c r="INY670" s="167"/>
      <c r="INZ670" s="167"/>
      <c r="IOA670" s="167"/>
      <c r="IOB670" s="167"/>
      <c r="IOC670" s="167"/>
      <c r="IOD670" s="167"/>
      <c r="IOE670" s="167"/>
      <c r="IOF670" s="167"/>
      <c r="IOG670" s="167"/>
      <c r="IOH670" s="167"/>
      <c r="IOI670" s="167"/>
      <c r="IOJ670" s="167"/>
      <c r="IOK670" s="167"/>
      <c r="IOL670" s="167"/>
      <c r="IOM670" s="167"/>
      <c r="ION670" s="167"/>
      <c r="IOO670" s="167"/>
      <c r="IOP670" s="167"/>
      <c r="IOQ670" s="167"/>
      <c r="IOR670" s="167"/>
      <c r="IOS670" s="167"/>
      <c r="IOT670" s="167"/>
      <c r="IOU670" s="167"/>
      <c r="IOV670" s="167"/>
      <c r="IOW670" s="167"/>
      <c r="IOX670" s="167"/>
      <c r="IOY670" s="167"/>
      <c r="IOZ670" s="167"/>
      <c r="IPA670" s="167"/>
      <c r="IPB670" s="167"/>
      <c r="IPC670" s="167"/>
      <c r="IPD670" s="167"/>
      <c r="IPE670" s="167"/>
      <c r="IPF670" s="167"/>
      <c r="IPG670" s="167"/>
      <c r="IPH670" s="167"/>
      <c r="IPI670" s="167"/>
      <c r="IPJ670" s="167"/>
      <c r="IPK670" s="167"/>
      <c r="IPL670" s="167"/>
      <c r="IPM670" s="167"/>
      <c r="IPN670" s="167"/>
      <c r="IPO670" s="167"/>
      <c r="IPP670" s="167"/>
      <c r="IPQ670" s="167"/>
      <c r="IPR670" s="167"/>
      <c r="IPS670" s="167"/>
      <c r="IPT670" s="167"/>
      <c r="IPU670" s="167"/>
      <c r="IPV670" s="167"/>
      <c r="IPW670" s="167"/>
      <c r="IPX670" s="167"/>
      <c r="IPY670" s="167"/>
      <c r="IPZ670" s="167"/>
      <c r="IQA670" s="167"/>
      <c r="IQB670" s="167"/>
      <c r="IQC670" s="167"/>
      <c r="IQD670" s="167"/>
      <c r="IQE670" s="167"/>
      <c r="IQF670" s="167"/>
      <c r="IQG670" s="167"/>
      <c r="IQH670" s="167"/>
      <c r="IQI670" s="167"/>
      <c r="IQJ670" s="167"/>
      <c r="IQK670" s="167"/>
      <c r="IQL670" s="167"/>
      <c r="IQM670" s="167"/>
      <c r="IQN670" s="167"/>
      <c r="IQO670" s="167"/>
      <c r="IQP670" s="167"/>
      <c r="IQQ670" s="167"/>
      <c r="IQR670" s="167"/>
      <c r="IQS670" s="167"/>
      <c r="IQT670" s="167"/>
      <c r="IQU670" s="167"/>
      <c r="IQV670" s="167"/>
      <c r="IQW670" s="167"/>
      <c r="IQX670" s="167"/>
      <c r="IQY670" s="167"/>
      <c r="IQZ670" s="167"/>
      <c r="IRA670" s="167"/>
      <c r="IRB670" s="167"/>
      <c r="IRC670" s="167"/>
      <c r="IRD670" s="167"/>
      <c r="IRE670" s="167"/>
      <c r="IRF670" s="167"/>
      <c r="IRG670" s="167"/>
      <c r="IRH670" s="167"/>
      <c r="IRI670" s="167"/>
      <c r="IRJ670" s="167"/>
      <c r="IRK670" s="167"/>
      <c r="IRL670" s="167"/>
      <c r="IRM670" s="167"/>
      <c r="IRN670" s="167"/>
      <c r="IRO670" s="167"/>
      <c r="IRP670" s="167"/>
      <c r="IRQ670" s="167"/>
      <c r="IRR670" s="167"/>
      <c r="IRS670" s="167"/>
      <c r="IRT670" s="167"/>
      <c r="IRU670" s="167"/>
      <c r="IRV670" s="167"/>
      <c r="IRW670" s="167"/>
      <c r="IRX670" s="167"/>
      <c r="IRY670" s="167"/>
      <c r="IRZ670" s="167"/>
      <c r="ISA670" s="167"/>
      <c r="ISB670" s="167"/>
      <c r="ISC670" s="167"/>
      <c r="ISD670" s="167"/>
      <c r="ISE670" s="167"/>
      <c r="ISF670" s="167"/>
      <c r="ISG670" s="167"/>
      <c r="ISH670" s="167"/>
      <c r="ISI670" s="167"/>
      <c r="ISJ670" s="167"/>
      <c r="ISK670" s="167"/>
      <c r="ISL670" s="167"/>
      <c r="ISM670" s="167"/>
      <c r="ISN670" s="167"/>
      <c r="ISO670" s="167"/>
      <c r="ISP670" s="167"/>
      <c r="ISQ670" s="167"/>
      <c r="ISR670" s="167"/>
      <c r="ISS670" s="167"/>
      <c r="IST670" s="167"/>
      <c r="ISU670" s="167"/>
      <c r="ISV670" s="167"/>
      <c r="ISW670" s="167"/>
      <c r="ISX670" s="167"/>
      <c r="ISY670" s="167"/>
      <c r="ISZ670" s="167"/>
      <c r="ITA670" s="167"/>
      <c r="ITB670" s="167"/>
      <c r="ITC670" s="167"/>
      <c r="ITD670" s="167"/>
      <c r="ITE670" s="167"/>
      <c r="ITF670" s="167"/>
      <c r="ITG670" s="167"/>
      <c r="ITH670" s="167"/>
      <c r="ITI670" s="167"/>
      <c r="ITJ670" s="167"/>
      <c r="ITK670" s="167"/>
      <c r="ITL670" s="167"/>
      <c r="ITM670" s="167"/>
      <c r="ITN670" s="167"/>
      <c r="ITO670" s="167"/>
      <c r="ITP670" s="167"/>
      <c r="ITQ670" s="167"/>
      <c r="ITR670" s="167"/>
      <c r="ITS670" s="167"/>
      <c r="ITT670" s="167"/>
      <c r="ITU670" s="167"/>
      <c r="ITV670" s="167"/>
      <c r="ITW670" s="167"/>
      <c r="ITX670" s="167"/>
      <c r="ITY670" s="167"/>
      <c r="ITZ670" s="167"/>
      <c r="IUA670" s="167"/>
      <c r="IUB670" s="167"/>
      <c r="IUC670" s="167"/>
      <c r="IUD670" s="167"/>
      <c r="IUE670" s="167"/>
      <c r="IUF670" s="167"/>
      <c r="IUG670" s="167"/>
      <c r="IUH670" s="167"/>
      <c r="IUI670" s="167"/>
      <c r="IUJ670" s="167"/>
      <c r="IUK670" s="167"/>
      <c r="IUL670" s="167"/>
      <c r="IUM670" s="167"/>
      <c r="IUN670" s="167"/>
      <c r="IUO670" s="167"/>
      <c r="IUP670" s="167"/>
      <c r="IUQ670" s="167"/>
      <c r="IUR670" s="167"/>
      <c r="IUS670" s="167"/>
      <c r="IUT670" s="167"/>
      <c r="IUU670" s="167"/>
      <c r="IUV670" s="167"/>
      <c r="IUW670" s="167"/>
      <c r="IUX670" s="167"/>
      <c r="IUY670" s="167"/>
      <c r="IUZ670" s="167"/>
      <c r="IVA670" s="167"/>
      <c r="IVB670" s="167"/>
      <c r="IVC670" s="167"/>
      <c r="IVD670" s="167"/>
      <c r="IVE670" s="167"/>
      <c r="IVF670" s="167"/>
      <c r="IVG670" s="167"/>
      <c r="IVH670" s="167"/>
      <c r="IVI670" s="167"/>
      <c r="IVJ670" s="167"/>
      <c r="IVK670" s="167"/>
      <c r="IVL670" s="167"/>
      <c r="IVM670" s="167"/>
      <c r="IVN670" s="167"/>
      <c r="IVO670" s="167"/>
      <c r="IVP670" s="167"/>
      <c r="IVQ670" s="167"/>
      <c r="IVR670" s="167"/>
      <c r="IVS670" s="167"/>
      <c r="IVT670" s="167"/>
      <c r="IVU670" s="167"/>
      <c r="IVV670" s="167"/>
      <c r="IVW670" s="167"/>
      <c r="IVX670" s="167"/>
      <c r="IVY670" s="167"/>
      <c r="IVZ670" s="167"/>
      <c r="IWA670" s="167"/>
      <c r="IWB670" s="167"/>
      <c r="IWC670" s="167"/>
      <c r="IWD670" s="167"/>
      <c r="IWE670" s="167"/>
      <c r="IWF670" s="167"/>
      <c r="IWG670" s="167"/>
      <c r="IWH670" s="167"/>
      <c r="IWI670" s="167"/>
      <c r="IWJ670" s="167"/>
      <c r="IWK670" s="167"/>
      <c r="IWL670" s="167"/>
      <c r="IWM670" s="167"/>
      <c r="IWN670" s="167"/>
      <c r="IWO670" s="167"/>
      <c r="IWP670" s="167"/>
      <c r="IWQ670" s="167"/>
      <c r="IWR670" s="167"/>
      <c r="IWS670" s="167"/>
      <c r="IWT670" s="167"/>
      <c r="IWU670" s="167"/>
      <c r="IWV670" s="167"/>
      <c r="IWW670" s="167"/>
      <c r="IWX670" s="167"/>
      <c r="IWY670" s="167"/>
      <c r="IWZ670" s="167"/>
      <c r="IXA670" s="167"/>
      <c r="IXB670" s="167"/>
      <c r="IXC670" s="167"/>
      <c r="IXD670" s="167"/>
      <c r="IXE670" s="167"/>
      <c r="IXF670" s="167"/>
      <c r="IXG670" s="167"/>
      <c r="IXH670" s="167"/>
      <c r="IXI670" s="167"/>
      <c r="IXJ670" s="167"/>
      <c r="IXK670" s="167"/>
      <c r="IXL670" s="167"/>
      <c r="IXM670" s="167"/>
      <c r="IXN670" s="167"/>
      <c r="IXO670" s="167"/>
      <c r="IXP670" s="167"/>
      <c r="IXQ670" s="167"/>
      <c r="IXR670" s="167"/>
      <c r="IXS670" s="167"/>
      <c r="IXT670" s="167"/>
      <c r="IXU670" s="167"/>
      <c r="IXV670" s="167"/>
      <c r="IXW670" s="167"/>
      <c r="IXX670" s="167"/>
      <c r="IXY670" s="167"/>
      <c r="IXZ670" s="167"/>
      <c r="IYA670" s="167"/>
      <c r="IYB670" s="167"/>
      <c r="IYC670" s="167"/>
      <c r="IYD670" s="167"/>
      <c r="IYE670" s="167"/>
      <c r="IYF670" s="167"/>
      <c r="IYG670" s="167"/>
      <c r="IYH670" s="167"/>
      <c r="IYI670" s="167"/>
      <c r="IYJ670" s="167"/>
      <c r="IYK670" s="167"/>
      <c r="IYL670" s="167"/>
      <c r="IYM670" s="167"/>
      <c r="IYN670" s="167"/>
      <c r="IYO670" s="167"/>
      <c r="IYP670" s="167"/>
      <c r="IYQ670" s="167"/>
      <c r="IYR670" s="167"/>
      <c r="IYS670" s="167"/>
      <c r="IYT670" s="167"/>
      <c r="IYU670" s="167"/>
      <c r="IYV670" s="167"/>
      <c r="IYW670" s="167"/>
      <c r="IYX670" s="167"/>
      <c r="IYY670" s="167"/>
      <c r="IYZ670" s="167"/>
      <c r="IZA670" s="167"/>
      <c r="IZB670" s="167"/>
      <c r="IZC670" s="167"/>
      <c r="IZD670" s="167"/>
      <c r="IZE670" s="167"/>
      <c r="IZF670" s="167"/>
      <c r="IZG670" s="167"/>
      <c r="IZH670" s="167"/>
      <c r="IZI670" s="167"/>
      <c r="IZJ670" s="167"/>
      <c r="IZK670" s="167"/>
      <c r="IZL670" s="167"/>
      <c r="IZM670" s="167"/>
      <c r="IZN670" s="167"/>
      <c r="IZO670" s="167"/>
      <c r="IZP670" s="167"/>
      <c r="IZQ670" s="167"/>
      <c r="IZR670" s="167"/>
      <c r="IZS670" s="167"/>
      <c r="IZT670" s="167"/>
      <c r="IZU670" s="167"/>
      <c r="IZV670" s="167"/>
      <c r="IZW670" s="167"/>
      <c r="IZX670" s="167"/>
      <c r="IZY670" s="167"/>
      <c r="IZZ670" s="167"/>
      <c r="JAA670" s="167"/>
      <c r="JAB670" s="167"/>
      <c r="JAC670" s="167"/>
      <c r="JAD670" s="167"/>
      <c r="JAE670" s="167"/>
      <c r="JAF670" s="167"/>
      <c r="JAG670" s="167"/>
      <c r="JAH670" s="167"/>
      <c r="JAI670" s="167"/>
      <c r="JAJ670" s="167"/>
      <c r="JAK670" s="167"/>
      <c r="JAL670" s="167"/>
      <c r="JAM670" s="167"/>
      <c r="JAN670" s="167"/>
      <c r="JAO670" s="167"/>
      <c r="JAP670" s="167"/>
      <c r="JAQ670" s="167"/>
      <c r="JAR670" s="167"/>
      <c r="JAS670" s="167"/>
      <c r="JAT670" s="167"/>
      <c r="JAU670" s="167"/>
      <c r="JAV670" s="167"/>
      <c r="JAW670" s="167"/>
      <c r="JAX670" s="167"/>
      <c r="JAY670" s="167"/>
      <c r="JAZ670" s="167"/>
      <c r="JBA670" s="167"/>
      <c r="JBB670" s="167"/>
      <c r="JBC670" s="167"/>
      <c r="JBD670" s="167"/>
      <c r="JBE670" s="167"/>
      <c r="JBF670" s="167"/>
      <c r="JBG670" s="167"/>
      <c r="JBH670" s="167"/>
      <c r="JBI670" s="167"/>
      <c r="JBJ670" s="167"/>
      <c r="JBK670" s="167"/>
      <c r="JBL670" s="167"/>
      <c r="JBM670" s="167"/>
      <c r="JBN670" s="167"/>
      <c r="JBO670" s="167"/>
      <c r="JBP670" s="167"/>
      <c r="JBQ670" s="167"/>
      <c r="JBR670" s="167"/>
      <c r="JBS670" s="167"/>
      <c r="JBT670" s="167"/>
      <c r="JBU670" s="167"/>
      <c r="JBV670" s="167"/>
      <c r="JBW670" s="167"/>
      <c r="JBX670" s="167"/>
      <c r="JBY670" s="167"/>
      <c r="JBZ670" s="167"/>
      <c r="JCA670" s="167"/>
      <c r="JCB670" s="167"/>
      <c r="JCC670" s="167"/>
      <c r="JCD670" s="167"/>
      <c r="JCE670" s="167"/>
      <c r="JCF670" s="167"/>
      <c r="JCG670" s="167"/>
      <c r="JCH670" s="167"/>
      <c r="JCI670" s="167"/>
      <c r="JCJ670" s="167"/>
      <c r="JCK670" s="167"/>
      <c r="JCL670" s="167"/>
      <c r="JCM670" s="167"/>
      <c r="JCN670" s="167"/>
      <c r="JCO670" s="167"/>
      <c r="JCP670" s="167"/>
      <c r="JCQ670" s="167"/>
      <c r="JCR670" s="167"/>
      <c r="JCS670" s="167"/>
      <c r="JCT670" s="167"/>
      <c r="JCU670" s="167"/>
      <c r="JCV670" s="167"/>
      <c r="JCW670" s="167"/>
      <c r="JCX670" s="167"/>
      <c r="JCY670" s="167"/>
      <c r="JCZ670" s="167"/>
      <c r="JDA670" s="167"/>
      <c r="JDB670" s="167"/>
      <c r="JDC670" s="167"/>
      <c r="JDD670" s="167"/>
      <c r="JDE670" s="167"/>
      <c r="JDF670" s="167"/>
      <c r="JDG670" s="167"/>
      <c r="JDH670" s="167"/>
      <c r="JDI670" s="167"/>
      <c r="JDJ670" s="167"/>
      <c r="JDK670" s="167"/>
      <c r="JDL670" s="167"/>
      <c r="JDM670" s="167"/>
      <c r="JDN670" s="167"/>
      <c r="JDO670" s="167"/>
      <c r="JDP670" s="167"/>
      <c r="JDQ670" s="167"/>
      <c r="JDR670" s="167"/>
      <c r="JDS670" s="167"/>
      <c r="JDT670" s="167"/>
      <c r="JDU670" s="167"/>
      <c r="JDV670" s="167"/>
      <c r="JDW670" s="167"/>
      <c r="JDX670" s="167"/>
      <c r="JDY670" s="167"/>
      <c r="JDZ670" s="167"/>
      <c r="JEA670" s="167"/>
      <c r="JEB670" s="167"/>
      <c r="JEC670" s="167"/>
      <c r="JED670" s="167"/>
      <c r="JEE670" s="167"/>
      <c r="JEF670" s="167"/>
      <c r="JEG670" s="167"/>
      <c r="JEH670" s="167"/>
      <c r="JEI670" s="167"/>
      <c r="JEJ670" s="167"/>
      <c r="JEK670" s="167"/>
      <c r="JEL670" s="167"/>
      <c r="JEM670" s="167"/>
      <c r="JEN670" s="167"/>
      <c r="JEO670" s="167"/>
      <c r="JEP670" s="167"/>
      <c r="JEQ670" s="167"/>
      <c r="JER670" s="167"/>
      <c r="JES670" s="167"/>
      <c r="JET670" s="167"/>
      <c r="JEU670" s="167"/>
      <c r="JEV670" s="167"/>
      <c r="JEW670" s="167"/>
      <c r="JEX670" s="167"/>
      <c r="JEY670" s="167"/>
      <c r="JEZ670" s="167"/>
      <c r="JFA670" s="167"/>
      <c r="JFB670" s="167"/>
      <c r="JFC670" s="167"/>
      <c r="JFD670" s="167"/>
      <c r="JFE670" s="167"/>
      <c r="JFF670" s="167"/>
      <c r="JFG670" s="167"/>
      <c r="JFH670" s="167"/>
      <c r="JFI670" s="167"/>
      <c r="JFJ670" s="167"/>
      <c r="JFK670" s="167"/>
      <c r="JFL670" s="167"/>
      <c r="JFM670" s="167"/>
      <c r="JFN670" s="167"/>
      <c r="JFO670" s="167"/>
      <c r="JFP670" s="167"/>
      <c r="JFQ670" s="167"/>
      <c r="JFR670" s="167"/>
      <c r="JFS670" s="167"/>
      <c r="JFT670" s="167"/>
      <c r="JFU670" s="167"/>
      <c r="JFV670" s="167"/>
      <c r="JFW670" s="167"/>
      <c r="JFX670" s="167"/>
      <c r="JFY670" s="167"/>
      <c r="JFZ670" s="167"/>
      <c r="JGA670" s="167"/>
      <c r="JGB670" s="167"/>
      <c r="JGC670" s="167"/>
      <c r="JGD670" s="167"/>
      <c r="JGE670" s="167"/>
      <c r="JGF670" s="167"/>
      <c r="JGG670" s="167"/>
      <c r="JGH670" s="167"/>
      <c r="JGI670" s="167"/>
      <c r="JGJ670" s="167"/>
      <c r="JGK670" s="167"/>
      <c r="JGL670" s="167"/>
      <c r="JGM670" s="167"/>
      <c r="JGN670" s="167"/>
      <c r="JGO670" s="167"/>
      <c r="JGP670" s="167"/>
      <c r="JGQ670" s="167"/>
      <c r="JGR670" s="167"/>
      <c r="JGS670" s="167"/>
      <c r="JGT670" s="167"/>
      <c r="JGU670" s="167"/>
      <c r="JGV670" s="167"/>
      <c r="JGW670" s="167"/>
      <c r="JGX670" s="167"/>
      <c r="JGY670" s="167"/>
      <c r="JGZ670" s="167"/>
      <c r="JHA670" s="167"/>
      <c r="JHB670" s="167"/>
      <c r="JHC670" s="167"/>
      <c r="JHD670" s="167"/>
      <c r="JHE670" s="167"/>
      <c r="JHF670" s="167"/>
      <c r="JHG670" s="167"/>
      <c r="JHH670" s="167"/>
      <c r="JHI670" s="167"/>
      <c r="JHJ670" s="167"/>
      <c r="JHK670" s="167"/>
      <c r="JHL670" s="167"/>
      <c r="JHM670" s="167"/>
      <c r="JHN670" s="167"/>
      <c r="JHO670" s="167"/>
      <c r="JHP670" s="167"/>
      <c r="JHQ670" s="167"/>
      <c r="JHR670" s="167"/>
      <c r="JHS670" s="167"/>
      <c r="JHT670" s="167"/>
      <c r="JHU670" s="167"/>
      <c r="JHV670" s="167"/>
      <c r="JHW670" s="167"/>
      <c r="JHX670" s="167"/>
      <c r="JHY670" s="167"/>
      <c r="JHZ670" s="167"/>
      <c r="JIA670" s="167"/>
      <c r="JIB670" s="167"/>
      <c r="JIC670" s="167"/>
      <c r="JID670" s="167"/>
      <c r="JIE670" s="167"/>
      <c r="JIF670" s="167"/>
      <c r="JIG670" s="167"/>
      <c r="JIH670" s="167"/>
      <c r="JII670" s="167"/>
      <c r="JIJ670" s="167"/>
      <c r="JIK670" s="167"/>
      <c r="JIL670" s="167"/>
      <c r="JIM670" s="167"/>
      <c r="JIN670" s="167"/>
      <c r="JIO670" s="167"/>
      <c r="JIP670" s="167"/>
      <c r="JIQ670" s="167"/>
      <c r="JIR670" s="167"/>
      <c r="JIS670" s="167"/>
      <c r="JIT670" s="167"/>
      <c r="JIU670" s="167"/>
      <c r="JIV670" s="167"/>
      <c r="JIW670" s="167"/>
      <c r="JIX670" s="167"/>
      <c r="JIY670" s="167"/>
      <c r="JIZ670" s="167"/>
      <c r="JJA670" s="167"/>
      <c r="JJB670" s="167"/>
      <c r="JJC670" s="167"/>
      <c r="JJD670" s="167"/>
      <c r="JJE670" s="167"/>
      <c r="JJF670" s="167"/>
      <c r="JJG670" s="167"/>
      <c r="JJH670" s="167"/>
      <c r="JJI670" s="167"/>
      <c r="JJJ670" s="167"/>
      <c r="JJK670" s="167"/>
      <c r="JJL670" s="167"/>
      <c r="JJM670" s="167"/>
      <c r="JJN670" s="167"/>
      <c r="JJO670" s="167"/>
      <c r="JJP670" s="167"/>
      <c r="JJQ670" s="167"/>
      <c r="JJR670" s="167"/>
      <c r="JJS670" s="167"/>
      <c r="JJT670" s="167"/>
      <c r="JJU670" s="167"/>
      <c r="JJV670" s="167"/>
      <c r="JJW670" s="167"/>
      <c r="JJX670" s="167"/>
      <c r="JJY670" s="167"/>
      <c r="JJZ670" s="167"/>
      <c r="JKA670" s="167"/>
      <c r="JKB670" s="167"/>
      <c r="JKC670" s="167"/>
      <c r="JKD670" s="167"/>
      <c r="JKE670" s="167"/>
      <c r="JKF670" s="167"/>
      <c r="JKG670" s="167"/>
      <c r="JKH670" s="167"/>
      <c r="JKI670" s="167"/>
      <c r="JKJ670" s="167"/>
      <c r="JKK670" s="167"/>
      <c r="JKL670" s="167"/>
      <c r="JKM670" s="167"/>
      <c r="JKN670" s="167"/>
      <c r="JKO670" s="167"/>
      <c r="JKP670" s="167"/>
      <c r="JKQ670" s="167"/>
      <c r="JKR670" s="167"/>
      <c r="JKS670" s="167"/>
      <c r="JKT670" s="167"/>
      <c r="JKU670" s="167"/>
      <c r="JKV670" s="167"/>
      <c r="JKW670" s="167"/>
      <c r="JKX670" s="167"/>
      <c r="JKY670" s="167"/>
      <c r="JKZ670" s="167"/>
      <c r="JLA670" s="167"/>
      <c r="JLB670" s="167"/>
      <c r="JLC670" s="167"/>
      <c r="JLD670" s="167"/>
      <c r="JLE670" s="167"/>
      <c r="JLF670" s="167"/>
      <c r="JLG670" s="167"/>
      <c r="JLH670" s="167"/>
      <c r="JLI670" s="167"/>
      <c r="JLJ670" s="167"/>
      <c r="JLK670" s="167"/>
      <c r="JLL670" s="167"/>
      <c r="JLM670" s="167"/>
      <c r="JLN670" s="167"/>
      <c r="JLO670" s="167"/>
      <c r="JLP670" s="167"/>
      <c r="JLQ670" s="167"/>
      <c r="JLR670" s="167"/>
      <c r="JLS670" s="167"/>
      <c r="JLT670" s="167"/>
      <c r="JLU670" s="167"/>
      <c r="JLV670" s="167"/>
      <c r="JLW670" s="167"/>
      <c r="JLX670" s="167"/>
      <c r="JLY670" s="167"/>
      <c r="JLZ670" s="167"/>
      <c r="JMA670" s="167"/>
      <c r="JMB670" s="167"/>
      <c r="JMC670" s="167"/>
      <c r="JMD670" s="167"/>
      <c r="JME670" s="167"/>
      <c r="JMF670" s="167"/>
      <c r="JMG670" s="167"/>
      <c r="JMH670" s="167"/>
      <c r="JMI670" s="167"/>
      <c r="JMJ670" s="167"/>
      <c r="JMK670" s="167"/>
      <c r="JML670" s="167"/>
      <c r="JMM670" s="167"/>
      <c r="JMN670" s="167"/>
      <c r="JMO670" s="167"/>
      <c r="JMP670" s="167"/>
      <c r="JMQ670" s="167"/>
      <c r="JMR670" s="167"/>
      <c r="JMS670" s="167"/>
      <c r="JMT670" s="167"/>
      <c r="JMU670" s="167"/>
      <c r="JMV670" s="167"/>
      <c r="JMW670" s="167"/>
      <c r="JMX670" s="167"/>
      <c r="JMY670" s="167"/>
      <c r="JMZ670" s="167"/>
      <c r="JNA670" s="167"/>
      <c r="JNB670" s="167"/>
      <c r="JNC670" s="167"/>
      <c r="JND670" s="167"/>
      <c r="JNE670" s="167"/>
      <c r="JNF670" s="167"/>
      <c r="JNG670" s="167"/>
      <c r="JNH670" s="167"/>
      <c r="JNI670" s="167"/>
      <c r="JNJ670" s="167"/>
      <c r="JNK670" s="167"/>
      <c r="JNL670" s="167"/>
      <c r="JNM670" s="167"/>
      <c r="JNN670" s="167"/>
      <c r="JNO670" s="167"/>
      <c r="JNP670" s="167"/>
      <c r="JNQ670" s="167"/>
      <c r="JNR670" s="167"/>
      <c r="JNS670" s="167"/>
      <c r="JNT670" s="167"/>
      <c r="JNU670" s="167"/>
      <c r="JNV670" s="167"/>
      <c r="JNW670" s="167"/>
      <c r="JNX670" s="167"/>
      <c r="JNY670" s="167"/>
      <c r="JNZ670" s="167"/>
      <c r="JOA670" s="167"/>
      <c r="JOB670" s="167"/>
      <c r="JOC670" s="167"/>
      <c r="JOD670" s="167"/>
      <c r="JOE670" s="167"/>
      <c r="JOF670" s="167"/>
      <c r="JOG670" s="167"/>
      <c r="JOH670" s="167"/>
      <c r="JOI670" s="167"/>
      <c r="JOJ670" s="167"/>
      <c r="JOK670" s="167"/>
      <c r="JOL670" s="167"/>
      <c r="JOM670" s="167"/>
      <c r="JON670" s="167"/>
      <c r="JOO670" s="167"/>
      <c r="JOP670" s="167"/>
      <c r="JOQ670" s="167"/>
      <c r="JOR670" s="167"/>
      <c r="JOS670" s="167"/>
      <c r="JOT670" s="167"/>
      <c r="JOU670" s="167"/>
      <c r="JOV670" s="167"/>
      <c r="JOW670" s="167"/>
      <c r="JOX670" s="167"/>
      <c r="JOY670" s="167"/>
      <c r="JOZ670" s="167"/>
      <c r="JPA670" s="167"/>
      <c r="JPB670" s="167"/>
      <c r="JPC670" s="167"/>
      <c r="JPD670" s="167"/>
      <c r="JPE670" s="167"/>
      <c r="JPF670" s="167"/>
      <c r="JPG670" s="167"/>
      <c r="JPH670" s="167"/>
      <c r="JPI670" s="167"/>
      <c r="JPJ670" s="167"/>
      <c r="JPK670" s="167"/>
      <c r="JPL670" s="167"/>
      <c r="JPM670" s="167"/>
      <c r="JPN670" s="167"/>
      <c r="JPO670" s="167"/>
      <c r="JPP670" s="167"/>
      <c r="JPQ670" s="167"/>
      <c r="JPR670" s="167"/>
      <c r="JPS670" s="167"/>
      <c r="JPT670" s="167"/>
      <c r="JPU670" s="167"/>
      <c r="JPV670" s="167"/>
      <c r="JPW670" s="167"/>
      <c r="JPX670" s="167"/>
      <c r="JPY670" s="167"/>
      <c r="JPZ670" s="167"/>
      <c r="JQA670" s="167"/>
      <c r="JQB670" s="167"/>
      <c r="JQC670" s="167"/>
      <c r="JQD670" s="167"/>
      <c r="JQE670" s="167"/>
      <c r="JQF670" s="167"/>
      <c r="JQG670" s="167"/>
      <c r="JQH670" s="167"/>
      <c r="JQI670" s="167"/>
      <c r="JQJ670" s="167"/>
      <c r="JQK670" s="167"/>
      <c r="JQL670" s="167"/>
      <c r="JQM670" s="167"/>
      <c r="JQN670" s="167"/>
      <c r="JQO670" s="167"/>
      <c r="JQP670" s="167"/>
      <c r="JQQ670" s="167"/>
      <c r="JQR670" s="167"/>
      <c r="JQS670" s="167"/>
      <c r="JQT670" s="167"/>
      <c r="JQU670" s="167"/>
      <c r="JQV670" s="167"/>
      <c r="JQW670" s="167"/>
      <c r="JQX670" s="167"/>
      <c r="JQY670" s="167"/>
      <c r="JQZ670" s="167"/>
      <c r="JRA670" s="167"/>
      <c r="JRB670" s="167"/>
      <c r="JRC670" s="167"/>
      <c r="JRD670" s="167"/>
      <c r="JRE670" s="167"/>
      <c r="JRF670" s="167"/>
      <c r="JRG670" s="167"/>
      <c r="JRH670" s="167"/>
      <c r="JRI670" s="167"/>
      <c r="JRJ670" s="167"/>
      <c r="JRK670" s="167"/>
      <c r="JRL670" s="167"/>
      <c r="JRM670" s="167"/>
      <c r="JRN670" s="167"/>
      <c r="JRO670" s="167"/>
      <c r="JRP670" s="167"/>
      <c r="JRQ670" s="167"/>
      <c r="JRR670" s="167"/>
      <c r="JRS670" s="167"/>
      <c r="JRT670" s="167"/>
      <c r="JRU670" s="167"/>
      <c r="JRV670" s="167"/>
      <c r="JRW670" s="167"/>
      <c r="JRX670" s="167"/>
      <c r="JRY670" s="167"/>
      <c r="JRZ670" s="167"/>
      <c r="JSA670" s="167"/>
      <c r="JSB670" s="167"/>
      <c r="JSC670" s="167"/>
      <c r="JSD670" s="167"/>
      <c r="JSE670" s="167"/>
      <c r="JSF670" s="167"/>
      <c r="JSG670" s="167"/>
      <c r="JSH670" s="167"/>
      <c r="JSI670" s="167"/>
      <c r="JSJ670" s="167"/>
      <c r="JSK670" s="167"/>
      <c r="JSL670" s="167"/>
      <c r="JSM670" s="167"/>
      <c r="JSN670" s="167"/>
      <c r="JSO670" s="167"/>
      <c r="JSP670" s="167"/>
      <c r="JSQ670" s="167"/>
      <c r="JSR670" s="167"/>
      <c r="JSS670" s="167"/>
      <c r="JST670" s="167"/>
      <c r="JSU670" s="167"/>
      <c r="JSV670" s="167"/>
      <c r="JSW670" s="167"/>
      <c r="JSX670" s="167"/>
      <c r="JSY670" s="167"/>
      <c r="JSZ670" s="167"/>
      <c r="JTA670" s="167"/>
      <c r="JTB670" s="167"/>
      <c r="JTC670" s="167"/>
      <c r="JTD670" s="167"/>
      <c r="JTE670" s="167"/>
      <c r="JTF670" s="167"/>
      <c r="JTG670" s="167"/>
      <c r="JTH670" s="167"/>
      <c r="JTI670" s="167"/>
      <c r="JTJ670" s="167"/>
      <c r="JTK670" s="167"/>
      <c r="JTL670" s="167"/>
      <c r="JTM670" s="167"/>
      <c r="JTN670" s="167"/>
      <c r="JTO670" s="167"/>
      <c r="JTP670" s="167"/>
      <c r="JTQ670" s="167"/>
      <c r="JTR670" s="167"/>
      <c r="JTS670" s="167"/>
      <c r="JTT670" s="167"/>
      <c r="JTU670" s="167"/>
      <c r="JTV670" s="167"/>
      <c r="JTW670" s="167"/>
      <c r="JTX670" s="167"/>
      <c r="JTY670" s="167"/>
      <c r="JTZ670" s="167"/>
      <c r="JUA670" s="167"/>
      <c r="JUB670" s="167"/>
      <c r="JUC670" s="167"/>
      <c r="JUD670" s="167"/>
      <c r="JUE670" s="167"/>
      <c r="JUF670" s="167"/>
      <c r="JUG670" s="167"/>
      <c r="JUH670" s="167"/>
      <c r="JUI670" s="167"/>
      <c r="JUJ670" s="167"/>
      <c r="JUK670" s="167"/>
      <c r="JUL670" s="167"/>
      <c r="JUM670" s="167"/>
      <c r="JUN670" s="167"/>
      <c r="JUO670" s="167"/>
      <c r="JUP670" s="167"/>
      <c r="JUQ670" s="167"/>
      <c r="JUR670" s="167"/>
      <c r="JUS670" s="167"/>
      <c r="JUT670" s="167"/>
      <c r="JUU670" s="167"/>
      <c r="JUV670" s="167"/>
      <c r="JUW670" s="167"/>
      <c r="JUX670" s="167"/>
      <c r="JUY670" s="167"/>
      <c r="JUZ670" s="167"/>
      <c r="JVA670" s="167"/>
      <c r="JVB670" s="167"/>
      <c r="JVC670" s="167"/>
      <c r="JVD670" s="167"/>
      <c r="JVE670" s="167"/>
      <c r="JVF670" s="167"/>
      <c r="JVG670" s="167"/>
      <c r="JVH670" s="167"/>
      <c r="JVI670" s="167"/>
      <c r="JVJ670" s="167"/>
      <c r="JVK670" s="167"/>
      <c r="JVL670" s="167"/>
      <c r="JVM670" s="167"/>
      <c r="JVN670" s="167"/>
      <c r="JVO670" s="167"/>
      <c r="JVP670" s="167"/>
      <c r="JVQ670" s="167"/>
      <c r="JVR670" s="167"/>
      <c r="JVS670" s="167"/>
      <c r="JVT670" s="167"/>
      <c r="JVU670" s="167"/>
      <c r="JVV670" s="167"/>
      <c r="JVW670" s="167"/>
      <c r="JVX670" s="167"/>
      <c r="JVY670" s="167"/>
      <c r="JVZ670" s="167"/>
      <c r="JWA670" s="167"/>
      <c r="JWB670" s="167"/>
      <c r="JWC670" s="167"/>
      <c r="JWD670" s="167"/>
      <c r="JWE670" s="167"/>
      <c r="JWF670" s="167"/>
      <c r="JWG670" s="167"/>
      <c r="JWH670" s="167"/>
      <c r="JWI670" s="167"/>
      <c r="JWJ670" s="167"/>
      <c r="JWK670" s="167"/>
      <c r="JWL670" s="167"/>
      <c r="JWM670" s="167"/>
      <c r="JWN670" s="167"/>
      <c r="JWO670" s="167"/>
      <c r="JWP670" s="167"/>
      <c r="JWQ670" s="167"/>
      <c r="JWR670" s="167"/>
      <c r="JWS670" s="167"/>
      <c r="JWT670" s="167"/>
      <c r="JWU670" s="167"/>
      <c r="JWV670" s="167"/>
      <c r="JWW670" s="167"/>
      <c r="JWX670" s="167"/>
      <c r="JWY670" s="167"/>
      <c r="JWZ670" s="167"/>
      <c r="JXA670" s="167"/>
      <c r="JXB670" s="167"/>
      <c r="JXC670" s="167"/>
      <c r="JXD670" s="167"/>
      <c r="JXE670" s="167"/>
      <c r="JXF670" s="167"/>
      <c r="JXG670" s="167"/>
      <c r="JXH670" s="167"/>
      <c r="JXI670" s="167"/>
      <c r="JXJ670" s="167"/>
      <c r="JXK670" s="167"/>
      <c r="JXL670" s="167"/>
      <c r="JXM670" s="167"/>
      <c r="JXN670" s="167"/>
      <c r="JXO670" s="167"/>
      <c r="JXP670" s="167"/>
      <c r="JXQ670" s="167"/>
      <c r="JXR670" s="167"/>
      <c r="JXS670" s="167"/>
      <c r="JXT670" s="167"/>
      <c r="JXU670" s="167"/>
      <c r="JXV670" s="167"/>
      <c r="JXW670" s="167"/>
      <c r="JXX670" s="167"/>
      <c r="JXY670" s="167"/>
      <c r="JXZ670" s="167"/>
      <c r="JYA670" s="167"/>
      <c r="JYB670" s="167"/>
      <c r="JYC670" s="167"/>
      <c r="JYD670" s="167"/>
      <c r="JYE670" s="167"/>
      <c r="JYF670" s="167"/>
      <c r="JYG670" s="167"/>
      <c r="JYH670" s="167"/>
      <c r="JYI670" s="167"/>
      <c r="JYJ670" s="167"/>
      <c r="JYK670" s="167"/>
      <c r="JYL670" s="167"/>
      <c r="JYM670" s="167"/>
      <c r="JYN670" s="167"/>
      <c r="JYO670" s="167"/>
      <c r="JYP670" s="167"/>
      <c r="JYQ670" s="167"/>
      <c r="JYR670" s="167"/>
      <c r="JYS670" s="167"/>
      <c r="JYT670" s="167"/>
      <c r="JYU670" s="167"/>
      <c r="JYV670" s="167"/>
      <c r="JYW670" s="167"/>
      <c r="JYX670" s="167"/>
      <c r="JYY670" s="167"/>
      <c r="JYZ670" s="167"/>
      <c r="JZA670" s="167"/>
      <c r="JZB670" s="167"/>
      <c r="JZC670" s="167"/>
      <c r="JZD670" s="167"/>
      <c r="JZE670" s="167"/>
      <c r="JZF670" s="167"/>
      <c r="JZG670" s="167"/>
      <c r="JZH670" s="167"/>
      <c r="JZI670" s="167"/>
      <c r="JZJ670" s="167"/>
      <c r="JZK670" s="167"/>
      <c r="JZL670" s="167"/>
      <c r="JZM670" s="167"/>
      <c r="JZN670" s="167"/>
      <c r="JZO670" s="167"/>
      <c r="JZP670" s="167"/>
      <c r="JZQ670" s="167"/>
      <c r="JZR670" s="167"/>
      <c r="JZS670" s="167"/>
      <c r="JZT670" s="167"/>
      <c r="JZU670" s="167"/>
      <c r="JZV670" s="167"/>
      <c r="JZW670" s="167"/>
      <c r="JZX670" s="167"/>
      <c r="JZY670" s="167"/>
      <c r="JZZ670" s="167"/>
      <c r="KAA670" s="167"/>
      <c r="KAB670" s="167"/>
      <c r="KAC670" s="167"/>
      <c r="KAD670" s="167"/>
      <c r="KAE670" s="167"/>
      <c r="KAF670" s="167"/>
      <c r="KAG670" s="167"/>
      <c r="KAH670" s="167"/>
      <c r="KAI670" s="167"/>
      <c r="KAJ670" s="167"/>
      <c r="KAK670" s="167"/>
      <c r="KAL670" s="167"/>
      <c r="KAM670" s="167"/>
      <c r="KAN670" s="167"/>
      <c r="KAO670" s="167"/>
      <c r="KAP670" s="167"/>
      <c r="KAQ670" s="167"/>
      <c r="KAR670" s="167"/>
      <c r="KAS670" s="167"/>
      <c r="KAT670" s="167"/>
      <c r="KAU670" s="167"/>
      <c r="KAV670" s="167"/>
      <c r="KAW670" s="167"/>
      <c r="KAX670" s="167"/>
      <c r="KAY670" s="167"/>
      <c r="KAZ670" s="167"/>
      <c r="KBA670" s="167"/>
      <c r="KBB670" s="167"/>
      <c r="KBC670" s="167"/>
      <c r="KBD670" s="167"/>
      <c r="KBE670" s="167"/>
      <c r="KBF670" s="167"/>
      <c r="KBG670" s="167"/>
      <c r="KBH670" s="167"/>
      <c r="KBI670" s="167"/>
      <c r="KBJ670" s="167"/>
      <c r="KBK670" s="167"/>
      <c r="KBL670" s="167"/>
      <c r="KBM670" s="167"/>
      <c r="KBN670" s="167"/>
      <c r="KBO670" s="167"/>
      <c r="KBP670" s="167"/>
      <c r="KBQ670" s="167"/>
      <c r="KBR670" s="167"/>
      <c r="KBS670" s="167"/>
      <c r="KBT670" s="167"/>
      <c r="KBU670" s="167"/>
      <c r="KBV670" s="167"/>
      <c r="KBW670" s="167"/>
      <c r="KBX670" s="167"/>
      <c r="KBY670" s="167"/>
      <c r="KBZ670" s="167"/>
      <c r="KCA670" s="167"/>
      <c r="KCB670" s="167"/>
      <c r="KCC670" s="167"/>
      <c r="KCD670" s="167"/>
      <c r="KCE670" s="167"/>
      <c r="KCF670" s="167"/>
      <c r="KCG670" s="167"/>
      <c r="KCH670" s="167"/>
      <c r="KCI670" s="167"/>
      <c r="KCJ670" s="167"/>
      <c r="KCK670" s="167"/>
      <c r="KCL670" s="167"/>
      <c r="KCM670" s="167"/>
      <c r="KCN670" s="167"/>
      <c r="KCO670" s="167"/>
      <c r="KCP670" s="167"/>
      <c r="KCQ670" s="167"/>
      <c r="KCR670" s="167"/>
      <c r="KCS670" s="167"/>
      <c r="KCT670" s="167"/>
      <c r="KCU670" s="167"/>
      <c r="KCV670" s="167"/>
      <c r="KCW670" s="167"/>
      <c r="KCX670" s="167"/>
      <c r="KCY670" s="167"/>
      <c r="KCZ670" s="167"/>
      <c r="KDA670" s="167"/>
      <c r="KDB670" s="167"/>
      <c r="KDC670" s="167"/>
      <c r="KDD670" s="167"/>
      <c r="KDE670" s="167"/>
      <c r="KDF670" s="167"/>
      <c r="KDG670" s="167"/>
      <c r="KDH670" s="167"/>
      <c r="KDI670" s="167"/>
      <c r="KDJ670" s="167"/>
      <c r="KDK670" s="167"/>
      <c r="KDL670" s="167"/>
      <c r="KDM670" s="167"/>
      <c r="KDN670" s="167"/>
      <c r="KDO670" s="167"/>
      <c r="KDP670" s="167"/>
      <c r="KDQ670" s="167"/>
      <c r="KDR670" s="167"/>
      <c r="KDS670" s="167"/>
      <c r="KDT670" s="167"/>
      <c r="KDU670" s="167"/>
      <c r="KDV670" s="167"/>
      <c r="KDW670" s="167"/>
      <c r="KDX670" s="167"/>
      <c r="KDY670" s="167"/>
      <c r="KDZ670" s="167"/>
      <c r="KEA670" s="167"/>
      <c r="KEB670" s="167"/>
      <c r="KEC670" s="167"/>
      <c r="KED670" s="167"/>
      <c r="KEE670" s="167"/>
      <c r="KEF670" s="167"/>
      <c r="KEG670" s="167"/>
      <c r="KEH670" s="167"/>
      <c r="KEI670" s="167"/>
      <c r="KEJ670" s="167"/>
      <c r="KEK670" s="167"/>
      <c r="KEL670" s="167"/>
      <c r="KEM670" s="167"/>
      <c r="KEN670" s="167"/>
      <c r="KEO670" s="167"/>
      <c r="KEP670" s="167"/>
      <c r="KEQ670" s="167"/>
      <c r="KER670" s="167"/>
      <c r="KES670" s="167"/>
      <c r="KET670" s="167"/>
      <c r="KEU670" s="167"/>
      <c r="KEV670" s="167"/>
      <c r="KEW670" s="167"/>
      <c r="KEX670" s="167"/>
      <c r="KEY670" s="167"/>
      <c r="KEZ670" s="167"/>
      <c r="KFA670" s="167"/>
      <c r="KFB670" s="167"/>
      <c r="KFC670" s="167"/>
      <c r="KFD670" s="167"/>
      <c r="KFE670" s="167"/>
      <c r="KFF670" s="167"/>
      <c r="KFG670" s="167"/>
      <c r="KFH670" s="167"/>
      <c r="KFI670" s="167"/>
      <c r="KFJ670" s="167"/>
      <c r="KFK670" s="167"/>
      <c r="KFL670" s="167"/>
      <c r="KFM670" s="167"/>
      <c r="KFN670" s="167"/>
      <c r="KFO670" s="167"/>
      <c r="KFP670" s="167"/>
      <c r="KFQ670" s="167"/>
      <c r="KFR670" s="167"/>
      <c r="KFS670" s="167"/>
      <c r="KFT670" s="167"/>
      <c r="KFU670" s="167"/>
      <c r="KFV670" s="167"/>
      <c r="KFW670" s="167"/>
      <c r="KFX670" s="167"/>
      <c r="KFY670" s="167"/>
      <c r="KFZ670" s="167"/>
      <c r="KGA670" s="167"/>
      <c r="KGB670" s="167"/>
      <c r="KGC670" s="167"/>
      <c r="KGD670" s="167"/>
      <c r="KGE670" s="167"/>
      <c r="KGF670" s="167"/>
      <c r="KGG670" s="167"/>
      <c r="KGH670" s="167"/>
      <c r="KGI670" s="167"/>
      <c r="KGJ670" s="167"/>
      <c r="KGK670" s="167"/>
      <c r="KGL670" s="167"/>
      <c r="KGM670" s="167"/>
      <c r="KGN670" s="167"/>
      <c r="KGO670" s="167"/>
      <c r="KGP670" s="167"/>
      <c r="KGQ670" s="167"/>
      <c r="KGR670" s="167"/>
      <c r="KGS670" s="167"/>
      <c r="KGT670" s="167"/>
      <c r="KGU670" s="167"/>
      <c r="KGV670" s="167"/>
      <c r="KGW670" s="167"/>
      <c r="KGX670" s="167"/>
      <c r="KGY670" s="167"/>
      <c r="KGZ670" s="167"/>
      <c r="KHA670" s="167"/>
      <c r="KHB670" s="167"/>
      <c r="KHC670" s="167"/>
      <c r="KHD670" s="167"/>
      <c r="KHE670" s="167"/>
      <c r="KHF670" s="167"/>
      <c r="KHG670" s="167"/>
      <c r="KHH670" s="167"/>
      <c r="KHI670" s="167"/>
      <c r="KHJ670" s="167"/>
      <c r="KHK670" s="167"/>
      <c r="KHL670" s="167"/>
      <c r="KHM670" s="167"/>
      <c r="KHN670" s="167"/>
      <c r="KHO670" s="167"/>
      <c r="KHP670" s="167"/>
      <c r="KHQ670" s="167"/>
      <c r="KHR670" s="167"/>
      <c r="KHS670" s="167"/>
      <c r="KHT670" s="167"/>
      <c r="KHU670" s="167"/>
      <c r="KHV670" s="167"/>
      <c r="KHW670" s="167"/>
      <c r="KHX670" s="167"/>
      <c r="KHY670" s="167"/>
      <c r="KHZ670" s="167"/>
      <c r="KIA670" s="167"/>
      <c r="KIB670" s="167"/>
      <c r="KIC670" s="167"/>
      <c r="KID670" s="167"/>
      <c r="KIE670" s="167"/>
      <c r="KIF670" s="167"/>
      <c r="KIG670" s="167"/>
      <c r="KIH670" s="167"/>
      <c r="KII670" s="167"/>
      <c r="KIJ670" s="167"/>
      <c r="KIK670" s="167"/>
      <c r="KIL670" s="167"/>
      <c r="KIM670" s="167"/>
      <c r="KIN670" s="167"/>
      <c r="KIO670" s="167"/>
      <c r="KIP670" s="167"/>
      <c r="KIQ670" s="167"/>
      <c r="KIR670" s="167"/>
      <c r="KIS670" s="167"/>
      <c r="KIT670" s="167"/>
      <c r="KIU670" s="167"/>
      <c r="KIV670" s="167"/>
      <c r="KIW670" s="167"/>
      <c r="KIX670" s="167"/>
      <c r="KIY670" s="167"/>
      <c r="KIZ670" s="167"/>
      <c r="KJA670" s="167"/>
      <c r="KJB670" s="167"/>
      <c r="KJC670" s="167"/>
      <c r="KJD670" s="167"/>
      <c r="KJE670" s="167"/>
      <c r="KJF670" s="167"/>
      <c r="KJG670" s="167"/>
      <c r="KJH670" s="167"/>
      <c r="KJI670" s="167"/>
      <c r="KJJ670" s="167"/>
      <c r="KJK670" s="167"/>
      <c r="KJL670" s="167"/>
      <c r="KJM670" s="167"/>
      <c r="KJN670" s="167"/>
      <c r="KJO670" s="167"/>
      <c r="KJP670" s="167"/>
      <c r="KJQ670" s="167"/>
      <c r="KJR670" s="167"/>
      <c r="KJS670" s="167"/>
      <c r="KJT670" s="167"/>
      <c r="KJU670" s="167"/>
      <c r="KJV670" s="167"/>
      <c r="KJW670" s="167"/>
      <c r="KJX670" s="167"/>
      <c r="KJY670" s="167"/>
      <c r="KJZ670" s="167"/>
      <c r="KKA670" s="167"/>
      <c r="KKB670" s="167"/>
      <c r="KKC670" s="167"/>
      <c r="KKD670" s="167"/>
      <c r="KKE670" s="167"/>
      <c r="KKF670" s="167"/>
      <c r="KKG670" s="167"/>
      <c r="KKH670" s="167"/>
      <c r="KKI670" s="167"/>
      <c r="KKJ670" s="167"/>
      <c r="KKK670" s="167"/>
      <c r="KKL670" s="167"/>
      <c r="KKM670" s="167"/>
      <c r="KKN670" s="167"/>
      <c r="KKO670" s="167"/>
      <c r="KKP670" s="167"/>
      <c r="KKQ670" s="167"/>
      <c r="KKR670" s="167"/>
      <c r="KKS670" s="167"/>
      <c r="KKT670" s="167"/>
      <c r="KKU670" s="167"/>
      <c r="KKV670" s="167"/>
      <c r="KKW670" s="167"/>
      <c r="KKX670" s="167"/>
      <c r="KKY670" s="167"/>
      <c r="KKZ670" s="167"/>
      <c r="KLA670" s="167"/>
      <c r="KLB670" s="167"/>
      <c r="KLC670" s="167"/>
      <c r="KLD670" s="167"/>
      <c r="KLE670" s="167"/>
      <c r="KLF670" s="167"/>
      <c r="KLG670" s="167"/>
      <c r="KLH670" s="167"/>
      <c r="KLI670" s="167"/>
      <c r="KLJ670" s="167"/>
      <c r="KLK670" s="167"/>
      <c r="KLL670" s="167"/>
      <c r="KLM670" s="167"/>
      <c r="KLN670" s="167"/>
      <c r="KLO670" s="167"/>
      <c r="KLP670" s="167"/>
      <c r="KLQ670" s="167"/>
      <c r="KLR670" s="167"/>
      <c r="KLS670" s="167"/>
      <c r="KLT670" s="167"/>
      <c r="KLU670" s="167"/>
      <c r="KLV670" s="167"/>
      <c r="KLW670" s="167"/>
      <c r="KLX670" s="167"/>
      <c r="KLY670" s="167"/>
      <c r="KLZ670" s="167"/>
      <c r="KMA670" s="167"/>
      <c r="KMB670" s="167"/>
      <c r="KMC670" s="167"/>
      <c r="KMD670" s="167"/>
      <c r="KME670" s="167"/>
      <c r="KMF670" s="167"/>
      <c r="KMG670" s="167"/>
      <c r="KMH670" s="167"/>
      <c r="KMI670" s="167"/>
      <c r="KMJ670" s="167"/>
      <c r="KMK670" s="167"/>
      <c r="KML670" s="167"/>
      <c r="KMM670" s="167"/>
      <c r="KMN670" s="167"/>
      <c r="KMO670" s="167"/>
      <c r="KMP670" s="167"/>
      <c r="KMQ670" s="167"/>
      <c r="KMR670" s="167"/>
      <c r="KMS670" s="167"/>
      <c r="KMT670" s="167"/>
      <c r="KMU670" s="167"/>
      <c r="KMV670" s="167"/>
      <c r="KMW670" s="167"/>
      <c r="KMX670" s="167"/>
      <c r="KMY670" s="167"/>
      <c r="KMZ670" s="167"/>
      <c r="KNA670" s="167"/>
      <c r="KNB670" s="167"/>
      <c r="KNC670" s="167"/>
      <c r="KND670" s="167"/>
      <c r="KNE670" s="167"/>
      <c r="KNF670" s="167"/>
      <c r="KNG670" s="167"/>
      <c r="KNH670" s="167"/>
      <c r="KNI670" s="167"/>
      <c r="KNJ670" s="167"/>
      <c r="KNK670" s="167"/>
      <c r="KNL670" s="167"/>
      <c r="KNM670" s="167"/>
      <c r="KNN670" s="167"/>
      <c r="KNO670" s="167"/>
      <c r="KNP670" s="167"/>
      <c r="KNQ670" s="167"/>
      <c r="KNR670" s="167"/>
      <c r="KNS670" s="167"/>
      <c r="KNT670" s="167"/>
      <c r="KNU670" s="167"/>
      <c r="KNV670" s="167"/>
      <c r="KNW670" s="167"/>
      <c r="KNX670" s="167"/>
      <c r="KNY670" s="167"/>
      <c r="KNZ670" s="167"/>
      <c r="KOA670" s="167"/>
      <c r="KOB670" s="167"/>
      <c r="KOC670" s="167"/>
      <c r="KOD670" s="167"/>
      <c r="KOE670" s="167"/>
      <c r="KOF670" s="167"/>
      <c r="KOG670" s="167"/>
      <c r="KOH670" s="167"/>
      <c r="KOI670" s="167"/>
      <c r="KOJ670" s="167"/>
      <c r="KOK670" s="167"/>
      <c r="KOL670" s="167"/>
      <c r="KOM670" s="167"/>
      <c r="KON670" s="167"/>
      <c r="KOO670" s="167"/>
      <c r="KOP670" s="167"/>
      <c r="KOQ670" s="167"/>
      <c r="KOR670" s="167"/>
      <c r="KOS670" s="167"/>
      <c r="KOT670" s="167"/>
      <c r="KOU670" s="167"/>
      <c r="KOV670" s="167"/>
      <c r="KOW670" s="167"/>
      <c r="KOX670" s="167"/>
      <c r="KOY670" s="167"/>
      <c r="KOZ670" s="167"/>
      <c r="KPA670" s="167"/>
      <c r="KPB670" s="167"/>
      <c r="KPC670" s="167"/>
      <c r="KPD670" s="167"/>
      <c r="KPE670" s="167"/>
      <c r="KPF670" s="167"/>
      <c r="KPG670" s="167"/>
      <c r="KPH670" s="167"/>
      <c r="KPI670" s="167"/>
      <c r="KPJ670" s="167"/>
      <c r="KPK670" s="167"/>
      <c r="KPL670" s="167"/>
      <c r="KPM670" s="167"/>
      <c r="KPN670" s="167"/>
      <c r="KPO670" s="167"/>
      <c r="KPP670" s="167"/>
      <c r="KPQ670" s="167"/>
      <c r="KPR670" s="167"/>
      <c r="KPS670" s="167"/>
      <c r="KPT670" s="167"/>
      <c r="KPU670" s="167"/>
      <c r="KPV670" s="167"/>
      <c r="KPW670" s="167"/>
      <c r="KPX670" s="167"/>
      <c r="KPY670" s="167"/>
      <c r="KPZ670" s="167"/>
      <c r="KQA670" s="167"/>
      <c r="KQB670" s="167"/>
      <c r="KQC670" s="167"/>
      <c r="KQD670" s="167"/>
      <c r="KQE670" s="167"/>
      <c r="KQF670" s="167"/>
      <c r="KQG670" s="167"/>
      <c r="KQH670" s="167"/>
      <c r="KQI670" s="167"/>
      <c r="KQJ670" s="167"/>
      <c r="KQK670" s="167"/>
      <c r="KQL670" s="167"/>
      <c r="KQM670" s="167"/>
      <c r="KQN670" s="167"/>
      <c r="KQO670" s="167"/>
      <c r="KQP670" s="167"/>
      <c r="KQQ670" s="167"/>
      <c r="KQR670" s="167"/>
      <c r="KQS670" s="167"/>
      <c r="KQT670" s="167"/>
      <c r="KQU670" s="167"/>
      <c r="KQV670" s="167"/>
      <c r="KQW670" s="167"/>
      <c r="KQX670" s="167"/>
      <c r="KQY670" s="167"/>
      <c r="KQZ670" s="167"/>
      <c r="KRA670" s="167"/>
      <c r="KRB670" s="167"/>
      <c r="KRC670" s="167"/>
      <c r="KRD670" s="167"/>
      <c r="KRE670" s="167"/>
      <c r="KRF670" s="167"/>
      <c r="KRG670" s="167"/>
      <c r="KRH670" s="167"/>
      <c r="KRI670" s="167"/>
      <c r="KRJ670" s="167"/>
      <c r="KRK670" s="167"/>
      <c r="KRL670" s="167"/>
      <c r="KRM670" s="167"/>
      <c r="KRN670" s="167"/>
      <c r="KRO670" s="167"/>
      <c r="KRP670" s="167"/>
      <c r="KRQ670" s="167"/>
      <c r="KRR670" s="167"/>
      <c r="KRS670" s="167"/>
      <c r="KRT670" s="167"/>
      <c r="KRU670" s="167"/>
      <c r="KRV670" s="167"/>
      <c r="KRW670" s="167"/>
      <c r="KRX670" s="167"/>
      <c r="KRY670" s="167"/>
      <c r="KRZ670" s="167"/>
      <c r="KSA670" s="167"/>
      <c r="KSB670" s="167"/>
      <c r="KSC670" s="167"/>
      <c r="KSD670" s="167"/>
      <c r="KSE670" s="167"/>
      <c r="KSF670" s="167"/>
      <c r="KSG670" s="167"/>
      <c r="KSH670" s="167"/>
      <c r="KSI670" s="167"/>
      <c r="KSJ670" s="167"/>
      <c r="KSK670" s="167"/>
      <c r="KSL670" s="167"/>
      <c r="KSM670" s="167"/>
      <c r="KSN670" s="167"/>
      <c r="KSO670" s="167"/>
      <c r="KSP670" s="167"/>
      <c r="KSQ670" s="167"/>
      <c r="KSR670" s="167"/>
      <c r="KSS670" s="167"/>
      <c r="KST670" s="167"/>
      <c r="KSU670" s="167"/>
      <c r="KSV670" s="167"/>
      <c r="KSW670" s="167"/>
      <c r="KSX670" s="167"/>
      <c r="KSY670" s="167"/>
      <c r="KSZ670" s="167"/>
      <c r="KTA670" s="167"/>
      <c r="KTB670" s="167"/>
      <c r="KTC670" s="167"/>
      <c r="KTD670" s="167"/>
      <c r="KTE670" s="167"/>
      <c r="KTF670" s="167"/>
      <c r="KTG670" s="167"/>
      <c r="KTH670" s="167"/>
      <c r="KTI670" s="167"/>
      <c r="KTJ670" s="167"/>
      <c r="KTK670" s="167"/>
      <c r="KTL670" s="167"/>
      <c r="KTM670" s="167"/>
      <c r="KTN670" s="167"/>
      <c r="KTO670" s="167"/>
      <c r="KTP670" s="167"/>
      <c r="KTQ670" s="167"/>
      <c r="KTR670" s="167"/>
      <c r="KTS670" s="167"/>
      <c r="KTT670" s="167"/>
      <c r="KTU670" s="167"/>
      <c r="KTV670" s="167"/>
      <c r="KTW670" s="167"/>
      <c r="KTX670" s="167"/>
      <c r="KTY670" s="167"/>
      <c r="KTZ670" s="167"/>
      <c r="KUA670" s="167"/>
      <c r="KUB670" s="167"/>
      <c r="KUC670" s="167"/>
      <c r="KUD670" s="167"/>
      <c r="KUE670" s="167"/>
      <c r="KUF670" s="167"/>
      <c r="KUG670" s="167"/>
      <c r="KUH670" s="167"/>
      <c r="KUI670" s="167"/>
      <c r="KUJ670" s="167"/>
      <c r="KUK670" s="167"/>
      <c r="KUL670" s="167"/>
      <c r="KUM670" s="167"/>
      <c r="KUN670" s="167"/>
      <c r="KUO670" s="167"/>
      <c r="KUP670" s="167"/>
      <c r="KUQ670" s="167"/>
      <c r="KUR670" s="167"/>
      <c r="KUS670" s="167"/>
      <c r="KUT670" s="167"/>
      <c r="KUU670" s="167"/>
      <c r="KUV670" s="167"/>
      <c r="KUW670" s="167"/>
      <c r="KUX670" s="167"/>
      <c r="KUY670" s="167"/>
      <c r="KUZ670" s="167"/>
      <c r="KVA670" s="167"/>
      <c r="KVB670" s="167"/>
      <c r="KVC670" s="167"/>
      <c r="KVD670" s="167"/>
      <c r="KVE670" s="167"/>
      <c r="KVF670" s="167"/>
      <c r="KVG670" s="167"/>
      <c r="KVH670" s="167"/>
      <c r="KVI670" s="167"/>
      <c r="KVJ670" s="167"/>
      <c r="KVK670" s="167"/>
      <c r="KVL670" s="167"/>
      <c r="KVM670" s="167"/>
      <c r="KVN670" s="167"/>
      <c r="KVO670" s="167"/>
      <c r="KVP670" s="167"/>
      <c r="KVQ670" s="167"/>
      <c r="KVR670" s="167"/>
      <c r="KVS670" s="167"/>
      <c r="KVT670" s="167"/>
      <c r="KVU670" s="167"/>
      <c r="KVV670" s="167"/>
      <c r="KVW670" s="167"/>
      <c r="KVX670" s="167"/>
      <c r="KVY670" s="167"/>
      <c r="KVZ670" s="167"/>
      <c r="KWA670" s="167"/>
      <c r="KWB670" s="167"/>
      <c r="KWC670" s="167"/>
      <c r="KWD670" s="167"/>
      <c r="KWE670" s="167"/>
      <c r="KWF670" s="167"/>
      <c r="KWG670" s="167"/>
      <c r="KWH670" s="167"/>
      <c r="KWI670" s="167"/>
      <c r="KWJ670" s="167"/>
      <c r="KWK670" s="167"/>
      <c r="KWL670" s="167"/>
      <c r="KWM670" s="167"/>
      <c r="KWN670" s="167"/>
      <c r="KWO670" s="167"/>
      <c r="KWP670" s="167"/>
      <c r="KWQ670" s="167"/>
      <c r="KWR670" s="167"/>
      <c r="KWS670" s="167"/>
      <c r="KWT670" s="167"/>
      <c r="KWU670" s="167"/>
      <c r="KWV670" s="167"/>
      <c r="KWW670" s="167"/>
      <c r="KWX670" s="167"/>
      <c r="KWY670" s="167"/>
      <c r="KWZ670" s="167"/>
      <c r="KXA670" s="167"/>
      <c r="KXB670" s="167"/>
      <c r="KXC670" s="167"/>
      <c r="KXD670" s="167"/>
      <c r="KXE670" s="167"/>
      <c r="KXF670" s="167"/>
      <c r="KXG670" s="167"/>
      <c r="KXH670" s="167"/>
      <c r="KXI670" s="167"/>
      <c r="KXJ670" s="167"/>
      <c r="KXK670" s="167"/>
      <c r="KXL670" s="167"/>
      <c r="KXM670" s="167"/>
      <c r="KXN670" s="167"/>
      <c r="KXO670" s="167"/>
      <c r="KXP670" s="167"/>
      <c r="KXQ670" s="167"/>
      <c r="KXR670" s="167"/>
      <c r="KXS670" s="167"/>
      <c r="KXT670" s="167"/>
      <c r="KXU670" s="167"/>
      <c r="KXV670" s="167"/>
      <c r="KXW670" s="167"/>
      <c r="KXX670" s="167"/>
      <c r="KXY670" s="167"/>
      <c r="KXZ670" s="167"/>
      <c r="KYA670" s="167"/>
      <c r="KYB670" s="167"/>
      <c r="KYC670" s="167"/>
      <c r="KYD670" s="167"/>
      <c r="KYE670" s="167"/>
      <c r="KYF670" s="167"/>
      <c r="KYG670" s="167"/>
      <c r="KYH670" s="167"/>
      <c r="KYI670" s="167"/>
      <c r="KYJ670" s="167"/>
      <c r="KYK670" s="167"/>
      <c r="KYL670" s="167"/>
      <c r="KYM670" s="167"/>
      <c r="KYN670" s="167"/>
      <c r="KYO670" s="167"/>
      <c r="KYP670" s="167"/>
      <c r="KYQ670" s="167"/>
      <c r="KYR670" s="167"/>
      <c r="KYS670" s="167"/>
      <c r="KYT670" s="167"/>
      <c r="KYU670" s="167"/>
      <c r="KYV670" s="167"/>
      <c r="KYW670" s="167"/>
      <c r="KYX670" s="167"/>
      <c r="KYY670" s="167"/>
      <c r="KYZ670" s="167"/>
      <c r="KZA670" s="167"/>
      <c r="KZB670" s="167"/>
      <c r="KZC670" s="167"/>
      <c r="KZD670" s="167"/>
      <c r="KZE670" s="167"/>
      <c r="KZF670" s="167"/>
      <c r="KZG670" s="167"/>
      <c r="KZH670" s="167"/>
      <c r="KZI670" s="167"/>
      <c r="KZJ670" s="167"/>
      <c r="KZK670" s="167"/>
      <c r="KZL670" s="167"/>
      <c r="KZM670" s="167"/>
      <c r="KZN670" s="167"/>
      <c r="KZO670" s="167"/>
      <c r="KZP670" s="167"/>
      <c r="KZQ670" s="167"/>
      <c r="KZR670" s="167"/>
      <c r="KZS670" s="167"/>
      <c r="KZT670" s="167"/>
      <c r="KZU670" s="167"/>
      <c r="KZV670" s="167"/>
      <c r="KZW670" s="167"/>
      <c r="KZX670" s="167"/>
      <c r="KZY670" s="167"/>
      <c r="KZZ670" s="167"/>
      <c r="LAA670" s="167"/>
      <c r="LAB670" s="167"/>
      <c r="LAC670" s="167"/>
      <c r="LAD670" s="167"/>
      <c r="LAE670" s="167"/>
      <c r="LAF670" s="167"/>
      <c r="LAG670" s="167"/>
      <c r="LAH670" s="167"/>
      <c r="LAI670" s="167"/>
      <c r="LAJ670" s="167"/>
      <c r="LAK670" s="167"/>
      <c r="LAL670" s="167"/>
      <c r="LAM670" s="167"/>
      <c r="LAN670" s="167"/>
      <c r="LAO670" s="167"/>
      <c r="LAP670" s="167"/>
      <c r="LAQ670" s="167"/>
      <c r="LAR670" s="167"/>
      <c r="LAS670" s="167"/>
      <c r="LAT670" s="167"/>
      <c r="LAU670" s="167"/>
      <c r="LAV670" s="167"/>
      <c r="LAW670" s="167"/>
      <c r="LAX670" s="167"/>
      <c r="LAY670" s="167"/>
      <c r="LAZ670" s="167"/>
      <c r="LBA670" s="167"/>
      <c r="LBB670" s="167"/>
      <c r="LBC670" s="167"/>
      <c r="LBD670" s="167"/>
      <c r="LBE670" s="167"/>
      <c r="LBF670" s="167"/>
      <c r="LBG670" s="167"/>
      <c r="LBH670" s="167"/>
      <c r="LBI670" s="167"/>
      <c r="LBJ670" s="167"/>
      <c r="LBK670" s="167"/>
      <c r="LBL670" s="167"/>
      <c r="LBM670" s="167"/>
      <c r="LBN670" s="167"/>
      <c r="LBO670" s="167"/>
      <c r="LBP670" s="167"/>
      <c r="LBQ670" s="167"/>
      <c r="LBR670" s="167"/>
      <c r="LBS670" s="167"/>
      <c r="LBT670" s="167"/>
      <c r="LBU670" s="167"/>
      <c r="LBV670" s="167"/>
      <c r="LBW670" s="167"/>
      <c r="LBX670" s="167"/>
      <c r="LBY670" s="167"/>
      <c r="LBZ670" s="167"/>
      <c r="LCA670" s="167"/>
      <c r="LCB670" s="167"/>
      <c r="LCC670" s="167"/>
      <c r="LCD670" s="167"/>
      <c r="LCE670" s="167"/>
      <c r="LCF670" s="167"/>
      <c r="LCG670" s="167"/>
      <c r="LCH670" s="167"/>
      <c r="LCI670" s="167"/>
      <c r="LCJ670" s="167"/>
      <c r="LCK670" s="167"/>
      <c r="LCL670" s="167"/>
      <c r="LCM670" s="167"/>
      <c r="LCN670" s="167"/>
      <c r="LCO670" s="167"/>
      <c r="LCP670" s="167"/>
      <c r="LCQ670" s="167"/>
      <c r="LCR670" s="167"/>
      <c r="LCS670" s="167"/>
      <c r="LCT670" s="167"/>
      <c r="LCU670" s="167"/>
      <c r="LCV670" s="167"/>
      <c r="LCW670" s="167"/>
      <c r="LCX670" s="167"/>
      <c r="LCY670" s="167"/>
      <c r="LCZ670" s="167"/>
      <c r="LDA670" s="167"/>
      <c r="LDB670" s="167"/>
      <c r="LDC670" s="167"/>
      <c r="LDD670" s="167"/>
      <c r="LDE670" s="167"/>
      <c r="LDF670" s="167"/>
      <c r="LDG670" s="167"/>
      <c r="LDH670" s="167"/>
      <c r="LDI670" s="167"/>
      <c r="LDJ670" s="167"/>
      <c r="LDK670" s="167"/>
      <c r="LDL670" s="167"/>
      <c r="LDM670" s="167"/>
      <c r="LDN670" s="167"/>
      <c r="LDO670" s="167"/>
      <c r="LDP670" s="167"/>
      <c r="LDQ670" s="167"/>
      <c r="LDR670" s="167"/>
      <c r="LDS670" s="167"/>
      <c r="LDT670" s="167"/>
      <c r="LDU670" s="167"/>
      <c r="LDV670" s="167"/>
      <c r="LDW670" s="167"/>
      <c r="LDX670" s="167"/>
      <c r="LDY670" s="167"/>
      <c r="LDZ670" s="167"/>
      <c r="LEA670" s="167"/>
      <c r="LEB670" s="167"/>
      <c r="LEC670" s="167"/>
      <c r="LED670" s="167"/>
      <c r="LEE670" s="167"/>
      <c r="LEF670" s="167"/>
      <c r="LEG670" s="167"/>
      <c r="LEH670" s="167"/>
      <c r="LEI670" s="167"/>
      <c r="LEJ670" s="167"/>
      <c r="LEK670" s="167"/>
      <c r="LEL670" s="167"/>
      <c r="LEM670" s="167"/>
      <c r="LEN670" s="167"/>
      <c r="LEO670" s="167"/>
      <c r="LEP670" s="167"/>
      <c r="LEQ670" s="167"/>
      <c r="LER670" s="167"/>
      <c r="LES670" s="167"/>
      <c r="LET670" s="167"/>
      <c r="LEU670" s="167"/>
      <c r="LEV670" s="167"/>
      <c r="LEW670" s="167"/>
      <c r="LEX670" s="167"/>
      <c r="LEY670" s="167"/>
      <c r="LEZ670" s="167"/>
      <c r="LFA670" s="167"/>
      <c r="LFB670" s="167"/>
      <c r="LFC670" s="167"/>
      <c r="LFD670" s="167"/>
      <c r="LFE670" s="167"/>
      <c r="LFF670" s="167"/>
      <c r="LFG670" s="167"/>
      <c r="LFH670" s="167"/>
      <c r="LFI670" s="167"/>
      <c r="LFJ670" s="167"/>
      <c r="LFK670" s="167"/>
      <c r="LFL670" s="167"/>
      <c r="LFM670" s="167"/>
      <c r="LFN670" s="167"/>
      <c r="LFO670" s="167"/>
      <c r="LFP670" s="167"/>
      <c r="LFQ670" s="167"/>
      <c r="LFR670" s="167"/>
      <c r="LFS670" s="167"/>
      <c r="LFT670" s="167"/>
      <c r="LFU670" s="167"/>
      <c r="LFV670" s="167"/>
      <c r="LFW670" s="167"/>
      <c r="LFX670" s="167"/>
      <c r="LFY670" s="167"/>
      <c r="LFZ670" s="167"/>
      <c r="LGA670" s="167"/>
      <c r="LGB670" s="167"/>
      <c r="LGC670" s="167"/>
      <c r="LGD670" s="167"/>
      <c r="LGE670" s="167"/>
      <c r="LGF670" s="167"/>
      <c r="LGG670" s="167"/>
      <c r="LGH670" s="167"/>
      <c r="LGI670" s="167"/>
      <c r="LGJ670" s="167"/>
      <c r="LGK670" s="167"/>
      <c r="LGL670" s="167"/>
      <c r="LGM670" s="167"/>
      <c r="LGN670" s="167"/>
      <c r="LGO670" s="167"/>
      <c r="LGP670" s="167"/>
      <c r="LGQ670" s="167"/>
      <c r="LGR670" s="167"/>
      <c r="LGS670" s="167"/>
      <c r="LGT670" s="167"/>
      <c r="LGU670" s="167"/>
      <c r="LGV670" s="167"/>
      <c r="LGW670" s="167"/>
      <c r="LGX670" s="167"/>
      <c r="LGY670" s="167"/>
      <c r="LGZ670" s="167"/>
      <c r="LHA670" s="167"/>
      <c r="LHB670" s="167"/>
      <c r="LHC670" s="167"/>
      <c r="LHD670" s="167"/>
      <c r="LHE670" s="167"/>
      <c r="LHF670" s="167"/>
      <c r="LHG670" s="167"/>
      <c r="LHH670" s="167"/>
      <c r="LHI670" s="167"/>
      <c r="LHJ670" s="167"/>
      <c r="LHK670" s="167"/>
      <c r="LHL670" s="167"/>
      <c r="LHM670" s="167"/>
      <c r="LHN670" s="167"/>
      <c r="LHO670" s="167"/>
      <c r="LHP670" s="167"/>
      <c r="LHQ670" s="167"/>
      <c r="LHR670" s="167"/>
      <c r="LHS670" s="167"/>
      <c r="LHT670" s="167"/>
      <c r="LHU670" s="167"/>
      <c r="LHV670" s="167"/>
      <c r="LHW670" s="167"/>
      <c r="LHX670" s="167"/>
      <c r="LHY670" s="167"/>
      <c r="LHZ670" s="167"/>
      <c r="LIA670" s="167"/>
      <c r="LIB670" s="167"/>
      <c r="LIC670" s="167"/>
      <c r="LID670" s="167"/>
      <c r="LIE670" s="167"/>
      <c r="LIF670" s="167"/>
      <c r="LIG670" s="167"/>
      <c r="LIH670" s="167"/>
      <c r="LII670" s="167"/>
      <c r="LIJ670" s="167"/>
      <c r="LIK670" s="167"/>
      <c r="LIL670" s="167"/>
      <c r="LIM670" s="167"/>
      <c r="LIN670" s="167"/>
      <c r="LIO670" s="167"/>
      <c r="LIP670" s="167"/>
      <c r="LIQ670" s="167"/>
      <c r="LIR670" s="167"/>
      <c r="LIS670" s="167"/>
      <c r="LIT670" s="167"/>
      <c r="LIU670" s="167"/>
      <c r="LIV670" s="167"/>
      <c r="LIW670" s="167"/>
      <c r="LIX670" s="167"/>
      <c r="LIY670" s="167"/>
      <c r="LIZ670" s="167"/>
      <c r="LJA670" s="167"/>
      <c r="LJB670" s="167"/>
      <c r="LJC670" s="167"/>
      <c r="LJD670" s="167"/>
      <c r="LJE670" s="167"/>
      <c r="LJF670" s="167"/>
      <c r="LJG670" s="167"/>
      <c r="LJH670" s="167"/>
      <c r="LJI670" s="167"/>
      <c r="LJJ670" s="167"/>
      <c r="LJK670" s="167"/>
      <c r="LJL670" s="167"/>
      <c r="LJM670" s="167"/>
      <c r="LJN670" s="167"/>
      <c r="LJO670" s="167"/>
      <c r="LJP670" s="167"/>
      <c r="LJQ670" s="167"/>
      <c r="LJR670" s="167"/>
      <c r="LJS670" s="167"/>
      <c r="LJT670" s="167"/>
      <c r="LJU670" s="167"/>
      <c r="LJV670" s="167"/>
      <c r="LJW670" s="167"/>
      <c r="LJX670" s="167"/>
      <c r="LJY670" s="167"/>
      <c r="LJZ670" s="167"/>
      <c r="LKA670" s="167"/>
      <c r="LKB670" s="167"/>
      <c r="LKC670" s="167"/>
      <c r="LKD670" s="167"/>
      <c r="LKE670" s="167"/>
      <c r="LKF670" s="167"/>
      <c r="LKG670" s="167"/>
      <c r="LKH670" s="167"/>
      <c r="LKI670" s="167"/>
      <c r="LKJ670" s="167"/>
      <c r="LKK670" s="167"/>
      <c r="LKL670" s="167"/>
      <c r="LKM670" s="167"/>
      <c r="LKN670" s="167"/>
      <c r="LKO670" s="167"/>
      <c r="LKP670" s="167"/>
      <c r="LKQ670" s="167"/>
      <c r="LKR670" s="167"/>
      <c r="LKS670" s="167"/>
      <c r="LKT670" s="167"/>
      <c r="LKU670" s="167"/>
      <c r="LKV670" s="167"/>
      <c r="LKW670" s="167"/>
      <c r="LKX670" s="167"/>
      <c r="LKY670" s="167"/>
      <c r="LKZ670" s="167"/>
      <c r="LLA670" s="167"/>
      <c r="LLB670" s="167"/>
      <c r="LLC670" s="167"/>
      <c r="LLD670" s="167"/>
      <c r="LLE670" s="167"/>
      <c r="LLF670" s="167"/>
      <c r="LLG670" s="167"/>
      <c r="LLH670" s="167"/>
      <c r="LLI670" s="167"/>
      <c r="LLJ670" s="167"/>
      <c r="LLK670" s="167"/>
      <c r="LLL670" s="167"/>
      <c r="LLM670" s="167"/>
      <c r="LLN670" s="167"/>
      <c r="LLO670" s="167"/>
      <c r="LLP670" s="167"/>
      <c r="LLQ670" s="167"/>
      <c r="LLR670" s="167"/>
      <c r="LLS670" s="167"/>
      <c r="LLT670" s="167"/>
      <c r="LLU670" s="167"/>
      <c r="LLV670" s="167"/>
      <c r="LLW670" s="167"/>
      <c r="LLX670" s="167"/>
      <c r="LLY670" s="167"/>
      <c r="LLZ670" s="167"/>
      <c r="LMA670" s="167"/>
      <c r="LMB670" s="167"/>
      <c r="LMC670" s="167"/>
      <c r="LMD670" s="167"/>
      <c r="LME670" s="167"/>
      <c r="LMF670" s="167"/>
      <c r="LMG670" s="167"/>
      <c r="LMH670" s="167"/>
      <c r="LMI670" s="167"/>
      <c r="LMJ670" s="167"/>
      <c r="LMK670" s="167"/>
      <c r="LML670" s="167"/>
      <c r="LMM670" s="167"/>
      <c r="LMN670" s="167"/>
      <c r="LMO670" s="167"/>
      <c r="LMP670" s="167"/>
      <c r="LMQ670" s="167"/>
      <c r="LMR670" s="167"/>
      <c r="LMS670" s="167"/>
      <c r="LMT670" s="167"/>
      <c r="LMU670" s="167"/>
      <c r="LMV670" s="167"/>
      <c r="LMW670" s="167"/>
      <c r="LMX670" s="167"/>
      <c r="LMY670" s="167"/>
      <c r="LMZ670" s="167"/>
      <c r="LNA670" s="167"/>
      <c r="LNB670" s="167"/>
      <c r="LNC670" s="167"/>
      <c r="LND670" s="167"/>
      <c r="LNE670" s="167"/>
      <c r="LNF670" s="167"/>
      <c r="LNG670" s="167"/>
      <c r="LNH670" s="167"/>
      <c r="LNI670" s="167"/>
      <c r="LNJ670" s="167"/>
      <c r="LNK670" s="167"/>
      <c r="LNL670" s="167"/>
      <c r="LNM670" s="167"/>
      <c r="LNN670" s="167"/>
      <c r="LNO670" s="167"/>
      <c r="LNP670" s="167"/>
      <c r="LNQ670" s="167"/>
      <c r="LNR670" s="167"/>
      <c r="LNS670" s="167"/>
      <c r="LNT670" s="167"/>
      <c r="LNU670" s="167"/>
      <c r="LNV670" s="167"/>
      <c r="LNW670" s="167"/>
      <c r="LNX670" s="167"/>
      <c r="LNY670" s="167"/>
      <c r="LNZ670" s="167"/>
      <c r="LOA670" s="167"/>
      <c r="LOB670" s="167"/>
      <c r="LOC670" s="167"/>
      <c r="LOD670" s="167"/>
      <c r="LOE670" s="167"/>
      <c r="LOF670" s="167"/>
      <c r="LOG670" s="167"/>
      <c r="LOH670" s="167"/>
      <c r="LOI670" s="167"/>
      <c r="LOJ670" s="167"/>
      <c r="LOK670" s="167"/>
      <c r="LOL670" s="167"/>
      <c r="LOM670" s="167"/>
      <c r="LON670" s="167"/>
      <c r="LOO670" s="167"/>
      <c r="LOP670" s="167"/>
      <c r="LOQ670" s="167"/>
      <c r="LOR670" s="167"/>
      <c r="LOS670" s="167"/>
      <c r="LOT670" s="167"/>
      <c r="LOU670" s="167"/>
      <c r="LOV670" s="167"/>
      <c r="LOW670" s="167"/>
      <c r="LOX670" s="167"/>
      <c r="LOY670" s="167"/>
      <c r="LOZ670" s="167"/>
      <c r="LPA670" s="167"/>
      <c r="LPB670" s="167"/>
      <c r="LPC670" s="167"/>
      <c r="LPD670" s="167"/>
      <c r="LPE670" s="167"/>
      <c r="LPF670" s="167"/>
      <c r="LPG670" s="167"/>
      <c r="LPH670" s="167"/>
      <c r="LPI670" s="167"/>
      <c r="LPJ670" s="167"/>
      <c r="LPK670" s="167"/>
      <c r="LPL670" s="167"/>
      <c r="LPM670" s="167"/>
      <c r="LPN670" s="167"/>
      <c r="LPO670" s="167"/>
      <c r="LPP670" s="167"/>
      <c r="LPQ670" s="167"/>
      <c r="LPR670" s="167"/>
      <c r="LPS670" s="167"/>
      <c r="LPT670" s="167"/>
      <c r="LPU670" s="167"/>
      <c r="LPV670" s="167"/>
      <c r="LPW670" s="167"/>
      <c r="LPX670" s="167"/>
      <c r="LPY670" s="167"/>
      <c r="LPZ670" s="167"/>
      <c r="LQA670" s="167"/>
      <c r="LQB670" s="167"/>
      <c r="LQC670" s="167"/>
      <c r="LQD670" s="167"/>
      <c r="LQE670" s="167"/>
      <c r="LQF670" s="167"/>
      <c r="LQG670" s="167"/>
      <c r="LQH670" s="167"/>
      <c r="LQI670" s="167"/>
      <c r="LQJ670" s="167"/>
      <c r="LQK670" s="167"/>
      <c r="LQL670" s="167"/>
      <c r="LQM670" s="167"/>
      <c r="LQN670" s="167"/>
      <c r="LQO670" s="167"/>
      <c r="LQP670" s="167"/>
      <c r="LQQ670" s="167"/>
      <c r="LQR670" s="167"/>
      <c r="LQS670" s="167"/>
      <c r="LQT670" s="167"/>
      <c r="LQU670" s="167"/>
      <c r="LQV670" s="167"/>
      <c r="LQW670" s="167"/>
      <c r="LQX670" s="167"/>
      <c r="LQY670" s="167"/>
      <c r="LQZ670" s="167"/>
      <c r="LRA670" s="167"/>
      <c r="LRB670" s="167"/>
      <c r="LRC670" s="167"/>
      <c r="LRD670" s="167"/>
      <c r="LRE670" s="167"/>
      <c r="LRF670" s="167"/>
      <c r="LRG670" s="167"/>
      <c r="LRH670" s="167"/>
      <c r="LRI670" s="167"/>
      <c r="LRJ670" s="167"/>
      <c r="LRK670" s="167"/>
      <c r="LRL670" s="167"/>
      <c r="LRM670" s="167"/>
      <c r="LRN670" s="167"/>
      <c r="LRO670" s="167"/>
      <c r="LRP670" s="167"/>
      <c r="LRQ670" s="167"/>
      <c r="LRR670" s="167"/>
      <c r="LRS670" s="167"/>
      <c r="LRT670" s="167"/>
      <c r="LRU670" s="167"/>
      <c r="LRV670" s="167"/>
      <c r="LRW670" s="167"/>
      <c r="LRX670" s="167"/>
      <c r="LRY670" s="167"/>
      <c r="LRZ670" s="167"/>
      <c r="LSA670" s="167"/>
      <c r="LSB670" s="167"/>
      <c r="LSC670" s="167"/>
      <c r="LSD670" s="167"/>
      <c r="LSE670" s="167"/>
      <c r="LSF670" s="167"/>
      <c r="LSG670" s="167"/>
      <c r="LSH670" s="167"/>
      <c r="LSI670" s="167"/>
      <c r="LSJ670" s="167"/>
      <c r="LSK670" s="167"/>
      <c r="LSL670" s="167"/>
      <c r="LSM670" s="167"/>
      <c r="LSN670" s="167"/>
      <c r="LSO670" s="167"/>
      <c r="LSP670" s="167"/>
      <c r="LSQ670" s="167"/>
      <c r="LSR670" s="167"/>
      <c r="LSS670" s="167"/>
      <c r="LST670" s="167"/>
      <c r="LSU670" s="167"/>
      <c r="LSV670" s="167"/>
      <c r="LSW670" s="167"/>
      <c r="LSX670" s="167"/>
      <c r="LSY670" s="167"/>
      <c r="LSZ670" s="167"/>
      <c r="LTA670" s="167"/>
      <c r="LTB670" s="167"/>
      <c r="LTC670" s="167"/>
      <c r="LTD670" s="167"/>
      <c r="LTE670" s="167"/>
      <c r="LTF670" s="167"/>
      <c r="LTG670" s="167"/>
      <c r="LTH670" s="167"/>
      <c r="LTI670" s="167"/>
      <c r="LTJ670" s="167"/>
      <c r="LTK670" s="167"/>
      <c r="LTL670" s="167"/>
      <c r="LTM670" s="167"/>
      <c r="LTN670" s="167"/>
      <c r="LTO670" s="167"/>
      <c r="LTP670" s="167"/>
      <c r="LTQ670" s="167"/>
      <c r="LTR670" s="167"/>
      <c r="LTS670" s="167"/>
      <c r="LTT670" s="167"/>
      <c r="LTU670" s="167"/>
      <c r="LTV670" s="167"/>
      <c r="LTW670" s="167"/>
      <c r="LTX670" s="167"/>
      <c r="LTY670" s="167"/>
      <c r="LTZ670" s="167"/>
      <c r="LUA670" s="167"/>
      <c r="LUB670" s="167"/>
      <c r="LUC670" s="167"/>
      <c r="LUD670" s="167"/>
      <c r="LUE670" s="167"/>
      <c r="LUF670" s="167"/>
      <c r="LUG670" s="167"/>
      <c r="LUH670" s="167"/>
      <c r="LUI670" s="167"/>
      <c r="LUJ670" s="167"/>
      <c r="LUK670" s="167"/>
      <c r="LUL670" s="167"/>
      <c r="LUM670" s="167"/>
      <c r="LUN670" s="167"/>
      <c r="LUO670" s="167"/>
      <c r="LUP670" s="167"/>
      <c r="LUQ670" s="167"/>
      <c r="LUR670" s="167"/>
      <c r="LUS670" s="167"/>
      <c r="LUT670" s="167"/>
      <c r="LUU670" s="167"/>
      <c r="LUV670" s="167"/>
      <c r="LUW670" s="167"/>
      <c r="LUX670" s="167"/>
      <c r="LUY670" s="167"/>
      <c r="LUZ670" s="167"/>
      <c r="LVA670" s="167"/>
      <c r="LVB670" s="167"/>
      <c r="LVC670" s="167"/>
      <c r="LVD670" s="167"/>
      <c r="LVE670" s="167"/>
      <c r="LVF670" s="167"/>
      <c r="LVG670" s="167"/>
      <c r="LVH670" s="167"/>
      <c r="LVI670" s="167"/>
      <c r="LVJ670" s="167"/>
      <c r="LVK670" s="167"/>
      <c r="LVL670" s="167"/>
      <c r="LVM670" s="167"/>
      <c r="LVN670" s="167"/>
      <c r="LVO670" s="167"/>
      <c r="LVP670" s="167"/>
      <c r="LVQ670" s="167"/>
      <c r="LVR670" s="167"/>
      <c r="LVS670" s="167"/>
      <c r="LVT670" s="167"/>
      <c r="LVU670" s="167"/>
      <c r="LVV670" s="167"/>
      <c r="LVW670" s="167"/>
      <c r="LVX670" s="167"/>
      <c r="LVY670" s="167"/>
      <c r="LVZ670" s="167"/>
      <c r="LWA670" s="167"/>
      <c r="LWB670" s="167"/>
      <c r="LWC670" s="167"/>
      <c r="LWD670" s="167"/>
      <c r="LWE670" s="167"/>
      <c r="LWF670" s="167"/>
      <c r="LWG670" s="167"/>
      <c r="LWH670" s="167"/>
      <c r="LWI670" s="167"/>
      <c r="LWJ670" s="167"/>
      <c r="LWK670" s="167"/>
      <c r="LWL670" s="167"/>
      <c r="LWM670" s="167"/>
      <c r="LWN670" s="167"/>
      <c r="LWO670" s="167"/>
      <c r="LWP670" s="167"/>
      <c r="LWQ670" s="167"/>
      <c r="LWR670" s="167"/>
      <c r="LWS670" s="167"/>
      <c r="LWT670" s="167"/>
      <c r="LWU670" s="167"/>
      <c r="LWV670" s="167"/>
      <c r="LWW670" s="167"/>
      <c r="LWX670" s="167"/>
      <c r="LWY670" s="167"/>
      <c r="LWZ670" s="167"/>
      <c r="LXA670" s="167"/>
      <c r="LXB670" s="167"/>
      <c r="LXC670" s="167"/>
      <c r="LXD670" s="167"/>
      <c r="LXE670" s="167"/>
      <c r="LXF670" s="167"/>
      <c r="LXG670" s="167"/>
      <c r="LXH670" s="167"/>
      <c r="LXI670" s="167"/>
      <c r="LXJ670" s="167"/>
      <c r="LXK670" s="167"/>
      <c r="LXL670" s="167"/>
      <c r="LXM670" s="167"/>
      <c r="LXN670" s="167"/>
      <c r="LXO670" s="167"/>
      <c r="LXP670" s="167"/>
      <c r="LXQ670" s="167"/>
      <c r="LXR670" s="167"/>
      <c r="LXS670" s="167"/>
      <c r="LXT670" s="167"/>
      <c r="LXU670" s="167"/>
      <c r="LXV670" s="167"/>
      <c r="LXW670" s="167"/>
      <c r="LXX670" s="167"/>
      <c r="LXY670" s="167"/>
      <c r="LXZ670" s="167"/>
      <c r="LYA670" s="167"/>
      <c r="LYB670" s="167"/>
      <c r="LYC670" s="167"/>
      <c r="LYD670" s="167"/>
      <c r="LYE670" s="167"/>
      <c r="LYF670" s="167"/>
      <c r="LYG670" s="167"/>
      <c r="LYH670" s="167"/>
      <c r="LYI670" s="167"/>
      <c r="LYJ670" s="167"/>
      <c r="LYK670" s="167"/>
      <c r="LYL670" s="167"/>
      <c r="LYM670" s="167"/>
      <c r="LYN670" s="167"/>
      <c r="LYO670" s="167"/>
      <c r="LYP670" s="167"/>
      <c r="LYQ670" s="167"/>
      <c r="LYR670" s="167"/>
      <c r="LYS670" s="167"/>
      <c r="LYT670" s="167"/>
      <c r="LYU670" s="167"/>
      <c r="LYV670" s="167"/>
      <c r="LYW670" s="167"/>
      <c r="LYX670" s="167"/>
      <c r="LYY670" s="167"/>
      <c r="LYZ670" s="167"/>
      <c r="LZA670" s="167"/>
      <c r="LZB670" s="167"/>
      <c r="LZC670" s="167"/>
      <c r="LZD670" s="167"/>
      <c r="LZE670" s="167"/>
      <c r="LZF670" s="167"/>
      <c r="LZG670" s="167"/>
      <c r="LZH670" s="167"/>
      <c r="LZI670" s="167"/>
      <c r="LZJ670" s="167"/>
      <c r="LZK670" s="167"/>
      <c r="LZL670" s="167"/>
      <c r="LZM670" s="167"/>
      <c r="LZN670" s="167"/>
      <c r="LZO670" s="167"/>
      <c r="LZP670" s="167"/>
      <c r="LZQ670" s="167"/>
      <c r="LZR670" s="167"/>
      <c r="LZS670" s="167"/>
      <c r="LZT670" s="167"/>
      <c r="LZU670" s="167"/>
      <c r="LZV670" s="167"/>
      <c r="LZW670" s="167"/>
      <c r="LZX670" s="167"/>
      <c r="LZY670" s="167"/>
      <c r="LZZ670" s="167"/>
      <c r="MAA670" s="167"/>
      <c r="MAB670" s="167"/>
      <c r="MAC670" s="167"/>
      <c r="MAD670" s="167"/>
      <c r="MAE670" s="167"/>
      <c r="MAF670" s="167"/>
      <c r="MAG670" s="167"/>
      <c r="MAH670" s="167"/>
      <c r="MAI670" s="167"/>
      <c r="MAJ670" s="167"/>
      <c r="MAK670" s="167"/>
      <c r="MAL670" s="167"/>
      <c r="MAM670" s="167"/>
      <c r="MAN670" s="167"/>
      <c r="MAO670" s="167"/>
      <c r="MAP670" s="167"/>
      <c r="MAQ670" s="167"/>
      <c r="MAR670" s="167"/>
      <c r="MAS670" s="167"/>
      <c r="MAT670" s="167"/>
      <c r="MAU670" s="167"/>
      <c r="MAV670" s="167"/>
      <c r="MAW670" s="167"/>
      <c r="MAX670" s="167"/>
      <c r="MAY670" s="167"/>
      <c r="MAZ670" s="167"/>
      <c r="MBA670" s="167"/>
      <c r="MBB670" s="167"/>
      <c r="MBC670" s="167"/>
      <c r="MBD670" s="167"/>
      <c r="MBE670" s="167"/>
      <c r="MBF670" s="167"/>
      <c r="MBG670" s="167"/>
      <c r="MBH670" s="167"/>
      <c r="MBI670" s="167"/>
      <c r="MBJ670" s="167"/>
      <c r="MBK670" s="167"/>
      <c r="MBL670" s="167"/>
      <c r="MBM670" s="167"/>
      <c r="MBN670" s="167"/>
      <c r="MBO670" s="167"/>
      <c r="MBP670" s="167"/>
      <c r="MBQ670" s="167"/>
      <c r="MBR670" s="167"/>
      <c r="MBS670" s="167"/>
      <c r="MBT670" s="167"/>
      <c r="MBU670" s="167"/>
      <c r="MBV670" s="167"/>
      <c r="MBW670" s="167"/>
      <c r="MBX670" s="167"/>
      <c r="MBY670" s="167"/>
      <c r="MBZ670" s="167"/>
      <c r="MCA670" s="167"/>
      <c r="MCB670" s="167"/>
      <c r="MCC670" s="167"/>
      <c r="MCD670" s="167"/>
      <c r="MCE670" s="167"/>
      <c r="MCF670" s="167"/>
      <c r="MCG670" s="167"/>
      <c r="MCH670" s="167"/>
      <c r="MCI670" s="167"/>
      <c r="MCJ670" s="167"/>
      <c r="MCK670" s="167"/>
      <c r="MCL670" s="167"/>
      <c r="MCM670" s="167"/>
      <c r="MCN670" s="167"/>
      <c r="MCO670" s="167"/>
      <c r="MCP670" s="167"/>
      <c r="MCQ670" s="167"/>
      <c r="MCR670" s="167"/>
      <c r="MCS670" s="167"/>
      <c r="MCT670" s="167"/>
      <c r="MCU670" s="167"/>
      <c r="MCV670" s="167"/>
      <c r="MCW670" s="167"/>
      <c r="MCX670" s="167"/>
      <c r="MCY670" s="167"/>
      <c r="MCZ670" s="167"/>
      <c r="MDA670" s="167"/>
      <c r="MDB670" s="167"/>
      <c r="MDC670" s="167"/>
      <c r="MDD670" s="167"/>
      <c r="MDE670" s="167"/>
      <c r="MDF670" s="167"/>
      <c r="MDG670" s="167"/>
      <c r="MDH670" s="167"/>
      <c r="MDI670" s="167"/>
      <c r="MDJ670" s="167"/>
      <c r="MDK670" s="167"/>
      <c r="MDL670" s="167"/>
      <c r="MDM670" s="167"/>
      <c r="MDN670" s="167"/>
      <c r="MDO670" s="167"/>
      <c r="MDP670" s="167"/>
      <c r="MDQ670" s="167"/>
      <c r="MDR670" s="167"/>
      <c r="MDS670" s="167"/>
      <c r="MDT670" s="167"/>
      <c r="MDU670" s="167"/>
      <c r="MDV670" s="167"/>
      <c r="MDW670" s="167"/>
      <c r="MDX670" s="167"/>
      <c r="MDY670" s="167"/>
      <c r="MDZ670" s="167"/>
      <c r="MEA670" s="167"/>
      <c r="MEB670" s="167"/>
      <c r="MEC670" s="167"/>
      <c r="MED670" s="167"/>
      <c r="MEE670" s="167"/>
      <c r="MEF670" s="167"/>
      <c r="MEG670" s="167"/>
      <c r="MEH670" s="167"/>
      <c r="MEI670" s="167"/>
      <c r="MEJ670" s="167"/>
      <c r="MEK670" s="167"/>
      <c r="MEL670" s="167"/>
      <c r="MEM670" s="167"/>
      <c r="MEN670" s="167"/>
      <c r="MEO670" s="167"/>
      <c r="MEP670" s="167"/>
      <c r="MEQ670" s="167"/>
      <c r="MER670" s="167"/>
      <c r="MES670" s="167"/>
      <c r="MET670" s="167"/>
      <c r="MEU670" s="167"/>
      <c r="MEV670" s="167"/>
      <c r="MEW670" s="167"/>
      <c r="MEX670" s="167"/>
      <c r="MEY670" s="167"/>
      <c r="MEZ670" s="167"/>
      <c r="MFA670" s="167"/>
      <c r="MFB670" s="167"/>
      <c r="MFC670" s="167"/>
      <c r="MFD670" s="167"/>
      <c r="MFE670" s="167"/>
      <c r="MFF670" s="167"/>
      <c r="MFG670" s="167"/>
      <c r="MFH670" s="167"/>
      <c r="MFI670" s="167"/>
      <c r="MFJ670" s="167"/>
      <c r="MFK670" s="167"/>
      <c r="MFL670" s="167"/>
      <c r="MFM670" s="167"/>
      <c r="MFN670" s="167"/>
      <c r="MFO670" s="167"/>
      <c r="MFP670" s="167"/>
      <c r="MFQ670" s="167"/>
      <c r="MFR670" s="167"/>
      <c r="MFS670" s="167"/>
      <c r="MFT670" s="167"/>
      <c r="MFU670" s="167"/>
      <c r="MFV670" s="167"/>
      <c r="MFW670" s="167"/>
      <c r="MFX670" s="167"/>
      <c r="MFY670" s="167"/>
      <c r="MFZ670" s="167"/>
      <c r="MGA670" s="167"/>
      <c r="MGB670" s="167"/>
      <c r="MGC670" s="167"/>
      <c r="MGD670" s="167"/>
      <c r="MGE670" s="167"/>
      <c r="MGF670" s="167"/>
      <c r="MGG670" s="167"/>
      <c r="MGH670" s="167"/>
      <c r="MGI670" s="167"/>
      <c r="MGJ670" s="167"/>
      <c r="MGK670" s="167"/>
      <c r="MGL670" s="167"/>
      <c r="MGM670" s="167"/>
      <c r="MGN670" s="167"/>
      <c r="MGO670" s="167"/>
      <c r="MGP670" s="167"/>
      <c r="MGQ670" s="167"/>
      <c r="MGR670" s="167"/>
      <c r="MGS670" s="167"/>
      <c r="MGT670" s="167"/>
      <c r="MGU670" s="167"/>
      <c r="MGV670" s="167"/>
      <c r="MGW670" s="167"/>
      <c r="MGX670" s="167"/>
      <c r="MGY670" s="167"/>
      <c r="MGZ670" s="167"/>
      <c r="MHA670" s="167"/>
      <c r="MHB670" s="167"/>
      <c r="MHC670" s="167"/>
      <c r="MHD670" s="167"/>
      <c r="MHE670" s="167"/>
      <c r="MHF670" s="167"/>
      <c r="MHG670" s="167"/>
      <c r="MHH670" s="167"/>
      <c r="MHI670" s="167"/>
      <c r="MHJ670" s="167"/>
      <c r="MHK670" s="167"/>
      <c r="MHL670" s="167"/>
      <c r="MHM670" s="167"/>
      <c r="MHN670" s="167"/>
      <c r="MHO670" s="167"/>
      <c r="MHP670" s="167"/>
      <c r="MHQ670" s="167"/>
      <c r="MHR670" s="167"/>
      <c r="MHS670" s="167"/>
      <c r="MHT670" s="167"/>
      <c r="MHU670" s="167"/>
      <c r="MHV670" s="167"/>
      <c r="MHW670" s="167"/>
      <c r="MHX670" s="167"/>
      <c r="MHY670" s="167"/>
      <c r="MHZ670" s="167"/>
      <c r="MIA670" s="167"/>
      <c r="MIB670" s="167"/>
      <c r="MIC670" s="167"/>
      <c r="MID670" s="167"/>
      <c r="MIE670" s="167"/>
      <c r="MIF670" s="167"/>
      <c r="MIG670" s="167"/>
      <c r="MIH670" s="167"/>
      <c r="MII670" s="167"/>
      <c r="MIJ670" s="167"/>
      <c r="MIK670" s="167"/>
      <c r="MIL670" s="167"/>
      <c r="MIM670" s="167"/>
      <c r="MIN670" s="167"/>
      <c r="MIO670" s="167"/>
      <c r="MIP670" s="167"/>
      <c r="MIQ670" s="167"/>
      <c r="MIR670" s="167"/>
      <c r="MIS670" s="167"/>
      <c r="MIT670" s="167"/>
      <c r="MIU670" s="167"/>
      <c r="MIV670" s="167"/>
      <c r="MIW670" s="167"/>
      <c r="MIX670" s="167"/>
      <c r="MIY670" s="167"/>
      <c r="MIZ670" s="167"/>
      <c r="MJA670" s="167"/>
      <c r="MJB670" s="167"/>
      <c r="MJC670" s="167"/>
      <c r="MJD670" s="167"/>
      <c r="MJE670" s="167"/>
      <c r="MJF670" s="167"/>
      <c r="MJG670" s="167"/>
      <c r="MJH670" s="167"/>
      <c r="MJI670" s="167"/>
      <c r="MJJ670" s="167"/>
      <c r="MJK670" s="167"/>
      <c r="MJL670" s="167"/>
      <c r="MJM670" s="167"/>
      <c r="MJN670" s="167"/>
      <c r="MJO670" s="167"/>
      <c r="MJP670" s="167"/>
      <c r="MJQ670" s="167"/>
      <c r="MJR670" s="167"/>
      <c r="MJS670" s="167"/>
      <c r="MJT670" s="167"/>
      <c r="MJU670" s="167"/>
      <c r="MJV670" s="167"/>
      <c r="MJW670" s="167"/>
      <c r="MJX670" s="167"/>
      <c r="MJY670" s="167"/>
      <c r="MJZ670" s="167"/>
      <c r="MKA670" s="167"/>
      <c r="MKB670" s="167"/>
      <c r="MKC670" s="167"/>
      <c r="MKD670" s="167"/>
      <c r="MKE670" s="167"/>
      <c r="MKF670" s="167"/>
      <c r="MKG670" s="167"/>
      <c r="MKH670" s="167"/>
      <c r="MKI670" s="167"/>
      <c r="MKJ670" s="167"/>
      <c r="MKK670" s="167"/>
      <c r="MKL670" s="167"/>
      <c r="MKM670" s="167"/>
      <c r="MKN670" s="167"/>
      <c r="MKO670" s="167"/>
      <c r="MKP670" s="167"/>
      <c r="MKQ670" s="167"/>
      <c r="MKR670" s="167"/>
      <c r="MKS670" s="167"/>
      <c r="MKT670" s="167"/>
      <c r="MKU670" s="167"/>
      <c r="MKV670" s="167"/>
      <c r="MKW670" s="167"/>
      <c r="MKX670" s="167"/>
      <c r="MKY670" s="167"/>
      <c r="MKZ670" s="167"/>
      <c r="MLA670" s="167"/>
      <c r="MLB670" s="167"/>
      <c r="MLC670" s="167"/>
      <c r="MLD670" s="167"/>
      <c r="MLE670" s="167"/>
      <c r="MLF670" s="167"/>
      <c r="MLG670" s="167"/>
      <c r="MLH670" s="167"/>
      <c r="MLI670" s="167"/>
      <c r="MLJ670" s="167"/>
      <c r="MLK670" s="167"/>
      <c r="MLL670" s="167"/>
      <c r="MLM670" s="167"/>
      <c r="MLN670" s="167"/>
      <c r="MLO670" s="167"/>
      <c r="MLP670" s="167"/>
      <c r="MLQ670" s="167"/>
      <c r="MLR670" s="167"/>
      <c r="MLS670" s="167"/>
      <c r="MLT670" s="167"/>
      <c r="MLU670" s="167"/>
      <c r="MLV670" s="167"/>
      <c r="MLW670" s="167"/>
      <c r="MLX670" s="167"/>
      <c r="MLY670" s="167"/>
      <c r="MLZ670" s="167"/>
      <c r="MMA670" s="167"/>
      <c r="MMB670" s="167"/>
      <c r="MMC670" s="167"/>
      <c r="MMD670" s="167"/>
      <c r="MME670" s="167"/>
      <c r="MMF670" s="167"/>
      <c r="MMG670" s="167"/>
      <c r="MMH670" s="167"/>
      <c r="MMI670" s="167"/>
      <c r="MMJ670" s="167"/>
      <c r="MMK670" s="167"/>
      <c r="MML670" s="167"/>
      <c r="MMM670" s="167"/>
      <c r="MMN670" s="167"/>
      <c r="MMO670" s="167"/>
      <c r="MMP670" s="167"/>
      <c r="MMQ670" s="167"/>
      <c r="MMR670" s="167"/>
      <c r="MMS670" s="167"/>
      <c r="MMT670" s="167"/>
      <c r="MMU670" s="167"/>
      <c r="MMV670" s="167"/>
      <c r="MMW670" s="167"/>
      <c r="MMX670" s="167"/>
      <c r="MMY670" s="167"/>
      <c r="MMZ670" s="167"/>
      <c r="MNA670" s="167"/>
      <c r="MNB670" s="167"/>
      <c r="MNC670" s="167"/>
      <c r="MND670" s="167"/>
      <c r="MNE670" s="167"/>
      <c r="MNF670" s="167"/>
      <c r="MNG670" s="167"/>
      <c r="MNH670" s="167"/>
      <c r="MNI670" s="167"/>
      <c r="MNJ670" s="167"/>
      <c r="MNK670" s="167"/>
      <c r="MNL670" s="167"/>
      <c r="MNM670" s="167"/>
      <c r="MNN670" s="167"/>
      <c r="MNO670" s="167"/>
      <c r="MNP670" s="167"/>
      <c r="MNQ670" s="167"/>
      <c r="MNR670" s="167"/>
      <c r="MNS670" s="167"/>
      <c r="MNT670" s="167"/>
      <c r="MNU670" s="167"/>
      <c r="MNV670" s="167"/>
      <c r="MNW670" s="167"/>
      <c r="MNX670" s="167"/>
      <c r="MNY670" s="167"/>
      <c r="MNZ670" s="167"/>
      <c r="MOA670" s="167"/>
      <c r="MOB670" s="167"/>
      <c r="MOC670" s="167"/>
      <c r="MOD670" s="167"/>
      <c r="MOE670" s="167"/>
      <c r="MOF670" s="167"/>
      <c r="MOG670" s="167"/>
      <c r="MOH670" s="167"/>
      <c r="MOI670" s="167"/>
      <c r="MOJ670" s="167"/>
      <c r="MOK670" s="167"/>
      <c r="MOL670" s="167"/>
      <c r="MOM670" s="167"/>
      <c r="MON670" s="167"/>
      <c r="MOO670" s="167"/>
      <c r="MOP670" s="167"/>
      <c r="MOQ670" s="167"/>
      <c r="MOR670" s="167"/>
      <c r="MOS670" s="167"/>
      <c r="MOT670" s="167"/>
      <c r="MOU670" s="167"/>
      <c r="MOV670" s="167"/>
      <c r="MOW670" s="167"/>
      <c r="MOX670" s="167"/>
      <c r="MOY670" s="167"/>
      <c r="MOZ670" s="167"/>
      <c r="MPA670" s="167"/>
      <c r="MPB670" s="167"/>
      <c r="MPC670" s="167"/>
      <c r="MPD670" s="167"/>
      <c r="MPE670" s="167"/>
      <c r="MPF670" s="167"/>
      <c r="MPG670" s="167"/>
      <c r="MPH670" s="167"/>
      <c r="MPI670" s="167"/>
      <c r="MPJ670" s="167"/>
      <c r="MPK670" s="167"/>
      <c r="MPL670" s="167"/>
      <c r="MPM670" s="167"/>
      <c r="MPN670" s="167"/>
      <c r="MPO670" s="167"/>
      <c r="MPP670" s="167"/>
      <c r="MPQ670" s="167"/>
      <c r="MPR670" s="167"/>
      <c r="MPS670" s="167"/>
      <c r="MPT670" s="167"/>
      <c r="MPU670" s="167"/>
      <c r="MPV670" s="167"/>
      <c r="MPW670" s="167"/>
      <c r="MPX670" s="167"/>
      <c r="MPY670" s="167"/>
      <c r="MPZ670" s="167"/>
      <c r="MQA670" s="167"/>
      <c r="MQB670" s="167"/>
      <c r="MQC670" s="167"/>
      <c r="MQD670" s="167"/>
      <c r="MQE670" s="167"/>
      <c r="MQF670" s="167"/>
      <c r="MQG670" s="167"/>
      <c r="MQH670" s="167"/>
      <c r="MQI670" s="167"/>
      <c r="MQJ670" s="167"/>
      <c r="MQK670" s="167"/>
      <c r="MQL670" s="167"/>
      <c r="MQM670" s="167"/>
      <c r="MQN670" s="167"/>
      <c r="MQO670" s="167"/>
      <c r="MQP670" s="167"/>
      <c r="MQQ670" s="167"/>
      <c r="MQR670" s="167"/>
      <c r="MQS670" s="167"/>
      <c r="MQT670" s="167"/>
      <c r="MQU670" s="167"/>
      <c r="MQV670" s="167"/>
      <c r="MQW670" s="167"/>
      <c r="MQX670" s="167"/>
      <c r="MQY670" s="167"/>
      <c r="MQZ670" s="167"/>
      <c r="MRA670" s="167"/>
      <c r="MRB670" s="167"/>
      <c r="MRC670" s="167"/>
      <c r="MRD670" s="167"/>
      <c r="MRE670" s="167"/>
      <c r="MRF670" s="167"/>
      <c r="MRG670" s="167"/>
      <c r="MRH670" s="167"/>
      <c r="MRI670" s="167"/>
      <c r="MRJ670" s="167"/>
      <c r="MRK670" s="167"/>
      <c r="MRL670" s="167"/>
      <c r="MRM670" s="167"/>
      <c r="MRN670" s="167"/>
      <c r="MRO670" s="167"/>
      <c r="MRP670" s="167"/>
      <c r="MRQ670" s="167"/>
      <c r="MRR670" s="167"/>
      <c r="MRS670" s="167"/>
      <c r="MRT670" s="167"/>
      <c r="MRU670" s="167"/>
      <c r="MRV670" s="167"/>
      <c r="MRW670" s="167"/>
      <c r="MRX670" s="167"/>
      <c r="MRY670" s="167"/>
      <c r="MRZ670" s="167"/>
      <c r="MSA670" s="167"/>
      <c r="MSB670" s="167"/>
      <c r="MSC670" s="167"/>
      <c r="MSD670" s="167"/>
      <c r="MSE670" s="167"/>
      <c r="MSF670" s="167"/>
      <c r="MSG670" s="167"/>
      <c r="MSH670" s="167"/>
      <c r="MSI670" s="167"/>
      <c r="MSJ670" s="167"/>
      <c r="MSK670" s="167"/>
      <c r="MSL670" s="167"/>
      <c r="MSM670" s="167"/>
      <c r="MSN670" s="167"/>
      <c r="MSO670" s="167"/>
      <c r="MSP670" s="167"/>
      <c r="MSQ670" s="167"/>
      <c r="MSR670" s="167"/>
      <c r="MSS670" s="167"/>
      <c r="MST670" s="167"/>
      <c r="MSU670" s="167"/>
      <c r="MSV670" s="167"/>
      <c r="MSW670" s="167"/>
      <c r="MSX670" s="167"/>
      <c r="MSY670" s="167"/>
      <c r="MSZ670" s="167"/>
      <c r="MTA670" s="167"/>
      <c r="MTB670" s="167"/>
      <c r="MTC670" s="167"/>
      <c r="MTD670" s="167"/>
      <c r="MTE670" s="167"/>
      <c r="MTF670" s="167"/>
      <c r="MTG670" s="167"/>
      <c r="MTH670" s="167"/>
      <c r="MTI670" s="167"/>
      <c r="MTJ670" s="167"/>
      <c r="MTK670" s="167"/>
      <c r="MTL670" s="167"/>
      <c r="MTM670" s="167"/>
      <c r="MTN670" s="167"/>
      <c r="MTO670" s="167"/>
      <c r="MTP670" s="167"/>
      <c r="MTQ670" s="167"/>
      <c r="MTR670" s="167"/>
      <c r="MTS670" s="167"/>
      <c r="MTT670" s="167"/>
      <c r="MTU670" s="167"/>
      <c r="MTV670" s="167"/>
      <c r="MTW670" s="167"/>
      <c r="MTX670" s="167"/>
      <c r="MTY670" s="167"/>
      <c r="MTZ670" s="167"/>
      <c r="MUA670" s="167"/>
      <c r="MUB670" s="167"/>
      <c r="MUC670" s="167"/>
      <c r="MUD670" s="167"/>
      <c r="MUE670" s="167"/>
      <c r="MUF670" s="167"/>
      <c r="MUG670" s="167"/>
      <c r="MUH670" s="167"/>
      <c r="MUI670" s="167"/>
      <c r="MUJ670" s="167"/>
      <c r="MUK670" s="167"/>
      <c r="MUL670" s="167"/>
      <c r="MUM670" s="167"/>
      <c r="MUN670" s="167"/>
      <c r="MUO670" s="167"/>
      <c r="MUP670" s="167"/>
      <c r="MUQ670" s="167"/>
      <c r="MUR670" s="167"/>
      <c r="MUS670" s="167"/>
      <c r="MUT670" s="167"/>
      <c r="MUU670" s="167"/>
      <c r="MUV670" s="167"/>
      <c r="MUW670" s="167"/>
      <c r="MUX670" s="167"/>
      <c r="MUY670" s="167"/>
      <c r="MUZ670" s="167"/>
      <c r="MVA670" s="167"/>
      <c r="MVB670" s="167"/>
      <c r="MVC670" s="167"/>
      <c r="MVD670" s="167"/>
      <c r="MVE670" s="167"/>
      <c r="MVF670" s="167"/>
      <c r="MVG670" s="167"/>
      <c r="MVH670" s="167"/>
      <c r="MVI670" s="167"/>
      <c r="MVJ670" s="167"/>
      <c r="MVK670" s="167"/>
      <c r="MVL670" s="167"/>
      <c r="MVM670" s="167"/>
      <c r="MVN670" s="167"/>
      <c r="MVO670" s="167"/>
      <c r="MVP670" s="167"/>
      <c r="MVQ670" s="167"/>
      <c r="MVR670" s="167"/>
      <c r="MVS670" s="167"/>
      <c r="MVT670" s="167"/>
      <c r="MVU670" s="167"/>
      <c r="MVV670" s="167"/>
      <c r="MVW670" s="167"/>
      <c r="MVX670" s="167"/>
      <c r="MVY670" s="167"/>
      <c r="MVZ670" s="167"/>
      <c r="MWA670" s="167"/>
      <c r="MWB670" s="167"/>
      <c r="MWC670" s="167"/>
      <c r="MWD670" s="167"/>
      <c r="MWE670" s="167"/>
      <c r="MWF670" s="167"/>
      <c r="MWG670" s="167"/>
      <c r="MWH670" s="167"/>
      <c r="MWI670" s="167"/>
      <c r="MWJ670" s="167"/>
      <c r="MWK670" s="167"/>
      <c r="MWL670" s="167"/>
      <c r="MWM670" s="167"/>
      <c r="MWN670" s="167"/>
      <c r="MWO670" s="167"/>
      <c r="MWP670" s="167"/>
      <c r="MWQ670" s="167"/>
      <c r="MWR670" s="167"/>
      <c r="MWS670" s="167"/>
      <c r="MWT670" s="167"/>
      <c r="MWU670" s="167"/>
      <c r="MWV670" s="167"/>
      <c r="MWW670" s="167"/>
      <c r="MWX670" s="167"/>
      <c r="MWY670" s="167"/>
      <c r="MWZ670" s="167"/>
      <c r="MXA670" s="167"/>
      <c r="MXB670" s="167"/>
      <c r="MXC670" s="167"/>
      <c r="MXD670" s="167"/>
      <c r="MXE670" s="167"/>
      <c r="MXF670" s="167"/>
      <c r="MXG670" s="167"/>
      <c r="MXH670" s="167"/>
      <c r="MXI670" s="167"/>
      <c r="MXJ670" s="167"/>
      <c r="MXK670" s="167"/>
      <c r="MXL670" s="167"/>
      <c r="MXM670" s="167"/>
      <c r="MXN670" s="167"/>
      <c r="MXO670" s="167"/>
      <c r="MXP670" s="167"/>
      <c r="MXQ670" s="167"/>
      <c r="MXR670" s="167"/>
      <c r="MXS670" s="167"/>
      <c r="MXT670" s="167"/>
      <c r="MXU670" s="167"/>
      <c r="MXV670" s="167"/>
      <c r="MXW670" s="167"/>
      <c r="MXX670" s="167"/>
      <c r="MXY670" s="167"/>
      <c r="MXZ670" s="167"/>
      <c r="MYA670" s="167"/>
      <c r="MYB670" s="167"/>
      <c r="MYC670" s="167"/>
      <c r="MYD670" s="167"/>
      <c r="MYE670" s="167"/>
      <c r="MYF670" s="167"/>
      <c r="MYG670" s="167"/>
      <c r="MYH670" s="167"/>
      <c r="MYI670" s="167"/>
      <c r="MYJ670" s="167"/>
      <c r="MYK670" s="167"/>
      <c r="MYL670" s="167"/>
      <c r="MYM670" s="167"/>
      <c r="MYN670" s="167"/>
      <c r="MYO670" s="167"/>
      <c r="MYP670" s="167"/>
      <c r="MYQ670" s="167"/>
      <c r="MYR670" s="167"/>
      <c r="MYS670" s="167"/>
      <c r="MYT670" s="167"/>
      <c r="MYU670" s="167"/>
      <c r="MYV670" s="167"/>
      <c r="MYW670" s="167"/>
      <c r="MYX670" s="167"/>
      <c r="MYY670" s="167"/>
      <c r="MYZ670" s="167"/>
      <c r="MZA670" s="167"/>
      <c r="MZB670" s="167"/>
      <c r="MZC670" s="167"/>
      <c r="MZD670" s="167"/>
      <c r="MZE670" s="167"/>
      <c r="MZF670" s="167"/>
      <c r="MZG670" s="167"/>
      <c r="MZH670" s="167"/>
      <c r="MZI670" s="167"/>
      <c r="MZJ670" s="167"/>
      <c r="MZK670" s="167"/>
      <c r="MZL670" s="167"/>
      <c r="MZM670" s="167"/>
      <c r="MZN670" s="167"/>
      <c r="MZO670" s="167"/>
      <c r="MZP670" s="167"/>
      <c r="MZQ670" s="167"/>
      <c r="MZR670" s="167"/>
      <c r="MZS670" s="167"/>
      <c r="MZT670" s="167"/>
      <c r="MZU670" s="167"/>
      <c r="MZV670" s="167"/>
      <c r="MZW670" s="167"/>
      <c r="MZX670" s="167"/>
      <c r="MZY670" s="167"/>
      <c r="MZZ670" s="167"/>
      <c r="NAA670" s="167"/>
      <c r="NAB670" s="167"/>
      <c r="NAC670" s="167"/>
      <c r="NAD670" s="167"/>
      <c r="NAE670" s="167"/>
      <c r="NAF670" s="167"/>
      <c r="NAG670" s="167"/>
      <c r="NAH670" s="167"/>
      <c r="NAI670" s="167"/>
      <c r="NAJ670" s="167"/>
      <c r="NAK670" s="167"/>
      <c r="NAL670" s="167"/>
      <c r="NAM670" s="167"/>
      <c r="NAN670" s="167"/>
      <c r="NAO670" s="167"/>
      <c r="NAP670" s="167"/>
      <c r="NAQ670" s="167"/>
      <c r="NAR670" s="167"/>
      <c r="NAS670" s="167"/>
      <c r="NAT670" s="167"/>
      <c r="NAU670" s="167"/>
      <c r="NAV670" s="167"/>
      <c r="NAW670" s="167"/>
      <c r="NAX670" s="167"/>
      <c r="NAY670" s="167"/>
      <c r="NAZ670" s="167"/>
      <c r="NBA670" s="167"/>
      <c r="NBB670" s="167"/>
      <c r="NBC670" s="167"/>
      <c r="NBD670" s="167"/>
      <c r="NBE670" s="167"/>
      <c r="NBF670" s="167"/>
      <c r="NBG670" s="167"/>
      <c r="NBH670" s="167"/>
      <c r="NBI670" s="167"/>
      <c r="NBJ670" s="167"/>
      <c r="NBK670" s="167"/>
      <c r="NBL670" s="167"/>
      <c r="NBM670" s="167"/>
      <c r="NBN670" s="167"/>
      <c r="NBO670" s="167"/>
      <c r="NBP670" s="167"/>
      <c r="NBQ670" s="167"/>
      <c r="NBR670" s="167"/>
      <c r="NBS670" s="167"/>
      <c r="NBT670" s="167"/>
      <c r="NBU670" s="167"/>
      <c r="NBV670" s="167"/>
      <c r="NBW670" s="167"/>
      <c r="NBX670" s="167"/>
      <c r="NBY670" s="167"/>
      <c r="NBZ670" s="167"/>
      <c r="NCA670" s="167"/>
      <c r="NCB670" s="167"/>
      <c r="NCC670" s="167"/>
      <c r="NCD670" s="167"/>
      <c r="NCE670" s="167"/>
      <c r="NCF670" s="167"/>
      <c r="NCG670" s="167"/>
      <c r="NCH670" s="167"/>
      <c r="NCI670" s="167"/>
      <c r="NCJ670" s="167"/>
      <c r="NCK670" s="167"/>
      <c r="NCL670" s="167"/>
      <c r="NCM670" s="167"/>
      <c r="NCN670" s="167"/>
      <c r="NCO670" s="167"/>
      <c r="NCP670" s="167"/>
      <c r="NCQ670" s="167"/>
      <c r="NCR670" s="167"/>
      <c r="NCS670" s="167"/>
      <c r="NCT670" s="167"/>
      <c r="NCU670" s="167"/>
      <c r="NCV670" s="167"/>
      <c r="NCW670" s="167"/>
      <c r="NCX670" s="167"/>
      <c r="NCY670" s="167"/>
      <c r="NCZ670" s="167"/>
      <c r="NDA670" s="167"/>
      <c r="NDB670" s="167"/>
      <c r="NDC670" s="167"/>
      <c r="NDD670" s="167"/>
      <c r="NDE670" s="167"/>
      <c r="NDF670" s="167"/>
      <c r="NDG670" s="167"/>
      <c r="NDH670" s="167"/>
      <c r="NDI670" s="167"/>
      <c r="NDJ670" s="167"/>
      <c r="NDK670" s="167"/>
      <c r="NDL670" s="167"/>
      <c r="NDM670" s="167"/>
      <c r="NDN670" s="167"/>
      <c r="NDO670" s="167"/>
      <c r="NDP670" s="167"/>
      <c r="NDQ670" s="167"/>
      <c r="NDR670" s="167"/>
      <c r="NDS670" s="167"/>
      <c r="NDT670" s="167"/>
      <c r="NDU670" s="167"/>
      <c r="NDV670" s="167"/>
      <c r="NDW670" s="167"/>
      <c r="NDX670" s="167"/>
      <c r="NDY670" s="167"/>
      <c r="NDZ670" s="167"/>
      <c r="NEA670" s="167"/>
      <c r="NEB670" s="167"/>
      <c r="NEC670" s="167"/>
      <c r="NED670" s="167"/>
      <c r="NEE670" s="167"/>
      <c r="NEF670" s="167"/>
      <c r="NEG670" s="167"/>
      <c r="NEH670" s="167"/>
      <c r="NEI670" s="167"/>
      <c r="NEJ670" s="167"/>
      <c r="NEK670" s="167"/>
      <c r="NEL670" s="167"/>
      <c r="NEM670" s="167"/>
      <c r="NEN670" s="167"/>
      <c r="NEO670" s="167"/>
      <c r="NEP670" s="167"/>
      <c r="NEQ670" s="167"/>
      <c r="NER670" s="167"/>
      <c r="NES670" s="167"/>
      <c r="NET670" s="167"/>
      <c r="NEU670" s="167"/>
      <c r="NEV670" s="167"/>
      <c r="NEW670" s="167"/>
      <c r="NEX670" s="167"/>
      <c r="NEY670" s="167"/>
      <c r="NEZ670" s="167"/>
      <c r="NFA670" s="167"/>
      <c r="NFB670" s="167"/>
      <c r="NFC670" s="167"/>
      <c r="NFD670" s="167"/>
      <c r="NFE670" s="167"/>
      <c r="NFF670" s="167"/>
      <c r="NFG670" s="167"/>
      <c r="NFH670" s="167"/>
      <c r="NFI670" s="167"/>
      <c r="NFJ670" s="167"/>
      <c r="NFK670" s="167"/>
      <c r="NFL670" s="167"/>
      <c r="NFM670" s="167"/>
      <c r="NFN670" s="167"/>
      <c r="NFO670" s="167"/>
      <c r="NFP670" s="167"/>
      <c r="NFQ670" s="167"/>
      <c r="NFR670" s="167"/>
      <c r="NFS670" s="167"/>
      <c r="NFT670" s="167"/>
      <c r="NFU670" s="167"/>
      <c r="NFV670" s="167"/>
      <c r="NFW670" s="167"/>
      <c r="NFX670" s="167"/>
      <c r="NFY670" s="167"/>
      <c r="NFZ670" s="167"/>
      <c r="NGA670" s="167"/>
      <c r="NGB670" s="167"/>
      <c r="NGC670" s="167"/>
      <c r="NGD670" s="167"/>
      <c r="NGE670" s="167"/>
      <c r="NGF670" s="167"/>
      <c r="NGG670" s="167"/>
      <c r="NGH670" s="167"/>
      <c r="NGI670" s="167"/>
      <c r="NGJ670" s="167"/>
      <c r="NGK670" s="167"/>
      <c r="NGL670" s="167"/>
      <c r="NGM670" s="167"/>
      <c r="NGN670" s="167"/>
      <c r="NGO670" s="167"/>
      <c r="NGP670" s="167"/>
      <c r="NGQ670" s="167"/>
      <c r="NGR670" s="167"/>
      <c r="NGS670" s="167"/>
      <c r="NGT670" s="167"/>
      <c r="NGU670" s="167"/>
      <c r="NGV670" s="167"/>
      <c r="NGW670" s="167"/>
      <c r="NGX670" s="167"/>
      <c r="NGY670" s="167"/>
      <c r="NGZ670" s="167"/>
      <c r="NHA670" s="167"/>
      <c r="NHB670" s="167"/>
      <c r="NHC670" s="167"/>
      <c r="NHD670" s="167"/>
      <c r="NHE670" s="167"/>
      <c r="NHF670" s="167"/>
      <c r="NHG670" s="167"/>
      <c r="NHH670" s="167"/>
      <c r="NHI670" s="167"/>
      <c r="NHJ670" s="167"/>
      <c r="NHK670" s="167"/>
      <c r="NHL670" s="167"/>
      <c r="NHM670" s="167"/>
      <c r="NHN670" s="167"/>
      <c r="NHO670" s="167"/>
      <c r="NHP670" s="167"/>
      <c r="NHQ670" s="167"/>
      <c r="NHR670" s="167"/>
      <c r="NHS670" s="167"/>
      <c r="NHT670" s="167"/>
      <c r="NHU670" s="167"/>
      <c r="NHV670" s="167"/>
      <c r="NHW670" s="167"/>
      <c r="NHX670" s="167"/>
      <c r="NHY670" s="167"/>
      <c r="NHZ670" s="167"/>
      <c r="NIA670" s="167"/>
      <c r="NIB670" s="167"/>
      <c r="NIC670" s="167"/>
      <c r="NID670" s="167"/>
      <c r="NIE670" s="167"/>
      <c r="NIF670" s="167"/>
      <c r="NIG670" s="167"/>
      <c r="NIH670" s="167"/>
      <c r="NII670" s="167"/>
      <c r="NIJ670" s="167"/>
      <c r="NIK670" s="167"/>
      <c r="NIL670" s="167"/>
      <c r="NIM670" s="167"/>
      <c r="NIN670" s="167"/>
      <c r="NIO670" s="167"/>
      <c r="NIP670" s="167"/>
      <c r="NIQ670" s="167"/>
      <c r="NIR670" s="167"/>
      <c r="NIS670" s="167"/>
      <c r="NIT670" s="167"/>
      <c r="NIU670" s="167"/>
      <c r="NIV670" s="167"/>
      <c r="NIW670" s="167"/>
      <c r="NIX670" s="167"/>
      <c r="NIY670" s="167"/>
      <c r="NIZ670" s="167"/>
      <c r="NJA670" s="167"/>
      <c r="NJB670" s="167"/>
      <c r="NJC670" s="167"/>
      <c r="NJD670" s="167"/>
      <c r="NJE670" s="167"/>
      <c r="NJF670" s="167"/>
      <c r="NJG670" s="167"/>
      <c r="NJH670" s="167"/>
      <c r="NJI670" s="167"/>
      <c r="NJJ670" s="167"/>
      <c r="NJK670" s="167"/>
      <c r="NJL670" s="167"/>
      <c r="NJM670" s="167"/>
      <c r="NJN670" s="167"/>
      <c r="NJO670" s="167"/>
      <c r="NJP670" s="167"/>
      <c r="NJQ670" s="167"/>
      <c r="NJR670" s="167"/>
      <c r="NJS670" s="167"/>
      <c r="NJT670" s="167"/>
      <c r="NJU670" s="167"/>
      <c r="NJV670" s="167"/>
      <c r="NJW670" s="167"/>
      <c r="NJX670" s="167"/>
      <c r="NJY670" s="167"/>
      <c r="NJZ670" s="167"/>
      <c r="NKA670" s="167"/>
      <c r="NKB670" s="167"/>
      <c r="NKC670" s="167"/>
      <c r="NKD670" s="167"/>
      <c r="NKE670" s="167"/>
      <c r="NKF670" s="167"/>
      <c r="NKG670" s="167"/>
      <c r="NKH670" s="167"/>
      <c r="NKI670" s="167"/>
      <c r="NKJ670" s="167"/>
      <c r="NKK670" s="167"/>
      <c r="NKL670" s="167"/>
      <c r="NKM670" s="167"/>
      <c r="NKN670" s="167"/>
      <c r="NKO670" s="167"/>
      <c r="NKP670" s="167"/>
      <c r="NKQ670" s="167"/>
      <c r="NKR670" s="167"/>
      <c r="NKS670" s="167"/>
      <c r="NKT670" s="167"/>
      <c r="NKU670" s="167"/>
      <c r="NKV670" s="167"/>
      <c r="NKW670" s="167"/>
      <c r="NKX670" s="167"/>
      <c r="NKY670" s="167"/>
      <c r="NKZ670" s="167"/>
      <c r="NLA670" s="167"/>
      <c r="NLB670" s="167"/>
      <c r="NLC670" s="167"/>
      <c r="NLD670" s="167"/>
      <c r="NLE670" s="167"/>
      <c r="NLF670" s="167"/>
      <c r="NLG670" s="167"/>
      <c r="NLH670" s="167"/>
      <c r="NLI670" s="167"/>
      <c r="NLJ670" s="167"/>
      <c r="NLK670" s="167"/>
      <c r="NLL670" s="167"/>
      <c r="NLM670" s="167"/>
      <c r="NLN670" s="167"/>
      <c r="NLO670" s="167"/>
      <c r="NLP670" s="167"/>
      <c r="NLQ670" s="167"/>
      <c r="NLR670" s="167"/>
      <c r="NLS670" s="167"/>
      <c r="NLT670" s="167"/>
      <c r="NLU670" s="167"/>
      <c r="NLV670" s="167"/>
      <c r="NLW670" s="167"/>
      <c r="NLX670" s="167"/>
      <c r="NLY670" s="167"/>
      <c r="NLZ670" s="167"/>
      <c r="NMA670" s="167"/>
      <c r="NMB670" s="167"/>
      <c r="NMC670" s="167"/>
      <c r="NMD670" s="167"/>
      <c r="NME670" s="167"/>
      <c r="NMF670" s="167"/>
      <c r="NMG670" s="167"/>
      <c r="NMH670" s="167"/>
      <c r="NMI670" s="167"/>
      <c r="NMJ670" s="167"/>
      <c r="NMK670" s="167"/>
      <c r="NML670" s="167"/>
      <c r="NMM670" s="167"/>
      <c r="NMN670" s="167"/>
      <c r="NMO670" s="167"/>
      <c r="NMP670" s="167"/>
      <c r="NMQ670" s="167"/>
      <c r="NMR670" s="167"/>
      <c r="NMS670" s="167"/>
      <c r="NMT670" s="167"/>
      <c r="NMU670" s="167"/>
      <c r="NMV670" s="167"/>
      <c r="NMW670" s="167"/>
      <c r="NMX670" s="167"/>
      <c r="NMY670" s="167"/>
      <c r="NMZ670" s="167"/>
      <c r="NNA670" s="167"/>
      <c r="NNB670" s="167"/>
      <c r="NNC670" s="167"/>
      <c r="NND670" s="167"/>
      <c r="NNE670" s="167"/>
      <c r="NNF670" s="167"/>
      <c r="NNG670" s="167"/>
      <c r="NNH670" s="167"/>
      <c r="NNI670" s="167"/>
      <c r="NNJ670" s="167"/>
      <c r="NNK670" s="167"/>
      <c r="NNL670" s="167"/>
      <c r="NNM670" s="167"/>
      <c r="NNN670" s="167"/>
      <c r="NNO670" s="167"/>
      <c r="NNP670" s="167"/>
      <c r="NNQ670" s="167"/>
      <c r="NNR670" s="167"/>
      <c r="NNS670" s="167"/>
      <c r="NNT670" s="167"/>
      <c r="NNU670" s="167"/>
      <c r="NNV670" s="167"/>
      <c r="NNW670" s="167"/>
      <c r="NNX670" s="167"/>
      <c r="NNY670" s="167"/>
      <c r="NNZ670" s="167"/>
      <c r="NOA670" s="167"/>
      <c r="NOB670" s="167"/>
      <c r="NOC670" s="167"/>
      <c r="NOD670" s="167"/>
      <c r="NOE670" s="167"/>
      <c r="NOF670" s="167"/>
      <c r="NOG670" s="167"/>
      <c r="NOH670" s="167"/>
      <c r="NOI670" s="167"/>
      <c r="NOJ670" s="167"/>
      <c r="NOK670" s="167"/>
      <c r="NOL670" s="167"/>
      <c r="NOM670" s="167"/>
      <c r="NON670" s="167"/>
      <c r="NOO670" s="167"/>
      <c r="NOP670" s="167"/>
      <c r="NOQ670" s="167"/>
      <c r="NOR670" s="167"/>
      <c r="NOS670" s="167"/>
      <c r="NOT670" s="167"/>
      <c r="NOU670" s="167"/>
      <c r="NOV670" s="167"/>
      <c r="NOW670" s="167"/>
      <c r="NOX670" s="167"/>
      <c r="NOY670" s="167"/>
      <c r="NOZ670" s="167"/>
      <c r="NPA670" s="167"/>
      <c r="NPB670" s="167"/>
      <c r="NPC670" s="167"/>
      <c r="NPD670" s="167"/>
      <c r="NPE670" s="167"/>
      <c r="NPF670" s="167"/>
      <c r="NPG670" s="167"/>
      <c r="NPH670" s="167"/>
      <c r="NPI670" s="167"/>
      <c r="NPJ670" s="167"/>
      <c r="NPK670" s="167"/>
      <c r="NPL670" s="167"/>
      <c r="NPM670" s="167"/>
      <c r="NPN670" s="167"/>
      <c r="NPO670" s="167"/>
      <c r="NPP670" s="167"/>
      <c r="NPQ670" s="167"/>
      <c r="NPR670" s="167"/>
      <c r="NPS670" s="167"/>
      <c r="NPT670" s="167"/>
      <c r="NPU670" s="167"/>
      <c r="NPV670" s="167"/>
      <c r="NPW670" s="167"/>
      <c r="NPX670" s="167"/>
      <c r="NPY670" s="167"/>
      <c r="NPZ670" s="167"/>
      <c r="NQA670" s="167"/>
      <c r="NQB670" s="167"/>
      <c r="NQC670" s="167"/>
      <c r="NQD670" s="167"/>
      <c r="NQE670" s="167"/>
      <c r="NQF670" s="167"/>
      <c r="NQG670" s="167"/>
      <c r="NQH670" s="167"/>
      <c r="NQI670" s="167"/>
      <c r="NQJ670" s="167"/>
      <c r="NQK670" s="167"/>
      <c r="NQL670" s="167"/>
      <c r="NQM670" s="167"/>
      <c r="NQN670" s="167"/>
      <c r="NQO670" s="167"/>
      <c r="NQP670" s="167"/>
      <c r="NQQ670" s="167"/>
      <c r="NQR670" s="167"/>
      <c r="NQS670" s="167"/>
      <c r="NQT670" s="167"/>
      <c r="NQU670" s="167"/>
      <c r="NQV670" s="167"/>
      <c r="NQW670" s="167"/>
      <c r="NQX670" s="167"/>
      <c r="NQY670" s="167"/>
      <c r="NQZ670" s="167"/>
      <c r="NRA670" s="167"/>
      <c r="NRB670" s="167"/>
      <c r="NRC670" s="167"/>
      <c r="NRD670" s="167"/>
      <c r="NRE670" s="167"/>
      <c r="NRF670" s="167"/>
      <c r="NRG670" s="167"/>
      <c r="NRH670" s="167"/>
      <c r="NRI670" s="167"/>
      <c r="NRJ670" s="167"/>
      <c r="NRK670" s="167"/>
      <c r="NRL670" s="167"/>
      <c r="NRM670" s="167"/>
      <c r="NRN670" s="167"/>
      <c r="NRO670" s="167"/>
      <c r="NRP670" s="167"/>
      <c r="NRQ670" s="167"/>
      <c r="NRR670" s="167"/>
      <c r="NRS670" s="167"/>
      <c r="NRT670" s="167"/>
      <c r="NRU670" s="167"/>
      <c r="NRV670" s="167"/>
      <c r="NRW670" s="167"/>
      <c r="NRX670" s="167"/>
      <c r="NRY670" s="167"/>
      <c r="NRZ670" s="167"/>
      <c r="NSA670" s="167"/>
      <c r="NSB670" s="167"/>
      <c r="NSC670" s="167"/>
      <c r="NSD670" s="167"/>
      <c r="NSE670" s="167"/>
      <c r="NSF670" s="167"/>
      <c r="NSG670" s="167"/>
      <c r="NSH670" s="167"/>
      <c r="NSI670" s="167"/>
      <c r="NSJ670" s="167"/>
      <c r="NSK670" s="167"/>
      <c r="NSL670" s="167"/>
      <c r="NSM670" s="167"/>
      <c r="NSN670" s="167"/>
      <c r="NSO670" s="167"/>
      <c r="NSP670" s="167"/>
      <c r="NSQ670" s="167"/>
      <c r="NSR670" s="167"/>
      <c r="NSS670" s="167"/>
      <c r="NST670" s="167"/>
      <c r="NSU670" s="167"/>
      <c r="NSV670" s="167"/>
      <c r="NSW670" s="167"/>
      <c r="NSX670" s="167"/>
      <c r="NSY670" s="167"/>
      <c r="NSZ670" s="167"/>
      <c r="NTA670" s="167"/>
      <c r="NTB670" s="167"/>
      <c r="NTC670" s="167"/>
      <c r="NTD670" s="167"/>
      <c r="NTE670" s="167"/>
      <c r="NTF670" s="167"/>
      <c r="NTG670" s="167"/>
      <c r="NTH670" s="167"/>
      <c r="NTI670" s="167"/>
      <c r="NTJ670" s="167"/>
      <c r="NTK670" s="167"/>
      <c r="NTL670" s="167"/>
      <c r="NTM670" s="167"/>
      <c r="NTN670" s="167"/>
      <c r="NTO670" s="167"/>
      <c r="NTP670" s="167"/>
      <c r="NTQ670" s="167"/>
      <c r="NTR670" s="167"/>
      <c r="NTS670" s="167"/>
      <c r="NTT670" s="167"/>
      <c r="NTU670" s="167"/>
      <c r="NTV670" s="167"/>
      <c r="NTW670" s="167"/>
      <c r="NTX670" s="167"/>
      <c r="NTY670" s="167"/>
      <c r="NTZ670" s="167"/>
      <c r="NUA670" s="167"/>
      <c r="NUB670" s="167"/>
      <c r="NUC670" s="167"/>
      <c r="NUD670" s="167"/>
      <c r="NUE670" s="167"/>
      <c r="NUF670" s="167"/>
      <c r="NUG670" s="167"/>
      <c r="NUH670" s="167"/>
      <c r="NUI670" s="167"/>
      <c r="NUJ670" s="167"/>
      <c r="NUK670" s="167"/>
      <c r="NUL670" s="167"/>
      <c r="NUM670" s="167"/>
      <c r="NUN670" s="167"/>
      <c r="NUO670" s="167"/>
      <c r="NUP670" s="167"/>
      <c r="NUQ670" s="167"/>
      <c r="NUR670" s="167"/>
      <c r="NUS670" s="167"/>
      <c r="NUT670" s="167"/>
      <c r="NUU670" s="167"/>
      <c r="NUV670" s="167"/>
      <c r="NUW670" s="167"/>
      <c r="NUX670" s="167"/>
      <c r="NUY670" s="167"/>
      <c r="NUZ670" s="167"/>
      <c r="NVA670" s="167"/>
      <c r="NVB670" s="167"/>
      <c r="NVC670" s="167"/>
      <c r="NVD670" s="167"/>
      <c r="NVE670" s="167"/>
      <c r="NVF670" s="167"/>
      <c r="NVG670" s="167"/>
      <c r="NVH670" s="167"/>
      <c r="NVI670" s="167"/>
      <c r="NVJ670" s="167"/>
      <c r="NVK670" s="167"/>
      <c r="NVL670" s="167"/>
      <c r="NVM670" s="167"/>
      <c r="NVN670" s="167"/>
      <c r="NVO670" s="167"/>
      <c r="NVP670" s="167"/>
      <c r="NVQ670" s="167"/>
      <c r="NVR670" s="167"/>
      <c r="NVS670" s="167"/>
      <c r="NVT670" s="167"/>
      <c r="NVU670" s="167"/>
      <c r="NVV670" s="167"/>
      <c r="NVW670" s="167"/>
      <c r="NVX670" s="167"/>
      <c r="NVY670" s="167"/>
      <c r="NVZ670" s="167"/>
      <c r="NWA670" s="167"/>
      <c r="NWB670" s="167"/>
      <c r="NWC670" s="167"/>
      <c r="NWD670" s="167"/>
      <c r="NWE670" s="167"/>
      <c r="NWF670" s="167"/>
      <c r="NWG670" s="167"/>
      <c r="NWH670" s="167"/>
      <c r="NWI670" s="167"/>
      <c r="NWJ670" s="167"/>
      <c r="NWK670" s="167"/>
      <c r="NWL670" s="167"/>
      <c r="NWM670" s="167"/>
      <c r="NWN670" s="167"/>
      <c r="NWO670" s="167"/>
      <c r="NWP670" s="167"/>
      <c r="NWQ670" s="167"/>
      <c r="NWR670" s="167"/>
      <c r="NWS670" s="167"/>
      <c r="NWT670" s="167"/>
      <c r="NWU670" s="167"/>
      <c r="NWV670" s="167"/>
      <c r="NWW670" s="167"/>
      <c r="NWX670" s="167"/>
      <c r="NWY670" s="167"/>
      <c r="NWZ670" s="167"/>
      <c r="NXA670" s="167"/>
      <c r="NXB670" s="167"/>
      <c r="NXC670" s="167"/>
      <c r="NXD670" s="167"/>
      <c r="NXE670" s="167"/>
      <c r="NXF670" s="167"/>
      <c r="NXG670" s="167"/>
      <c r="NXH670" s="167"/>
      <c r="NXI670" s="167"/>
      <c r="NXJ670" s="167"/>
      <c r="NXK670" s="167"/>
      <c r="NXL670" s="167"/>
      <c r="NXM670" s="167"/>
      <c r="NXN670" s="167"/>
      <c r="NXO670" s="167"/>
      <c r="NXP670" s="167"/>
      <c r="NXQ670" s="167"/>
      <c r="NXR670" s="167"/>
      <c r="NXS670" s="167"/>
      <c r="NXT670" s="167"/>
      <c r="NXU670" s="167"/>
      <c r="NXV670" s="167"/>
      <c r="NXW670" s="167"/>
      <c r="NXX670" s="167"/>
      <c r="NXY670" s="167"/>
      <c r="NXZ670" s="167"/>
      <c r="NYA670" s="167"/>
      <c r="NYB670" s="167"/>
      <c r="NYC670" s="167"/>
      <c r="NYD670" s="167"/>
      <c r="NYE670" s="167"/>
      <c r="NYF670" s="167"/>
      <c r="NYG670" s="167"/>
      <c r="NYH670" s="167"/>
      <c r="NYI670" s="167"/>
      <c r="NYJ670" s="167"/>
      <c r="NYK670" s="167"/>
      <c r="NYL670" s="167"/>
      <c r="NYM670" s="167"/>
      <c r="NYN670" s="167"/>
      <c r="NYO670" s="167"/>
      <c r="NYP670" s="167"/>
      <c r="NYQ670" s="167"/>
      <c r="NYR670" s="167"/>
      <c r="NYS670" s="167"/>
      <c r="NYT670" s="167"/>
      <c r="NYU670" s="167"/>
      <c r="NYV670" s="167"/>
      <c r="NYW670" s="167"/>
      <c r="NYX670" s="167"/>
      <c r="NYY670" s="167"/>
      <c r="NYZ670" s="167"/>
      <c r="NZA670" s="167"/>
      <c r="NZB670" s="167"/>
      <c r="NZC670" s="167"/>
      <c r="NZD670" s="167"/>
      <c r="NZE670" s="167"/>
      <c r="NZF670" s="167"/>
      <c r="NZG670" s="167"/>
      <c r="NZH670" s="167"/>
      <c r="NZI670" s="167"/>
      <c r="NZJ670" s="167"/>
      <c r="NZK670" s="167"/>
      <c r="NZL670" s="167"/>
      <c r="NZM670" s="167"/>
      <c r="NZN670" s="167"/>
      <c r="NZO670" s="167"/>
      <c r="NZP670" s="167"/>
      <c r="NZQ670" s="167"/>
      <c r="NZR670" s="167"/>
      <c r="NZS670" s="167"/>
      <c r="NZT670" s="167"/>
      <c r="NZU670" s="167"/>
      <c r="NZV670" s="167"/>
      <c r="NZW670" s="167"/>
      <c r="NZX670" s="167"/>
      <c r="NZY670" s="167"/>
      <c r="NZZ670" s="167"/>
      <c r="OAA670" s="167"/>
      <c r="OAB670" s="167"/>
      <c r="OAC670" s="167"/>
      <c r="OAD670" s="167"/>
      <c r="OAE670" s="167"/>
      <c r="OAF670" s="167"/>
      <c r="OAG670" s="167"/>
      <c r="OAH670" s="167"/>
      <c r="OAI670" s="167"/>
      <c r="OAJ670" s="167"/>
      <c r="OAK670" s="167"/>
      <c r="OAL670" s="167"/>
      <c r="OAM670" s="167"/>
      <c r="OAN670" s="167"/>
      <c r="OAO670" s="167"/>
      <c r="OAP670" s="167"/>
      <c r="OAQ670" s="167"/>
      <c r="OAR670" s="167"/>
      <c r="OAS670" s="167"/>
      <c r="OAT670" s="167"/>
      <c r="OAU670" s="167"/>
      <c r="OAV670" s="167"/>
      <c r="OAW670" s="167"/>
      <c r="OAX670" s="167"/>
      <c r="OAY670" s="167"/>
      <c r="OAZ670" s="167"/>
      <c r="OBA670" s="167"/>
      <c r="OBB670" s="167"/>
      <c r="OBC670" s="167"/>
      <c r="OBD670" s="167"/>
      <c r="OBE670" s="167"/>
      <c r="OBF670" s="167"/>
      <c r="OBG670" s="167"/>
      <c r="OBH670" s="167"/>
      <c r="OBI670" s="167"/>
      <c r="OBJ670" s="167"/>
      <c r="OBK670" s="167"/>
      <c r="OBL670" s="167"/>
      <c r="OBM670" s="167"/>
      <c r="OBN670" s="167"/>
      <c r="OBO670" s="167"/>
      <c r="OBP670" s="167"/>
      <c r="OBQ670" s="167"/>
      <c r="OBR670" s="167"/>
      <c r="OBS670" s="167"/>
      <c r="OBT670" s="167"/>
      <c r="OBU670" s="167"/>
      <c r="OBV670" s="167"/>
      <c r="OBW670" s="167"/>
      <c r="OBX670" s="167"/>
      <c r="OBY670" s="167"/>
      <c r="OBZ670" s="167"/>
      <c r="OCA670" s="167"/>
      <c r="OCB670" s="167"/>
      <c r="OCC670" s="167"/>
      <c r="OCD670" s="167"/>
      <c r="OCE670" s="167"/>
      <c r="OCF670" s="167"/>
      <c r="OCG670" s="167"/>
      <c r="OCH670" s="167"/>
      <c r="OCI670" s="167"/>
      <c r="OCJ670" s="167"/>
      <c r="OCK670" s="167"/>
      <c r="OCL670" s="167"/>
      <c r="OCM670" s="167"/>
      <c r="OCN670" s="167"/>
      <c r="OCO670" s="167"/>
      <c r="OCP670" s="167"/>
      <c r="OCQ670" s="167"/>
      <c r="OCR670" s="167"/>
      <c r="OCS670" s="167"/>
      <c r="OCT670" s="167"/>
      <c r="OCU670" s="167"/>
      <c r="OCV670" s="167"/>
      <c r="OCW670" s="167"/>
      <c r="OCX670" s="167"/>
      <c r="OCY670" s="167"/>
      <c r="OCZ670" s="167"/>
      <c r="ODA670" s="167"/>
      <c r="ODB670" s="167"/>
      <c r="ODC670" s="167"/>
      <c r="ODD670" s="167"/>
      <c r="ODE670" s="167"/>
      <c r="ODF670" s="167"/>
      <c r="ODG670" s="167"/>
      <c r="ODH670" s="167"/>
      <c r="ODI670" s="167"/>
      <c r="ODJ670" s="167"/>
      <c r="ODK670" s="167"/>
      <c r="ODL670" s="167"/>
      <c r="ODM670" s="167"/>
      <c r="ODN670" s="167"/>
      <c r="ODO670" s="167"/>
      <c r="ODP670" s="167"/>
      <c r="ODQ670" s="167"/>
      <c r="ODR670" s="167"/>
      <c r="ODS670" s="167"/>
      <c r="ODT670" s="167"/>
      <c r="ODU670" s="167"/>
      <c r="ODV670" s="167"/>
      <c r="ODW670" s="167"/>
      <c r="ODX670" s="167"/>
      <c r="ODY670" s="167"/>
      <c r="ODZ670" s="167"/>
      <c r="OEA670" s="167"/>
      <c r="OEB670" s="167"/>
      <c r="OEC670" s="167"/>
      <c r="OED670" s="167"/>
      <c r="OEE670" s="167"/>
      <c r="OEF670" s="167"/>
      <c r="OEG670" s="167"/>
      <c r="OEH670" s="167"/>
      <c r="OEI670" s="167"/>
      <c r="OEJ670" s="167"/>
      <c r="OEK670" s="167"/>
      <c r="OEL670" s="167"/>
      <c r="OEM670" s="167"/>
      <c r="OEN670" s="167"/>
      <c r="OEO670" s="167"/>
      <c r="OEP670" s="167"/>
      <c r="OEQ670" s="167"/>
      <c r="OER670" s="167"/>
      <c r="OES670" s="167"/>
      <c r="OET670" s="167"/>
      <c r="OEU670" s="167"/>
      <c r="OEV670" s="167"/>
      <c r="OEW670" s="167"/>
      <c r="OEX670" s="167"/>
      <c r="OEY670" s="167"/>
      <c r="OEZ670" s="167"/>
      <c r="OFA670" s="167"/>
      <c r="OFB670" s="167"/>
      <c r="OFC670" s="167"/>
      <c r="OFD670" s="167"/>
      <c r="OFE670" s="167"/>
      <c r="OFF670" s="167"/>
      <c r="OFG670" s="167"/>
      <c r="OFH670" s="167"/>
      <c r="OFI670" s="167"/>
      <c r="OFJ670" s="167"/>
      <c r="OFK670" s="167"/>
      <c r="OFL670" s="167"/>
      <c r="OFM670" s="167"/>
      <c r="OFN670" s="167"/>
      <c r="OFO670" s="167"/>
      <c r="OFP670" s="167"/>
      <c r="OFQ670" s="167"/>
      <c r="OFR670" s="167"/>
      <c r="OFS670" s="167"/>
      <c r="OFT670" s="167"/>
      <c r="OFU670" s="167"/>
      <c r="OFV670" s="167"/>
      <c r="OFW670" s="167"/>
      <c r="OFX670" s="167"/>
      <c r="OFY670" s="167"/>
      <c r="OFZ670" s="167"/>
      <c r="OGA670" s="167"/>
      <c r="OGB670" s="167"/>
      <c r="OGC670" s="167"/>
      <c r="OGD670" s="167"/>
      <c r="OGE670" s="167"/>
      <c r="OGF670" s="167"/>
      <c r="OGG670" s="167"/>
      <c r="OGH670" s="167"/>
      <c r="OGI670" s="167"/>
      <c r="OGJ670" s="167"/>
      <c r="OGK670" s="167"/>
      <c r="OGL670" s="167"/>
      <c r="OGM670" s="167"/>
      <c r="OGN670" s="167"/>
      <c r="OGO670" s="167"/>
      <c r="OGP670" s="167"/>
      <c r="OGQ670" s="167"/>
      <c r="OGR670" s="167"/>
      <c r="OGS670" s="167"/>
      <c r="OGT670" s="167"/>
      <c r="OGU670" s="167"/>
      <c r="OGV670" s="167"/>
      <c r="OGW670" s="167"/>
      <c r="OGX670" s="167"/>
      <c r="OGY670" s="167"/>
      <c r="OGZ670" s="167"/>
      <c r="OHA670" s="167"/>
      <c r="OHB670" s="167"/>
      <c r="OHC670" s="167"/>
      <c r="OHD670" s="167"/>
      <c r="OHE670" s="167"/>
      <c r="OHF670" s="167"/>
      <c r="OHG670" s="167"/>
      <c r="OHH670" s="167"/>
      <c r="OHI670" s="167"/>
      <c r="OHJ670" s="167"/>
      <c r="OHK670" s="167"/>
      <c r="OHL670" s="167"/>
      <c r="OHM670" s="167"/>
      <c r="OHN670" s="167"/>
      <c r="OHO670" s="167"/>
      <c r="OHP670" s="167"/>
      <c r="OHQ670" s="167"/>
      <c r="OHR670" s="167"/>
      <c r="OHS670" s="167"/>
      <c r="OHT670" s="167"/>
      <c r="OHU670" s="167"/>
      <c r="OHV670" s="167"/>
      <c r="OHW670" s="167"/>
      <c r="OHX670" s="167"/>
      <c r="OHY670" s="167"/>
      <c r="OHZ670" s="167"/>
      <c r="OIA670" s="167"/>
      <c r="OIB670" s="167"/>
      <c r="OIC670" s="167"/>
      <c r="OID670" s="167"/>
      <c r="OIE670" s="167"/>
      <c r="OIF670" s="167"/>
      <c r="OIG670" s="167"/>
      <c r="OIH670" s="167"/>
      <c r="OII670" s="167"/>
      <c r="OIJ670" s="167"/>
      <c r="OIK670" s="167"/>
      <c r="OIL670" s="167"/>
      <c r="OIM670" s="167"/>
      <c r="OIN670" s="167"/>
      <c r="OIO670" s="167"/>
      <c r="OIP670" s="167"/>
      <c r="OIQ670" s="167"/>
      <c r="OIR670" s="167"/>
      <c r="OIS670" s="167"/>
      <c r="OIT670" s="167"/>
      <c r="OIU670" s="167"/>
      <c r="OIV670" s="167"/>
      <c r="OIW670" s="167"/>
      <c r="OIX670" s="167"/>
      <c r="OIY670" s="167"/>
      <c r="OIZ670" s="167"/>
      <c r="OJA670" s="167"/>
      <c r="OJB670" s="167"/>
      <c r="OJC670" s="167"/>
      <c r="OJD670" s="167"/>
      <c r="OJE670" s="167"/>
      <c r="OJF670" s="167"/>
      <c r="OJG670" s="167"/>
      <c r="OJH670" s="167"/>
      <c r="OJI670" s="167"/>
      <c r="OJJ670" s="167"/>
      <c r="OJK670" s="167"/>
      <c r="OJL670" s="167"/>
      <c r="OJM670" s="167"/>
      <c r="OJN670" s="167"/>
      <c r="OJO670" s="167"/>
      <c r="OJP670" s="167"/>
      <c r="OJQ670" s="167"/>
      <c r="OJR670" s="167"/>
      <c r="OJS670" s="167"/>
      <c r="OJT670" s="167"/>
      <c r="OJU670" s="167"/>
      <c r="OJV670" s="167"/>
      <c r="OJW670" s="167"/>
      <c r="OJX670" s="167"/>
      <c r="OJY670" s="167"/>
      <c r="OJZ670" s="167"/>
      <c r="OKA670" s="167"/>
      <c r="OKB670" s="167"/>
      <c r="OKC670" s="167"/>
      <c r="OKD670" s="167"/>
      <c r="OKE670" s="167"/>
      <c r="OKF670" s="167"/>
      <c r="OKG670" s="167"/>
      <c r="OKH670" s="167"/>
      <c r="OKI670" s="167"/>
      <c r="OKJ670" s="167"/>
      <c r="OKK670" s="167"/>
      <c r="OKL670" s="167"/>
      <c r="OKM670" s="167"/>
      <c r="OKN670" s="167"/>
      <c r="OKO670" s="167"/>
      <c r="OKP670" s="167"/>
      <c r="OKQ670" s="167"/>
      <c r="OKR670" s="167"/>
      <c r="OKS670" s="167"/>
      <c r="OKT670" s="167"/>
      <c r="OKU670" s="167"/>
      <c r="OKV670" s="167"/>
      <c r="OKW670" s="167"/>
      <c r="OKX670" s="167"/>
      <c r="OKY670" s="167"/>
      <c r="OKZ670" s="167"/>
      <c r="OLA670" s="167"/>
      <c r="OLB670" s="167"/>
      <c r="OLC670" s="167"/>
      <c r="OLD670" s="167"/>
      <c r="OLE670" s="167"/>
      <c r="OLF670" s="167"/>
      <c r="OLG670" s="167"/>
      <c r="OLH670" s="167"/>
      <c r="OLI670" s="167"/>
      <c r="OLJ670" s="167"/>
      <c r="OLK670" s="167"/>
      <c r="OLL670" s="167"/>
      <c r="OLM670" s="167"/>
      <c r="OLN670" s="167"/>
      <c r="OLO670" s="167"/>
      <c r="OLP670" s="167"/>
      <c r="OLQ670" s="167"/>
      <c r="OLR670" s="167"/>
      <c r="OLS670" s="167"/>
      <c r="OLT670" s="167"/>
      <c r="OLU670" s="167"/>
      <c r="OLV670" s="167"/>
      <c r="OLW670" s="167"/>
      <c r="OLX670" s="167"/>
      <c r="OLY670" s="167"/>
      <c r="OLZ670" s="167"/>
      <c r="OMA670" s="167"/>
      <c r="OMB670" s="167"/>
      <c r="OMC670" s="167"/>
      <c r="OMD670" s="167"/>
      <c r="OME670" s="167"/>
      <c r="OMF670" s="167"/>
      <c r="OMG670" s="167"/>
      <c r="OMH670" s="167"/>
      <c r="OMI670" s="167"/>
      <c r="OMJ670" s="167"/>
      <c r="OMK670" s="167"/>
      <c r="OML670" s="167"/>
      <c r="OMM670" s="167"/>
      <c r="OMN670" s="167"/>
      <c r="OMO670" s="167"/>
      <c r="OMP670" s="167"/>
      <c r="OMQ670" s="167"/>
      <c r="OMR670" s="167"/>
      <c r="OMS670" s="167"/>
      <c r="OMT670" s="167"/>
      <c r="OMU670" s="167"/>
      <c r="OMV670" s="167"/>
      <c r="OMW670" s="167"/>
      <c r="OMX670" s="167"/>
      <c r="OMY670" s="167"/>
      <c r="OMZ670" s="167"/>
      <c r="ONA670" s="167"/>
      <c r="ONB670" s="167"/>
      <c r="ONC670" s="167"/>
      <c r="OND670" s="167"/>
      <c r="ONE670" s="167"/>
      <c r="ONF670" s="167"/>
      <c r="ONG670" s="167"/>
      <c r="ONH670" s="167"/>
      <c r="ONI670" s="167"/>
      <c r="ONJ670" s="167"/>
      <c r="ONK670" s="167"/>
      <c r="ONL670" s="167"/>
      <c r="ONM670" s="167"/>
      <c r="ONN670" s="167"/>
      <c r="ONO670" s="167"/>
      <c r="ONP670" s="167"/>
      <c r="ONQ670" s="167"/>
      <c r="ONR670" s="167"/>
      <c r="ONS670" s="167"/>
      <c r="ONT670" s="167"/>
      <c r="ONU670" s="167"/>
      <c r="ONV670" s="167"/>
      <c r="ONW670" s="167"/>
      <c r="ONX670" s="167"/>
      <c r="ONY670" s="167"/>
      <c r="ONZ670" s="167"/>
      <c r="OOA670" s="167"/>
      <c r="OOB670" s="167"/>
      <c r="OOC670" s="167"/>
      <c r="OOD670" s="167"/>
      <c r="OOE670" s="167"/>
      <c r="OOF670" s="167"/>
      <c r="OOG670" s="167"/>
      <c r="OOH670" s="167"/>
      <c r="OOI670" s="167"/>
      <c r="OOJ670" s="167"/>
      <c r="OOK670" s="167"/>
      <c r="OOL670" s="167"/>
      <c r="OOM670" s="167"/>
      <c r="OON670" s="167"/>
      <c r="OOO670" s="167"/>
      <c r="OOP670" s="167"/>
      <c r="OOQ670" s="167"/>
      <c r="OOR670" s="167"/>
      <c r="OOS670" s="167"/>
      <c r="OOT670" s="167"/>
      <c r="OOU670" s="167"/>
      <c r="OOV670" s="167"/>
      <c r="OOW670" s="167"/>
      <c r="OOX670" s="167"/>
      <c r="OOY670" s="167"/>
      <c r="OOZ670" s="167"/>
      <c r="OPA670" s="167"/>
      <c r="OPB670" s="167"/>
      <c r="OPC670" s="167"/>
      <c r="OPD670" s="167"/>
      <c r="OPE670" s="167"/>
      <c r="OPF670" s="167"/>
      <c r="OPG670" s="167"/>
      <c r="OPH670" s="167"/>
      <c r="OPI670" s="167"/>
      <c r="OPJ670" s="167"/>
      <c r="OPK670" s="167"/>
      <c r="OPL670" s="167"/>
      <c r="OPM670" s="167"/>
      <c r="OPN670" s="167"/>
      <c r="OPO670" s="167"/>
      <c r="OPP670" s="167"/>
      <c r="OPQ670" s="167"/>
      <c r="OPR670" s="167"/>
      <c r="OPS670" s="167"/>
      <c r="OPT670" s="167"/>
      <c r="OPU670" s="167"/>
      <c r="OPV670" s="167"/>
      <c r="OPW670" s="167"/>
      <c r="OPX670" s="167"/>
      <c r="OPY670" s="167"/>
      <c r="OPZ670" s="167"/>
      <c r="OQA670" s="167"/>
      <c r="OQB670" s="167"/>
      <c r="OQC670" s="167"/>
      <c r="OQD670" s="167"/>
      <c r="OQE670" s="167"/>
      <c r="OQF670" s="167"/>
      <c r="OQG670" s="167"/>
      <c r="OQH670" s="167"/>
      <c r="OQI670" s="167"/>
      <c r="OQJ670" s="167"/>
      <c r="OQK670" s="167"/>
      <c r="OQL670" s="167"/>
      <c r="OQM670" s="167"/>
      <c r="OQN670" s="167"/>
      <c r="OQO670" s="167"/>
      <c r="OQP670" s="167"/>
      <c r="OQQ670" s="167"/>
      <c r="OQR670" s="167"/>
      <c r="OQS670" s="167"/>
      <c r="OQT670" s="167"/>
      <c r="OQU670" s="167"/>
      <c r="OQV670" s="167"/>
      <c r="OQW670" s="167"/>
      <c r="OQX670" s="167"/>
      <c r="OQY670" s="167"/>
      <c r="OQZ670" s="167"/>
      <c r="ORA670" s="167"/>
      <c r="ORB670" s="167"/>
      <c r="ORC670" s="167"/>
      <c r="ORD670" s="167"/>
      <c r="ORE670" s="167"/>
      <c r="ORF670" s="167"/>
      <c r="ORG670" s="167"/>
      <c r="ORH670" s="167"/>
      <c r="ORI670" s="167"/>
      <c r="ORJ670" s="167"/>
      <c r="ORK670" s="167"/>
      <c r="ORL670" s="167"/>
      <c r="ORM670" s="167"/>
      <c r="ORN670" s="167"/>
      <c r="ORO670" s="167"/>
      <c r="ORP670" s="167"/>
      <c r="ORQ670" s="167"/>
      <c r="ORR670" s="167"/>
      <c r="ORS670" s="167"/>
      <c r="ORT670" s="167"/>
      <c r="ORU670" s="167"/>
      <c r="ORV670" s="167"/>
      <c r="ORW670" s="167"/>
      <c r="ORX670" s="167"/>
      <c r="ORY670" s="167"/>
      <c r="ORZ670" s="167"/>
      <c r="OSA670" s="167"/>
      <c r="OSB670" s="167"/>
      <c r="OSC670" s="167"/>
      <c r="OSD670" s="167"/>
      <c r="OSE670" s="167"/>
      <c r="OSF670" s="167"/>
      <c r="OSG670" s="167"/>
      <c r="OSH670" s="167"/>
      <c r="OSI670" s="167"/>
      <c r="OSJ670" s="167"/>
      <c r="OSK670" s="167"/>
      <c r="OSL670" s="167"/>
      <c r="OSM670" s="167"/>
      <c r="OSN670" s="167"/>
      <c r="OSO670" s="167"/>
      <c r="OSP670" s="167"/>
      <c r="OSQ670" s="167"/>
      <c r="OSR670" s="167"/>
      <c r="OSS670" s="167"/>
      <c r="OST670" s="167"/>
      <c r="OSU670" s="167"/>
      <c r="OSV670" s="167"/>
      <c r="OSW670" s="167"/>
      <c r="OSX670" s="167"/>
      <c r="OSY670" s="167"/>
      <c r="OSZ670" s="167"/>
      <c r="OTA670" s="167"/>
      <c r="OTB670" s="167"/>
      <c r="OTC670" s="167"/>
      <c r="OTD670" s="167"/>
      <c r="OTE670" s="167"/>
      <c r="OTF670" s="167"/>
      <c r="OTG670" s="167"/>
      <c r="OTH670" s="167"/>
      <c r="OTI670" s="167"/>
      <c r="OTJ670" s="167"/>
      <c r="OTK670" s="167"/>
      <c r="OTL670" s="167"/>
      <c r="OTM670" s="167"/>
      <c r="OTN670" s="167"/>
      <c r="OTO670" s="167"/>
      <c r="OTP670" s="167"/>
      <c r="OTQ670" s="167"/>
      <c r="OTR670" s="167"/>
      <c r="OTS670" s="167"/>
      <c r="OTT670" s="167"/>
      <c r="OTU670" s="167"/>
      <c r="OTV670" s="167"/>
      <c r="OTW670" s="167"/>
      <c r="OTX670" s="167"/>
      <c r="OTY670" s="167"/>
      <c r="OTZ670" s="167"/>
      <c r="OUA670" s="167"/>
      <c r="OUB670" s="167"/>
      <c r="OUC670" s="167"/>
      <c r="OUD670" s="167"/>
      <c r="OUE670" s="167"/>
      <c r="OUF670" s="167"/>
      <c r="OUG670" s="167"/>
      <c r="OUH670" s="167"/>
      <c r="OUI670" s="167"/>
      <c r="OUJ670" s="167"/>
      <c r="OUK670" s="167"/>
      <c r="OUL670" s="167"/>
      <c r="OUM670" s="167"/>
      <c r="OUN670" s="167"/>
      <c r="OUO670" s="167"/>
      <c r="OUP670" s="167"/>
      <c r="OUQ670" s="167"/>
      <c r="OUR670" s="167"/>
      <c r="OUS670" s="167"/>
      <c r="OUT670" s="167"/>
      <c r="OUU670" s="167"/>
      <c r="OUV670" s="167"/>
      <c r="OUW670" s="167"/>
      <c r="OUX670" s="167"/>
      <c r="OUY670" s="167"/>
      <c r="OUZ670" s="167"/>
      <c r="OVA670" s="167"/>
      <c r="OVB670" s="167"/>
      <c r="OVC670" s="167"/>
      <c r="OVD670" s="167"/>
      <c r="OVE670" s="167"/>
      <c r="OVF670" s="167"/>
      <c r="OVG670" s="167"/>
      <c r="OVH670" s="167"/>
      <c r="OVI670" s="167"/>
      <c r="OVJ670" s="167"/>
      <c r="OVK670" s="167"/>
      <c r="OVL670" s="167"/>
      <c r="OVM670" s="167"/>
      <c r="OVN670" s="167"/>
      <c r="OVO670" s="167"/>
      <c r="OVP670" s="167"/>
      <c r="OVQ670" s="167"/>
      <c r="OVR670" s="167"/>
      <c r="OVS670" s="167"/>
      <c r="OVT670" s="167"/>
      <c r="OVU670" s="167"/>
      <c r="OVV670" s="167"/>
      <c r="OVW670" s="167"/>
      <c r="OVX670" s="167"/>
      <c r="OVY670" s="167"/>
      <c r="OVZ670" s="167"/>
      <c r="OWA670" s="167"/>
      <c r="OWB670" s="167"/>
      <c r="OWC670" s="167"/>
      <c r="OWD670" s="167"/>
      <c r="OWE670" s="167"/>
      <c r="OWF670" s="167"/>
      <c r="OWG670" s="167"/>
      <c r="OWH670" s="167"/>
      <c r="OWI670" s="167"/>
      <c r="OWJ670" s="167"/>
      <c r="OWK670" s="167"/>
      <c r="OWL670" s="167"/>
      <c r="OWM670" s="167"/>
      <c r="OWN670" s="167"/>
      <c r="OWO670" s="167"/>
      <c r="OWP670" s="167"/>
      <c r="OWQ670" s="167"/>
      <c r="OWR670" s="167"/>
      <c r="OWS670" s="167"/>
      <c r="OWT670" s="167"/>
      <c r="OWU670" s="167"/>
      <c r="OWV670" s="167"/>
      <c r="OWW670" s="167"/>
      <c r="OWX670" s="167"/>
      <c r="OWY670" s="167"/>
      <c r="OWZ670" s="167"/>
      <c r="OXA670" s="167"/>
      <c r="OXB670" s="167"/>
      <c r="OXC670" s="167"/>
      <c r="OXD670" s="167"/>
      <c r="OXE670" s="167"/>
      <c r="OXF670" s="167"/>
      <c r="OXG670" s="167"/>
      <c r="OXH670" s="167"/>
      <c r="OXI670" s="167"/>
      <c r="OXJ670" s="167"/>
      <c r="OXK670" s="167"/>
      <c r="OXL670" s="167"/>
      <c r="OXM670" s="167"/>
      <c r="OXN670" s="167"/>
      <c r="OXO670" s="167"/>
      <c r="OXP670" s="167"/>
      <c r="OXQ670" s="167"/>
      <c r="OXR670" s="167"/>
      <c r="OXS670" s="167"/>
      <c r="OXT670" s="167"/>
      <c r="OXU670" s="167"/>
      <c r="OXV670" s="167"/>
      <c r="OXW670" s="167"/>
      <c r="OXX670" s="167"/>
      <c r="OXY670" s="167"/>
      <c r="OXZ670" s="167"/>
      <c r="OYA670" s="167"/>
      <c r="OYB670" s="167"/>
      <c r="OYC670" s="167"/>
      <c r="OYD670" s="167"/>
      <c r="OYE670" s="167"/>
      <c r="OYF670" s="167"/>
      <c r="OYG670" s="167"/>
      <c r="OYH670" s="167"/>
      <c r="OYI670" s="167"/>
      <c r="OYJ670" s="167"/>
      <c r="OYK670" s="167"/>
      <c r="OYL670" s="167"/>
      <c r="OYM670" s="167"/>
      <c r="OYN670" s="167"/>
      <c r="OYO670" s="167"/>
      <c r="OYP670" s="167"/>
      <c r="OYQ670" s="167"/>
      <c r="OYR670" s="167"/>
      <c r="OYS670" s="167"/>
      <c r="OYT670" s="167"/>
      <c r="OYU670" s="167"/>
      <c r="OYV670" s="167"/>
      <c r="OYW670" s="167"/>
      <c r="OYX670" s="167"/>
      <c r="OYY670" s="167"/>
      <c r="OYZ670" s="167"/>
      <c r="OZA670" s="167"/>
      <c r="OZB670" s="167"/>
      <c r="OZC670" s="167"/>
      <c r="OZD670" s="167"/>
      <c r="OZE670" s="167"/>
      <c r="OZF670" s="167"/>
      <c r="OZG670" s="167"/>
      <c r="OZH670" s="167"/>
      <c r="OZI670" s="167"/>
      <c r="OZJ670" s="167"/>
      <c r="OZK670" s="167"/>
      <c r="OZL670" s="167"/>
      <c r="OZM670" s="167"/>
      <c r="OZN670" s="167"/>
      <c r="OZO670" s="167"/>
      <c r="OZP670" s="167"/>
      <c r="OZQ670" s="167"/>
      <c r="OZR670" s="167"/>
      <c r="OZS670" s="167"/>
      <c r="OZT670" s="167"/>
      <c r="OZU670" s="167"/>
      <c r="OZV670" s="167"/>
      <c r="OZW670" s="167"/>
      <c r="OZX670" s="167"/>
      <c r="OZY670" s="167"/>
      <c r="OZZ670" s="167"/>
      <c r="PAA670" s="167"/>
      <c r="PAB670" s="167"/>
      <c r="PAC670" s="167"/>
      <c r="PAD670" s="167"/>
      <c r="PAE670" s="167"/>
      <c r="PAF670" s="167"/>
      <c r="PAG670" s="167"/>
      <c r="PAH670" s="167"/>
      <c r="PAI670" s="167"/>
      <c r="PAJ670" s="167"/>
      <c r="PAK670" s="167"/>
      <c r="PAL670" s="167"/>
      <c r="PAM670" s="167"/>
      <c r="PAN670" s="167"/>
      <c r="PAO670" s="167"/>
      <c r="PAP670" s="167"/>
      <c r="PAQ670" s="167"/>
      <c r="PAR670" s="167"/>
      <c r="PAS670" s="167"/>
      <c r="PAT670" s="167"/>
      <c r="PAU670" s="167"/>
      <c r="PAV670" s="167"/>
      <c r="PAW670" s="167"/>
      <c r="PAX670" s="167"/>
      <c r="PAY670" s="167"/>
      <c r="PAZ670" s="167"/>
      <c r="PBA670" s="167"/>
      <c r="PBB670" s="167"/>
      <c r="PBC670" s="167"/>
      <c r="PBD670" s="167"/>
      <c r="PBE670" s="167"/>
      <c r="PBF670" s="167"/>
      <c r="PBG670" s="167"/>
      <c r="PBH670" s="167"/>
      <c r="PBI670" s="167"/>
      <c r="PBJ670" s="167"/>
      <c r="PBK670" s="167"/>
      <c r="PBL670" s="167"/>
      <c r="PBM670" s="167"/>
      <c r="PBN670" s="167"/>
      <c r="PBO670" s="167"/>
      <c r="PBP670" s="167"/>
      <c r="PBQ670" s="167"/>
      <c r="PBR670" s="167"/>
      <c r="PBS670" s="167"/>
      <c r="PBT670" s="167"/>
      <c r="PBU670" s="167"/>
      <c r="PBV670" s="167"/>
      <c r="PBW670" s="167"/>
      <c r="PBX670" s="167"/>
      <c r="PBY670" s="167"/>
      <c r="PBZ670" s="167"/>
      <c r="PCA670" s="167"/>
      <c r="PCB670" s="167"/>
      <c r="PCC670" s="167"/>
      <c r="PCD670" s="167"/>
      <c r="PCE670" s="167"/>
      <c r="PCF670" s="167"/>
      <c r="PCG670" s="167"/>
      <c r="PCH670" s="167"/>
      <c r="PCI670" s="167"/>
      <c r="PCJ670" s="167"/>
      <c r="PCK670" s="167"/>
      <c r="PCL670" s="167"/>
      <c r="PCM670" s="167"/>
      <c r="PCN670" s="167"/>
      <c r="PCO670" s="167"/>
      <c r="PCP670" s="167"/>
      <c r="PCQ670" s="167"/>
      <c r="PCR670" s="167"/>
      <c r="PCS670" s="167"/>
      <c r="PCT670" s="167"/>
      <c r="PCU670" s="167"/>
      <c r="PCV670" s="167"/>
      <c r="PCW670" s="167"/>
      <c r="PCX670" s="167"/>
      <c r="PCY670" s="167"/>
      <c r="PCZ670" s="167"/>
      <c r="PDA670" s="167"/>
      <c r="PDB670" s="167"/>
      <c r="PDC670" s="167"/>
      <c r="PDD670" s="167"/>
      <c r="PDE670" s="167"/>
      <c r="PDF670" s="167"/>
      <c r="PDG670" s="167"/>
      <c r="PDH670" s="167"/>
      <c r="PDI670" s="167"/>
      <c r="PDJ670" s="167"/>
      <c r="PDK670" s="167"/>
      <c r="PDL670" s="167"/>
      <c r="PDM670" s="167"/>
      <c r="PDN670" s="167"/>
      <c r="PDO670" s="167"/>
      <c r="PDP670" s="167"/>
      <c r="PDQ670" s="167"/>
      <c r="PDR670" s="167"/>
      <c r="PDS670" s="167"/>
      <c r="PDT670" s="167"/>
      <c r="PDU670" s="167"/>
      <c r="PDV670" s="167"/>
      <c r="PDW670" s="167"/>
      <c r="PDX670" s="167"/>
      <c r="PDY670" s="167"/>
      <c r="PDZ670" s="167"/>
      <c r="PEA670" s="167"/>
      <c r="PEB670" s="167"/>
      <c r="PEC670" s="167"/>
      <c r="PED670" s="167"/>
      <c r="PEE670" s="167"/>
      <c r="PEF670" s="167"/>
      <c r="PEG670" s="167"/>
      <c r="PEH670" s="167"/>
      <c r="PEI670" s="167"/>
      <c r="PEJ670" s="167"/>
      <c r="PEK670" s="167"/>
      <c r="PEL670" s="167"/>
      <c r="PEM670" s="167"/>
      <c r="PEN670" s="167"/>
      <c r="PEO670" s="167"/>
      <c r="PEP670" s="167"/>
      <c r="PEQ670" s="167"/>
      <c r="PER670" s="167"/>
      <c r="PES670" s="167"/>
      <c r="PET670" s="167"/>
      <c r="PEU670" s="167"/>
      <c r="PEV670" s="167"/>
      <c r="PEW670" s="167"/>
      <c r="PEX670" s="167"/>
      <c r="PEY670" s="167"/>
      <c r="PEZ670" s="167"/>
      <c r="PFA670" s="167"/>
      <c r="PFB670" s="167"/>
      <c r="PFC670" s="167"/>
      <c r="PFD670" s="167"/>
      <c r="PFE670" s="167"/>
      <c r="PFF670" s="167"/>
      <c r="PFG670" s="167"/>
      <c r="PFH670" s="167"/>
      <c r="PFI670" s="167"/>
      <c r="PFJ670" s="167"/>
      <c r="PFK670" s="167"/>
      <c r="PFL670" s="167"/>
      <c r="PFM670" s="167"/>
      <c r="PFN670" s="167"/>
      <c r="PFO670" s="167"/>
      <c r="PFP670" s="167"/>
      <c r="PFQ670" s="167"/>
      <c r="PFR670" s="167"/>
      <c r="PFS670" s="167"/>
      <c r="PFT670" s="167"/>
      <c r="PFU670" s="167"/>
      <c r="PFV670" s="167"/>
      <c r="PFW670" s="167"/>
      <c r="PFX670" s="167"/>
      <c r="PFY670" s="167"/>
      <c r="PFZ670" s="167"/>
      <c r="PGA670" s="167"/>
      <c r="PGB670" s="167"/>
      <c r="PGC670" s="167"/>
      <c r="PGD670" s="167"/>
      <c r="PGE670" s="167"/>
      <c r="PGF670" s="167"/>
      <c r="PGG670" s="167"/>
      <c r="PGH670" s="167"/>
      <c r="PGI670" s="167"/>
      <c r="PGJ670" s="167"/>
      <c r="PGK670" s="167"/>
      <c r="PGL670" s="167"/>
      <c r="PGM670" s="167"/>
      <c r="PGN670" s="167"/>
      <c r="PGO670" s="167"/>
      <c r="PGP670" s="167"/>
      <c r="PGQ670" s="167"/>
      <c r="PGR670" s="167"/>
      <c r="PGS670" s="167"/>
      <c r="PGT670" s="167"/>
      <c r="PGU670" s="167"/>
      <c r="PGV670" s="167"/>
      <c r="PGW670" s="167"/>
      <c r="PGX670" s="167"/>
      <c r="PGY670" s="167"/>
      <c r="PGZ670" s="167"/>
      <c r="PHA670" s="167"/>
      <c r="PHB670" s="167"/>
      <c r="PHC670" s="167"/>
      <c r="PHD670" s="167"/>
      <c r="PHE670" s="167"/>
      <c r="PHF670" s="167"/>
      <c r="PHG670" s="167"/>
      <c r="PHH670" s="167"/>
      <c r="PHI670" s="167"/>
      <c r="PHJ670" s="167"/>
      <c r="PHK670" s="167"/>
      <c r="PHL670" s="167"/>
      <c r="PHM670" s="167"/>
      <c r="PHN670" s="167"/>
      <c r="PHO670" s="167"/>
      <c r="PHP670" s="167"/>
      <c r="PHQ670" s="167"/>
      <c r="PHR670" s="167"/>
      <c r="PHS670" s="167"/>
      <c r="PHT670" s="167"/>
      <c r="PHU670" s="167"/>
      <c r="PHV670" s="167"/>
      <c r="PHW670" s="167"/>
      <c r="PHX670" s="167"/>
      <c r="PHY670" s="167"/>
      <c r="PHZ670" s="167"/>
      <c r="PIA670" s="167"/>
      <c r="PIB670" s="167"/>
      <c r="PIC670" s="167"/>
      <c r="PID670" s="167"/>
      <c r="PIE670" s="167"/>
      <c r="PIF670" s="167"/>
      <c r="PIG670" s="167"/>
      <c r="PIH670" s="167"/>
      <c r="PII670" s="167"/>
      <c r="PIJ670" s="167"/>
      <c r="PIK670" s="167"/>
      <c r="PIL670" s="167"/>
      <c r="PIM670" s="167"/>
      <c r="PIN670" s="167"/>
      <c r="PIO670" s="167"/>
      <c r="PIP670" s="167"/>
      <c r="PIQ670" s="167"/>
      <c r="PIR670" s="167"/>
      <c r="PIS670" s="167"/>
      <c r="PIT670" s="167"/>
      <c r="PIU670" s="167"/>
      <c r="PIV670" s="167"/>
      <c r="PIW670" s="167"/>
      <c r="PIX670" s="167"/>
      <c r="PIY670" s="167"/>
      <c r="PIZ670" s="167"/>
      <c r="PJA670" s="167"/>
      <c r="PJB670" s="167"/>
      <c r="PJC670" s="167"/>
      <c r="PJD670" s="167"/>
      <c r="PJE670" s="167"/>
      <c r="PJF670" s="167"/>
      <c r="PJG670" s="167"/>
      <c r="PJH670" s="167"/>
      <c r="PJI670" s="167"/>
      <c r="PJJ670" s="167"/>
      <c r="PJK670" s="167"/>
      <c r="PJL670" s="167"/>
      <c r="PJM670" s="167"/>
      <c r="PJN670" s="167"/>
      <c r="PJO670" s="167"/>
      <c r="PJP670" s="167"/>
      <c r="PJQ670" s="167"/>
      <c r="PJR670" s="167"/>
      <c r="PJS670" s="167"/>
      <c r="PJT670" s="167"/>
      <c r="PJU670" s="167"/>
      <c r="PJV670" s="167"/>
      <c r="PJW670" s="167"/>
      <c r="PJX670" s="167"/>
      <c r="PJY670" s="167"/>
      <c r="PJZ670" s="167"/>
      <c r="PKA670" s="167"/>
      <c r="PKB670" s="167"/>
      <c r="PKC670" s="167"/>
      <c r="PKD670" s="167"/>
      <c r="PKE670" s="167"/>
      <c r="PKF670" s="167"/>
      <c r="PKG670" s="167"/>
      <c r="PKH670" s="167"/>
      <c r="PKI670" s="167"/>
      <c r="PKJ670" s="167"/>
      <c r="PKK670" s="167"/>
      <c r="PKL670" s="167"/>
      <c r="PKM670" s="167"/>
      <c r="PKN670" s="167"/>
      <c r="PKO670" s="167"/>
      <c r="PKP670" s="167"/>
      <c r="PKQ670" s="167"/>
      <c r="PKR670" s="167"/>
      <c r="PKS670" s="167"/>
      <c r="PKT670" s="167"/>
      <c r="PKU670" s="167"/>
      <c r="PKV670" s="167"/>
      <c r="PKW670" s="167"/>
      <c r="PKX670" s="167"/>
      <c r="PKY670" s="167"/>
      <c r="PKZ670" s="167"/>
      <c r="PLA670" s="167"/>
      <c r="PLB670" s="167"/>
      <c r="PLC670" s="167"/>
      <c r="PLD670" s="167"/>
      <c r="PLE670" s="167"/>
      <c r="PLF670" s="167"/>
      <c r="PLG670" s="167"/>
      <c r="PLH670" s="167"/>
      <c r="PLI670" s="167"/>
      <c r="PLJ670" s="167"/>
      <c r="PLK670" s="167"/>
      <c r="PLL670" s="167"/>
      <c r="PLM670" s="167"/>
      <c r="PLN670" s="167"/>
      <c r="PLO670" s="167"/>
      <c r="PLP670" s="167"/>
      <c r="PLQ670" s="167"/>
      <c r="PLR670" s="167"/>
      <c r="PLS670" s="167"/>
      <c r="PLT670" s="167"/>
      <c r="PLU670" s="167"/>
      <c r="PLV670" s="167"/>
      <c r="PLW670" s="167"/>
      <c r="PLX670" s="167"/>
      <c r="PLY670" s="167"/>
      <c r="PLZ670" s="167"/>
      <c r="PMA670" s="167"/>
      <c r="PMB670" s="167"/>
      <c r="PMC670" s="167"/>
      <c r="PMD670" s="167"/>
      <c r="PME670" s="167"/>
      <c r="PMF670" s="167"/>
      <c r="PMG670" s="167"/>
      <c r="PMH670" s="167"/>
      <c r="PMI670" s="167"/>
      <c r="PMJ670" s="167"/>
      <c r="PMK670" s="167"/>
      <c r="PML670" s="167"/>
      <c r="PMM670" s="167"/>
      <c r="PMN670" s="167"/>
      <c r="PMO670" s="167"/>
      <c r="PMP670" s="167"/>
      <c r="PMQ670" s="167"/>
      <c r="PMR670" s="167"/>
      <c r="PMS670" s="167"/>
      <c r="PMT670" s="167"/>
      <c r="PMU670" s="167"/>
      <c r="PMV670" s="167"/>
      <c r="PMW670" s="167"/>
      <c r="PMX670" s="167"/>
      <c r="PMY670" s="167"/>
      <c r="PMZ670" s="167"/>
      <c r="PNA670" s="167"/>
      <c r="PNB670" s="167"/>
      <c r="PNC670" s="167"/>
      <c r="PND670" s="167"/>
      <c r="PNE670" s="167"/>
      <c r="PNF670" s="167"/>
      <c r="PNG670" s="167"/>
      <c r="PNH670" s="167"/>
      <c r="PNI670" s="167"/>
      <c r="PNJ670" s="167"/>
      <c r="PNK670" s="167"/>
      <c r="PNL670" s="167"/>
      <c r="PNM670" s="167"/>
      <c r="PNN670" s="167"/>
      <c r="PNO670" s="167"/>
      <c r="PNP670" s="167"/>
      <c r="PNQ670" s="167"/>
      <c r="PNR670" s="167"/>
      <c r="PNS670" s="167"/>
      <c r="PNT670" s="167"/>
      <c r="PNU670" s="167"/>
      <c r="PNV670" s="167"/>
      <c r="PNW670" s="167"/>
      <c r="PNX670" s="167"/>
      <c r="PNY670" s="167"/>
      <c r="PNZ670" s="167"/>
      <c r="POA670" s="167"/>
      <c r="POB670" s="167"/>
      <c r="POC670" s="167"/>
      <c r="POD670" s="167"/>
      <c r="POE670" s="167"/>
      <c r="POF670" s="167"/>
      <c r="POG670" s="167"/>
      <c r="POH670" s="167"/>
      <c r="POI670" s="167"/>
      <c r="POJ670" s="167"/>
      <c r="POK670" s="167"/>
      <c r="POL670" s="167"/>
      <c r="POM670" s="167"/>
      <c r="PON670" s="167"/>
      <c r="POO670" s="167"/>
      <c r="POP670" s="167"/>
      <c r="POQ670" s="167"/>
      <c r="POR670" s="167"/>
      <c r="POS670" s="167"/>
      <c r="POT670" s="167"/>
      <c r="POU670" s="167"/>
      <c r="POV670" s="167"/>
      <c r="POW670" s="167"/>
      <c r="POX670" s="167"/>
      <c r="POY670" s="167"/>
      <c r="POZ670" s="167"/>
      <c r="PPA670" s="167"/>
      <c r="PPB670" s="167"/>
      <c r="PPC670" s="167"/>
      <c r="PPD670" s="167"/>
      <c r="PPE670" s="167"/>
      <c r="PPF670" s="167"/>
      <c r="PPG670" s="167"/>
      <c r="PPH670" s="167"/>
      <c r="PPI670" s="167"/>
      <c r="PPJ670" s="167"/>
      <c r="PPK670" s="167"/>
      <c r="PPL670" s="167"/>
      <c r="PPM670" s="167"/>
      <c r="PPN670" s="167"/>
      <c r="PPO670" s="167"/>
      <c r="PPP670" s="167"/>
      <c r="PPQ670" s="167"/>
      <c r="PPR670" s="167"/>
      <c r="PPS670" s="167"/>
      <c r="PPT670" s="167"/>
      <c r="PPU670" s="167"/>
      <c r="PPV670" s="167"/>
      <c r="PPW670" s="167"/>
      <c r="PPX670" s="167"/>
      <c r="PPY670" s="167"/>
      <c r="PPZ670" s="167"/>
      <c r="PQA670" s="167"/>
      <c r="PQB670" s="167"/>
      <c r="PQC670" s="167"/>
      <c r="PQD670" s="167"/>
      <c r="PQE670" s="167"/>
      <c r="PQF670" s="167"/>
      <c r="PQG670" s="167"/>
      <c r="PQH670" s="167"/>
      <c r="PQI670" s="167"/>
      <c r="PQJ670" s="167"/>
      <c r="PQK670" s="167"/>
      <c r="PQL670" s="167"/>
      <c r="PQM670" s="167"/>
      <c r="PQN670" s="167"/>
      <c r="PQO670" s="167"/>
      <c r="PQP670" s="167"/>
      <c r="PQQ670" s="167"/>
      <c r="PQR670" s="167"/>
      <c r="PQS670" s="167"/>
      <c r="PQT670" s="167"/>
      <c r="PQU670" s="167"/>
      <c r="PQV670" s="167"/>
      <c r="PQW670" s="167"/>
      <c r="PQX670" s="167"/>
      <c r="PQY670" s="167"/>
      <c r="PQZ670" s="167"/>
      <c r="PRA670" s="167"/>
      <c r="PRB670" s="167"/>
      <c r="PRC670" s="167"/>
      <c r="PRD670" s="167"/>
      <c r="PRE670" s="167"/>
      <c r="PRF670" s="167"/>
      <c r="PRG670" s="167"/>
      <c r="PRH670" s="167"/>
      <c r="PRI670" s="167"/>
      <c r="PRJ670" s="167"/>
      <c r="PRK670" s="167"/>
      <c r="PRL670" s="167"/>
      <c r="PRM670" s="167"/>
      <c r="PRN670" s="167"/>
      <c r="PRO670" s="167"/>
      <c r="PRP670" s="167"/>
      <c r="PRQ670" s="167"/>
      <c r="PRR670" s="167"/>
      <c r="PRS670" s="167"/>
      <c r="PRT670" s="167"/>
      <c r="PRU670" s="167"/>
      <c r="PRV670" s="167"/>
      <c r="PRW670" s="167"/>
      <c r="PRX670" s="167"/>
      <c r="PRY670" s="167"/>
      <c r="PRZ670" s="167"/>
      <c r="PSA670" s="167"/>
      <c r="PSB670" s="167"/>
      <c r="PSC670" s="167"/>
      <c r="PSD670" s="167"/>
      <c r="PSE670" s="167"/>
      <c r="PSF670" s="167"/>
      <c r="PSG670" s="167"/>
      <c r="PSH670" s="167"/>
      <c r="PSI670" s="167"/>
      <c r="PSJ670" s="167"/>
      <c r="PSK670" s="167"/>
      <c r="PSL670" s="167"/>
      <c r="PSM670" s="167"/>
      <c r="PSN670" s="167"/>
      <c r="PSO670" s="167"/>
      <c r="PSP670" s="167"/>
      <c r="PSQ670" s="167"/>
      <c r="PSR670" s="167"/>
      <c r="PSS670" s="167"/>
      <c r="PST670" s="167"/>
      <c r="PSU670" s="167"/>
      <c r="PSV670" s="167"/>
      <c r="PSW670" s="167"/>
      <c r="PSX670" s="167"/>
      <c r="PSY670" s="167"/>
      <c r="PSZ670" s="167"/>
      <c r="PTA670" s="167"/>
      <c r="PTB670" s="167"/>
      <c r="PTC670" s="167"/>
      <c r="PTD670" s="167"/>
      <c r="PTE670" s="167"/>
      <c r="PTF670" s="167"/>
      <c r="PTG670" s="167"/>
      <c r="PTH670" s="167"/>
      <c r="PTI670" s="167"/>
      <c r="PTJ670" s="167"/>
      <c r="PTK670" s="167"/>
      <c r="PTL670" s="167"/>
      <c r="PTM670" s="167"/>
      <c r="PTN670" s="167"/>
      <c r="PTO670" s="167"/>
      <c r="PTP670" s="167"/>
      <c r="PTQ670" s="167"/>
      <c r="PTR670" s="167"/>
      <c r="PTS670" s="167"/>
      <c r="PTT670" s="167"/>
      <c r="PTU670" s="167"/>
      <c r="PTV670" s="167"/>
      <c r="PTW670" s="167"/>
      <c r="PTX670" s="167"/>
      <c r="PTY670" s="167"/>
      <c r="PTZ670" s="167"/>
      <c r="PUA670" s="167"/>
      <c r="PUB670" s="167"/>
      <c r="PUC670" s="167"/>
      <c r="PUD670" s="167"/>
      <c r="PUE670" s="167"/>
      <c r="PUF670" s="167"/>
      <c r="PUG670" s="167"/>
      <c r="PUH670" s="167"/>
      <c r="PUI670" s="167"/>
      <c r="PUJ670" s="167"/>
      <c r="PUK670" s="167"/>
      <c r="PUL670" s="167"/>
      <c r="PUM670" s="167"/>
      <c r="PUN670" s="167"/>
      <c r="PUO670" s="167"/>
      <c r="PUP670" s="167"/>
      <c r="PUQ670" s="167"/>
      <c r="PUR670" s="167"/>
      <c r="PUS670" s="167"/>
      <c r="PUT670" s="167"/>
      <c r="PUU670" s="167"/>
      <c r="PUV670" s="167"/>
      <c r="PUW670" s="167"/>
      <c r="PUX670" s="167"/>
      <c r="PUY670" s="167"/>
      <c r="PUZ670" s="167"/>
      <c r="PVA670" s="167"/>
      <c r="PVB670" s="167"/>
      <c r="PVC670" s="167"/>
      <c r="PVD670" s="167"/>
      <c r="PVE670" s="167"/>
      <c r="PVF670" s="167"/>
      <c r="PVG670" s="167"/>
      <c r="PVH670" s="167"/>
      <c r="PVI670" s="167"/>
      <c r="PVJ670" s="167"/>
      <c r="PVK670" s="167"/>
      <c r="PVL670" s="167"/>
      <c r="PVM670" s="167"/>
      <c r="PVN670" s="167"/>
      <c r="PVO670" s="167"/>
      <c r="PVP670" s="167"/>
      <c r="PVQ670" s="167"/>
      <c r="PVR670" s="167"/>
      <c r="PVS670" s="167"/>
      <c r="PVT670" s="167"/>
      <c r="PVU670" s="167"/>
      <c r="PVV670" s="167"/>
      <c r="PVW670" s="167"/>
      <c r="PVX670" s="167"/>
      <c r="PVY670" s="167"/>
      <c r="PVZ670" s="167"/>
      <c r="PWA670" s="167"/>
      <c r="PWB670" s="167"/>
      <c r="PWC670" s="167"/>
      <c r="PWD670" s="167"/>
      <c r="PWE670" s="167"/>
      <c r="PWF670" s="167"/>
      <c r="PWG670" s="167"/>
      <c r="PWH670" s="167"/>
      <c r="PWI670" s="167"/>
      <c r="PWJ670" s="167"/>
      <c r="PWK670" s="167"/>
      <c r="PWL670" s="167"/>
      <c r="PWM670" s="167"/>
      <c r="PWN670" s="167"/>
      <c r="PWO670" s="167"/>
      <c r="PWP670" s="167"/>
      <c r="PWQ670" s="167"/>
      <c r="PWR670" s="167"/>
      <c r="PWS670" s="167"/>
      <c r="PWT670" s="167"/>
      <c r="PWU670" s="167"/>
      <c r="PWV670" s="167"/>
      <c r="PWW670" s="167"/>
      <c r="PWX670" s="167"/>
      <c r="PWY670" s="167"/>
      <c r="PWZ670" s="167"/>
      <c r="PXA670" s="167"/>
      <c r="PXB670" s="167"/>
      <c r="PXC670" s="167"/>
      <c r="PXD670" s="167"/>
      <c r="PXE670" s="167"/>
      <c r="PXF670" s="167"/>
      <c r="PXG670" s="167"/>
      <c r="PXH670" s="167"/>
      <c r="PXI670" s="167"/>
      <c r="PXJ670" s="167"/>
      <c r="PXK670" s="167"/>
      <c r="PXL670" s="167"/>
      <c r="PXM670" s="167"/>
      <c r="PXN670" s="167"/>
      <c r="PXO670" s="167"/>
      <c r="PXP670" s="167"/>
      <c r="PXQ670" s="167"/>
      <c r="PXR670" s="167"/>
      <c r="PXS670" s="167"/>
      <c r="PXT670" s="167"/>
      <c r="PXU670" s="167"/>
      <c r="PXV670" s="167"/>
      <c r="PXW670" s="167"/>
      <c r="PXX670" s="167"/>
      <c r="PXY670" s="167"/>
      <c r="PXZ670" s="167"/>
      <c r="PYA670" s="167"/>
      <c r="PYB670" s="167"/>
      <c r="PYC670" s="167"/>
      <c r="PYD670" s="167"/>
      <c r="PYE670" s="167"/>
      <c r="PYF670" s="167"/>
      <c r="PYG670" s="167"/>
      <c r="PYH670" s="167"/>
      <c r="PYI670" s="167"/>
      <c r="PYJ670" s="167"/>
      <c r="PYK670" s="167"/>
      <c r="PYL670" s="167"/>
      <c r="PYM670" s="167"/>
      <c r="PYN670" s="167"/>
      <c r="PYO670" s="167"/>
      <c r="PYP670" s="167"/>
      <c r="PYQ670" s="167"/>
      <c r="PYR670" s="167"/>
      <c r="PYS670" s="167"/>
      <c r="PYT670" s="167"/>
      <c r="PYU670" s="167"/>
      <c r="PYV670" s="167"/>
      <c r="PYW670" s="167"/>
      <c r="PYX670" s="167"/>
      <c r="PYY670" s="167"/>
      <c r="PYZ670" s="167"/>
      <c r="PZA670" s="167"/>
      <c r="PZB670" s="167"/>
      <c r="PZC670" s="167"/>
      <c r="PZD670" s="167"/>
      <c r="PZE670" s="167"/>
      <c r="PZF670" s="167"/>
      <c r="PZG670" s="167"/>
      <c r="PZH670" s="167"/>
      <c r="PZI670" s="167"/>
      <c r="PZJ670" s="167"/>
      <c r="PZK670" s="167"/>
      <c r="PZL670" s="167"/>
      <c r="PZM670" s="167"/>
      <c r="PZN670" s="167"/>
      <c r="PZO670" s="167"/>
      <c r="PZP670" s="167"/>
      <c r="PZQ670" s="167"/>
      <c r="PZR670" s="167"/>
      <c r="PZS670" s="167"/>
      <c r="PZT670" s="167"/>
      <c r="PZU670" s="167"/>
      <c r="PZV670" s="167"/>
      <c r="PZW670" s="167"/>
      <c r="PZX670" s="167"/>
      <c r="PZY670" s="167"/>
      <c r="PZZ670" s="167"/>
      <c r="QAA670" s="167"/>
      <c r="QAB670" s="167"/>
      <c r="QAC670" s="167"/>
      <c r="QAD670" s="167"/>
      <c r="QAE670" s="167"/>
      <c r="QAF670" s="167"/>
      <c r="QAG670" s="167"/>
      <c r="QAH670" s="167"/>
      <c r="QAI670" s="167"/>
      <c r="QAJ670" s="167"/>
      <c r="QAK670" s="167"/>
      <c r="QAL670" s="167"/>
      <c r="QAM670" s="167"/>
      <c r="QAN670" s="167"/>
      <c r="QAO670" s="167"/>
      <c r="QAP670" s="167"/>
      <c r="QAQ670" s="167"/>
      <c r="QAR670" s="167"/>
      <c r="QAS670" s="167"/>
      <c r="QAT670" s="167"/>
      <c r="QAU670" s="167"/>
      <c r="QAV670" s="167"/>
      <c r="QAW670" s="167"/>
      <c r="QAX670" s="167"/>
      <c r="QAY670" s="167"/>
      <c r="QAZ670" s="167"/>
      <c r="QBA670" s="167"/>
      <c r="QBB670" s="167"/>
      <c r="QBC670" s="167"/>
      <c r="QBD670" s="167"/>
      <c r="QBE670" s="167"/>
      <c r="QBF670" s="167"/>
      <c r="QBG670" s="167"/>
      <c r="QBH670" s="167"/>
      <c r="QBI670" s="167"/>
      <c r="QBJ670" s="167"/>
      <c r="QBK670" s="167"/>
      <c r="QBL670" s="167"/>
      <c r="QBM670" s="167"/>
      <c r="QBN670" s="167"/>
      <c r="QBO670" s="167"/>
      <c r="QBP670" s="167"/>
      <c r="QBQ670" s="167"/>
      <c r="QBR670" s="167"/>
      <c r="QBS670" s="167"/>
      <c r="QBT670" s="167"/>
      <c r="QBU670" s="167"/>
      <c r="QBV670" s="167"/>
      <c r="QBW670" s="167"/>
      <c r="QBX670" s="167"/>
      <c r="QBY670" s="167"/>
      <c r="QBZ670" s="167"/>
      <c r="QCA670" s="167"/>
      <c r="QCB670" s="167"/>
      <c r="QCC670" s="167"/>
      <c r="QCD670" s="167"/>
      <c r="QCE670" s="167"/>
      <c r="QCF670" s="167"/>
      <c r="QCG670" s="167"/>
      <c r="QCH670" s="167"/>
      <c r="QCI670" s="167"/>
      <c r="QCJ670" s="167"/>
      <c r="QCK670" s="167"/>
      <c r="QCL670" s="167"/>
      <c r="QCM670" s="167"/>
      <c r="QCN670" s="167"/>
      <c r="QCO670" s="167"/>
      <c r="QCP670" s="167"/>
      <c r="QCQ670" s="167"/>
      <c r="QCR670" s="167"/>
      <c r="QCS670" s="167"/>
      <c r="QCT670" s="167"/>
      <c r="QCU670" s="167"/>
      <c r="QCV670" s="167"/>
      <c r="QCW670" s="167"/>
      <c r="QCX670" s="167"/>
      <c r="QCY670" s="167"/>
      <c r="QCZ670" s="167"/>
      <c r="QDA670" s="167"/>
      <c r="QDB670" s="167"/>
      <c r="QDC670" s="167"/>
      <c r="QDD670" s="167"/>
      <c r="QDE670" s="167"/>
      <c r="QDF670" s="167"/>
      <c r="QDG670" s="167"/>
      <c r="QDH670" s="167"/>
      <c r="QDI670" s="167"/>
      <c r="QDJ670" s="167"/>
      <c r="QDK670" s="167"/>
      <c r="QDL670" s="167"/>
      <c r="QDM670" s="167"/>
      <c r="QDN670" s="167"/>
      <c r="QDO670" s="167"/>
      <c r="QDP670" s="167"/>
      <c r="QDQ670" s="167"/>
      <c r="QDR670" s="167"/>
      <c r="QDS670" s="167"/>
      <c r="QDT670" s="167"/>
      <c r="QDU670" s="167"/>
      <c r="QDV670" s="167"/>
      <c r="QDW670" s="167"/>
      <c r="QDX670" s="167"/>
      <c r="QDY670" s="167"/>
      <c r="QDZ670" s="167"/>
      <c r="QEA670" s="167"/>
      <c r="QEB670" s="167"/>
      <c r="QEC670" s="167"/>
      <c r="QED670" s="167"/>
      <c r="QEE670" s="167"/>
      <c r="QEF670" s="167"/>
      <c r="QEG670" s="167"/>
      <c r="QEH670" s="167"/>
      <c r="QEI670" s="167"/>
      <c r="QEJ670" s="167"/>
      <c r="QEK670" s="167"/>
      <c r="QEL670" s="167"/>
      <c r="QEM670" s="167"/>
      <c r="QEN670" s="167"/>
      <c r="QEO670" s="167"/>
      <c r="QEP670" s="167"/>
      <c r="QEQ670" s="167"/>
      <c r="QER670" s="167"/>
      <c r="QES670" s="167"/>
      <c r="QET670" s="167"/>
      <c r="QEU670" s="167"/>
      <c r="QEV670" s="167"/>
      <c r="QEW670" s="167"/>
      <c r="QEX670" s="167"/>
      <c r="QEY670" s="167"/>
      <c r="QEZ670" s="167"/>
      <c r="QFA670" s="167"/>
      <c r="QFB670" s="167"/>
      <c r="QFC670" s="167"/>
      <c r="QFD670" s="167"/>
      <c r="QFE670" s="167"/>
      <c r="QFF670" s="167"/>
      <c r="QFG670" s="167"/>
      <c r="QFH670" s="167"/>
      <c r="QFI670" s="167"/>
      <c r="QFJ670" s="167"/>
      <c r="QFK670" s="167"/>
      <c r="QFL670" s="167"/>
      <c r="QFM670" s="167"/>
      <c r="QFN670" s="167"/>
      <c r="QFO670" s="167"/>
      <c r="QFP670" s="167"/>
      <c r="QFQ670" s="167"/>
      <c r="QFR670" s="167"/>
      <c r="QFS670" s="167"/>
      <c r="QFT670" s="167"/>
      <c r="QFU670" s="167"/>
      <c r="QFV670" s="167"/>
      <c r="QFW670" s="167"/>
      <c r="QFX670" s="167"/>
      <c r="QFY670" s="167"/>
      <c r="QFZ670" s="167"/>
      <c r="QGA670" s="167"/>
      <c r="QGB670" s="167"/>
      <c r="QGC670" s="167"/>
      <c r="QGD670" s="167"/>
      <c r="QGE670" s="167"/>
      <c r="QGF670" s="167"/>
      <c r="QGG670" s="167"/>
      <c r="QGH670" s="167"/>
      <c r="QGI670" s="167"/>
      <c r="QGJ670" s="167"/>
      <c r="QGK670" s="167"/>
      <c r="QGL670" s="167"/>
      <c r="QGM670" s="167"/>
      <c r="QGN670" s="167"/>
      <c r="QGO670" s="167"/>
      <c r="QGP670" s="167"/>
      <c r="QGQ670" s="167"/>
      <c r="QGR670" s="167"/>
      <c r="QGS670" s="167"/>
      <c r="QGT670" s="167"/>
      <c r="QGU670" s="167"/>
      <c r="QGV670" s="167"/>
      <c r="QGW670" s="167"/>
      <c r="QGX670" s="167"/>
      <c r="QGY670" s="167"/>
      <c r="QGZ670" s="167"/>
      <c r="QHA670" s="167"/>
      <c r="QHB670" s="167"/>
      <c r="QHC670" s="167"/>
      <c r="QHD670" s="167"/>
      <c r="QHE670" s="167"/>
      <c r="QHF670" s="167"/>
      <c r="QHG670" s="167"/>
      <c r="QHH670" s="167"/>
      <c r="QHI670" s="167"/>
      <c r="QHJ670" s="167"/>
      <c r="QHK670" s="167"/>
      <c r="QHL670" s="167"/>
      <c r="QHM670" s="167"/>
      <c r="QHN670" s="167"/>
      <c r="QHO670" s="167"/>
      <c r="QHP670" s="167"/>
      <c r="QHQ670" s="167"/>
      <c r="QHR670" s="167"/>
      <c r="QHS670" s="167"/>
      <c r="QHT670" s="167"/>
      <c r="QHU670" s="167"/>
      <c r="QHV670" s="167"/>
      <c r="QHW670" s="167"/>
      <c r="QHX670" s="167"/>
      <c r="QHY670" s="167"/>
      <c r="QHZ670" s="167"/>
      <c r="QIA670" s="167"/>
      <c r="QIB670" s="167"/>
      <c r="QIC670" s="167"/>
      <c r="QID670" s="167"/>
      <c r="QIE670" s="167"/>
      <c r="QIF670" s="167"/>
      <c r="QIG670" s="167"/>
      <c r="QIH670" s="167"/>
      <c r="QII670" s="167"/>
      <c r="QIJ670" s="167"/>
      <c r="QIK670" s="167"/>
      <c r="QIL670" s="167"/>
      <c r="QIM670" s="167"/>
      <c r="QIN670" s="167"/>
      <c r="QIO670" s="167"/>
      <c r="QIP670" s="167"/>
      <c r="QIQ670" s="167"/>
      <c r="QIR670" s="167"/>
      <c r="QIS670" s="167"/>
      <c r="QIT670" s="167"/>
      <c r="QIU670" s="167"/>
      <c r="QIV670" s="167"/>
      <c r="QIW670" s="167"/>
      <c r="QIX670" s="167"/>
      <c r="QIY670" s="167"/>
      <c r="QIZ670" s="167"/>
      <c r="QJA670" s="167"/>
      <c r="QJB670" s="167"/>
      <c r="QJC670" s="167"/>
      <c r="QJD670" s="167"/>
      <c r="QJE670" s="167"/>
      <c r="QJF670" s="167"/>
      <c r="QJG670" s="167"/>
      <c r="QJH670" s="167"/>
      <c r="QJI670" s="167"/>
      <c r="QJJ670" s="167"/>
      <c r="QJK670" s="167"/>
      <c r="QJL670" s="167"/>
      <c r="QJM670" s="167"/>
      <c r="QJN670" s="167"/>
      <c r="QJO670" s="167"/>
      <c r="QJP670" s="167"/>
      <c r="QJQ670" s="167"/>
      <c r="QJR670" s="167"/>
      <c r="QJS670" s="167"/>
      <c r="QJT670" s="167"/>
      <c r="QJU670" s="167"/>
      <c r="QJV670" s="167"/>
      <c r="QJW670" s="167"/>
      <c r="QJX670" s="167"/>
      <c r="QJY670" s="167"/>
      <c r="QJZ670" s="167"/>
      <c r="QKA670" s="167"/>
      <c r="QKB670" s="167"/>
      <c r="QKC670" s="167"/>
      <c r="QKD670" s="167"/>
      <c r="QKE670" s="167"/>
      <c r="QKF670" s="167"/>
      <c r="QKG670" s="167"/>
      <c r="QKH670" s="167"/>
      <c r="QKI670" s="167"/>
      <c r="QKJ670" s="167"/>
      <c r="QKK670" s="167"/>
      <c r="QKL670" s="167"/>
      <c r="QKM670" s="167"/>
      <c r="QKN670" s="167"/>
      <c r="QKO670" s="167"/>
      <c r="QKP670" s="167"/>
      <c r="QKQ670" s="167"/>
      <c r="QKR670" s="167"/>
      <c r="QKS670" s="167"/>
      <c r="QKT670" s="167"/>
      <c r="QKU670" s="167"/>
      <c r="QKV670" s="167"/>
      <c r="QKW670" s="167"/>
      <c r="QKX670" s="167"/>
      <c r="QKY670" s="167"/>
      <c r="QKZ670" s="167"/>
      <c r="QLA670" s="167"/>
      <c r="QLB670" s="167"/>
      <c r="QLC670" s="167"/>
      <c r="QLD670" s="167"/>
      <c r="QLE670" s="167"/>
      <c r="QLF670" s="167"/>
      <c r="QLG670" s="167"/>
      <c r="QLH670" s="167"/>
      <c r="QLI670" s="167"/>
      <c r="QLJ670" s="167"/>
      <c r="QLK670" s="167"/>
      <c r="QLL670" s="167"/>
      <c r="QLM670" s="167"/>
      <c r="QLN670" s="167"/>
      <c r="QLO670" s="167"/>
      <c r="QLP670" s="167"/>
      <c r="QLQ670" s="167"/>
      <c r="QLR670" s="167"/>
      <c r="QLS670" s="167"/>
      <c r="QLT670" s="167"/>
      <c r="QLU670" s="167"/>
      <c r="QLV670" s="167"/>
      <c r="QLW670" s="167"/>
      <c r="QLX670" s="167"/>
      <c r="QLY670" s="167"/>
      <c r="QLZ670" s="167"/>
      <c r="QMA670" s="167"/>
      <c r="QMB670" s="167"/>
      <c r="QMC670" s="167"/>
      <c r="QMD670" s="167"/>
      <c r="QME670" s="167"/>
      <c r="QMF670" s="167"/>
      <c r="QMG670" s="167"/>
      <c r="QMH670" s="167"/>
      <c r="QMI670" s="167"/>
      <c r="QMJ670" s="167"/>
      <c r="QMK670" s="167"/>
      <c r="QML670" s="167"/>
      <c r="QMM670" s="167"/>
      <c r="QMN670" s="167"/>
      <c r="QMO670" s="167"/>
      <c r="QMP670" s="167"/>
      <c r="QMQ670" s="167"/>
      <c r="QMR670" s="167"/>
      <c r="QMS670" s="167"/>
      <c r="QMT670" s="167"/>
      <c r="QMU670" s="167"/>
      <c r="QMV670" s="167"/>
      <c r="QMW670" s="167"/>
      <c r="QMX670" s="167"/>
      <c r="QMY670" s="167"/>
      <c r="QMZ670" s="167"/>
      <c r="QNA670" s="167"/>
      <c r="QNB670" s="167"/>
      <c r="QNC670" s="167"/>
      <c r="QND670" s="167"/>
      <c r="QNE670" s="167"/>
      <c r="QNF670" s="167"/>
      <c r="QNG670" s="167"/>
      <c r="QNH670" s="167"/>
      <c r="QNI670" s="167"/>
      <c r="QNJ670" s="167"/>
      <c r="QNK670" s="167"/>
      <c r="QNL670" s="167"/>
      <c r="QNM670" s="167"/>
      <c r="QNN670" s="167"/>
      <c r="QNO670" s="167"/>
      <c r="QNP670" s="167"/>
      <c r="QNQ670" s="167"/>
      <c r="QNR670" s="167"/>
      <c r="QNS670" s="167"/>
      <c r="QNT670" s="167"/>
      <c r="QNU670" s="167"/>
      <c r="QNV670" s="167"/>
      <c r="QNW670" s="167"/>
      <c r="QNX670" s="167"/>
      <c r="QNY670" s="167"/>
      <c r="QNZ670" s="167"/>
      <c r="QOA670" s="167"/>
      <c r="QOB670" s="167"/>
      <c r="QOC670" s="167"/>
      <c r="QOD670" s="167"/>
      <c r="QOE670" s="167"/>
      <c r="QOF670" s="167"/>
      <c r="QOG670" s="167"/>
      <c r="QOH670" s="167"/>
      <c r="QOI670" s="167"/>
      <c r="QOJ670" s="167"/>
      <c r="QOK670" s="167"/>
      <c r="QOL670" s="167"/>
      <c r="QOM670" s="167"/>
      <c r="QON670" s="167"/>
      <c r="QOO670" s="167"/>
      <c r="QOP670" s="167"/>
      <c r="QOQ670" s="167"/>
      <c r="QOR670" s="167"/>
      <c r="QOS670" s="167"/>
      <c r="QOT670" s="167"/>
      <c r="QOU670" s="167"/>
      <c r="QOV670" s="167"/>
      <c r="QOW670" s="167"/>
      <c r="QOX670" s="167"/>
      <c r="QOY670" s="167"/>
      <c r="QOZ670" s="167"/>
      <c r="QPA670" s="167"/>
      <c r="QPB670" s="167"/>
      <c r="QPC670" s="167"/>
      <c r="QPD670" s="167"/>
      <c r="QPE670" s="167"/>
      <c r="QPF670" s="167"/>
      <c r="QPG670" s="167"/>
      <c r="QPH670" s="167"/>
      <c r="QPI670" s="167"/>
      <c r="QPJ670" s="167"/>
      <c r="QPK670" s="167"/>
      <c r="QPL670" s="167"/>
      <c r="QPM670" s="167"/>
      <c r="QPN670" s="167"/>
      <c r="QPO670" s="167"/>
      <c r="QPP670" s="167"/>
      <c r="QPQ670" s="167"/>
      <c r="QPR670" s="167"/>
      <c r="QPS670" s="167"/>
      <c r="QPT670" s="167"/>
      <c r="QPU670" s="167"/>
      <c r="QPV670" s="167"/>
      <c r="QPW670" s="167"/>
      <c r="QPX670" s="167"/>
      <c r="QPY670" s="167"/>
      <c r="QPZ670" s="167"/>
      <c r="QQA670" s="167"/>
      <c r="QQB670" s="167"/>
      <c r="QQC670" s="167"/>
      <c r="QQD670" s="167"/>
      <c r="QQE670" s="167"/>
      <c r="QQF670" s="167"/>
      <c r="QQG670" s="167"/>
      <c r="QQH670" s="167"/>
      <c r="QQI670" s="167"/>
      <c r="QQJ670" s="167"/>
      <c r="QQK670" s="167"/>
      <c r="QQL670" s="167"/>
      <c r="QQM670" s="167"/>
      <c r="QQN670" s="167"/>
      <c r="QQO670" s="167"/>
      <c r="QQP670" s="167"/>
      <c r="QQQ670" s="167"/>
      <c r="QQR670" s="167"/>
      <c r="QQS670" s="167"/>
      <c r="QQT670" s="167"/>
      <c r="QQU670" s="167"/>
      <c r="QQV670" s="167"/>
      <c r="QQW670" s="167"/>
      <c r="QQX670" s="167"/>
      <c r="QQY670" s="167"/>
      <c r="QQZ670" s="167"/>
      <c r="QRA670" s="167"/>
      <c r="QRB670" s="167"/>
      <c r="QRC670" s="167"/>
      <c r="QRD670" s="167"/>
      <c r="QRE670" s="167"/>
      <c r="QRF670" s="167"/>
      <c r="QRG670" s="167"/>
      <c r="QRH670" s="167"/>
      <c r="QRI670" s="167"/>
      <c r="QRJ670" s="167"/>
      <c r="QRK670" s="167"/>
      <c r="QRL670" s="167"/>
      <c r="QRM670" s="167"/>
      <c r="QRN670" s="167"/>
      <c r="QRO670" s="167"/>
      <c r="QRP670" s="167"/>
      <c r="QRQ670" s="167"/>
      <c r="QRR670" s="167"/>
      <c r="QRS670" s="167"/>
      <c r="QRT670" s="167"/>
      <c r="QRU670" s="167"/>
      <c r="QRV670" s="167"/>
      <c r="QRW670" s="167"/>
      <c r="QRX670" s="167"/>
      <c r="QRY670" s="167"/>
      <c r="QRZ670" s="167"/>
      <c r="QSA670" s="167"/>
      <c r="QSB670" s="167"/>
      <c r="QSC670" s="167"/>
      <c r="QSD670" s="167"/>
      <c r="QSE670" s="167"/>
      <c r="QSF670" s="167"/>
      <c r="QSG670" s="167"/>
      <c r="QSH670" s="167"/>
      <c r="QSI670" s="167"/>
      <c r="QSJ670" s="167"/>
      <c r="QSK670" s="167"/>
      <c r="QSL670" s="167"/>
      <c r="QSM670" s="167"/>
      <c r="QSN670" s="167"/>
      <c r="QSO670" s="167"/>
      <c r="QSP670" s="167"/>
      <c r="QSQ670" s="167"/>
      <c r="QSR670" s="167"/>
      <c r="QSS670" s="167"/>
      <c r="QST670" s="167"/>
      <c r="QSU670" s="167"/>
      <c r="QSV670" s="167"/>
      <c r="QSW670" s="167"/>
      <c r="QSX670" s="167"/>
      <c r="QSY670" s="167"/>
      <c r="QSZ670" s="167"/>
      <c r="QTA670" s="167"/>
      <c r="QTB670" s="167"/>
      <c r="QTC670" s="167"/>
      <c r="QTD670" s="167"/>
      <c r="QTE670" s="167"/>
      <c r="QTF670" s="167"/>
      <c r="QTG670" s="167"/>
      <c r="QTH670" s="167"/>
      <c r="QTI670" s="167"/>
      <c r="QTJ670" s="167"/>
      <c r="QTK670" s="167"/>
      <c r="QTL670" s="167"/>
      <c r="QTM670" s="167"/>
      <c r="QTN670" s="167"/>
      <c r="QTO670" s="167"/>
      <c r="QTP670" s="167"/>
      <c r="QTQ670" s="167"/>
      <c r="QTR670" s="167"/>
      <c r="QTS670" s="167"/>
      <c r="QTT670" s="167"/>
      <c r="QTU670" s="167"/>
      <c r="QTV670" s="167"/>
      <c r="QTW670" s="167"/>
      <c r="QTX670" s="167"/>
      <c r="QTY670" s="167"/>
      <c r="QTZ670" s="167"/>
      <c r="QUA670" s="167"/>
      <c r="QUB670" s="167"/>
      <c r="QUC670" s="167"/>
      <c r="QUD670" s="167"/>
      <c r="QUE670" s="167"/>
      <c r="QUF670" s="167"/>
      <c r="QUG670" s="167"/>
      <c r="QUH670" s="167"/>
      <c r="QUI670" s="167"/>
      <c r="QUJ670" s="167"/>
      <c r="QUK670" s="167"/>
      <c r="QUL670" s="167"/>
      <c r="QUM670" s="167"/>
      <c r="QUN670" s="167"/>
      <c r="QUO670" s="167"/>
      <c r="QUP670" s="167"/>
      <c r="QUQ670" s="167"/>
      <c r="QUR670" s="167"/>
      <c r="QUS670" s="167"/>
      <c r="QUT670" s="167"/>
      <c r="QUU670" s="167"/>
      <c r="QUV670" s="167"/>
      <c r="QUW670" s="167"/>
      <c r="QUX670" s="167"/>
      <c r="QUY670" s="167"/>
      <c r="QUZ670" s="167"/>
      <c r="QVA670" s="167"/>
      <c r="QVB670" s="167"/>
      <c r="QVC670" s="167"/>
      <c r="QVD670" s="167"/>
      <c r="QVE670" s="167"/>
      <c r="QVF670" s="167"/>
      <c r="QVG670" s="167"/>
      <c r="QVH670" s="167"/>
      <c r="QVI670" s="167"/>
      <c r="QVJ670" s="167"/>
      <c r="QVK670" s="167"/>
      <c r="QVL670" s="167"/>
      <c r="QVM670" s="167"/>
      <c r="QVN670" s="167"/>
      <c r="QVO670" s="167"/>
      <c r="QVP670" s="167"/>
      <c r="QVQ670" s="167"/>
      <c r="QVR670" s="167"/>
      <c r="QVS670" s="167"/>
      <c r="QVT670" s="167"/>
      <c r="QVU670" s="167"/>
      <c r="QVV670" s="167"/>
      <c r="QVW670" s="167"/>
      <c r="QVX670" s="167"/>
      <c r="QVY670" s="167"/>
      <c r="QVZ670" s="167"/>
      <c r="QWA670" s="167"/>
      <c r="QWB670" s="167"/>
      <c r="QWC670" s="167"/>
      <c r="QWD670" s="167"/>
      <c r="QWE670" s="167"/>
      <c r="QWF670" s="167"/>
      <c r="QWG670" s="167"/>
      <c r="QWH670" s="167"/>
      <c r="QWI670" s="167"/>
      <c r="QWJ670" s="167"/>
      <c r="QWK670" s="167"/>
      <c r="QWL670" s="167"/>
      <c r="QWM670" s="167"/>
      <c r="QWN670" s="167"/>
      <c r="QWO670" s="167"/>
      <c r="QWP670" s="167"/>
      <c r="QWQ670" s="167"/>
      <c r="QWR670" s="167"/>
      <c r="QWS670" s="167"/>
      <c r="QWT670" s="167"/>
      <c r="QWU670" s="167"/>
      <c r="QWV670" s="167"/>
      <c r="QWW670" s="167"/>
      <c r="QWX670" s="167"/>
      <c r="QWY670" s="167"/>
      <c r="QWZ670" s="167"/>
      <c r="QXA670" s="167"/>
      <c r="QXB670" s="167"/>
      <c r="QXC670" s="167"/>
      <c r="QXD670" s="167"/>
      <c r="QXE670" s="167"/>
      <c r="QXF670" s="167"/>
      <c r="QXG670" s="167"/>
      <c r="QXH670" s="167"/>
      <c r="QXI670" s="167"/>
      <c r="QXJ670" s="167"/>
      <c r="QXK670" s="167"/>
      <c r="QXL670" s="167"/>
      <c r="QXM670" s="167"/>
      <c r="QXN670" s="167"/>
      <c r="QXO670" s="167"/>
      <c r="QXP670" s="167"/>
      <c r="QXQ670" s="167"/>
      <c r="QXR670" s="167"/>
      <c r="QXS670" s="167"/>
      <c r="QXT670" s="167"/>
      <c r="QXU670" s="167"/>
      <c r="QXV670" s="167"/>
      <c r="QXW670" s="167"/>
      <c r="QXX670" s="167"/>
      <c r="QXY670" s="167"/>
      <c r="QXZ670" s="167"/>
      <c r="QYA670" s="167"/>
      <c r="QYB670" s="167"/>
      <c r="QYC670" s="167"/>
      <c r="QYD670" s="167"/>
      <c r="QYE670" s="167"/>
      <c r="QYF670" s="167"/>
      <c r="QYG670" s="167"/>
      <c r="QYH670" s="167"/>
      <c r="QYI670" s="167"/>
      <c r="QYJ670" s="167"/>
      <c r="QYK670" s="167"/>
      <c r="QYL670" s="167"/>
      <c r="QYM670" s="167"/>
      <c r="QYN670" s="167"/>
      <c r="QYO670" s="167"/>
      <c r="QYP670" s="167"/>
      <c r="QYQ670" s="167"/>
      <c r="QYR670" s="167"/>
      <c r="QYS670" s="167"/>
      <c r="QYT670" s="167"/>
      <c r="QYU670" s="167"/>
      <c r="QYV670" s="167"/>
      <c r="QYW670" s="167"/>
      <c r="QYX670" s="167"/>
      <c r="QYY670" s="167"/>
      <c r="QYZ670" s="167"/>
      <c r="QZA670" s="167"/>
      <c r="QZB670" s="167"/>
      <c r="QZC670" s="167"/>
      <c r="QZD670" s="167"/>
      <c r="QZE670" s="167"/>
      <c r="QZF670" s="167"/>
      <c r="QZG670" s="167"/>
      <c r="QZH670" s="167"/>
      <c r="QZI670" s="167"/>
      <c r="QZJ670" s="167"/>
      <c r="QZK670" s="167"/>
      <c r="QZL670" s="167"/>
      <c r="QZM670" s="167"/>
      <c r="QZN670" s="167"/>
      <c r="QZO670" s="167"/>
      <c r="QZP670" s="167"/>
      <c r="QZQ670" s="167"/>
      <c r="QZR670" s="167"/>
      <c r="QZS670" s="167"/>
      <c r="QZT670" s="167"/>
      <c r="QZU670" s="167"/>
      <c r="QZV670" s="167"/>
      <c r="QZW670" s="167"/>
      <c r="QZX670" s="167"/>
      <c r="QZY670" s="167"/>
      <c r="QZZ670" s="167"/>
      <c r="RAA670" s="167"/>
      <c r="RAB670" s="167"/>
      <c r="RAC670" s="167"/>
      <c r="RAD670" s="167"/>
      <c r="RAE670" s="167"/>
      <c r="RAF670" s="167"/>
      <c r="RAG670" s="167"/>
      <c r="RAH670" s="167"/>
      <c r="RAI670" s="167"/>
      <c r="RAJ670" s="167"/>
      <c r="RAK670" s="167"/>
      <c r="RAL670" s="167"/>
      <c r="RAM670" s="167"/>
      <c r="RAN670" s="167"/>
      <c r="RAO670" s="167"/>
      <c r="RAP670" s="167"/>
      <c r="RAQ670" s="167"/>
      <c r="RAR670" s="167"/>
      <c r="RAS670" s="167"/>
      <c r="RAT670" s="167"/>
      <c r="RAU670" s="167"/>
      <c r="RAV670" s="167"/>
      <c r="RAW670" s="167"/>
      <c r="RAX670" s="167"/>
      <c r="RAY670" s="167"/>
      <c r="RAZ670" s="167"/>
      <c r="RBA670" s="167"/>
      <c r="RBB670" s="167"/>
      <c r="RBC670" s="167"/>
      <c r="RBD670" s="167"/>
      <c r="RBE670" s="167"/>
      <c r="RBF670" s="167"/>
      <c r="RBG670" s="167"/>
      <c r="RBH670" s="167"/>
      <c r="RBI670" s="167"/>
      <c r="RBJ670" s="167"/>
      <c r="RBK670" s="167"/>
      <c r="RBL670" s="167"/>
      <c r="RBM670" s="167"/>
      <c r="RBN670" s="167"/>
      <c r="RBO670" s="167"/>
      <c r="RBP670" s="167"/>
      <c r="RBQ670" s="167"/>
      <c r="RBR670" s="167"/>
      <c r="RBS670" s="167"/>
      <c r="RBT670" s="167"/>
      <c r="RBU670" s="167"/>
      <c r="RBV670" s="167"/>
      <c r="RBW670" s="167"/>
      <c r="RBX670" s="167"/>
      <c r="RBY670" s="167"/>
      <c r="RBZ670" s="167"/>
      <c r="RCA670" s="167"/>
      <c r="RCB670" s="167"/>
      <c r="RCC670" s="167"/>
      <c r="RCD670" s="167"/>
      <c r="RCE670" s="167"/>
      <c r="RCF670" s="167"/>
      <c r="RCG670" s="167"/>
      <c r="RCH670" s="167"/>
      <c r="RCI670" s="167"/>
      <c r="RCJ670" s="167"/>
      <c r="RCK670" s="167"/>
      <c r="RCL670" s="167"/>
      <c r="RCM670" s="167"/>
      <c r="RCN670" s="167"/>
      <c r="RCO670" s="167"/>
      <c r="RCP670" s="167"/>
      <c r="RCQ670" s="167"/>
      <c r="RCR670" s="167"/>
      <c r="RCS670" s="167"/>
      <c r="RCT670" s="167"/>
      <c r="RCU670" s="167"/>
      <c r="RCV670" s="167"/>
      <c r="RCW670" s="167"/>
      <c r="RCX670" s="167"/>
      <c r="RCY670" s="167"/>
      <c r="RCZ670" s="167"/>
      <c r="RDA670" s="167"/>
      <c r="RDB670" s="167"/>
      <c r="RDC670" s="167"/>
      <c r="RDD670" s="167"/>
      <c r="RDE670" s="167"/>
      <c r="RDF670" s="167"/>
      <c r="RDG670" s="167"/>
      <c r="RDH670" s="167"/>
      <c r="RDI670" s="167"/>
      <c r="RDJ670" s="167"/>
      <c r="RDK670" s="167"/>
      <c r="RDL670" s="167"/>
      <c r="RDM670" s="167"/>
      <c r="RDN670" s="167"/>
      <c r="RDO670" s="167"/>
      <c r="RDP670" s="167"/>
      <c r="RDQ670" s="167"/>
      <c r="RDR670" s="167"/>
      <c r="RDS670" s="167"/>
      <c r="RDT670" s="167"/>
      <c r="RDU670" s="167"/>
      <c r="RDV670" s="167"/>
      <c r="RDW670" s="167"/>
      <c r="RDX670" s="167"/>
      <c r="RDY670" s="167"/>
      <c r="RDZ670" s="167"/>
      <c r="REA670" s="167"/>
      <c r="REB670" s="167"/>
      <c r="REC670" s="167"/>
      <c r="RED670" s="167"/>
      <c r="REE670" s="167"/>
      <c r="REF670" s="167"/>
      <c r="REG670" s="167"/>
      <c r="REH670" s="167"/>
      <c r="REI670" s="167"/>
      <c r="REJ670" s="167"/>
      <c r="REK670" s="167"/>
      <c r="REL670" s="167"/>
      <c r="REM670" s="167"/>
      <c r="REN670" s="167"/>
      <c r="REO670" s="167"/>
      <c r="REP670" s="167"/>
      <c r="REQ670" s="167"/>
      <c r="RER670" s="167"/>
      <c r="RES670" s="167"/>
      <c r="RET670" s="167"/>
      <c r="REU670" s="167"/>
      <c r="REV670" s="167"/>
      <c r="REW670" s="167"/>
      <c r="REX670" s="167"/>
      <c r="REY670" s="167"/>
      <c r="REZ670" s="167"/>
      <c r="RFA670" s="167"/>
      <c r="RFB670" s="167"/>
      <c r="RFC670" s="167"/>
      <c r="RFD670" s="167"/>
      <c r="RFE670" s="167"/>
      <c r="RFF670" s="167"/>
      <c r="RFG670" s="167"/>
      <c r="RFH670" s="167"/>
      <c r="RFI670" s="167"/>
      <c r="RFJ670" s="167"/>
      <c r="RFK670" s="167"/>
      <c r="RFL670" s="167"/>
      <c r="RFM670" s="167"/>
      <c r="RFN670" s="167"/>
      <c r="RFO670" s="167"/>
      <c r="RFP670" s="167"/>
      <c r="RFQ670" s="167"/>
      <c r="RFR670" s="167"/>
      <c r="RFS670" s="167"/>
      <c r="RFT670" s="167"/>
      <c r="RFU670" s="167"/>
      <c r="RFV670" s="167"/>
      <c r="RFW670" s="167"/>
      <c r="RFX670" s="167"/>
      <c r="RFY670" s="167"/>
      <c r="RFZ670" s="167"/>
      <c r="RGA670" s="167"/>
      <c r="RGB670" s="167"/>
      <c r="RGC670" s="167"/>
      <c r="RGD670" s="167"/>
      <c r="RGE670" s="167"/>
      <c r="RGF670" s="167"/>
      <c r="RGG670" s="167"/>
      <c r="RGH670" s="167"/>
      <c r="RGI670" s="167"/>
      <c r="RGJ670" s="167"/>
      <c r="RGK670" s="167"/>
      <c r="RGL670" s="167"/>
      <c r="RGM670" s="167"/>
      <c r="RGN670" s="167"/>
      <c r="RGO670" s="167"/>
      <c r="RGP670" s="167"/>
      <c r="RGQ670" s="167"/>
      <c r="RGR670" s="167"/>
      <c r="RGS670" s="167"/>
      <c r="RGT670" s="167"/>
      <c r="RGU670" s="167"/>
      <c r="RGV670" s="167"/>
      <c r="RGW670" s="167"/>
      <c r="RGX670" s="167"/>
      <c r="RGY670" s="167"/>
      <c r="RGZ670" s="167"/>
      <c r="RHA670" s="167"/>
      <c r="RHB670" s="167"/>
      <c r="RHC670" s="167"/>
      <c r="RHD670" s="167"/>
      <c r="RHE670" s="167"/>
      <c r="RHF670" s="167"/>
      <c r="RHG670" s="167"/>
      <c r="RHH670" s="167"/>
      <c r="RHI670" s="167"/>
      <c r="RHJ670" s="167"/>
      <c r="RHK670" s="167"/>
      <c r="RHL670" s="167"/>
      <c r="RHM670" s="167"/>
      <c r="RHN670" s="167"/>
      <c r="RHO670" s="167"/>
      <c r="RHP670" s="167"/>
      <c r="RHQ670" s="167"/>
      <c r="RHR670" s="167"/>
      <c r="RHS670" s="167"/>
      <c r="RHT670" s="167"/>
      <c r="RHU670" s="167"/>
      <c r="RHV670" s="167"/>
      <c r="RHW670" s="167"/>
      <c r="RHX670" s="167"/>
      <c r="RHY670" s="167"/>
      <c r="RHZ670" s="167"/>
      <c r="RIA670" s="167"/>
      <c r="RIB670" s="167"/>
      <c r="RIC670" s="167"/>
      <c r="RID670" s="167"/>
      <c r="RIE670" s="167"/>
      <c r="RIF670" s="167"/>
      <c r="RIG670" s="167"/>
      <c r="RIH670" s="167"/>
      <c r="RII670" s="167"/>
      <c r="RIJ670" s="167"/>
      <c r="RIK670" s="167"/>
      <c r="RIL670" s="167"/>
      <c r="RIM670" s="167"/>
      <c r="RIN670" s="167"/>
      <c r="RIO670" s="167"/>
      <c r="RIP670" s="167"/>
      <c r="RIQ670" s="167"/>
      <c r="RIR670" s="167"/>
      <c r="RIS670" s="167"/>
      <c r="RIT670" s="167"/>
      <c r="RIU670" s="167"/>
      <c r="RIV670" s="167"/>
      <c r="RIW670" s="167"/>
      <c r="RIX670" s="167"/>
      <c r="RIY670" s="167"/>
      <c r="RIZ670" s="167"/>
      <c r="RJA670" s="167"/>
      <c r="RJB670" s="167"/>
      <c r="RJC670" s="167"/>
      <c r="RJD670" s="167"/>
      <c r="RJE670" s="167"/>
      <c r="RJF670" s="167"/>
      <c r="RJG670" s="167"/>
      <c r="RJH670" s="167"/>
      <c r="RJI670" s="167"/>
      <c r="RJJ670" s="167"/>
      <c r="RJK670" s="167"/>
      <c r="RJL670" s="167"/>
      <c r="RJM670" s="167"/>
      <c r="RJN670" s="167"/>
      <c r="RJO670" s="167"/>
      <c r="RJP670" s="167"/>
      <c r="RJQ670" s="167"/>
      <c r="RJR670" s="167"/>
      <c r="RJS670" s="167"/>
      <c r="RJT670" s="167"/>
      <c r="RJU670" s="167"/>
      <c r="RJV670" s="167"/>
      <c r="RJW670" s="167"/>
      <c r="RJX670" s="167"/>
      <c r="RJY670" s="167"/>
      <c r="RJZ670" s="167"/>
      <c r="RKA670" s="167"/>
      <c r="RKB670" s="167"/>
      <c r="RKC670" s="167"/>
      <c r="RKD670" s="167"/>
      <c r="RKE670" s="167"/>
      <c r="RKF670" s="167"/>
      <c r="RKG670" s="167"/>
      <c r="RKH670" s="167"/>
      <c r="RKI670" s="167"/>
      <c r="RKJ670" s="167"/>
      <c r="RKK670" s="167"/>
      <c r="RKL670" s="167"/>
      <c r="RKM670" s="167"/>
      <c r="RKN670" s="167"/>
      <c r="RKO670" s="167"/>
      <c r="RKP670" s="167"/>
      <c r="RKQ670" s="167"/>
      <c r="RKR670" s="167"/>
      <c r="RKS670" s="167"/>
      <c r="RKT670" s="167"/>
      <c r="RKU670" s="167"/>
      <c r="RKV670" s="167"/>
      <c r="RKW670" s="167"/>
      <c r="RKX670" s="167"/>
      <c r="RKY670" s="167"/>
      <c r="RKZ670" s="167"/>
      <c r="RLA670" s="167"/>
      <c r="RLB670" s="167"/>
      <c r="RLC670" s="167"/>
      <c r="RLD670" s="167"/>
      <c r="RLE670" s="167"/>
      <c r="RLF670" s="167"/>
      <c r="RLG670" s="167"/>
      <c r="RLH670" s="167"/>
      <c r="RLI670" s="167"/>
      <c r="RLJ670" s="167"/>
      <c r="RLK670" s="167"/>
      <c r="RLL670" s="167"/>
      <c r="RLM670" s="167"/>
      <c r="RLN670" s="167"/>
      <c r="RLO670" s="167"/>
      <c r="RLP670" s="167"/>
      <c r="RLQ670" s="167"/>
      <c r="RLR670" s="167"/>
      <c r="RLS670" s="167"/>
      <c r="RLT670" s="167"/>
      <c r="RLU670" s="167"/>
      <c r="RLV670" s="167"/>
      <c r="RLW670" s="167"/>
      <c r="RLX670" s="167"/>
      <c r="RLY670" s="167"/>
      <c r="RLZ670" s="167"/>
      <c r="RMA670" s="167"/>
      <c r="RMB670" s="167"/>
      <c r="RMC670" s="167"/>
      <c r="RMD670" s="167"/>
      <c r="RME670" s="167"/>
      <c r="RMF670" s="167"/>
      <c r="RMG670" s="167"/>
      <c r="RMH670" s="167"/>
      <c r="RMI670" s="167"/>
      <c r="RMJ670" s="167"/>
      <c r="RMK670" s="167"/>
      <c r="RML670" s="167"/>
      <c r="RMM670" s="167"/>
      <c r="RMN670" s="167"/>
      <c r="RMO670" s="167"/>
      <c r="RMP670" s="167"/>
      <c r="RMQ670" s="167"/>
      <c r="RMR670" s="167"/>
      <c r="RMS670" s="167"/>
      <c r="RMT670" s="167"/>
      <c r="RMU670" s="167"/>
      <c r="RMV670" s="167"/>
      <c r="RMW670" s="167"/>
      <c r="RMX670" s="167"/>
      <c r="RMY670" s="167"/>
      <c r="RMZ670" s="167"/>
      <c r="RNA670" s="167"/>
      <c r="RNB670" s="167"/>
      <c r="RNC670" s="167"/>
      <c r="RND670" s="167"/>
      <c r="RNE670" s="167"/>
      <c r="RNF670" s="167"/>
      <c r="RNG670" s="167"/>
      <c r="RNH670" s="167"/>
      <c r="RNI670" s="167"/>
      <c r="RNJ670" s="167"/>
      <c r="RNK670" s="167"/>
      <c r="RNL670" s="167"/>
      <c r="RNM670" s="167"/>
      <c r="RNN670" s="167"/>
      <c r="RNO670" s="167"/>
      <c r="RNP670" s="167"/>
      <c r="RNQ670" s="167"/>
      <c r="RNR670" s="167"/>
      <c r="RNS670" s="167"/>
      <c r="RNT670" s="167"/>
      <c r="RNU670" s="167"/>
      <c r="RNV670" s="167"/>
      <c r="RNW670" s="167"/>
      <c r="RNX670" s="167"/>
      <c r="RNY670" s="167"/>
      <c r="RNZ670" s="167"/>
      <c r="ROA670" s="167"/>
      <c r="ROB670" s="167"/>
      <c r="ROC670" s="167"/>
      <c r="ROD670" s="167"/>
      <c r="ROE670" s="167"/>
      <c r="ROF670" s="167"/>
      <c r="ROG670" s="167"/>
      <c r="ROH670" s="167"/>
      <c r="ROI670" s="167"/>
      <c r="ROJ670" s="167"/>
      <c r="ROK670" s="167"/>
      <c r="ROL670" s="167"/>
      <c r="ROM670" s="167"/>
      <c r="RON670" s="167"/>
      <c r="ROO670" s="167"/>
      <c r="ROP670" s="167"/>
      <c r="ROQ670" s="167"/>
      <c r="ROR670" s="167"/>
      <c r="ROS670" s="167"/>
      <c r="ROT670" s="167"/>
      <c r="ROU670" s="167"/>
      <c r="ROV670" s="167"/>
      <c r="ROW670" s="167"/>
      <c r="ROX670" s="167"/>
      <c r="ROY670" s="167"/>
      <c r="ROZ670" s="167"/>
      <c r="RPA670" s="167"/>
      <c r="RPB670" s="167"/>
      <c r="RPC670" s="167"/>
      <c r="RPD670" s="167"/>
      <c r="RPE670" s="167"/>
      <c r="RPF670" s="167"/>
      <c r="RPG670" s="167"/>
      <c r="RPH670" s="167"/>
      <c r="RPI670" s="167"/>
      <c r="RPJ670" s="167"/>
      <c r="RPK670" s="167"/>
      <c r="RPL670" s="167"/>
      <c r="RPM670" s="167"/>
      <c r="RPN670" s="167"/>
      <c r="RPO670" s="167"/>
      <c r="RPP670" s="167"/>
      <c r="RPQ670" s="167"/>
      <c r="RPR670" s="167"/>
      <c r="RPS670" s="167"/>
      <c r="RPT670" s="167"/>
      <c r="RPU670" s="167"/>
      <c r="RPV670" s="167"/>
      <c r="RPW670" s="167"/>
      <c r="RPX670" s="167"/>
      <c r="RPY670" s="167"/>
      <c r="RPZ670" s="167"/>
      <c r="RQA670" s="167"/>
      <c r="RQB670" s="167"/>
      <c r="RQC670" s="167"/>
      <c r="RQD670" s="167"/>
      <c r="RQE670" s="167"/>
      <c r="RQF670" s="167"/>
      <c r="RQG670" s="167"/>
      <c r="RQH670" s="167"/>
      <c r="RQI670" s="167"/>
      <c r="RQJ670" s="167"/>
      <c r="RQK670" s="167"/>
      <c r="RQL670" s="167"/>
      <c r="RQM670" s="167"/>
      <c r="RQN670" s="167"/>
      <c r="RQO670" s="167"/>
      <c r="RQP670" s="167"/>
      <c r="RQQ670" s="167"/>
      <c r="RQR670" s="167"/>
      <c r="RQS670" s="167"/>
      <c r="RQT670" s="167"/>
      <c r="RQU670" s="167"/>
      <c r="RQV670" s="167"/>
      <c r="RQW670" s="167"/>
      <c r="RQX670" s="167"/>
      <c r="RQY670" s="167"/>
      <c r="RQZ670" s="167"/>
      <c r="RRA670" s="167"/>
      <c r="RRB670" s="167"/>
      <c r="RRC670" s="167"/>
      <c r="RRD670" s="167"/>
      <c r="RRE670" s="167"/>
      <c r="RRF670" s="167"/>
      <c r="RRG670" s="167"/>
      <c r="RRH670" s="167"/>
      <c r="RRI670" s="167"/>
      <c r="RRJ670" s="167"/>
      <c r="RRK670" s="167"/>
      <c r="RRL670" s="167"/>
      <c r="RRM670" s="167"/>
      <c r="RRN670" s="167"/>
      <c r="RRO670" s="167"/>
      <c r="RRP670" s="167"/>
      <c r="RRQ670" s="167"/>
      <c r="RRR670" s="167"/>
      <c r="RRS670" s="167"/>
      <c r="RRT670" s="167"/>
      <c r="RRU670" s="167"/>
      <c r="RRV670" s="167"/>
      <c r="RRW670" s="167"/>
      <c r="RRX670" s="167"/>
      <c r="RRY670" s="167"/>
      <c r="RRZ670" s="167"/>
      <c r="RSA670" s="167"/>
      <c r="RSB670" s="167"/>
      <c r="RSC670" s="167"/>
      <c r="RSD670" s="167"/>
      <c r="RSE670" s="167"/>
      <c r="RSF670" s="167"/>
      <c r="RSG670" s="167"/>
      <c r="RSH670" s="167"/>
      <c r="RSI670" s="167"/>
      <c r="RSJ670" s="167"/>
      <c r="RSK670" s="167"/>
      <c r="RSL670" s="167"/>
      <c r="RSM670" s="167"/>
      <c r="RSN670" s="167"/>
      <c r="RSO670" s="167"/>
      <c r="RSP670" s="167"/>
      <c r="RSQ670" s="167"/>
      <c r="RSR670" s="167"/>
      <c r="RSS670" s="167"/>
      <c r="RST670" s="167"/>
      <c r="RSU670" s="167"/>
      <c r="RSV670" s="167"/>
      <c r="RSW670" s="167"/>
      <c r="RSX670" s="167"/>
      <c r="RSY670" s="167"/>
      <c r="RSZ670" s="167"/>
      <c r="RTA670" s="167"/>
      <c r="RTB670" s="167"/>
      <c r="RTC670" s="167"/>
      <c r="RTD670" s="167"/>
      <c r="RTE670" s="167"/>
      <c r="RTF670" s="167"/>
      <c r="RTG670" s="167"/>
      <c r="RTH670" s="167"/>
      <c r="RTI670" s="167"/>
      <c r="RTJ670" s="167"/>
      <c r="RTK670" s="167"/>
      <c r="RTL670" s="167"/>
      <c r="RTM670" s="167"/>
      <c r="RTN670" s="167"/>
      <c r="RTO670" s="167"/>
      <c r="RTP670" s="167"/>
      <c r="RTQ670" s="167"/>
      <c r="RTR670" s="167"/>
      <c r="RTS670" s="167"/>
      <c r="RTT670" s="167"/>
      <c r="RTU670" s="167"/>
      <c r="RTV670" s="167"/>
      <c r="RTW670" s="167"/>
      <c r="RTX670" s="167"/>
      <c r="RTY670" s="167"/>
      <c r="RTZ670" s="167"/>
      <c r="RUA670" s="167"/>
      <c r="RUB670" s="167"/>
      <c r="RUC670" s="167"/>
      <c r="RUD670" s="167"/>
      <c r="RUE670" s="167"/>
      <c r="RUF670" s="167"/>
      <c r="RUG670" s="167"/>
      <c r="RUH670" s="167"/>
      <c r="RUI670" s="167"/>
      <c r="RUJ670" s="167"/>
      <c r="RUK670" s="167"/>
      <c r="RUL670" s="167"/>
      <c r="RUM670" s="167"/>
      <c r="RUN670" s="167"/>
      <c r="RUO670" s="167"/>
      <c r="RUP670" s="167"/>
      <c r="RUQ670" s="167"/>
      <c r="RUR670" s="167"/>
      <c r="RUS670" s="167"/>
      <c r="RUT670" s="167"/>
      <c r="RUU670" s="167"/>
      <c r="RUV670" s="167"/>
      <c r="RUW670" s="167"/>
      <c r="RUX670" s="167"/>
      <c r="RUY670" s="167"/>
      <c r="RUZ670" s="167"/>
      <c r="RVA670" s="167"/>
      <c r="RVB670" s="167"/>
      <c r="RVC670" s="167"/>
      <c r="RVD670" s="167"/>
      <c r="RVE670" s="167"/>
      <c r="RVF670" s="167"/>
      <c r="RVG670" s="167"/>
      <c r="RVH670" s="167"/>
      <c r="RVI670" s="167"/>
      <c r="RVJ670" s="167"/>
      <c r="RVK670" s="167"/>
      <c r="RVL670" s="167"/>
      <c r="RVM670" s="167"/>
      <c r="RVN670" s="167"/>
      <c r="RVO670" s="167"/>
      <c r="RVP670" s="167"/>
      <c r="RVQ670" s="167"/>
      <c r="RVR670" s="167"/>
      <c r="RVS670" s="167"/>
      <c r="RVT670" s="167"/>
      <c r="RVU670" s="167"/>
      <c r="RVV670" s="167"/>
      <c r="RVW670" s="167"/>
      <c r="RVX670" s="167"/>
      <c r="RVY670" s="167"/>
      <c r="RVZ670" s="167"/>
      <c r="RWA670" s="167"/>
      <c r="RWB670" s="167"/>
      <c r="RWC670" s="167"/>
      <c r="RWD670" s="167"/>
      <c r="RWE670" s="167"/>
      <c r="RWF670" s="167"/>
      <c r="RWG670" s="167"/>
      <c r="RWH670" s="167"/>
      <c r="RWI670" s="167"/>
      <c r="RWJ670" s="167"/>
      <c r="RWK670" s="167"/>
      <c r="RWL670" s="167"/>
      <c r="RWM670" s="167"/>
      <c r="RWN670" s="167"/>
      <c r="RWO670" s="167"/>
      <c r="RWP670" s="167"/>
      <c r="RWQ670" s="167"/>
      <c r="RWR670" s="167"/>
      <c r="RWS670" s="167"/>
      <c r="RWT670" s="167"/>
      <c r="RWU670" s="167"/>
      <c r="RWV670" s="167"/>
      <c r="RWW670" s="167"/>
      <c r="RWX670" s="167"/>
      <c r="RWY670" s="167"/>
      <c r="RWZ670" s="167"/>
      <c r="RXA670" s="167"/>
      <c r="RXB670" s="167"/>
      <c r="RXC670" s="167"/>
      <c r="RXD670" s="167"/>
      <c r="RXE670" s="167"/>
      <c r="RXF670" s="167"/>
      <c r="RXG670" s="167"/>
      <c r="RXH670" s="167"/>
      <c r="RXI670" s="167"/>
      <c r="RXJ670" s="167"/>
      <c r="RXK670" s="167"/>
      <c r="RXL670" s="167"/>
      <c r="RXM670" s="167"/>
      <c r="RXN670" s="167"/>
      <c r="RXO670" s="167"/>
      <c r="RXP670" s="167"/>
      <c r="RXQ670" s="167"/>
      <c r="RXR670" s="167"/>
      <c r="RXS670" s="167"/>
      <c r="RXT670" s="167"/>
      <c r="RXU670" s="167"/>
      <c r="RXV670" s="167"/>
      <c r="RXW670" s="167"/>
      <c r="RXX670" s="167"/>
      <c r="RXY670" s="167"/>
      <c r="RXZ670" s="167"/>
      <c r="RYA670" s="167"/>
      <c r="RYB670" s="167"/>
      <c r="RYC670" s="167"/>
      <c r="RYD670" s="167"/>
      <c r="RYE670" s="167"/>
      <c r="RYF670" s="167"/>
      <c r="RYG670" s="167"/>
      <c r="RYH670" s="167"/>
      <c r="RYI670" s="167"/>
      <c r="RYJ670" s="167"/>
      <c r="RYK670" s="167"/>
      <c r="RYL670" s="167"/>
      <c r="RYM670" s="167"/>
      <c r="RYN670" s="167"/>
      <c r="RYO670" s="167"/>
      <c r="RYP670" s="167"/>
      <c r="RYQ670" s="167"/>
      <c r="RYR670" s="167"/>
      <c r="RYS670" s="167"/>
      <c r="RYT670" s="167"/>
      <c r="RYU670" s="167"/>
      <c r="RYV670" s="167"/>
      <c r="RYW670" s="167"/>
      <c r="RYX670" s="167"/>
      <c r="RYY670" s="167"/>
      <c r="RYZ670" s="167"/>
      <c r="RZA670" s="167"/>
      <c r="RZB670" s="167"/>
      <c r="RZC670" s="167"/>
      <c r="RZD670" s="167"/>
      <c r="RZE670" s="167"/>
      <c r="RZF670" s="167"/>
      <c r="RZG670" s="167"/>
      <c r="RZH670" s="167"/>
      <c r="RZI670" s="167"/>
      <c r="RZJ670" s="167"/>
      <c r="RZK670" s="167"/>
      <c r="RZL670" s="167"/>
      <c r="RZM670" s="167"/>
      <c r="RZN670" s="167"/>
      <c r="RZO670" s="167"/>
      <c r="RZP670" s="167"/>
      <c r="RZQ670" s="167"/>
      <c r="RZR670" s="167"/>
      <c r="RZS670" s="167"/>
      <c r="RZT670" s="167"/>
      <c r="RZU670" s="167"/>
      <c r="RZV670" s="167"/>
      <c r="RZW670" s="167"/>
      <c r="RZX670" s="167"/>
      <c r="RZY670" s="167"/>
      <c r="RZZ670" s="167"/>
      <c r="SAA670" s="167"/>
      <c r="SAB670" s="167"/>
      <c r="SAC670" s="167"/>
      <c r="SAD670" s="167"/>
      <c r="SAE670" s="167"/>
      <c r="SAF670" s="167"/>
      <c r="SAG670" s="167"/>
      <c r="SAH670" s="167"/>
      <c r="SAI670" s="167"/>
      <c r="SAJ670" s="167"/>
      <c r="SAK670" s="167"/>
      <c r="SAL670" s="167"/>
      <c r="SAM670" s="167"/>
      <c r="SAN670" s="167"/>
      <c r="SAO670" s="167"/>
      <c r="SAP670" s="167"/>
      <c r="SAQ670" s="167"/>
      <c r="SAR670" s="167"/>
      <c r="SAS670" s="167"/>
      <c r="SAT670" s="167"/>
      <c r="SAU670" s="167"/>
      <c r="SAV670" s="167"/>
      <c r="SAW670" s="167"/>
      <c r="SAX670" s="167"/>
      <c r="SAY670" s="167"/>
      <c r="SAZ670" s="167"/>
      <c r="SBA670" s="167"/>
      <c r="SBB670" s="167"/>
      <c r="SBC670" s="167"/>
      <c r="SBD670" s="167"/>
      <c r="SBE670" s="167"/>
      <c r="SBF670" s="167"/>
      <c r="SBG670" s="167"/>
      <c r="SBH670" s="167"/>
      <c r="SBI670" s="167"/>
      <c r="SBJ670" s="167"/>
      <c r="SBK670" s="167"/>
      <c r="SBL670" s="167"/>
      <c r="SBM670" s="167"/>
      <c r="SBN670" s="167"/>
      <c r="SBO670" s="167"/>
      <c r="SBP670" s="167"/>
      <c r="SBQ670" s="167"/>
      <c r="SBR670" s="167"/>
      <c r="SBS670" s="167"/>
      <c r="SBT670" s="167"/>
      <c r="SBU670" s="167"/>
      <c r="SBV670" s="167"/>
      <c r="SBW670" s="167"/>
      <c r="SBX670" s="167"/>
      <c r="SBY670" s="167"/>
      <c r="SBZ670" s="167"/>
      <c r="SCA670" s="167"/>
      <c r="SCB670" s="167"/>
      <c r="SCC670" s="167"/>
      <c r="SCD670" s="167"/>
      <c r="SCE670" s="167"/>
      <c r="SCF670" s="167"/>
      <c r="SCG670" s="167"/>
      <c r="SCH670" s="167"/>
      <c r="SCI670" s="167"/>
      <c r="SCJ670" s="167"/>
      <c r="SCK670" s="167"/>
      <c r="SCL670" s="167"/>
      <c r="SCM670" s="167"/>
      <c r="SCN670" s="167"/>
      <c r="SCO670" s="167"/>
      <c r="SCP670" s="167"/>
      <c r="SCQ670" s="167"/>
      <c r="SCR670" s="167"/>
      <c r="SCS670" s="167"/>
      <c r="SCT670" s="167"/>
      <c r="SCU670" s="167"/>
      <c r="SCV670" s="167"/>
      <c r="SCW670" s="167"/>
      <c r="SCX670" s="167"/>
      <c r="SCY670" s="167"/>
      <c r="SCZ670" s="167"/>
      <c r="SDA670" s="167"/>
      <c r="SDB670" s="167"/>
      <c r="SDC670" s="167"/>
      <c r="SDD670" s="167"/>
      <c r="SDE670" s="167"/>
      <c r="SDF670" s="167"/>
      <c r="SDG670" s="167"/>
      <c r="SDH670" s="167"/>
      <c r="SDI670" s="167"/>
      <c r="SDJ670" s="167"/>
      <c r="SDK670" s="167"/>
      <c r="SDL670" s="167"/>
      <c r="SDM670" s="167"/>
      <c r="SDN670" s="167"/>
      <c r="SDO670" s="167"/>
      <c r="SDP670" s="167"/>
      <c r="SDQ670" s="167"/>
      <c r="SDR670" s="167"/>
      <c r="SDS670" s="167"/>
      <c r="SDT670" s="167"/>
      <c r="SDU670" s="167"/>
      <c r="SDV670" s="167"/>
      <c r="SDW670" s="167"/>
      <c r="SDX670" s="167"/>
      <c r="SDY670" s="167"/>
      <c r="SDZ670" s="167"/>
      <c r="SEA670" s="167"/>
      <c r="SEB670" s="167"/>
      <c r="SEC670" s="167"/>
      <c r="SED670" s="167"/>
      <c r="SEE670" s="167"/>
      <c r="SEF670" s="167"/>
      <c r="SEG670" s="167"/>
      <c r="SEH670" s="167"/>
      <c r="SEI670" s="167"/>
      <c r="SEJ670" s="167"/>
      <c r="SEK670" s="167"/>
      <c r="SEL670" s="167"/>
      <c r="SEM670" s="167"/>
      <c r="SEN670" s="167"/>
      <c r="SEO670" s="167"/>
      <c r="SEP670" s="167"/>
      <c r="SEQ670" s="167"/>
      <c r="SER670" s="167"/>
      <c r="SES670" s="167"/>
      <c r="SET670" s="167"/>
      <c r="SEU670" s="167"/>
      <c r="SEV670" s="167"/>
      <c r="SEW670" s="167"/>
      <c r="SEX670" s="167"/>
      <c r="SEY670" s="167"/>
      <c r="SEZ670" s="167"/>
      <c r="SFA670" s="167"/>
      <c r="SFB670" s="167"/>
      <c r="SFC670" s="167"/>
      <c r="SFD670" s="167"/>
      <c r="SFE670" s="167"/>
      <c r="SFF670" s="167"/>
      <c r="SFG670" s="167"/>
      <c r="SFH670" s="167"/>
      <c r="SFI670" s="167"/>
      <c r="SFJ670" s="167"/>
      <c r="SFK670" s="167"/>
      <c r="SFL670" s="167"/>
      <c r="SFM670" s="167"/>
      <c r="SFN670" s="167"/>
      <c r="SFO670" s="167"/>
      <c r="SFP670" s="167"/>
      <c r="SFQ670" s="167"/>
      <c r="SFR670" s="167"/>
      <c r="SFS670" s="167"/>
      <c r="SFT670" s="167"/>
      <c r="SFU670" s="167"/>
      <c r="SFV670" s="167"/>
      <c r="SFW670" s="167"/>
      <c r="SFX670" s="167"/>
      <c r="SFY670" s="167"/>
      <c r="SFZ670" s="167"/>
      <c r="SGA670" s="167"/>
      <c r="SGB670" s="167"/>
      <c r="SGC670" s="167"/>
      <c r="SGD670" s="167"/>
      <c r="SGE670" s="167"/>
      <c r="SGF670" s="167"/>
      <c r="SGG670" s="167"/>
      <c r="SGH670" s="167"/>
      <c r="SGI670" s="167"/>
      <c r="SGJ670" s="167"/>
      <c r="SGK670" s="167"/>
      <c r="SGL670" s="167"/>
      <c r="SGM670" s="167"/>
      <c r="SGN670" s="167"/>
      <c r="SGO670" s="167"/>
      <c r="SGP670" s="167"/>
      <c r="SGQ670" s="167"/>
      <c r="SGR670" s="167"/>
      <c r="SGS670" s="167"/>
      <c r="SGT670" s="167"/>
      <c r="SGU670" s="167"/>
      <c r="SGV670" s="167"/>
      <c r="SGW670" s="167"/>
      <c r="SGX670" s="167"/>
      <c r="SGY670" s="167"/>
      <c r="SGZ670" s="167"/>
      <c r="SHA670" s="167"/>
      <c r="SHB670" s="167"/>
      <c r="SHC670" s="167"/>
      <c r="SHD670" s="167"/>
      <c r="SHE670" s="167"/>
      <c r="SHF670" s="167"/>
      <c r="SHG670" s="167"/>
      <c r="SHH670" s="167"/>
      <c r="SHI670" s="167"/>
      <c r="SHJ670" s="167"/>
      <c r="SHK670" s="167"/>
      <c r="SHL670" s="167"/>
      <c r="SHM670" s="167"/>
      <c r="SHN670" s="167"/>
      <c r="SHO670" s="167"/>
      <c r="SHP670" s="167"/>
      <c r="SHQ670" s="167"/>
      <c r="SHR670" s="167"/>
      <c r="SHS670" s="167"/>
      <c r="SHT670" s="167"/>
      <c r="SHU670" s="167"/>
      <c r="SHV670" s="167"/>
      <c r="SHW670" s="167"/>
      <c r="SHX670" s="167"/>
      <c r="SHY670" s="167"/>
      <c r="SHZ670" s="167"/>
      <c r="SIA670" s="167"/>
      <c r="SIB670" s="167"/>
      <c r="SIC670" s="167"/>
      <c r="SID670" s="167"/>
      <c r="SIE670" s="167"/>
      <c r="SIF670" s="167"/>
      <c r="SIG670" s="167"/>
      <c r="SIH670" s="167"/>
      <c r="SII670" s="167"/>
      <c r="SIJ670" s="167"/>
      <c r="SIK670" s="167"/>
      <c r="SIL670" s="167"/>
      <c r="SIM670" s="167"/>
      <c r="SIN670" s="167"/>
      <c r="SIO670" s="167"/>
      <c r="SIP670" s="167"/>
      <c r="SIQ670" s="167"/>
      <c r="SIR670" s="167"/>
      <c r="SIS670" s="167"/>
      <c r="SIT670" s="167"/>
      <c r="SIU670" s="167"/>
      <c r="SIV670" s="167"/>
      <c r="SIW670" s="167"/>
      <c r="SIX670" s="167"/>
      <c r="SIY670" s="167"/>
      <c r="SIZ670" s="167"/>
      <c r="SJA670" s="167"/>
      <c r="SJB670" s="167"/>
      <c r="SJC670" s="167"/>
      <c r="SJD670" s="167"/>
      <c r="SJE670" s="167"/>
      <c r="SJF670" s="167"/>
      <c r="SJG670" s="167"/>
      <c r="SJH670" s="167"/>
      <c r="SJI670" s="167"/>
      <c r="SJJ670" s="167"/>
      <c r="SJK670" s="167"/>
      <c r="SJL670" s="167"/>
      <c r="SJM670" s="167"/>
      <c r="SJN670" s="167"/>
      <c r="SJO670" s="167"/>
      <c r="SJP670" s="167"/>
      <c r="SJQ670" s="167"/>
      <c r="SJR670" s="167"/>
      <c r="SJS670" s="167"/>
      <c r="SJT670" s="167"/>
      <c r="SJU670" s="167"/>
      <c r="SJV670" s="167"/>
      <c r="SJW670" s="167"/>
      <c r="SJX670" s="167"/>
      <c r="SJY670" s="167"/>
      <c r="SJZ670" s="167"/>
      <c r="SKA670" s="167"/>
      <c r="SKB670" s="167"/>
      <c r="SKC670" s="167"/>
      <c r="SKD670" s="167"/>
      <c r="SKE670" s="167"/>
      <c r="SKF670" s="167"/>
      <c r="SKG670" s="167"/>
      <c r="SKH670" s="167"/>
      <c r="SKI670" s="167"/>
      <c r="SKJ670" s="167"/>
      <c r="SKK670" s="167"/>
      <c r="SKL670" s="167"/>
      <c r="SKM670" s="167"/>
      <c r="SKN670" s="167"/>
      <c r="SKO670" s="167"/>
      <c r="SKP670" s="167"/>
      <c r="SKQ670" s="167"/>
      <c r="SKR670" s="167"/>
      <c r="SKS670" s="167"/>
      <c r="SKT670" s="167"/>
      <c r="SKU670" s="167"/>
      <c r="SKV670" s="167"/>
      <c r="SKW670" s="167"/>
      <c r="SKX670" s="167"/>
      <c r="SKY670" s="167"/>
      <c r="SKZ670" s="167"/>
      <c r="SLA670" s="167"/>
      <c r="SLB670" s="167"/>
      <c r="SLC670" s="167"/>
      <c r="SLD670" s="167"/>
      <c r="SLE670" s="167"/>
      <c r="SLF670" s="167"/>
      <c r="SLG670" s="167"/>
      <c r="SLH670" s="167"/>
      <c r="SLI670" s="167"/>
      <c r="SLJ670" s="167"/>
      <c r="SLK670" s="167"/>
      <c r="SLL670" s="167"/>
      <c r="SLM670" s="167"/>
      <c r="SLN670" s="167"/>
      <c r="SLO670" s="167"/>
      <c r="SLP670" s="167"/>
      <c r="SLQ670" s="167"/>
      <c r="SLR670" s="167"/>
      <c r="SLS670" s="167"/>
      <c r="SLT670" s="167"/>
      <c r="SLU670" s="167"/>
      <c r="SLV670" s="167"/>
      <c r="SLW670" s="167"/>
      <c r="SLX670" s="167"/>
      <c r="SLY670" s="167"/>
      <c r="SLZ670" s="167"/>
      <c r="SMA670" s="167"/>
      <c r="SMB670" s="167"/>
      <c r="SMC670" s="167"/>
      <c r="SMD670" s="167"/>
      <c r="SME670" s="167"/>
      <c r="SMF670" s="167"/>
      <c r="SMG670" s="167"/>
      <c r="SMH670" s="167"/>
      <c r="SMI670" s="167"/>
      <c r="SMJ670" s="167"/>
      <c r="SMK670" s="167"/>
      <c r="SML670" s="167"/>
      <c r="SMM670" s="167"/>
      <c r="SMN670" s="167"/>
      <c r="SMO670" s="167"/>
      <c r="SMP670" s="167"/>
      <c r="SMQ670" s="167"/>
      <c r="SMR670" s="167"/>
      <c r="SMS670" s="167"/>
      <c r="SMT670" s="167"/>
      <c r="SMU670" s="167"/>
      <c r="SMV670" s="167"/>
      <c r="SMW670" s="167"/>
      <c r="SMX670" s="167"/>
      <c r="SMY670" s="167"/>
      <c r="SMZ670" s="167"/>
      <c r="SNA670" s="167"/>
      <c r="SNB670" s="167"/>
      <c r="SNC670" s="167"/>
      <c r="SND670" s="167"/>
      <c r="SNE670" s="167"/>
      <c r="SNF670" s="167"/>
      <c r="SNG670" s="167"/>
      <c r="SNH670" s="167"/>
      <c r="SNI670" s="167"/>
      <c r="SNJ670" s="167"/>
      <c r="SNK670" s="167"/>
      <c r="SNL670" s="167"/>
      <c r="SNM670" s="167"/>
      <c r="SNN670" s="167"/>
      <c r="SNO670" s="167"/>
      <c r="SNP670" s="167"/>
      <c r="SNQ670" s="167"/>
      <c r="SNR670" s="167"/>
      <c r="SNS670" s="167"/>
      <c r="SNT670" s="167"/>
      <c r="SNU670" s="167"/>
      <c r="SNV670" s="167"/>
      <c r="SNW670" s="167"/>
      <c r="SNX670" s="167"/>
      <c r="SNY670" s="167"/>
      <c r="SNZ670" s="167"/>
      <c r="SOA670" s="167"/>
      <c r="SOB670" s="167"/>
      <c r="SOC670" s="167"/>
      <c r="SOD670" s="167"/>
      <c r="SOE670" s="167"/>
      <c r="SOF670" s="167"/>
      <c r="SOG670" s="167"/>
      <c r="SOH670" s="167"/>
      <c r="SOI670" s="167"/>
      <c r="SOJ670" s="167"/>
      <c r="SOK670" s="167"/>
      <c r="SOL670" s="167"/>
      <c r="SOM670" s="167"/>
      <c r="SON670" s="167"/>
      <c r="SOO670" s="167"/>
      <c r="SOP670" s="167"/>
      <c r="SOQ670" s="167"/>
      <c r="SOR670" s="167"/>
      <c r="SOS670" s="167"/>
      <c r="SOT670" s="167"/>
      <c r="SOU670" s="167"/>
      <c r="SOV670" s="167"/>
      <c r="SOW670" s="167"/>
      <c r="SOX670" s="167"/>
      <c r="SOY670" s="167"/>
      <c r="SOZ670" s="167"/>
      <c r="SPA670" s="167"/>
      <c r="SPB670" s="167"/>
      <c r="SPC670" s="167"/>
      <c r="SPD670" s="167"/>
      <c r="SPE670" s="167"/>
      <c r="SPF670" s="167"/>
      <c r="SPG670" s="167"/>
      <c r="SPH670" s="167"/>
      <c r="SPI670" s="167"/>
      <c r="SPJ670" s="167"/>
      <c r="SPK670" s="167"/>
      <c r="SPL670" s="167"/>
      <c r="SPM670" s="167"/>
      <c r="SPN670" s="167"/>
      <c r="SPO670" s="167"/>
      <c r="SPP670" s="167"/>
      <c r="SPQ670" s="167"/>
      <c r="SPR670" s="167"/>
      <c r="SPS670" s="167"/>
      <c r="SPT670" s="167"/>
      <c r="SPU670" s="167"/>
      <c r="SPV670" s="167"/>
      <c r="SPW670" s="167"/>
      <c r="SPX670" s="167"/>
      <c r="SPY670" s="167"/>
      <c r="SPZ670" s="167"/>
      <c r="SQA670" s="167"/>
      <c r="SQB670" s="167"/>
      <c r="SQC670" s="167"/>
      <c r="SQD670" s="167"/>
      <c r="SQE670" s="167"/>
      <c r="SQF670" s="167"/>
      <c r="SQG670" s="167"/>
      <c r="SQH670" s="167"/>
      <c r="SQI670" s="167"/>
      <c r="SQJ670" s="167"/>
      <c r="SQK670" s="167"/>
      <c r="SQL670" s="167"/>
      <c r="SQM670" s="167"/>
      <c r="SQN670" s="167"/>
      <c r="SQO670" s="167"/>
      <c r="SQP670" s="167"/>
      <c r="SQQ670" s="167"/>
      <c r="SQR670" s="167"/>
      <c r="SQS670" s="167"/>
      <c r="SQT670" s="167"/>
      <c r="SQU670" s="167"/>
      <c r="SQV670" s="167"/>
      <c r="SQW670" s="167"/>
      <c r="SQX670" s="167"/>
      <c r="SQY670" s="167"/>
      <c r="SQZ670" s="167"/>
      <c r="SRA670" s="167"/>
      <c r="SRB670" s="167"/>
      <c r="SRC670" s="167"/>
      <c r="SRD670" s="167"/>
      <c r="SRE670" s="167"/>
      <c r="SRF670" s="167"/>
      <c r="SRG670" s="167"/>
      <c r="SRH670" s="167"/>
      <c r="SRI670" s="167"/>
      <c r="SRJ670" s="167"/>
      <c r="SRK670" s="167"/>
      <c r="SRL670" s="167"/>
      <c r="SRM670" s="167"/>
      <c r="SRN670" s="167"/>
      <c r="SRO670" s="167"/>
      <c r="SRP670" s="167"/>
      <c r="SRQ670" s="167"/>
      <c r="SRR670" s="167"/>
      <c r="SRS670" s="167"/>
      <c r="SRT670" s="167"/>
      <c r="SRU670" s="167"/>
      <c r="SRV670" s="167"/>
      <c r="SRW670" s="167"/>
      <c r="SRX670" s="167"/>
      <c r="SRY670" s="167"/>
      <c r="SRZ670" s="167"/>
      <c r="SSA670" s="167"/>
      <c r="SSB670" s="167"/>
      <c r="SSC670" s="167"/>
      <c r="SSD670" s="167"/>
      <c r="SSE670" s="167"/>
      <c r="SSF670" s="167"/>
      <c r="SSG670" s="167"/>
      <c r="SSH670" s="167"/>
      <c r="SSI670" s="167"/>
      <c r="SSJ670" s="167"/>
      <c r="SSK670" s="167"/>
      <c r="SSL670" s="167"/>
      <c r="SSM670" s="167"/>
      <c r="SSN670" s="167"/>
      <c r="SSO670" s="167"/>
      <c r="SSP670" s="167"/>
      <c r="SSQ670" s="167"/>
      <c r="SSR670" s="167"/>
      <c r="SSS670" s="167"/>
      <c r="SST670" s="167"/>
      <c r="SSU670" s="167"/>
      <c r="SSV670" s="167"/>
      <c r="SSW670" s="167"/>
      <c r="SSX670" s="167"/>
      <c r="SSY670" s="167"/>
      <c r="SSZ670" s="167"/>
      <c r="STA670" s="167"/>
      <c r="STB670" s="167"/>
      <c r="STC670" s="167"/>
      <c r="STD670" s="167"/>
      <c r="STE670" s="167"/>
      <c r="STF670" s="167"/>
      <c r="STG670" s="167"/>
      <c r="STH670" s="167"/>
      <c r="STI670" s="167"/>
      <c r="STJ670" s="167"/>
      <c r="STK670" s="167"/>
      <c r="STL670" s="167"/>
      <c r="STM670" s="167"/>
      <c r="STN670" s="167"/>
      <c r="STO670" s="167"/>
      <c r="STP670" s="167"/>
      <c r="STQ670" s="167"/>
      <c r="STR670" s="167"/>
      <c r="STS670" s="167"/>
      <c r="STT670" s="167"/>
      <c r="STU670" s="167"/>
      <c r="STV670" s="167"/>
      <c r="STW670" s="167"/>
      <c r="STX670" s="167"/>
      <c r="STY670" s="167"/>
      <c r="STZ670" s="167"/>
      <c r="SUA670" s="167"/>
      <c r="SUB670" s="167"/>
      <c r="SUC670" s="167"/>
      <c r="SUD670" s="167"/>
      <c r="SUE670" s="167"/>
      <c r="SUF670" s="167"/>
      <c r="SUG670" s="167"/>
      <c r="SUH670" s="167"/>
      <c r="SUI670" s="167"/>
      <c r="SUJ670" s="167"/>
      <c r="SUK670" s="167"/>
      <c r="SUL670" s="167"/>
      <c r="SUM670" s="167"/>
      <c r="SUN670" s="167"/>
      <c r="SUO670" s="167"/>
      <c r="SUP670" s="167"/>
      <c r="SUQ670" s="167"/>
      <c r="SUR670" s="167"/>
      <c r="SUS670" s="167"/>
      <c r="SUT670" s="167"/>
      <c r="SUU670" s="167"/>
      <c r="SUV670" s="167"/>
      <c r="SUW670" s="167"/>
      <c r="SUX670" s="167"/>
      <c r="SUY670" s="167"/>
      <c r="SUZ670" s="167"/>
      <c r="SVA670" s="167"/>
      <c r="SVB670" s="167"/>
      <c r="SVC670" s="167"/>
      <c r="SVD670" s="167"/>
      <c r="SVE670" s="167"/>
      <c r="SVF670" s="167"/>
      <c r="SVG670" s="167"/>
      <c r="SVH670" s="167"/>
      <c r="SVI670" s="167"/>
      <c r="SVJ670" s="167"/>
      <c r="SVK670" s="167"/>
      <c r="SVL670" s="167"/>
      <c r="SVM670" s="167"/>
      <c r="SVN670" s="167"/>
      <c r="SVO670" s="167"/>
      <c r="SVP670" s="167"/>
      <c r="SVQ670" s="167"/>
      <c r="SVR670" s="167"/>
      <c r="SVS670" s="167"/>
      <c r="SVT670" s="167"/>
      <c r="SVU670" s="167"/>
      <c r="SVV670" s="167"/>
      <c r="SVW670" s="167"/>
      <c r="SVX670" s="167"/>
      <c r="SVY670" s="167"/>
      <c r="SVZ670" s="167"/>
      <c r="SWA670" s="167"/>
      <c r="SWB670" s="167"/>
      <c r="SWC670" s="167"/>
      <c r="SWD670" s="167"/>
      <c r="SWE670" s="167"/>
      <c r="SWF670" s="167"/>
      <c r="SWG670" s="167"/>
      <c r="SWH670" s="167"/>
      <c r="SWI670" s="167"/>
      <c r="SWJ670" s="167"/>
      <c r="SWK670" s="167"/>
      <c r="SWL670" s="167"/>
      <c r="SWM670" s="167"/>
      <c r="SWN670" s="167"/>
      <c r="SWO670" s="167"/>
      <c r="SWP670" s="167"/>
      <c r="SWQ670" s="167"/>
      <c r="SWR670" s="167"/>
      <c r="SWS670" s="167"/>
      <c r="SWT670" s="167"/>
      <c r="SWU670" s="167"/>
      <c r="SWV670" s="167"/>
      <c r="SWW670" s="167"/>
      <c r="SWX670" s="167"/>
      <c r="SWY670" s="167"/>
      <c r="SWZ670" s="167"/>
      <c r="SXA670" s="167"/>
      <c r="SXB670" s="167"/>
      <c r="SXC670" s="167"/>
      <c r="SXD670" s="167"/>
      <c r="SXE670" s="167"/>
      <c r="SXF670" s="167"/>
      <c r="SXG670" s="167"/>
      <c r="SXH670" s="167"/>
      <c r="SXI670" s="167"/>
      <c r="SXJ670" s="167"/>
      <c r="SXK670" s="167"/>
      <c r="SXL670" s="167"/>
      <c r="SXM670" s="167"/>
      <c r="SXN670" s="167"/>
      <c r="SXO670" s="167"/>
      <c r="SXP670" s="167"/>
      <c r="SXQ670" s="167"/>
      <c r="SXR670" s="167"/>
      <c r="SXS670" s="167"/>
      <c r="SXT670" s="167"/>
      <c r="SXU670" s="167"/>
      <c r="SXV670" s="167"/>
      <c r="SXW670" s="167"/>
      <c r="SXX670" s="167"/>
      <c r="SXY670" s="167"/>
      <c r="SXZ670" s="167"/>
      <c r="SYA670" s="167"/>
      <c r="SYB670" s="167"/>
      <c r="SYC670" s="167"/>
      <c r="SYD670" s="167"/>
      <c r="SYE670" s="167"/>
      <c r="SYF670" s="167"/>
      <c r="SYG670" s="167"/>
      <c r="SYH670" s="167"/>
      <c r="SYI670" s="167"/>
      <c r="SYJ670" s="167"/>
      <c r="SYK670" s="167"/>
      <c r="SYL670" s="167"/>
      <c r="SYM670" s="167"/>
      <c r="SYN670" s="167"/>
      <c r="SYO670" s="167"/>
      <c r="SYP670" s="167"/>
      <c r="SYQ670" s="167"/>
      <c r="SYR670" s="167"/>
      <c r="SYS670" s="167"/>
      <c r="SYT670" s="167"/>
      <c r="SYU670" s="167"/>
      <c r="SYV670" s="167"/>
      <c r="SYW670" s="167"/>
      <c r="SYX670" s="167"/>
      <c r="SYY670" s="167"/>
      <c r="SYZ670" s="167"/>
      <c r="SZA670" s="167"/>
      <c r="SZB670" s="167"/>
      <c r="SZC670" s="167"/>
      <c r="SZD670" s="167"/>
      <c r="SZE670" s="167"/>
      <c r="SZF670" s="167"/>
      <c r="SZG670" s="167"/>
      <c r="SZH670" s="167"/>
      <c r="SZI670" s="167"/>
      <c r="SZJ670" s="167"/>
      <c r="SZK670" s="167"/>
      <c r="SZL670" s="167"/>
      <c r="SZM670" s="167"/>
      <c r="SZN670" s="167"/>
      <c r="SZO670" s="167"/>
      <c r="SZP670" s="167"/>
      <c r="SZQ670" s="167"/>
      <c r="SZR670" s="167"/>
      <c r="SZS670" s="167"/>
      <c r="SZT670" s="167"/>
      <c r="SZU670" s="167"/>
      <c r="SZV670" s="167"/>
      <c r="SZW670" s="167"/>
      <c r="SZX670" s="167"/>
      <c r="SZY670" s="167"/>
      <c r="SZZ670" s="167"/>
      <c r="TAA670" s="167"/>
      <c r="TAB670" s="167"/>
      <c r="TAC670" s="167"/>
      <c r="TAD670" s="167"/>
      <c r="TAE670" s="167"/>
      <c r="TAF670" s="167"/>
      <c r="TAG670" s="167"/>
      <c r="TAH670" s="167"/>
      <c r="TAI670" s="167"/>
      <c r="TAJ670" s="167"/>
      <c r="TAK670" s="167"/>
      <c r="TAL670" s="167"/>
      <c r="TAM670" s="167"/>
      <c r="TAN670" s="167"/>
      <c r="TAO670" s="167"/>
      <c r="TAP670" s="167"/>
      <c r="TAQ670" s="167"/>
      <c r="TAR670" s="167"/>
      <c r="TAS670" s="167"/>
      <c r="TAT670" s="167"/>
      <c r="TAU670" s="167"/>
      <c r="TAV670" s="167"/>
      <c r="TAW670" s="167"/>
      <c r="TAX670" s="167"/>
      <c r="TAY670" s="167"/>
      <c r="TAZ670" s="167"/>
      <c r="TBA670" s="167"/>
      <c r="TBB670" s="167"/>
      <c r="TBC670" s="167"/>
      <c r="TBD670" s="167"/>
      <c r="TBE670" s="167"/>
      <c r="TBF670" s="167"/>
      <c r="TBG670" s="167"/>
      <c r="TBH670" s="167"/>
      <c r="TBI670" s="167"/>
      <c r="TBJ670" s="167"/>
      <c r="TBK670" s="167"/>
      <c r="TBL670" s="167"/>
      <c r="TBM670" s="167"/>
      <c r="TBN670" s="167"/>
      <c r="TBO670" s="167"/>
      <c r="TBP670" s="167"/>
      <c r="TBQ670" s="167"/>
      <c r="TBR670" s="167"/>
      <c r="TBS670" s="167"/>
      <c r="TBT670" s="167"/>
      <c r="TBU670" s="167"/>
      <c r="TBV670" s="167"/>
      <c r="TBW670" s="167"/>
      <c r="TBX670" s="167"/>
      <c r="TBY670" s="167"/>
      <c r="TBZ670" s="167"/>
      <c r="TCA670" s="167"/>
      <c r="TCB670" s="167"/>
      <c r="TCC670" s="167"/>
      <c r="TCD670" s="167"/>
      <c r="TCE670" s="167"/>
      <c r="TCF670" s="167"/>
      <c r="TCG670" s="167"/>
      <c r="TCH670" s="167"/>
      <c r="TCI670" s="167"/>
      <c r="TCJ670" s="167"/>
      <c r="TCK670" s="167"/>
      <c r="TCL670" s="167"/>
      <c r="TCM670" s="167"/>
      <c r="TCN670" s="167"/>
      <c r="TCO670" s="167"/>
      <c r="TCP670" s="167"/>
      <c r="TCQ670" s="167"/>
      <c r="TCR670" s="167"/>
      <c r="TCS670" s="167"/>
      <c r="TCT670" s="167"/>
      <c r="TCU670" s="167"/>
      <c r="TCV670" s="167"/>
      <c r="TCW670" s="167"/>
      <c r="TCX670" s="167"/>
      <c r="TCY670" s="167"/>
      <c r="TCZ670" s="167"/>
      <c r="TDA670" s="167"/>
      <c r="TDB670" s="167"/>
      <c r="TDC670" s="167"/>
      <c r="TDD670" s="167"/>
      <c r="TDE670" s="167"/>
      <c r="TDF670" s="167"/>
      <c r="TDG670" s="167"/>
      <c r="TDH670" s="167"/>
      <c r="TDI670" s="167"/>
      <c r="TDJ670" s="167"/>
      <c r="TDK670" s="167"/>
      <c r="TDL670" s="167"/>
      <c r="TDM670" s="167"/>
      <c r="TDN670" s="167"/>
      <c r="TDO670" s="167"/>
      <c r="TDP670" s="167"/>
      <c r="TDQ670" s="167"/>
      <c r="TDR670" s="167"/>
      <c r="TDS670" s="167"/>
      <c r="TDT670" s="167"/>
      <c r="TDU670" s="167"/>
      <c r="TDV670" s="167"/>
      <c r="TDW670" s="167"/>
      <c r="TDX670" s="167"/>
      <c r="TDY670" s="167"/>
      <c r="TDZ670" s="167"/>
      <c r="TEA670" s="167"/>
      <c r="TEB670" s="167"/>
      <c r="TEC670" s="167"/>
      <c r="TED670" s="167"/>
      <c r="TEE670" s="167"/>
      <c r="TEF670" s="167"/>
      <c r="TEG670" s="167"/>
      <c r="TEH670" s="167"/>
      <c r="TEI670" s="167"/>
      <c r="TEJ670" s="167"/>
      <c r="TEK670" s="167"/>
      <c r="TEL670" s="167"/>
      <c r="TEM670" s="167"/>
      <c r="TEN670" s="167"/>
      <c r="TEO670" s="167"/>
      <c r="TEP670" s="167"/>
      <c r="TEQ670" s="167"/>
      <c r="TER670" s="167"/>
      <c r="TES670" s="167"/>
      <c r="TET670" s="167"/>
      <c r="TEU670" s="167"/>
      <c r="TEV670" s="167"/>
      <c r="TEW670" s="167"/>
      <c r="TEX670" s="167"/>
      <c r="TEY670" s="167"/>
      <c r="TEZ670" s="167"/>
      <c r="TFA670" s="167"/>
      <c r="TFB670" s="167"/>
      <c r="TFC670" s="167"/>
      <c r="TFD670" s="167"/>
      <c r="TFE670" s="167"/>
      <c r="TFF670" s="167"/>
      <c r="TFG670" s="167"/>
      <c r="TFH670" s="167"/>
      <c r="TFI670" s="167"/>
      <c r="TFJ670" s="167"/>
      <c r="TFK670" s="167"/>
      <c r="TFL670" s="167"/>
      <c r="TFM670" s="167"/>
      <c r="TFN670" s="167"/>
      <c r="TFO670" s="167"/>
      <c r="TFP670" s="167"/>
      <c r="TFQ670" s="167"/>
      <c r="TFR670" s="167"/>
      <c r="TFS670" s="167"/>
      <c r="TFT670" s="167"/>
      <c r="TFU670" s="167"/>
      <c r="TFV670" s="167"/>
      <c r="TFW670" s="167"/>
      <c r="TFX670" s="167"/>
      <c r="TFY670" s="167"/>
      <c r="TFZ670" s="167"/>
      <c r="TGA670" s="167"/>
      <c r="TGB670" s="167"/>
      <c r="TGC670" s="167"/>
      <c r="TGD670" s="167"/>
      <c r="TGE670" s="167"/>
      <c r="TGF670" s="167"/>
      <c r="TGG670" s="167"/>
      <c r="TGH670" s="167"/>
      <c r="TGI670" s="167"/>
      <c r="TGJ670" s="167"/>
      <c r="TGK670" s="167"/>
      <c r="TGL670" s="167"/>
      <c r="TGM670" s="167"/>
      <c r="TGN670" s="167"/>
      <c r="TGO670" s="167"/>
      <c r="TGP670" s="167"/>
      <c r="TGQ670" s="167"/>
      <c r="TGR670" s="167"/>
      <c r="TGS670" s="167"/>
      <c r="TGT670" s="167"/>
      <c r="TGU670" s="167"/>
      <c r="TGV670" s="167"/>
      <c r="TGW670" s="167"/>
      <c r="TGX670" s="167"/>
      <c r="TGY670" s="167"/>
      <c r="TGZ670" s="167"/>
      <c r="THA670" s="167"/>
      <c r="THB670" s="167"/>
      <c r="THC670" s="167"/>
      <c r="THD670" s="167"/>
      <c r="THE670" s="167"/>
      <c r="THF670" s="167"/>
      <c r="THG670" s="167"/>
      <c r="THH670" s="167"/>
      <c r="THI670" s="167"/>
      <c r="THJ670" s="167"/>
      <c r="THK670" s="167"/>
      <c r="THL670" s="167"/>
      <c r="THM670" s="167"/>
      <c r="THN670" s="167"/>
      <c r="THO670" s="167"/>
      <c r="THP670" s="167"/>
      <c r="THQ670" s="167"/>
      <c r="THR670" s="167"/>
      <c r="THS670" s="167"/>
      <c r="THT670" s="167"/>
      <c r="THU670" s="167"/>
      <c r="THV670" s="167"/>
      <c r="THW670" s="167"/>
      <c r="THX670" s="167"/>
      <c r="THY670" s="167"/>
      <c r="THZ670" s="167"/>
      <c r="TIA670" s="167"/>
      <c r="TIB670" s="167"/>
      <c r="TIC670" s="167"/>
      <c r="TID670" s="167"/>
      <c r="TIE670" s="167"/>
      <c r="TIF670" s="167"/>
      <c r="TIG670" s="167"/>
      <c r="TIH670" s="167"/>
      <c r="TII670" s="167"/>
      <c r="TIJ670" s="167"/>
      <c r="TIK670" s="167"/>
      <c r="TIL670" s="167"/>
      <c r="TIM670" s="167"/>
      <c r="TIN670" s="167"/>
      <c r="TIO670" s="167"/>
      <c r="TIP670" s="167"/>
      <c r="TIQ670" s="167"/>
      <c r="TIR670" s="167"/>
      <c r="TIS670" s="167"/>
      <c r="TIT670" s="167"/>
      <c r="TIU670" s="167"/>
      <c r="TIV670" s="167"/>
      <c r="TIW670" s="167"/>
      <c r="TIX670" s="167"/>
      <c r="TIY670" s="167"/>
      <c r="TIZ670" s="167"/>
      <c r="TJA670" s="167"/>
      <c r="TJB670" s="167"/>
      <c r="TJC670" s="167"/>
      <c r="TJD670" s="167"/>
      <c r="TJE670" s="167"/>
      <c r="TJF670" s="167"/>
      <c r="TJG670" s="167"/>
      <c r="TJH670" s="167"/>
      <c r="TJI670" s="167"/>
      <c r="TJJ670" s="167"/>
      <c r="TJK670" s="167"/>
      <c r="TJL670" s="167"/>
      <c r="TJM670" s="167"/>
      <c r="TJN670" s="167"/>
      <c r="TJO670" s="167"/>
      <c r="TJP670" s="167"/>
      <c r="TJQ670" s="167"/>
      <c r="TJR670" s="167"/>
      <c r="TJS670" s="167"/>
      <c r="TJT670" s="167"/>
      <c r="TJU670" s="167"/>
      <c r="TJV670" s="167"/>
      <c r="TJW670" s="167"/>
      <c r="TJX670" s="167"/>
      <c r="TJY670" s="167"/>
      <c r="TJZ670" s="167"/>
      <c r="TKA670" s="167"/>
      <c r="TKB670" s="167"/>
      <c r="TKC670" s="167"/>
      <c r="TKD670" s="167"/>
      <c r="TKE670" s="167"/>
      <c r="TKF670" s="167"/>
      <c r="TKG670" s="167"/>
      <c r="TKH670" s="167"/>
      <c r="TKI670" s="167"/>
      <c r="TKJ670" s="167"/>
      <c r="TKK670" s="167"/>
      <c r="TKL670" s="167"/>
      <c r="TKM670" s="167"/>
      <c r="TKN670" s="167"/>
      <c r="TKO670" s="167"/>
      <c r="TKP670" s="167"/>
      <c r="TKQ670" s="167"/>
      <c r="TKR670" s="167"/>
      <c r="TKS670" s="167"/>
      <c r="TKT670" s="167"/>
      <c r="TKU670" s="167"/>
      <c r="TKV670" s="167"/>
      <c r="TKW670" s="167"/>
      <c r="TKX670" s="167"/>
      <c r="TKY670" s="167"/>
      <c r="TKZ670" s="167"/>
      <c r="TLA670" s="167"/>
      <c r="TLB670" s="167"/>
      <c r="TLC670" s="167"/>
      <c r="TLD670" s="167"/>
      <c r="TLE670" s="167"/>
      <c r="TLF670" s="167"/>
      <c r="TLG670" s="167"/>
      <c r="TLH670" s="167"/>
      <c r="TLI670" s="167"/>
      <c r="TLJ670" s="167"/>
      <c r="TLK670" s="167"/>
      <c r="TLL670" s="167"/>
      <c r="TLM670" s="167"/>
      <c r="TLN670" s="167"/>
      <c r="TLO670" s="167"/>
      <c r="TLP670" s="167"/>
      <c r="TLQ670" s="167"/>
      <c r="TLR670" s="167"/>
      <c r="TLS670" s="167"/>
      <c r="TLT670" s="167"/>
      <c r="TLU670" s="167"/>
      <c r="TLV670" s="167"/>
      <c r="TLW670" s="167"/>
      <c r="TLX670" s="167"/>
      <c r="TLY670" s="167"/>
      <c r="TLZ670" s="167"/>
      <c r="TMA670" s="167"/>
      <c r="TMB670" s="167"/>
      <c r="TMC670" s="167"/>
      <c r="TMD670" s="167"/>
      <c r="TME670" s="167"/>
      <c r="TMF670" s="167"/>
      <c r="TMG670" s="167"/>
      <c r="TMH670" s="167"/>
      <c r="TMI670" s="167"/>
      <c r="TMJ670" s="167"/>
      <c r="TMK670" s="167"/>
      <c r="TML670" s="167"/>
      <c r="TMM670" s="167"/>
      <c r="TMN670" s="167"/>
      <c r="TMO670" s="167"/>
      <c r="TMP670" s="167"/>
      <c r="TMQ670" s="167"/>
      <c r="TMR670" s="167"/>
      <c r="TMS670" s="167"/>
      <c r="TMT670" s="167"/>
      <c r="TMU670" s="167"/>
      <c r="TMV670" s="167"/>
      <c r="TMW670" s="167"/>
      <c r="TMX670" s="167"/>
      <c r="TMY670" s="167"/>
      <c r="TMZ670" s="167"/>
      <c r="TNA670" s="167"/>
      <c r="TNB670" s="167"/>
      <c r="TNC670" s="167"/>
      <c r="TND670" s="167"/>
      <c r="TNE670" s="167"/>
      <c r="TNF670" s="167"/>
      <c r="TNG670" s="167"/>
      <c r="TNH670" s="167"/>
      <c r="TNI670" s="167"/>
      <c r="TNJ670" s="167"/>
      <c r="TNK670" s="167"/>
      <c r="TNL670" s="167"/>
      <c r="TNM670" s="167"/>
      <c r="TNN670" s="167"/>
      <c r="TNO670" s="167"/>
      <c r="TNP670" s="167"/>
      <c r="TNQ670" s="167"/>
      <c r="TNR670" s="167"/>
      <c r="TNS670" s="167"/>
      <c r="TNT670" s="167"/>
      <c r="TNU670" s="167"/>
      <c r="TNV670" s="167"/>
      <c r="TNW670" s="167"/>
      <c r="TNX670" s="167"/>
      <c r="TNY670" s="167"/>
      <c r="TNZ670" s="167"/>
      <c r="TOA670" s="167"/>
      <c r="TOB670" s="167"/>
      <c r="TOC670" s="167"/>
      <c r="TOD670" s="167"/>
      <c r="TOE670" s="167"/>
      <c r="TOF670" s="167"/>
      <c r="TOG670" s="167"/>
      <c r="TOH670" s="167"/>
      <c r="TOI670" s="167"/>
      <c r="TOJ670" s="167"/>
      <c r="TOK670" s="167"/>
      <c r="TOL670" s="167"/>
      <c r="TOM670" s="167"/>
      <c r="TON670" s="167"/>
      <c r="TOO670" s="167"/>
      <c r="TOP670" s="167"/>
      <c r="TOQ670" s="167"/>
      <c r="TOR670" s="167"/>
      <c r="TOS670" s="167"/>
      <c r="TOT670" s="167"/>
      <c r="TOU670" s="167"/>
      <c r="TOV670" s="167"/>
      <c r="TOW670" s="167"/>
      <c r="TOX670" s="167"/>
      <c r="TOY670" s="167"/>
      <c r="TOZ670" s="167"/>
      <c r="TPA670" s="167"/>
      <c r="TPB670" s="167"/>
      <c r="TPC670" s="167"/>
      <c r="TPD670" s="167"/>
      <c r="TPE670" s="167"/>
      <c r="TPF670" s="167"/>
      <c r="TPG670" s="167"/>
      <c r="TPH670" s="167"/>
      <c r="TPI670" s="167"/>
      <c r="TPJ670" s="167"/>
      <c r="TPK670" s="167"/>
      <c r="TPL670" s="167"/>
      <c r="TPM670" s="167"/>
      <c r="TPN670" s="167"/>
      <c r="TPO670" s="167"/>
      <c r="TPP670" s="167"/>
      <c r="TPQ670" s="167"/>
      <c r="TPR670" s="167"/>
      <c r="TPS670" s="167"/>
      <c r="TPT670" s="167"/>
      <c r="TPU670" s="167"/>
      <c r="TPV670" s="167"/>
      <c r="TPW670" s="167"/>
      <c r="TPX670" s="167"/>
      <c r="TPY670" s="167"/>
      <c r="TPZ670" s="167"/>
      <c r="TQA670" s="167"/>
      <c r="TQB670" s="167"/>
      <c r="TQC670" s="167"/>
      <c r="TQD670" s="167"/>
      <c r="TQE670" s="167"/>
      <c r="TQF670" s="167"/>
      <c r="TQG670" s="167"/>
      <c r="TQH670" s="167"/>
      <c r="TQI670" s="167"/>
      <c r="TQJ670" s="167"/>
      <c r="TQK670" s="167"/>
      <c r="TQL670" s="167"/>
      <c r="TQM670" s="167"/>
      <c r="TQN670" s="167"/>
      <c r="TQO670" s="167"/>
      <c r="TQP670" s="167"/>
      <c r="TQQ670" s="167"/>
      <c r="TQR670" s="167"/>
      <c r="TQS670" s="167"/>
      <c r="TQT670" s="167"/>
      <c r="TQU670" s="167"/>
      <c r="TQV670" s="167"/>
      <c r="TQW670" s="167"/>
      <c r="TQX670" s="167"/>
      <c r="TQY670" s="167"/>
      <c r="TQZ670" s="167"/>
      <c r="TRA670" s="167"/>
      <c r="TRB670" s="167"/>
      <c r="TRC670" s="167"/>
      <c r="TRD670" s="167"/>
      <c r="TRE670" s="167"/>
      <c r="TRF670" s="167"/>
      <c r="TRG670" s="167"/>
      <c r="TRH670" s="167"/>
      <c r="TRI670" s="167"/>
      <c r="TRJ670" s="167"/>
      <c r="TRK670" s="167"/>
      <c r="TRL670" s="167"/>
      <c r="TRM670" s="167"/>
      <c r="TRN670" s="167"/>
      <c r="TRO670" s="167"/>
      <c r="TRP670" s="167"/>
      <c r="TRQ670" s="167"/>
      <c r="TRR670" s="167"/>
      <c r="TRS670" s="167"/>
      <c r="TRT670" s="167"/>
      <c r="TRU670" s="167"/>
      <c r="TRV670" s="167"/>
      <c r="TRW670" s="167"/>
      <c r="TRX670" s="167"/>
      <c r="TRY670" s="167"/>
      <c r="TRZ670" s="167"/>
      <c r="TSA670" s="167"/>
      <c r="TSB670" s="167"/>
      <c r="TSC670" s="167"/>
      <c r="TSD670" s="167"/>
      <c r="TSE670" s="167"/>
      <c r="TSF670" s="167"/>
      <c r="TSG670" s="167"/>
      <c r="TSH670" s="167"/>
      <c r="TSI670" s="167"/>
      <c r="TSJ670" s="167"/>
      <c r="TSK670" s="167"/>
      <c r="TSL670" s="167"/>
      <c r="TSM670" s="167"/>
      <c r="TSN670" s="167"/>
      <c r="TSO670" s="167"/>
      <c r="TSP670" s="167"/>
      <c r="TSQ670" s="167"/>
      <c r="TSR670" s="167"/>
      <c r="TSS670" s="167"/>
      <c r="TST670" s="167"/>
      <c r="TSU670" s="167"/>
      <c r="TSV670" s="167"/>
      <c r="TSW670" s="167"/>
      <c r="TSX670" s="167"/>
      <c r="TSY670" s="167"/>
      <c r="TSZ670" s="167"/>
      <c r="TTA670" s="167"/>
      <c r="TTB670" s="167"/>
      <c r="TTC670" s="167"/>
      <c r="TTD670" s="167"/>
      <c r="TTE670" s="167"/>
      <c r="TTF670" s="167"/>
      <c r="TTG670" s="167"/>
      <c r="TTH670" s="167"/>
      <c r="TTI670" s="167"/>
      <c r="TTJ670" s="167"/>
      <c r="TTK670" s="167"/>
      <c r="TTL670" s="167"/>
      <c r="TTM670" s="167"/>
      <c r="TTN670" s="167"/>
      <c r="TTO670" s="167"/>
      <c r="TTP670" s="167"/>
      <c r="TTQ670" s="167"/>
      <c r="TTR670" s="167"/>
      <c r="TTS670" s="167"/>
      <c r="TTT670" s="167"/>
      <c r="TTU670" s="167"/>
      <c r="TTV670" s="167"/>
      <c r="TTW670" s="167"/>
      <c r="TTX670" s="167"/>
      <c r="TTY670" s="167"/>
      <c r="TTZ670" s="167"/>
      <c r="TUA670" s="167"/>
      <c r="TUB670" s="167"/>
      <c r="TUC670" s="167"/>
      <c r="TUD670" s="167"/>
      <c r="TUE670" s="167"/>
      <c r="TUF670" s="167"/>
      <c r="TUG670" s="167"/>
      <c r="TUH670" s="167"/>
      <c r="TUI670" s="167"/>
      <c r="TUJ670" s="167"/>
      <c r="TUK670" s="167"/>
      <c r="TUL670" s="167"/>
      <c r="TUM670" s="167"/>
      <c r="TUN670" s="167"/>
      <c r="TUO670" s="167"/>
      <c r="TUP670" s="167"/>
      <c r="TUQ670" s="167"/>
      <c r="TUR670" s="167"/>
      <c r="TUS670" s="167"/>
      <c r="TUT670" s="167"/>
      <c r="TUU670" s="167"/>
      <c r="TUV670" s="167"/>
      <c r="TUW670" s="167"/>
      <c r="TUX670" s="167"/>
      <c r="TUY670" s="167"/>
      <c r="TUZ670" s="167"/>
      <c r="TVA670" s="167"/>
      <c r="TVB670" s="167"/>
      <c r="TVC670" s="167"/>
      <c r="TVD670" s="167"/>
      <c r="TVE670" s="167"/>
      <c r="TVF670" s="167"/>
      <c r="TVG670" s="167"/>
      <c r="TVH670" s="167"/>
      <c r="TVI670" s="167"/>
      <c r="TVJ670" s="167"/>
      <c r="TVK670" s="167"/>
      <c r="TVL670" s="167"/>
      <c r="TVM670" s="167"/>
      <c r="TVN670" s="167"/>
      <c r="TVO670" s="167"/>
      <c r="TVP670" s="167"/>
      <c r="TVQ670" s="167"/>
      <c r="TVR670" s="167"/>
      <c r="TVS670" s="167"/>
      <c r="TVT670" s="167"/>
      <c r="TVU670" s="167"/>
      <c r="TVV670" s="167"/>
      <c r="TVW670" s="167"/>
      <c r="TVX670" s="167"/>
      <c r="TVY670" s="167"/>
      <c r="TVZ670" s="167"/>
      <c r="TWA670" s="167"/>
      <c r="TWB670" s="167"/>
      <c r="TWC670" s="167"/>
      <c r="TWD670" s="167"/>
      <c r="TWE670" s="167"/>
      <c r="TWF670" s="167"/>
      <c r="TWG670" s="167"/>
      <c r="TWH670" s="167"/>
      <c r="TWI670" s="167"/>
      <c r="TWJ670" s="167"/>
      <c r="TWK670" s="167"/>
      <c r="TWL670" s="167"/>
      <c r="TWM670" s="167"/>
      <c r="TWN670" s="167"/>
      <c r="TWO670" s="167"/>
      <c r="TWP670" s="167"/>
      <c r="TWQ670" s="167"/>
      <c r="TWR670" s="167"/>
      <c r="TWS670" s="167"/>
      <c r="TWT670" s="167"/>
      <c r="TWU670" s="167"/>
      <c r="TWV670" s="167"/>
      <c r="TWW670" s="167"/>
      <c r="TWX670" s="167"/>
      <c r="TWY670" s="167"/>
      <c r="TWZ670" s="167"/>
      <c r="TXA670" s="167"/>
      <c r="TXB670" s="167"/>
      <c r="TXC670" s="167"/>
      <c r="TXD670" s="167"/>
      <c r="TXE670" s="167"/>
      <c r="TXF670" s="167"/>
      <c r="TXG670" s="167"/>
      <c r="TXH670" s="167"/>
      <c r="TXI670" s="167"/>
      <c r="TXJ670" s="167"/>
      <c r="TXK670" s="167"/>
      <c r="TXL670" s="167"/>
      <c r="TXM670" s="167"/>
      <c r="TXN670" s="167"/>
      <c r="TXO670" s="167"/>
      <c r="TXP670" s="167"/>
      <c r="TXQ670" s="167"/>
      <c r="TXR670" s="167"/>
      <c r="TXS670" s="167"/>
      <c r="TXT670" s="167"/>
      <c r="TXU670" s="167"/>
      <c r="TXV670" s="167"/>
      <c r="TXW670" s="167"/>
      <c r="TXX670" s="167"/>
      <c r="TXY670" s="167"/>
      <c r="TXZ670" s="167"/>
      <c r="TYA670" s="167"/>
      <c r="TYB670" s="167"/>
      <c r="TYC670" s="167"/>
      <c r="TYD670" s="167"/>
      <c r="TYE670" s="167"/>
      <c r="TYF670" s="167"/>
      <c r="TYG670" s="167"/>
      <c r="TYH670" s="167"/>
      <c r="TYI670" s="167"/>
      <c r="TYJ670" s="167"/>
      <c r="TYK670" s="167"/>
      <c r="TYL670" s="167"/>
      <c r="TYM670" s="167"/>
      <c r="TYN670" s="167"/>
      <c r="TYO670" s="167"/>
      <c r="TYP670" s="167"/>
      <c r="TYQ670" s="167"/>
      <c r="TYR670" s="167"/>
      <c r="TYS670" s="167"/>
      <c r="TYT670" s="167"/>
      <c r="TYU670" s="167"/>
      <c r="TYV670" s="167"/>
      <c r="TYW670" s="167"/>
      <c r="TYX670" s="167"/>
      <c r="TYY670" s="167"/>
      <c r="TYZ670" s="167"/>
      <c r="TZA670" s="167"/>
      <c r="TZB670" s="167"/>
      <c r="TZC670" s="167"/>
      <c r="TZD670" s="167"/>
      <c r="TZE670" s="167"/>
      <c r="TZF670" s="167"/>
      <c r="TZG670" s="167"/>
      <c r="TZH670" s="167"/>
      <c r="TZI670" s="167"/>
      <c r="TZJ670" s="167"/>
      <c r="TZK670" s="167"/>
      <c r="TZL670" s="167"/>
      <c r="TZM670" s="167"/>
      <c r="TZN670" s="167"/>
      <c r="TZO670" s="167"/>
      <c r="TZP670" s="167"/>
      <c r="TZQ670" s="167"/>
      <c r="TZR670" s="167"/>
      <c r="TZS670" s="167"/>
      <c r="TZT670" s="167"/>
      <c r="TZU670" s="167"/>
      <c r="TZV670" s="167"/>
      <c r="TZW670" s="167"/>
      <c r="TZX670" s="167"/>
      <c r="TZY670" s="167"/>
      <c r="TZZ670" s="167"/>
      <c r="UAA670" s="167"/>
      <c r="UAB670" s="167"/>
      <c r="UAC670" s="167"/>
      <c r="UAD670" s="167"/>
      <c r="UAE670" s="167"/>
      <c r="UAF670" s="167"/>
      <c r="UAG670" s="167"/>
      <c r="UAH670" s="167"/>
      <c r="UAI670" s="167"/>
      <c r="UAJ670" s="167"/>
      <c r="UAK670" s="167"/>
      <c r="UAL670" s="167"/>
      <c r="UAM670" s="167"/>
      <c r="UAN670" s="167"/>
      <c r="UAO670" s="167"/>
      <c r="UAP670" s="167"/>
      <c r="UAQ670" s="167"/>
      <c r="UAR670" s="167"/>
      <c r="UAS670" s="167"/>
      <c r="UAT670" s="167"/>
      <c r="UAU670" s="167"/>
      <c r="UAV670" s="167"/>
      <c r="UAW670" s="167"/>
      <c r="UAX670" s="167"/>
      <c r="UAY670" s="167"/>
      <c r="UAZ670" s="167"/>
      <c r="UBA670" s="167"/>
      <c r="UBB670" s="167"/>
      <c r="UBC670" s="167"/>
      <c r="UBD670" s="167"/>
      <c r="UBE670" s="167"/>
      <c r="UBF670" s="167"/>
      <c r="UBG670" s="167"/>
      <c r="UBH670" s="167"/>
      <c r="UBI670" s="167"/>
      <c r="UBJ670" s="167"/>
      <c r="UBK670" s="167"/>
      <c r="UBL670" s="167"/>
      <c r="UBM670" s="167"/>
      <c r="UBN670" s="167"/>
      <c r="UBO670" s="167"/>
      <c r="UBP670" s="167"/>
      <c r="UBQ670" s="167"/>
      <c r="UBR670" s="167"/>
      <c r="UBS670" s="167"/>
      <c r="UBT670" s="167"/>
      <c r="UBU670" s="167"/>
      <c r="UBV670" s="167"/>
      <c r="UBW670" s="167"/>
      <c r="UBX670" s="167"/>
      <c r="UBY670" s="167"/>
      <c r="UBZ670" s="167"/>
      <c r="UCA670" s="167"/>
      <c r="UCB670" s="167"/>
      <c r="UCC670" s="167"/>
      <c r="UCD670" s="167"/>
      <c r="UCE670" s="167"/>
      <c r="UCF670" s="167"/>
      <c r="UCG670" s="167"/>
      <c r="UCH670" s="167"/>
      <c r="UCI670" s="167"/>
      <c r="UCJ670" s="167"/>
      <c r="UCK670" s="167"/>
      <c r="UCL670" s="167"/>
      <c r="UCM670" s="167"/>
      <c r="UCN670" s="167"/>
      <c r="UCO670" s="167"/>
      <c r="UCP670" s="167"/>
      <c r="UCQ670" s="167"/>
      <c r="UCR670" s="167"/>
      <c r="UCS670" s="167"/>
      <c r="UCT670" s="167"/>
      <c r="UCU670" s="167"/>
      <c r="UCV670" s="167"/>
      <c r="UCW670" s="167"/>
      <c r="UCX670" s="167"/>
      <c r="UCY670" s="167"/>
      <c r="UCZ670" s="167"/>
      <c r="UDA670" s="167"/>
      <c r="UDB670" s="167"/>
      <c r="UDC670" s="167"/>
      <c r="UDD670" s="167"/>
      <c r="UDE670" s="167"/>
      <c r="UDF670" s="167"/>
      <c r="UDG670" s="167"/>
      <c r="UDH670" s="167"/>
      <c r="UDI670" s="167"/>
      <c r="UDJ670" s="167"/>
      <c r="UDK670" s="167"/>
      <c r="UDL670" s="167"/>
      <c r="UDM670" s="167"/>
      <c r="UDN670" s="167"/>
      <c r="UDO670" s="167"/>
      <c r="UDP670" s="167"/>
      <c r="UDQ670" s="167"/>
      <c r="UDR670" s="167"/>
      <c r="UDS670" s="167"/>
      <c r="UDT670" s="167"/>
      <c r="UDU670" s="167"/>
      <c r="UDV670" s="167"/>
      <c r="UDW670" s="167"/>
      <c r="UDX670" s="167"/>
      <c r="UDY670" s="167"/>
      <c r="UDZ670" s="167"/>
      <c r="UEA670" s="167"/>
      <c r="UEB670" s="167"/>
      <c r="UEC670" s="167"/>
      <c r="UED670" s="167"/>
      <c r="UEE670" s="167"/>
      <c r="UEF670" s="167"/>
      <c r="UEG670" s="167"/>
      <c r="UEH670" s="167"/>
      <c r="UEI670" s="167"/>
      <c r="UEJ670" s="167"/>
      <c r="UEK670" s="167"/>
      <c r="UEL670" s="167"/>
      <c r="UEM670" s="167"/>
      <c r="UEN670" s="167"/>
      <c r="UEO670" s="167"/>
      <c r="UEP670" s="167"/>
      <c r="UEQ670" s="167"/>
      <c r="UER670" s="167"/>
      <c r="UES670" s="167"/>
      <c r="UET670" s="167"/>
      <c r="UEU670" s="167"/>
      <c r="UEV670" s="167"/>
      <c r="UEW670" s="167"/>
      <c r="UEX670" s="167"/>
      <c r="UEY670" s="167"/>
      <c r="UEZ670" s="167"/>
      <c r="UFA670" s="167"/>
      <c r="UFB670" s="167"/>
      <c r="UFC670" s="167"/>
      <c r="UFD670" s="167"/>
      <c r="UFE670" s="167"/>
      <c r="UFF670" s="167"/>
      <c r="UFG670" s="167"/>
      <c r="UFH670" s="167"/>
      <c r="UFI670" s="167"/>
      <c r="UFJ670" s="167"/>
      <c r="UFK670" s="167"/>
      <c r="UFL670" s="167"/>
      <c r="UFM670" s="167"/>
      <c r="UFN670" s="167"/>
      <c r="UFO670" s="167"/>
      <c r="UFP670" s="167"/>
      <c r="UFQ670" s="167"/>
      <c r="UFR670" s="167"/>
      <c r="UFS670" s="167"/>
      <c r="UFT670" s="167"/>
      <c r="UFU670" s="167"/>
      <c r="UFV670" s="167"/>
      <c r="UFW670" s="167"/>
      <c r="UFX670" s="167"/>
      <c r="UFY670" s="167"/>
      <c r="UFZ670" s="167"/>
      <c r="UGA670" s="167"/>
      <c r="UGB670" s="167"/>
      <c r="UGC670" s="167"/>
      <c r="UGD670" s="167"/>
      <c r="UGE670" s="167"/>
      <c r="UGF670" s="167"/>
      <c r="UGG670" s="167"/>
      <c r="UGH670" s="167"/>
      <c r="UGI670" s="167"/>
      <c r="UGJ670" s="167"/>
      <c r="UGK670" s="167"/>
      <c r="UGL670" s="167"/>
      <c r="UGM670" s="167"/>
      <c r="UGN670" s="167"/>
      <c r="UGO670" s="167"/>
      <c r="UGP670" s="167"/>
      <c r="UGQ670" s="167"/>
      <c r="UGR670" s="167"/>
      <c r="UGS670" s="167"/>
      <c r="UGT670" s="167"/>
      <c r="UGU670" s="167"/>
      <c r="UGV670" s="167"/>
      <c r="UGW670" s="167"/>
      <c r="UGX670" s="167"/>
      <c r="UGY670" s="167"/>
      <c r="UGZ670" s="167"/>
      <c r="UHA670" s="167"/>
      <c r="UHB670" s="167"/>
      <c r="UHC670" s="167"/>
      <c r="UHD670" s="167"/>
      <c r="UHE670" s="167"/>
      <c r="UHF670" s="167"/>
      <c r="UHG670" s="167"/>
      <c r="UHH670" s="167"/>
      <c r="UHI670" s="167"/>
      <c r="UHJ670" s="167"/>
      <c r="UHK670" s="167"/>
      <c r="UHL670" s="167"/>
      <c r="UHM670" s="167"/>
      <c r="UHN670" s="167"/>
      <c r="UHO670" s="167"/>
      <c r="UHP670" s="167"/>
      <c r="UHQ670" s="167"/>
      <c r="UHR670" s="167"/>
      <c r="UHS670" s="167"/>
      <c r="UHT670" s="167"/>
      <c r="UHU670" s="167"/>
      <c r="UHV670" s="167"/>
      <c r="UHW670" s="167"/>
      <c r="UHX670" s="167"/>
      <c r="UHY670" s="167"/>
      <c r="UHZ670" s="167"/>
      <c r="UIA670" s="167"/>
      <c r="UIB670" s="167"/>
      <c r="UIC670" s="167"/>
      <c r="UID670" s="167"/>
      <c r="UIE670" s="167"/>
      <c r="UIF670" s="167"/>
      <c r="UIG670" s="167"/>
      <c r="UIH670" s="167"/>
      <c r="UII670" s="167"/>
      <c r="UIJ670" s="167"/>
      <c r="UIK670" s="167"/>
      <c r="UIL670" s="167"/>
      <c r="UIM670" s="167"/>
      <c r="UIN670" s="167"/>
      <c r="UIO670" s="167"/>
      <c r="UIP670" s="167"/>
      <c r="UIQ670" s="167"/>
      <c r="UIR670" s="167"/>
      <c r="UIS670" s="167"/>
      <c r="UIT670" s="167"/>
      <c r="UIU670" s="167"/>
      <c r="UIV670" s="167"/>
      <c r="UIW670" s="167"/>
      <c r="UIX670" s="167"/>
      <c r="UIY670" s="167"/>
      <c r="UIZ670" s="167"/>
      <c r="UJA670" s="167"/>
      <c r="UJB670" s="167"/>
      <c r="UJC670" s="167"/>
      <c r="UJD670" s="167"/>
      <c r="UJE670" s="167"/>
      <c r="UJF670" s="167"/>
      <c r="UJG670" s="167"/>
      <c r="UJH670" s="167"/>
      <c r="UJI670" s="167"/>
      <c r="UJJ670" s="167"/>
      <c r="UJK670" s="167"/>
      <c r="UJL670" s="167"/>
      <c r="UJM670" s="167"/>
      <c r="UJN670" s="167"/>
      <c r="UJO670" s="167"/>
      <c r="UJP670" s="167"/>
      <c r="UJQ670" s="167"/>
      <c r="UJR670" s="167"/>
      <c r="UJS670" s="167"/>
      <c r="UJT670" s="167"/>
      <c r="UJU670" s="167"/>
      <c r="UJV670" s="167"/>
      <c r="UJW670" s="167"/>
      <c r="UJX670" s="167"/>
      <c r="UJY670" s="167"/>
      <c r="UJZ670" s="167"/>
      <c r="UKA670" s="167"/>
      <c r="UKB670" s="167"/>
      <c r="UKC670" s="167"/>
      <c r="UKD670" s="167"/>
      <c r="UKE670" s="167"/>
      <c r="UKF670" s="167"/>
      <c r="UKG670" s="167"/>
      <c r="UKH670" s="167"/>
      <c r="UKI670" s="167"/>
      <c r="UKJ670" s="167"/>
      <c r="UKK670" s="167"/>
      <c r="UKL670" s="167"/>
      <c r="UKM670" s="167"/>
      <c r="UKN670" s="167"/>
      <c r="UKO670" s="167"/>
      <c r="UKP670" s="167"/>
      <c r="UKQ670" s="167"/>
      <c r="UKR670" s="167"/>
      <c r="UKS670" s="167"/>
      <c r="UKT670" s="167"/>
      <c r="UKU670" s="167"/>
      <c r="UKV670" s="167"/>
      <c r="UKW670" s="167"/>
      <c r="UKX670" s="167"/>
      <c r="UKY670" s="167"/>
      <c r="UKZ670" s="167"/>
      <c r="ULA670" s="167"/>
      <c r="ULB670" s="167"/>
      <c r="ULC670" s="167"/>
      <c r="ULD670" s="167"/>
      <c r="ULE670" s="167"/>
      <c r="ULF670" s="167"/>
      <c r="ULG670" s="167"/>
      <c r="ULH670" s="167"/>
      <c r="ULI670" s="167"/>
      <c r="ULJ670" s="167"/>
      <c r="ULK670" s="167"/>
      <c r="ULL670" s="167"/>
      <c r="ULM670" s="167"/>
      <c r="ULN670" s="167"/>
      <c r="ULO670" s="167"/>
      <c r="ULP670" s="167"/>
      <c r="ULQ670" s="167"/>
      <c r="ULR670" s="167"/>
      <c r="ULS670" s="167"/>
      <c r="ULT670" s="167"/>
      <c r="ULU670" s="167"/>
      <c r="ULV670" s="167"/>
      <c r="ULW670" s="167"/>
      <c r="ULX670" s="167"/>
      <c r="ULY670" s="167"/>
      <c r="ULZ670" s="167"/>
      <c r="UMA670" s="167"/>
      <c r="UMB670" s="167"/>
      <c r="UMC670" s="167"/>
      <c r="UMD670" s="167"/>
      <c r="UME670" s="167"/>
      <c r="UMF670" s="167"/>
      <c r="UMG670" s="167"/>
      <c r="UMH670" s="167"/>
      <c r="UMI670" s="167"/>
      <c r="UMJ670" s="167"/>
      <c r="UMK670" s="167"/>
      <c r="UML670" s="167"/>
      <c r="UMM670" s="167"/>
      <c r="UMN670" s="167"/>
      <c r="UMO670" s="167"/>
      <c r="UMP670" s="167"/>
      <c r="UMQ670" s="167"/>
      <c r="UMR670" s="167"/>
      <c r="UMS670" s="167"/>
      <c r="UMT670" s="167"/>
      <c r="UMU670" s="167"/>
      <c r="UMV670" s="167"/>
      <c r="UMW670" s="167"/>
      <c r="UMX670" s="167"/>
      <c r="UMY670" s="167"/>
      <c r="UMZ670" s="167"/>
      <c r="UNA670" s="167"/>
      <c r="UNB670" s="167"/>
      <c r="UNC670" s="167"/>
      <c r="UND670" s="167"/>
      <c r="UNE670" s="167"/>
      <c r="UNF670" s="167"/>
      <c r="UNG670" s="167"/>
      <c r="UNH670" s="167"/>
      <c r="UNI670" s="167"/>
      <c r="UNJ670" s="167"/>
      <c r="UNK670" s="167"/>
      <c r="UNL670" s="167"/>
      <c r="UNM670" s="167"/>
      <c r="UNN670" s="167"/>
      <c r="UNO670" s="167"/>
      <c r="UNP670" s="167"/>
      <c r="UNQ670" s="167"/>
      <c r="UNR670" s="167"/>
      <c r="UNS670" s="167"/>
      <c r="UNT670" s="167"/>
      <c r="UNU670" s="167"/>
      <c r="UNV670" s="167"/>
      <c r="UNW670" s="167"/>
      <c r="UNX670" s="167"/>
      <c r="UNY670" s="167"/>
      <c r="UNZ670" s="167"/>
      <c r="UOA670" s="167"/>
      <c r="UOB670" s="167"/>
      <c r="UOC670" s="167"/>
      <c r="UOD670" s="167"/>
      <c r="UOE670" s="167"/>
      <c r="UOF670" s="167"/>
      <c r="UOG670" s="167"/>
      <c r="UOH670" s="167"/>
      <c r="UOI670" s="167"/>
      <c r="UOJ670" s="167"/>
      <c r="UOK670" s="167"/>
      <c r="UOL670" s="167"/>
      <c r="UOM670" s="167"/>
      <c r="UON670" s="167"/>
      <c r="UOO670" s="167"/>
      <c r="UOP670" s="167"/>
      <c r="UOQ670" s="167"/>
      <c r="UOR670" s="167"/>
      <c r="UOS670" s="167"/>
      <c r="UOT670" s="167"/>
      <c r="UOU670" s="167"/>
      <c r="UOV670" s="167"/>
      <c r="UOW670" s="167"/>
      <c r="UOX670" s="167"/>
      <c r="UOY670" s="167"/>
      <c r="UOZ670" s="167"/>
      <c r="UPA670" s="167"/>
      <c r="UPB670" s="167"/>
      <c r="UPC670" s="167"/>
      <c r="UPD670" s="167"/>
      <c r="UPE670" s="167"/>
      <c r="UPF670" s="167"/>
      <c r="UPG670" s="167"/>
      <c r="UPH670" s="167"/>
      <c r="UPI670" s="167"/>
      <c r="UPJ670" s="167"/>
      <c r="UPK670" s="167"/>
      <c r="UPL670" s="167"/>
      <c r="UPM670" s="167"/>
      <c r="UPN670" s="167"/>
      <c r="UPO670" s="167"/>
      <c r="UPP670" s="167"/>
      <c r="UPQ670" s="167"/>
      <c r="UPR670" s="167"/>
      <c r="UPS670" s="167"/>
      <c r="UPT670" s="167"/>
      <c r="UPU670" s="167"/>
      <c r="UPV670" s="167"/>
      <c r="UPW670" s="167"/>
      <c r="UPX670" s="167"/>
      <c r="UPY670" s="167"/>
      <c r="UPZ670" s="167"/>
      <c r="UQA670" s="167"/>
      <c r="UQB670" s="167"/>
      <c r="UQC670" s="167"/>
      <c r="UQD670" s="167"/>
      <c r="UQE670" s="167"/>
      <c r="UQF670" s="167"/>
      <c r="UQG670" s="167"/>
      <c r="UQH670" s="167"/>
      <c r="UQI670" s="167"/>
      <c r="UQJ670" s="167"/>
      <c r="UQK670" s="167"/>
      <c r="UQL670" s="167"/>
      <c r="UQM670" s="167"/>
      <c r="UQN670" s="167"/>
      <c r="UQO670" s="167"/>
      <c r="UQP670" s="167"/>
      <c r="UQQ670" s="167"/>
      <c r="UQR670" s="167"/>
      <c r="UQS670" s="167"/>
      <c r="UQT670" s="167"/>
      <c r="UQU670" s="167"/>
      <c r="UQV670" s="167"/>
      <c r="UQW670" s="167"/>
      <c r="UQX670" s="167"/>
      <c r="UQY670" s="167"/>
      <c r="UQZ670" s="167"/>
      <c r="URA670" s="167"/>
      <c r="URB670" s="167"/>
      <c r="URC670" s="167"/>
      <c r="URD670" s="167"/>
      <c r="URE670" s="167"/>
      <c r="URF670" s="167"/>
      <c r="URG670" s="167"/>
      <c r="URH670" s="167"/>
      <c r="URI670" s="167"/>
      <c r="URJ670" s="167"/>
      <c r="URK670" s="167"/>
      <c r="URL670" s="167"/>
      <c r="URM670" s="167"/>
      <c r="URN670" s="167"/>
      <c r="URO670" s="167"/>
      <c r="URP670" s="167"/>
      <c r="URQ670" s="167"/>
      <c r="URR670" s="167"/>
      <c r="URS670" s="167"/>
      <c r="URT670" s="167"/>
      <c r="URU670" s="167"/>
      <c r="URV670" s="167"/>
      <c r="URW670" s="167"/>
      <c r="URX670" s="167"/>
      <c r="URY670" s="167"/>
      <c r="URZ670" s="167"/>
      <c r="USA670" s="167"/>
      <c r="USB670" s="167"/>
      <c r="USC670" s="167"/>
      <c r="USD670" s="167"/>
      <c r="USE670" s="167"/>
      <c r="USF670" s="167"/>
      <c r="USG670" s="167"/>
      <c r="USH670" s="167"/>
      <c r="USI670" s="167"/>
      <c r="USJ670" s="167"/>
      <c r="USK670" s="167"/>
      <c r="USL670" s="167"/>
      <c r="USM670" s="167"/>
      <c r="USN670" s="167"/>
      <c r="USO670" s="167"/>
      <c r="USP670" s="167"/>
      <c r="USQ670" s="167"/>
      <c r="USR670" s="167"/>
      <c r="USS670" s="167"/>
      <c r="UST670" s="167"/>
      <c r="USU670" s="167"/>
      <c r="USV670" s="167"/>
      <c r="USW670" s="167"/>
      <c r="USX670" s="167"/>
      <c r="USY670" s="167"/>
      <c r="USZ670" s="167"/>
      <c r="UTA670" s="167"/>
      <c r="UTB670" s="167"/>
      <c r="UTC670" s="167"/>
      <c r="UTD670" s="167"/>
      <c r="UTE670" s="167"/>
      <c r="UTF670" s="167"/>
      <c r="UTG670" s="167"/>
      <c r="UTH670" s="167"/>
      <c r="UTI670" s="167"/>
      <c r="UTJ670" s="167"/>
      <c r="UTK670" s="167"/>
      <c r="UTL670" s="167"/>
      <c r="UTM670" s="167"/>
      <c r="UTN670" s="167"/>
      <c r="UTO670" s="167"/>
      <c r="UTP670" s="167"/>
      <c r="UTQ670" s="167"/>
      <c r="UTR670" s="167"/>
      <c r="UTS670" s="167"/>
      <c r="UTT670" s="167"/>
      <c r="UTU670" s="167"/>
      <c r="UTV670" s="167"/>
      <c r="UTW670" s="167"/>
      <c r="UTX670" s="167"/>
      <c r="UTY670" s="167"/>
      <c r="UTZ670" s="167"/>
      <c r="UUA670" s="167"/>
      <c r="UUB670" s="167"/>
      <c r="UUC670" s="167"/>
      <c r="UUD670" s="167"/>
      <c r="UUE670" s="167"/>
      <c r="UUF670" s="167"/>
      <c r="UUG670" s="167"/>
      <c r="UUH670" s="167"/>
      <c r="UUI670" s="167"/>
      <c r="UUJ670" s="167"/>
      <c r="UUK670" s="167"/>
      <c r="UUL670" s="167"/>
      <c r="UUM670" s="167"/>
      <c r="UUN670" s="167"/>
      <c r="UUO670" s="167"/>
      <c r="UUP670" s="167"/>
      <c r="UUQ670" s="167"/>
      <c r="UUR670" s="167"/>
      <c r="UUS670" s="167"/>
      <c r="UUT670" s="167"/>
      <c r="UUU670" s="167"/>
      <c r="UUV670" s="167"/>
      <c r="UUW670" s="167"/>
      <c r="UUX670" s="167"/>
      <c r="UUY670" s="167"/>
      <c r="UUZ670" s="167"/>
      <c r="UVA670" s="167"/>
      <c r="UVB670" s="167"/>
      <c r="UVC670" s="167"/>
      <c r="UVD670" s="167"/>
      <c r="UVE670" s="167"/>
      <c r="UVF670" s="167"/>
      <c r="UVG670" s="167"/>
      <c r="UVH670" s="167"/>
      <c r="UVI670" s="167"/>
      <c r="UVJ670" s="167"/>
      <c r="UVK670" s="167"/>
      <c r="UVL670" s="167"/>
      <c r="UVM670" s="167"/>
      <c r="UVN670" s="167"/>
      <c r="UVO670" s="167"/>
      <c r="UVP670" s="167"/>
      <c r="UVQ670" s="167"/>
      <c r="UVR670" s="167"/>
      <c r="UVS670" s="167"/>
      <c r="UVT670" s="167"/>
      <c r="UVU670" s="167"/>
      <c r="UVV670" s="167"/>
      <c r="UVW670" s="167"/>
      <c r="UVX670" s="167"/>
      <c r="UVY670" s="167"/>
      <c r="UVZ670" s="167"/>
      <c r="UWA670" s="167"/>
      <c r="UWB670" s="167"/>
      <c r="UWC670" s="167"/>
      <c r="UWD670" s="167"/>
      <c r="UWE670" s="167"/>
      <c r="UWF670" s="167"/>
      <c r="UWG670" s="167"/>
      <c r="UWH670" s="167"/>
      <c r="UWI670" s="167"/>
      <c r="UWJ670" s="167"/>
      <c r="UWK670" s="167"/>
      <c r="UWL670" s="167"/>
      <c r="UWM670" s="167"/>
      <c r="UWN670" s="167"/>
      <c r="UWO670" s="167"/>
      <c r="UWP670" s="167"/>
      <c r="UWQ670" s="167"/>
      <c r="UWR670" s="167"/>
      <c r="UWS670" s="167"/>
      <c r="UWT670" s="167"/>
      <c r="UWU670" s="167"/>
      <c r="UWV670" s="167"/>
      <c r="UWW670" s="167"/>
      <c r="UWX670" s="167"/>
      <c r="UWY670" s="167"/>
      <c r="UWZ670" s="167"/>
      <c r="UXA670" s="167"/>
      <c r="UXB670" s="167"/>
      <c r="UXC670" s="167"/>
      <c r="UXD670" s="167"/>
      <c r="UXE670" s="167"/>
      <c r="UXF670" s="167"/>
      <c r="UXG670" s="167"/>
      <c r="UXH670" s="167"/>
      <c r="UXI670" s="167"/>
      <c r="UXJ670" s="167"/>
      <c r="UXK670" s="167"/>
      <c r="UXL670" s="167"/>
      <c r="UXM670" s="167"/>
      <c r="UXN670" s="167"/>
      <c r="UXO670" s="167"/>
      <c r="UXP670" s="167"/>
      <c r="UXQ670" s="167"/>
      <c r="UXR670" s="167"/>
      <c r="UXS670" s="167"/>
      <c r="UXT670" s="167"/>
      <c r="UXU670" s="167"/>
      <c r="UXV670" s="167"/>
      <c r="UXW670" s="167"/>
      <c r="UXX670" s="167"/>
      <c r="UXY670" s="167"/>
      <c r="UXZ670" s="167"/>
      <c r="UYA670" s="167"/>
      <c r="UYB670" s="167"/>
      <c r="UYC670" s="167"/>
      <c r="UYD670" s="167"/>
      <c r="UYE670" s="167"/>
      <c r="UYF670" s="167"/>
      <c r="UYG670" s="167"/>
      <c r="UYH670" s="167"/>
      <c r="UYI670" s="167"/>
      <c r="UYJ670" s="167"/>
      <c r="UYK670" s="167"/>
      <c r="UYL670" s="167"/>
      <c r="UYM670" s="167"/>
      <c r="UYN670" s="167"/>
      <c r="UYO670" s="167"/>
      <c r="UYP670" s="167"/>
      <c r="UYQ670" s="167"/>
      <c r="UYR670" s="167"/>
      <c r="UYS670" s="167"/>
      <c r="UYT670" s="167"/>
      <c r="UYU670" s="167"/>
      <c r="UYV670" s="167"/>
      <c r="UYW670" s="167"/>
      <c r="UYX670" s="167"/>
      <c r="UYY670" s="167"/>
      <c r="UYZ670" s="167"/>
      <c r="UZA670" s="167"/>
      <c r="UZB670" s="167"/>
      <c r="UZC670" s="167"/>
      <c r="UZD670" s="167"/>
      <c r="UZE670" s="167"/>
      <c r="UZF670" s="167"/>
      <c r="UZG670" s="167"/>
      <c r="UZH670" s="167"/>
      <c r="UZI670" s="167"/>
      <c r="UZJ670" s="167"/>
      <c r="UZK670" s="167"/>
      <c r="UZL670" s="167"/>
      <c r="UZM670" s="167"/>
      <c r="UZN670" s="167"/>
      <c r="UZO670" s="167"/>
      <c r="UZP670" s="167"/>
      <c r="UZQ670" s="167"/>
      <c r="UZR670" s="167"/>
      <c r="UZS670" s="167"/>
      <c r="UZT670" s="167"/>
      <c r="UZU670" s="167"/>
      <c r="UZV670" s="167"/>
      <c r="UZW670" s="167"/>
      <c r="UZX670" s="167"/>
      <c r="UZY670" s="167"/>
      <c r="UZZ670" s="167"/>
      <c r="VAA670" s="167"/>
      <c r="VAB670" s="167"/>
      <c r="VAC670" s="167"/>
      <c r="VAD670" s="167"/>
      <c r="VAE670" s="167"/>
      <c r="VAF670" s="167"/>
      <c r="VAG670" s="167"/>
      <c r="VAH670" s="167"/>
      <c r="VAI670" s="167"/>
      <c r="VAJ670" s="167"/>
      <c r="VAK670" s="167"/>
      <c r="VAL670" s="167"/>
      <c r="VAM670" s="167"/>
      <c r="VAN670" s="167"/>
      <c r="VAO670" s="167"/>
      <c r="VAP670" s="167"/>
      <c r="VAQ670" s="167"/>
      <c r="VAR670" s="167"/>
      <c r="VAS670" s="167"/>
      <c r="VAT670" s="167"/>
      <c r="VAU670" s="167"/>
      <c r="VAV670" s="167"/>
      <c r="VAW670" s="167"/>
      <c r="VAX670" s="167"/>
      <c r="VAY670" s="167"/>
      <c r="VAZ670" s="167"/>
      <c r="VBA670" s="167"/>
      <c r="VBB670" s="167"/>
      <c r="VBC670" s="167"/>
      <c r="VBD670" s="167"/>
      <c r="VBE670" s="167"/>
      <c r="VBF670" s="167"/>
      <c r="VBG670" s="167"/>
      <c r="VBH670" s="167"/>
      <c r="VBI670" s="167"/>
      <c r="VBJ670" s="167"/>
      <c r="VBK670" s="167"/>
      <c r="VBL670" s="167"/>
      <c r="VBM670" s="167"/>
      <c r="VBN670" s="167"/>
      <c r="VBO670" s="167"/>
      <c r="VBP670" s="167"/>
      <c r="VBQ670" s="167"/>
      <c r="VBR670" s="167"/>
      <c r="VBS670" s="167"/>
      <c r="VBT670" s="167"/>
      <c r="VBU670" s="167"/>
      <c r="VBV670" s="167"/>
      <c r="VBW670" s="167"/>
      <c r="VBX670" s="167"/>
      <c r="VBY670" s="167"/>
      <c r="VBZ670" s="167"/>
      <c r="VCA670" s="167"/>
      <c r="VCB670" s="167"/>
      <c r="VCC670" s="167"/>
      <c r="VCD670" s="167"/>
      <c r="VCE670" s="167"/>
      <c r="VCF670" s="167"/>
      <c r="VCG670" s="167"/>
      <c r="VCH670" s="167"/>
      <c r="VCI670" s="167"/>
      <c r="VCJ670" s="167"/>
      <c r="VCK670" s="167"/>
      <c r="VCL670" s="167"/>
      <c r="VCM670" s="167"/>
      <c r="VCN670" s="167"/>
      <c r="VCO670" s="167"/>
      <c r="VCP670" s="167"/>
      <c r="VCQ670" s="167"/>
      <c r="VCR670" s="167"/>
      <c r="VCS670" s="167"/>
      <c r="VCT670" s="167"/>
      <c r="VCU670" s="167"/>
      <c r="VCV670" s="167"/>
      <c r="VCW670" s="167"/>
      <c r="VCX670" s="167"/>
      <c r="VCY670" s="167"/>
      <c r="VCZ670" s="167"/>
      <c r="VDA670" s="167"/>
      <c r="VDB670" s="167"/>
      <c r="VDC670" s="167"/>
      <c r="VDD670" s="167"/>
      <c r="VDE670" s="167"/>
      <c r="VDF670" s="167"/>
      <c r="VDG670" s="167"/>
      <c r="VDH670" s="167"/>
      <c r="VDI670" s="167"/>
      <c r="VDJ670" s="167"/>
      <c r="VDK670" s="167"/>
      <c r="VDL670" s="167"/>
      <c r="VDM670" s="167"/>
      <c r="VDN670" s="167"/>
      <c r="VDO670" s="167"/>
      <c r="VDP670" s="167"/>
      <c r="VDQ670" s="167"/>
      <c r="VDR670" s="167"/>
      <c r="VDS670" s="167"/>
      <c r="VDT670" s="167"/>
      <c r="VDU670" s="167"/>
      <c r="VDV670" s="167"/>
      <c r="VDW670" s="167"/>
      <c r="VDX670" s="167"/>
      <c r="VDY670" s="167"/>
      <c r="VDZ670" s="167"/>
      <c r="VEA670" s="167"/>
      <c r="VEB670" s="167"/>
      <c r="VEC670" s="167"/>
      <c r="VED670" s="167"/>
      <c r="VEE670" s="167"/>
      <c r="VEF670" s="167"/>
      <c r="VEG670" s="167"/>
      <c r="VEH670" s="167"/>
      <c r="VEI670" s="167"/>
      <c r="VEJ670" s="167"/>
      <c r="VEK670" s="167"/>
      <c r="VEL670" s="167"/>
      <c r="VEM670" s="167"/>
      <c r="VEN670" s="167"/>
      <c r="VEO670" s="167"/>
      <c r="VEP670" s="167"/>
      <c r="VEQ670" s="167"/>
      <c r="VER670" s="167"/>
      <c r="VES670" s="167"/>
      <c r="VET670" s="167"/>
      <c r="VEU670" s="167"/>
      <c r="VEV670" s="167"/>
      <c r="VEW670" s="167"/>
      <c r="VEX670" s="167"/>
      <c r="VEY670" s="167"/>
      <c r="VEZ670" s="167"/>
      <c r="VFA670" s="167"/>
      <c r="VFB670" s="167"/>
      <c r="VFC670" s="167"/>
      <c r="VFD670" s="167"/>
      <c r="VFE670" s="167"/>
      <c r="VFF670" s="167"/>
      <c r="VFG670" s="167"/>
      <c r="VFH670" s="167"/>
      <c r="VFI670" s="167"/>
      <c r="VFJ670" s="167"/>
      <c r="VFK670" s="167"/>
      <c r="VFL670" s="167"/>
      <c r="VFM670" s="167"/>
      <c r="VFN670" s="167"/>
      <c r="VFO670" s="167"/>
      <c r="VFP670" s="167"/>
      <c r="VFQ670" s="167"/>
      <c r="VFR670" s="167"/>
      <c r="VFS670" s="167"/>
      <c r="VFT670" s="167"/>
      <c r="VFU670" s="167"/>
      <c r="VFV670" s="167"/>
      <c r="VFW670" s="167"/>
      <c r="VFX670" s="167"/>
      <c r="VFY670" s="167"/>
      <c r="VFZ670" s="167"/>
      <c r="VGA670" s="167"/>
      <c r="VGB670" s="167"/>
      <c r="VGC670" s="167"/>
      <c r="VGD670" s="167"/>
      <c r="VGE670" s="167"/>
      <c r="VGF670" s="167"/>
      <c r="VGG670" s="167"/>
      <c r="VGH670" s="167"/>
      <c r="VGI670" s="167"/>
      <c r="VGJ670" s="167"/>
      <c r="VGK670" s="167"/>
      <c r="VGL670" s="167"/>
      <c r="VGM670" s="167"/>
      <c r="VGN670" s="167"/>
      <c r="VGO670" s="167"/>
      <c r="VGP670" s="167"/>
      <c r="VGQ670" s="167"/>
      <c r="VGR670" s="167"/>
      <c r="VGS670" s="167"/>
      <c r="VGT670" s="167"/>
      <c r="VGU670" s="167"/>
      <c r="VGV670" s="167"/>
      <c r="VGW670" s="167"/>
      <c r="VGX670" s="167"/>
      <c r="VGY670" s="167"/>
      <c r="VGZ670" s="167"/>
      <c r="VHA670" s="167"/>
      <c r="VHB670" s="167"/>
      <c r="VHC670" s="167"/>
      <c r="VHD670" s="167"/>
      <c r="VHE670" s="167"/>
      <c r="VHF670" s="167"/>
      <c r="VHG670" s="167"/>
      <c r="VHH670" s="167"/>
      <c r="VHI670" s="167"/>
      <c r="VHJ670" s="167"/>
      <c r="VHK670" s="167"/>
      <c r="VHL670" s="167"/>
      <c r="VHM670" s="167"/>
      <c r="VHN670" s="167"/>
      <c r="VHO670" s="167"/>
      <c r="VHP670" s="167"/>
      <c r="VHQ670" s="167"/>
      <c r="VHR670" s="167"/>
      <c r="VHS670" s="167"/>
      <c r="VHT670" s="167"/>
      <c r="VHU670" s="167"/>
      <c r="VHV670" s="167"/>
      <c r="VHW670" s="167"/>
      <c r="VHX670" s="167"/>
      <c r="VHY670" s="167"/>
      <c r="VHZ670" s="167"/>
      <c r="VIA670" s="167"/>
      <c r="VIB670" s="167"/>
      <c r="VIC670" s="167"/>
      <c r="VID670" s="167"/>
      <c r="VIE670" s="167"/>
      <c r="VIF670" s="167"/>
      <c r="VIG670" s="167"/>
      <c r="VIH670" s="167"/>
      <c r="VII670" s="167"/>
      <c r="VIJ670" s="167"/>
      <c r="VIK670" s="167"/>
      <c r="VIL670" s="167"/>
      <c r="VIM670" s="167"/>
      <c r="VIN670" s="167"/>
      <c r="VIO670" s="167"/>
      <c r="VIP670" s="167"/>
      <c r="VIQ670" s="167"/>
      <c r="VIR670" s="167"/>
      <c r="VIS670" s="167"/>
      <c r="VIT670" s="167"/>
      <c r="VIU670" s="167"/>
      <c r="VIV670" s="167"/>
      <c r="VIW670" s="167"/>
      <c r="VIX670" s="167"/>
      <c r="VIY670" s="167"/>
      <c r="VIZ670" s="167"/>
      <c r="VJA670" s="167"/>
      <c r="VJB670" s="167"/>
      <c r="VJC670" s="167"/>
      <c r="VJD670" s="167"/>
      <c r="VJE670" s="167"/>
      <c r="VJF670" s="167"/>
      <c r="VJG670" s="167"/>
      <c r="VJH670" s="167"/>
      <c r="VJI670" s="167"/>
      <c r="VJJ670" s="167"/>
      <c r="VJK670" s="167"/>
      <c r="VJL670" s="167"/>
      <c r="VJM670" s="167"/>
      <c r="VJN670" s="167"/>
      <c r="VJO670" s="167"/>
      <c r="VJP670" s="167"/>
      <c r="VJQ670" s="167"/>
      <c r="VJR670" s="167"/>
      <c r="VJS670" s="167"/>
      <c r="VJT670" s="167"/>
      <c r="VJU670" s="167"/>
      <c r="VJV670" s="167"/>
      <c r="VJW670" s="167"/>
      <c r="VJX670" s="167"/>
      <c r="VJY670" s="167"/>
      <c r="VJZ670" s="167"/>
      <c r="VKA670" s="167"/>
      <c r="VKB670" s="167"/>
      <c r="VKC670" s="167"/>
      <c r="VKD670" s="167"/>
      <c r="VKE670" s="167"/>
      <c r="VKF670" s="167"/>
      <c r="VKG670" s="167"/>
      <c r="VKH670" s="167"/>
      <c r="VKI670" s="167"/>
      <c r="VKJ670" s="167"/>
      <c r="VKK670" s="167"/>
      <c r="VKL670" s="167"/>
      <c r="VKM670" s="167"/>
      <c r="VKN670" s="167"/>
      <c r="VKO670" s="167"/>
      <c r="VKP670" s="167"/>
      <c r="VKQ670" s="167"/>
      <c r="VKR670" s="167"/>
      <c r="VKS670" s="167"/>
      <c r="VKT670" s="167"/>
      <c r="VKU670" s="167"/>
      <c r="VKV670" s="167"/>
      <c r="VKW670" s="167"/>
      <c r="VKX670" s="167"/>
      <c r="VKY670" s="167"/>
      <c r="VKZ670" s="167"/>
      <c r="VLA670" s="167"/>
      <c r="VLB670" s="167"/>
      <c r="VLC670" s="167"/>
      <c r="VLD670" s="167"/>
      <c r="VLE670" s="167"/>
      <c r="VLF670" s="167"/>
      <c r="VLG670" s="167"/>
      <c r="VLH670" s="167"/>
      <c r="VLI670" s="167"/>
      <c r="VLJ670" s="167"/>
      <c r="VLK670" s="167"/>
      <c r="VLL670" s="167"/>
      <c r="VLM670" s="167"/>
      <c r="VLN670" s="167"/>
      <c r="VLO670" s="167"/>
      <c r="VLP670" s="167"/>
      <c r="VLQ670" s="167"/>
      <c r="VLR670" s="167"/>
      <c r="VLS670" s="167"/>
      <c r="VLT670" s="167"/>
      <c r="VLU670" s="167"/>
      <c r="VLV670" s="167"/>
      <c r="VLW670" s="167"/>
      <c r="VLX670" s="167"/>
      <c r="VLY670" s="167"/>
      <c r="VLZ670" s="167"/>
      <c r="VMA670" s="167"/>
      <c r="VMB670" s="167"/>
      <c r="VMC670" s="167"/>
      <c r="VMD670" s="167"/>
      <c r="VME670" s="167"/>
      <c r="VMF670" s="167"/>
      <c r="VMG670" s="167"/>
      <c r="VMH670" s="167"/>
      <c r="VMI670" s="167"/>
      <c r="VMJ670" s="167"/>
      <c r="VMK670" s="167"/>
      <c r="VML670" s="167"/>
      <c r="VMM670" s="167"/>
      <c r="VMN670" s="167"/>
      <c r="VMO670" s="167"/>
      <c r="VMP670" s="167"/>
      <c r="VMQ670" s="167"/>
      <c r="VMR670" s="167"/>
      <c r="VMS670" s="167"/>
      <c r="VMT670" s="167"/>
      <c r="VMU670" s="167"/>
      <c r="VMV670" s="167"/>
      <c r="VMW670" s="167"/>
      <c r="VMX670" s="167"/>
      <c r="VMY670" s="167"/>
      <c r="VMZ670" s="167"/>
      <c r="VNA670" s="167"/>
      <c r="VNB670" s="167"/>
      <c r="VNC670" s="167"/>
      <c r="VND670" s="167"/>
      <c r="VNE670" s="167"/>
      <c r="VNF670" s="167"/>
      <c r="VNG670" s="167"/>
      <c r="VNH670" s="167"/>
      <c r="VNI670" s="167"/>
      <c r="VNJ670" s="167"/>
      <c r="VNK670" s="167"/>
      <c r="VNL670" s="167"/>
      <c r="VNM670" s="167"/>
      <c r="VNN670" s="167"/>
      <c r="VNO670" s="167"/>
      <c r="VNP670" s="167"/>
      <c r="VNQ670" s="167"/>
      <c r="VNR670" s="167"/>
      <c r="VNS670" s="167"/>
      <c r="VNT670" s="167"/>
      <c r="VNU670" s="167"/>
      <c r="VNV670" s="167"/>
      <c r="VNW670" s="167"/>
      <c r="VNX670" s="167"/>
      <c r="VNY670" s="167"/>
      <c r="VNZ670" s="167"/>
      <c r="VOA670" s="167"/>
      <c r="VOB670" s="167"/>
      <c r="VOC670" s="167"/>
      <c r="VOD670" s="167"/>
      <c r="VOE670" s="167"/>
      <c r="VOF670" s="167"/>
      <c r="VOG670" s="167"/>
      <c r="VOH670" s="167"/>
      <c r="VOI670" s="167"/>
      <c r="VOJ670" s="167"/>
      <c r="VOK670" s="167"/>
      <c r="VOL670" s="167"/>
      <c r="VOM670" s="167"/>
      <c r="VON670" s="167"/>
      <c r="VOO670" s="167"/>
      <c r="VOP670" s="167"/>
      <c r="VOQ670" s="167"/>
      <c r="VOR670" s="167"/>
      <c r="VOS670" s="167"/>
      <c r="VOT670" s="167"/>
      <c r="VOU670" s="167"/>
      <c r="VOV670" s="167"/>
      <c r="VOW670" s="167"/>
      <c r="VOX670" s="167"/>
      <c r="VOY670" s="167"/>
      <c r="VOZ670" s="167"/>
      <c r="VPA670" s="167"/>
      <c r="VPB670" s="167"/>
      <c r="VPC670" s="167"/>
      <c r="VPD670" s="167"/>
      <c r="VPE670" s="167"/>
      <c r="VPF670" s="167"/>
      <c r="VPG670" s="167"/>
      <c r="VPH670" s="167"/>
      <c r="VPI670" s="167"/>
      <c r="VPJ670" s="167"/>
      <c r="VPK670" s="167"/>
      <c r="VPL670" s="167"/>
      <c r="VPM670" s="167"/>
      <c r="VPN670" s="167"/>
      <c r="VPO670" s="167"/>
      <c r="VPP670" s="167"/>
      <c r="VPQ670" s="167"/>
      <c r="VPR670" s="167"/>
      <c r="VPS670" s="167"/>
      <c r="VPT670" s="167"/>
      <c r="VPU670" s="167"/>
      <c r="VPV670" s="167"/>
      <c r="VPW670" s="167"/>
      <c r="VPX670" s="167"/>
      <c r="VPY670" s="167"/>
      <c r="VPZ670" s="167"/>
      <c r="VQA670" s="167"/>
      <c r="VQB670" s="167"/>
      <c r="VQC670" s="167"/>
      <c r="VQD670" s="167"/>
      <c r="VQE670" s="167"/>
      <c r="VQF670" s="167"/>
      <c r="VQG670" s="167"/>
      <c r="VQH670" s="167"/>
      <c r="VQI670" s="167"/>
      <c r="VQJ670" s="167"/>
      <c r="VQK670" s="167"/>
      <c r="VQL670" s="167"/>
      <c r="VQM670" s="167"/>
      <c r="VQN670" s="167"/>
      <c r="VQO670" s="167"/>
      <c r="VQP670" s="167"/>
      <c r="VQQ670" s="167"/>
      <c r="VQR670" s="167"/>
      <c r="VQS670" s="167"/>
      <c r="VQT670" s="167"/>
      <c r="VQU670" s="167"/>
      <c r="VQV670" s="167"/>
      <c r="VQW670" s="167"/>
      <c r="VQX670" s="167"/>
      <c r="VQY670" s="167"/>
      <c r="VQZ670" s="167"/>
      <c r="VRA670" s="167"/>
      <c r="VRB670" s="167"/>
      <c r="VRC670" s="167"/>
      <c r="VRD670" s="167"/>
      <c r="VRE670" s="167"/>
      <c r="VRF670" s="167"/>
      <c r="VRG670" s="167"/>
      <c r="VRH670" s="167"/>
      <c r="VRI670" s="167"/>
      <c r="VRJ670" s="167"/>
      <c r="VRK670" s="167"/>
      <c r="VRL670" s="167"/>
      <c r="VRM670" s="167"/>
      <c r="VRN670" s="167"/>
      <c r="VRO670" s="167"/>
      <c r="VRP670" s="167"/>
      <c r="VRQ670" s="167"/>
      <c r="VRR670" s="167"/>
      <c r="VRS670" s="167"/>
      <c r="VRT670" s="167"/>
      <c r="VRU670" s="167"/>
      <c r="VRV670" s="167"/>
      <c r="VRW670" s="167"/>
      <c r="VRX670" s="167"/>
      <c r="VRY670" s="167"/>
      <c r="VRZ670" s="167"/>
      <c r="VSA670" s="167"/>
      <c r="VSB670" s="167"/>
      <c r="VSC670" s="167"/>
      <c r="VSD670" s="167"/>
      <c r="VSE670" s="167"/>
      <c r="VSF670" s="167"/>
      <c r="VSG670" s="167"/>
      <c r="VSH670" s="167"/>
      <c r="VSI670" s="167"/>
      <c r="VSJ670" s="167"/>
      <c r="VSK670" s="167"/>
      <c r="VSL670" s="167"/>
      <c r="VSM670" s="167"/>
      <c r="VSN670" s="167"/>
      <c r="VSO670" s="167"/>
      <c r="VSP670" s="167"/>
      <c r="VSQ670" s="167"/>
      <c r="VSR670" s="167"/>
      <c r="VSS670" s="167"/>
      <c r="VST670" s="167"/>
      <c r="VSU670" s="167"/>
      <c r="VSV670" s="167"/>
      <c r="VSW670" s="167"/>
      <c r="VSX670" s="167"/>
      <c r="VSY670" s="167"/>
      <c r="VSZ670" s="167"/>
      <c r="VTA670" s="167"/>
      <c r="VTB670" s="167"/>
      <c r="VTC670" s="167"/>
      <c r="VTD670" s="167"/>
      <c r="VTE670" s="167"/>
      <c r="VTF670" s="167"/>
      <c r="VTG670" s="167"/>
      <c r="VTH670" s="167"/>
      <c r="VTI670" s="167"/>
      <c r="VTJ670" s="167"/>
      <c r="VTK670" s="167"/>
      <c r="VTL670" s="167"/>
      <c r="VTM670" s="167"/>
      <c r="VTN670" s="167"/>
      <c r="VTO670" s="167"/>
      <c r="VTP670" s="167"/>
      <c r="VTQ670" s="167"/>
      <c r="VTR670" s="167"/>
      <c r="VTS670" s="167"/>
      <c r="VTT670" s="167"/>
      <c r="VTU670" s="167"/>
      <c r="VTV670" s="167"/>
      <c r="VTW670" s="167"/>
      <c r="VTX670" s="167"/>
      <c r="VTY670" s="167"/>
      <c r="VTZ670" s="167"/>
      <c r="VUA670" s="167"/>
      <c r="VUB670" s="167"/>
      <c r="VUC670" s="167"/>
      <c r="VUD670" s="167"/>
      <c r="VUE670" s="167"/>
      <c r="VUF670" s="167"/>
      <c r="VUG670" s="167"/>
      <c r="VUH670" s="167"/>
      <c r="VUI670" s="167"/>
      <c r="VUJ670" s="167"/>
      <c r="VUK670" s="167"/>
      <c r="VUL670" s="167"/>
      <c r="VUM670" s="167"/>
      <c r="VUN670" s="167"/>
      <c r="VUO670" s="167"/>
      <c r="VUP670" s="167"/>
      <c r="VUQ670" s="167"/>
      <c r="VUR670" s="167"/>
      <c r="VUS670" s="167"/>
      <c r="VUT670" s="167"/>
      <c r="VUU670" s="167"/>
      <c r="VUV670" s="167"/>
      <c r="VUW670" s="167"/>
      <c r="VUX670" s="167"/>
      <c r="VUY670" s="167"/>
      <c r="VUZ670" s="167"/>
      <c r="VVA670" s="167"/>
      <c r="VVB670" s="167"/>
      <c r="VVC670" s="167"/>
      <c r="VVD670" s="167"/>
      <c r="VVE670" s="167"/>
      <c r="VVF670" s="167"/>
      <c r="VVG670" s="167"/>
      <c r="VVH670" s="167"/>
      <c r="VVI670" s="167"/>
      <c r="VVJ670" s="167"/>
      <c r="VVK670" s="167"/>
      <c r="VVL670" s="167"/>
      <c r="VVM670" s="167"/>
      <c r="VVN670" s="167"/>
      <c r="VVO670" s="167"/>
      <c r="VVP670" s="167"/>
      <c r="VVQ670" s="167"/>
      <c r="VVR670" s="167"/>
      <c r="VVS670" s="167"/>
      <c r="VVT670" s="167"/>
      <c r="VVU670" s="167"/>
      <c r="VVV670" s="167"/>
      <c r="VVW670" s="167"/>
      <c r="VVX670" s="167"/>
      <c r="VVY670" s="167"/>
      <c r="VVZ670" s="167"/>
      <c r="VWA670" s="167"/>
      <c r="VWB670" s="167"/>
      <c r="VWC670" s="167"/>
      <c r="VWD670" s="167"/>
      <c r="VWE670" s="167"/>
      <c r="VWF670" s="167"/>
      <c r="VWG670" s="167"/>
      <c r="VWH670" s="167"/>
      <c r="VWI670" s="167"/>
      <c r="VWJ670" s="167"/>
      <c r="VWK670" s="167"/>
      <c r="VWL670" s="167"/>
      <c r="VWM670" s="167"/>
      <c r="VWN670" s="167"/>
      <c r="VWO670" s="167"/>
      <c r="VWP670" s="167"/>
      <c r="VWQ670" s="167"/>
      <c r="VWR670" s="167"/>
      <c r="VWS670" s="167"/>
      <c r="VWT670" s="167"/>
      <c r="VWU670" s="167"/>
      <c r="VWV670" s="167"/>
      <c r="VWW670" s="167"/>
      <c r="VWX670" s="167"/>
      <c r="VWY670" s="167"/>
      <c r="VWZ670" s="167"/>
      <c r="VXA670" s="167"/>
      <c r="VXB670" s="167"/>
      <c r="VXC670" s="167"/>
      <c r="VXD670" s="167"/>
      <c r="VXE670" s="167"/>
      <c r="VXF670" s="167"/>
      <c r="VXG670" s="167"/>
      <c r="VXH670" s="167"/>
      <c r="VXI670" s="167"/>
      <c r="VXJ670" s="167"/>
      <c r="VXK670" s="167"/>
      <c r="VXL670" s="167"/>
      <c r="VXM670" s="167"/>
      <c r="VXN670" s="167"/>
      <c r="VXO670" s="167"/>
      <c r="VXP670" s="167"/>
      <c r="VXQ670" s="167"/>
      <c r="VXR670" s="167"/>
      <c r="VXS670" s="167"/>
      <c r="VXT670" s="167"/>
      <c r="VXU670" s="167"/>
      <c r="VXV670" s="167"/>
      <c r="VXW670" s="167"/>
      <c r="VXX670" s="167"/>
      <c r="VXY670" s="167"/>
      <c r="VXZ670" s="167"/>
      <c r="VYA670" s="167"/>
      <c r="VYB670" s="167"/>
      <c r="VYC670" s="167"/>
      <c r="VYD670" s="167"/>
      <c r="VYE670" s="167"/>
      <c r="VYF670" s="167"/>
      <c r="VYG670" s="167"/>
      <c r="VYH670" s="167"/>
      <c r="VYI670" s="167"/>
      <c r="VYJ670" s="167"/>
      <c r="VYK670" s="167"/>
      <c r="VYL670" s="167"/>
      <c r="VYM670" s="167"/>
      <c r="VYN670" s="167"/>
      <c r="VYO670" s="167"/>
      <c r="VYP670" s="167"/>
      <c r="VYQ670" s="167"/>
      <c r="VYR670" s="167"/>
      <c r="VYS670" s="167"/>
      <c r="VYT670" s="167"/>
      <c r="VYU670" s="167"/>
      <c r="VYV670" s="167"/>
      <c r="VYW670" s="167"/>
      <c r="VYX670" s="167"/>
      <c r="VYY670" s="167"/>
      <c r="VYZ670" s="167"/>
      <c r="VZA670" s="167"/>
      <c r="VZB670" s="167"/>
      <c r="VZC670" s="167"/>
      <c r="VZD670" s="167"/>
      <c r="VZE670" s="167"/>
      <c r="VZF670" s="167"/>
      <c r="VZG670" s="167"/>
      <c r="VZH670" s="167"/>
      <c r="VZI670" s="167"/>
      <c r="VZJ670" s="167"/>
      <c r="VZK670" s="167"/>
      <c r="VZL670" s="167"/>
      <c r="VZM670" s="167"/>
      <c r="VZN670" s="167"/>
      <c r="VZO670" s="167"/>
      <c r="VZP670" s="167"/>
      <c r="VZQ670" s="167"/>
      <c r="VZR670" s="167"/>
      <c r="VZS670" s="167"/>
      <c r="VZT670" s="167"/>
      <c r="VZU670" s="167"/>
      <c r="VZV670" s="167"/>
      <c r="VZW670" s="167"/>
      <c r="VZX670" s="167"/>
      <c r="VZY670" s="167"/>
      <c r="VZZ670" s="167"/>
      <c r="WAA670" s="167"/>
      <c r="WAB670" s="167"/>
      <c r="WAC670" s="167"/>
      <c r="WAD670" s="167"/>
      <c r="WAE670" s="167"/>
      <c r="WAF670" s="167"/>
      <c r="WAG670" s="167"/>
      <c r="WAH670" s="167"/>
      <c r="WAI670" s="167"/>
      <c r="WAJ670" s="167"/>
      <c r="WAK670" s="167"/>
      <c r="WAL670" s="167"/>
      <c r="WAM670" s="167"/>
      <c r="WAN670" s="167"/>
      <c r="WAO670" s="167"/>
      <c r="WAP670" s="167"/>
      <c r="WAQ670" s="167"/>
      <c r="WAR670" s="167"/>
      <c r="WAS670" s="167"/>
      <c r="WAT670" s="167"/>
      <c r="WAU670" s="167"/>
      <c r="WAV670" s="167"/>
      <c r="WAW670" s="167"/>
      <c r="WAX670" s="167"/>
      <c r="WAY670" s="167"/>
      <c r="WAZ670" s="167"/>
      <c r="WBA670" s="167"/>
      <c r="WBB670" s="167"/>
      <c r="WBC670" s="167"/>
      <c r="WBD670" s="167"/>
      <c r="WBE670" s="167"/>
      <c r="WBF670" s="167"/>
      <c r="WBG670" s="167"/>
      <c r="WBH670" s="167"/>
      <c r="WBI670" s="167"/>
      <c r="WBJ670" s="167"/>
      <c r="WBK670" s="167"/>
      <c r="WBL670" s="167"/>
      <c r="WBM670" s="167"/>
      <c r="WBN670" s="167"/>
      <c r="WBO670" s="167"/>
      <c r="WBP670" s="167"/>
      <c r="WBQ670" s="167"/>
      <c r="WBR670" s="167"/>
      <c r="WBS670" s="167"/>
      <c r="WBT670" s="167"/>
      <c r="WBU670" s="167"/>
      <c r="WBV670" s="167"/>
      <c r="WBW670" s="167"/>
      <c r="WBX670" s="167"/>
      <c r="WBY670" s="167"/>
      <c r="WBZ670" s="167"/>
      <c r="WCA670" s="167"/>
      <c r="WCB670" s="167"/>
      <c r="WCC670" s="167"/>
      <c r="WCD670" s="167"/>
      <c r="WCE670" s="167"/>
      <c r="WCF670" s="167"/>
      <c r="WCG670" s="167"/>
      <c r="WCH670" s="167"/>
      <c r="WCI670" s="167"/>
      <c r="WCJ670" s="167"/>
      <c r="WCK670" s="167"/>
      <c r="WCL670" s="167"/>
      <c r="WCM670" s="167"/>
      <c r="WCN670" s="167"/>
      <c r="WCO670" s="167"/>
      <c r="WCP670" s="167"/>
      <c r="WCQ670" s="167"/>
      <c r="WCR670" s="167"/>
      <c r="WCS670" s="167"/>
      <c r="WCT670" s="167"/>
      <c r="WCU670" s="167"/>
      <c r="WCV670" s="167"/>
      <c r="WCW670" s="167"/>
      <c r="WCX670" s="167"/>
      <c r="WCY670" s="167"/>
      <c r="WCZ670" s="167"/>
      <c r="WDA670" s="167"/>
      <c r="WDB670" s="167"/>
      <c r="WDC670" s="167"/>
      <c r="WDD670" s="167"/>
      <c r="WDE670" s="167"/>
      <c r="WDF670" s="167"/>
      <c r="WDG670" s="167"/>
      <c r="WDH670" s="167"/>
      <c r="WDI670" s="167"/>
      <c r="WDJ670" s="167"/>
      <c r="WDK670" s="167"/>
      <c r="WDL670" s="167"/>
      <c r="WDM670" s="167"/>
      <c r="WDN670" s="167"/>
      <c r="WDO670" s="167"/>
      <c r="WDP670" s="167"/>
      <c r="WDQ670" s="167"/>
      <c r="WDR670" s="167"/>
      <c r="WDS670" s="167"/>
      <c r="WDT670" s="167"/>
      <c r="WDU670" s="167"/>
      <c r="WDV670" s="167"/>
      <c r="WDW670" s="167"/>
      <c r="WDX670" s="167"/>
      <c r="WDY670" s="167"/>
      <c r="WDZ670" s="167"/>
      <c r="WEA670" s="167"/>
      <c r="WEB670" s="167"/>
      <c r="WEC670" s="167"/>
      <c r="WED670" s="167"/>
      <c r="WEE670" s="167"/>
      <c r="WEF670" s="167"/>
      <c r="WEG670" s="167"/>
      <c r="WEH670" s="167"/>
      <c r="WEI670" s="167"/>
      <c r="WEJ670" s="167"/>
      <c r="WEK670" s="167"/>
      <c r="WEL670" s="167"/>
      <c r="WEM670" s="167"/>
      <c r="WEN670" s="167"/>
      <c r="WEO670" s="167"/>
      <c r="WEP670" s="167"/>
      <c r="WEQ670" s="167"/>
      <c r="WER670" s="167"/>
      <c r="WES670" s="167"/>
      <c r="WET670" s="167"/>
      <c r="WEU670" s="167"/>
      <c r="WEV670" s="167"/>
      <c r="WEW670" s="167"/>
      <c r="WEX670" s="167"/>
      <c r="WEY670" s="167"/>
      <c r="WEZ670" s="167"/>
      <c r="WFA670" s="167"/>
      <c r="WFB670" s="167"/>
      <c r="WFC670" s="167"/>
      <c r="WFD670" s="167"/>
      <c r="WFE670" s="167"/>
      <c r="WFF670" s="167"/>
      <c r="WFG670" s="167"/>
      <c r="WFH670" s="167"/>
      <c r="WFI670" s="167"/>
      <c r="WFJ670" s="167"/>
      <c r="WFK670" s="167"/>
      <c r="WFL670" s="167"/>
      <c r="WFM670" s="167"/>
      <c r="WFN670" s="167"/>
      <c r="WFO670" s="167"/>
      <c r="WFP670" s="167"/>
      <c r="WFQ670" s="167"/>
      <c r="WFR670" s="167"/>
      <c r="WFS670" s="167"/>
      <c r="WFT670" s="167"/>
      <c r="WFU670" s="167"/>
      <c r="WFV670" s="167"/>
      <c r="WFW670" s="167"/>
      <c r="WFX670" s="167"/>
      <c r="WFY670" s="167"/>
      <c r="WFZ670" s="167"/>
      <c r="WGA670" s="167"/>
      <c r="WGB670" s="167"/>
      <c r="WGC670" s="167"/>
      <c r="WGD670" s="167"/>
      <c r="WGE670" s="167"/>
      <c r="WGF670" s="167"/>
      <c r="WGG670" s="167"/>
      <c r="WGH670" s="167"/>
      <c r="WGI670" s="167"/>
      <c r="WGJ670" s="167"/>
      <c r="WGK670" s="167"/>
      <c r="WGL670" s="167"/>
      <c r="WGM670" s="167"/>
      <c r="WGN670" s="167"/>
      <c r="WGO670" s="167"/>
      <c r="WGP670" s="167"/>
      <c r="WGQ670" s="167"/>
      <c r="WGR670" s="167"/>
      <c r="WGS670" s="167"/>
      <c r="WGT670" s="167"/>
      <c r="WGU670" s="167"/>
      <c r="WGV670" s="167"/>
      <c r="WGW670" s="167"/>
      <c r="WGX670" s="167"/>
      <c r="WGY670" s="167"/>
      <c r="WGZ670" s="167"/>
      <c r="WHA670" s="167"/>
      <c r="WHB670" s="167"/>
      <c r="WHC670" s="167"/>
      <c r="WHD670" s="167"/>
      <c r="WHE670" s="167"/>
      <c r="WHF670" s="167"/>
      <c r="WHG670" s="167"/>
      <c r="WHH670" s="167"/>
      <c r="WHI670" s="167"/>
      <c r="WHJ670" s="167"/>
      <c r="WHK670" s="167"/>
      <c r="WHL670" s="167"/>
      <c r="WHM670" s="167"/>
      <c r="WHN670" s="167"/>
      <c r="WHO670" s="167"/>
      <c r="WHP670" s="167"/>
      <c r="WHQ670" s="167"/>
      <c r="WHR670" s="167"/>
      <c r="WHS670" s="167"/>
      <c r="WHT670" s="167"/>
      <c r="WHU670" s="167"/>
      <c r="WHV670" s="167"/>
      <c r="WHW670" s="167"/>
      <c r="WHX670" s="167"/>
      <c r="WHY670" s="167"/>
      <c r="WHZ670" s="167"/>
      <c r="WIA670" s="167"/>
      <c r="WIB670" s="167"/>
      <c r="WIC670" s="167"/>
      <c r="WID670" s="167"/>
      <c r="WIE670" s="167"/>
      <c r="WIF670" s="167"/>
      <c r="WIG670" s="167"/>
      <c r="WIH670" s="167"/>
      <c r="WII670" s="167"/>
      <c r="WIJ670" s="167"/>
      <c r="WIK670" s="167"/>
      <c r="WIL670" s="167"/>
      <c r="WIM670" s="167"/>
      <c r="WIN670" s="167"/>
      <c r="WIO670" s="167"/>
      <c r="WIP670" s="167"/>
      <c r="WIQ670" s="167"/>
      <c r="WIR670" s="167"/>
      <c r="WIS670" s="167"/>
      <c r="WIT670" s="167"/>
      <c r="WIU670" s="167"/>
      <c r="WIV670" s="167"/>
      <c r="WIW670" s="167"/>
      <c r="WIX670" s="167"/>
      <c r="WIY670" s="167"/>
      <c r="WIZ670" s="167"/>
      <c r="WJA670" s="167"/>
      <c r="WJB670" s="167"/>
      <c r="WJC670" s="167"/>
      <c r="WJD670" s="167"/>
      <c r="WJE670" s="167"/>
      <c r="WJF670" s="167"/>
      <c r="WJG670" s="167"/>
      <c r="WJH670" s="167"/>
      <c r="WJI670" s="167"/>
      <c r="WJJ670" s="167"/>
      <c r="WJK670" s="167"/>
      <c r="WJL670" s="167"/>
      <c r="WJM670" s="167"/>
      <c r="WJN670" s="167"/>
      <c r="WJO670" s="167"/>
      <c r="WJP670" s="167"/>
      <c r="WJQ670" s="167"/>
      <c r="WJR670" s="167"/>
      <c r="WJS670" s="167"/>
      <c r="WJT670" s="167"/>
      <c r="WJU670" s="167"/>
      <c r="WJV670" s="167"/>
      <c r="WJW670" s="167"/>
      <c r="WJX670" s="167"/>
      <c r="WJY670" s="167"/>
      <c r="WJZ670" s="167"/>
      <c r="WKA670" s="167"/>
      <c r="WKB670" s="167"/>
      <c r="WKC670" s="167"/>
      <c r="WKD670" s="167"/>
      <c r="WKE670" s="167"/>
      <c r="WKF670" s="167"/>
      <c r="WKG670" s="167"/>
      <c r="WKH670" s="167"/>
      <c r="WKI670" s="167"/>
      <c r="WKJ670" s="167"/>
      <c r="WKK670" s="167"/>
      <c r="WKL670" s="167"/>
      <c r="WKM670" s="167"/>
      <c r="WKN670" s="167"/>
      <c r="WKO670" s="167"/>
      <c r="WKP670" s="167"/>
      <c r="WKQ670" s="167"/>
      <c r="WKR670" s="167"/>
      <c r="WKS670" s="167"/>
      <c r="WKT670" s="167"/>
      <c r="WKU670" s="167"/>
      <c r="WKV670" s="167"/>
      <c r="WKW670" s="167"/>
      <c r="WKX670" s="167"/>
      <c r="WKY670" s="167"/>
      <c r="WKZ670" s="167"/>
      <c r="WLA670" s="167"/>
      <c r="WLB670" s="167"/>
      <c r="WLC670" s="167"/>
      <c r="WLD670" s="167"/>
      <c r="WLE670" s="167"/>
      <c r="WLF670" s="167"/>
      <c r="WLG670" s="167"/>
      <c r="WLH670" s="167"/>
      <c r="WLI670" s="167"/>
      <c r="WLJ670" s="167"/>
      <c r="WLK670" s="167"/>
      <c r="WLL670" s="167"/>
      <c r="WLM670" s="167"/>
      <c r="WLN670" s="167"/>
      <c r="WLO670" s="167"/>
      <c r="WLP670" s="167"/>
      <c r="WLQ670" s="167"/>
      <c r="WLR670" s="167"/>
      <c r="WLS670" s="167"/>
      <c r="WLT670" s="167"/>
      <c r="WLU670" s="167"/>
      <c r="WLV670" s="167"/>
      <c r="WLW670" s="167"/>
      <c r="WLX670" s="167"/>
      <c r="WLY670" s="167"/>
      <c r="WLZ670" s="167"/>
      <c r="WMA670" s="167"/>
      <c r="WMB670" s="167"/>
      <c r="WMC670" s="167"/>
      <c r="WMD670" s="167"/>
      <c r="WME670" s="167"/>
      <c r="WMF670" s="167"/>
      <c r="WMG670" s="167"/>
      <c r="WMH670" s="167"/>
      <c r="WMI670" s="167"/>
      <c r="WMJ670" s="167"/>
      <c r="WMK670" s="167"/>
      <c r="WML670" s="167"/>
      <c r="WMM670" s="167"/>
      <c r="WMN670" s="167"/>
      <c r="WMO670" s="167"/>
      <c r="WMP670" s="167"/>
      <c r="WMQ670" s="167"/>
      <c r="WMR670" s="167"/>
      <c r="WMS670" s="167"/>
      <c r="WMT670" s="167"/>
      <c r="WMU670" s="167"/>
      <c r="WMV670" s="167"/>
      <c r="WMW670" s="167"/>
      <c r="WMX670" s="167"/>
      <c r="WMY670" s="167"/>
      <c r="WMZ670" s="167"/>
      <c r="WNA670" s="167"/>
      <c r="WNB670" s="167"/>
      <c r="WNC670" s="167"/>
      <c r="WND670" s="167"/>
      <c r="WNE670" s="167"/>
      <c r="WNF670" s="167"/>
      <c r="WNG670" s="167"/>
      <c r="WNH670" s="167"/>
      <c r="WNI670" s="167"/>
      <c r="WNJ670" s="167"/>
      <c r="WNK670" s="167"/>
      <c r="WNL670" s="167"/>
      <c r="WNM670" s="167"/>
      <c r="WNN670" s="167"/>
      <c r="WNO670" s="167"/>
      <c r="WNP670" s="167"/>
      <c r="WNQ670" s="167"/>
      <c r="WNR670" s="167"/>
      <c r="WNS670" s="167"/>
      <c r="WNT670" s="167"/>
      <c r="WNU670" s="167"/>
      <c r="WNV670" s="167"/>
      <c r="WNW670" s="167"/>
      <c r="WNX670" s="167"/>
      <c r="WNY670" s="167"/>
      <c r="WNZ670" s="167"/>
      <c r="WOA670" s="167"/>
      <c r="WOB670" s="167"/>
      <c r="WOC670" s="167"/>
      <c r="WOD670" s="167"/>
      <c r="WOE670" s="167"/>
      <c r="WOF670" s="167"/>
      <c r="WOG670" s="167"/>
      <c r="WOH670" s="167"/>
      <c r="WOI670" s="167"/>
      <c r="WOJ670" s="167"/>
      <c r="WOK670" s="167"/>
      <c r="WOL670" s="167"/>
      <c r="WOM670" s="167"/>
      <c r="WON670" s="167"/>
      <c r="WOO670" s="167"/>
      <c r="WOP670" s="167"/>
      <c r="WOQ670" s="167"/>
      <c r="WOR670" s="167"/>
      <c r="WOS670" s="167"/>
      <c r="WOT670" s="167"/>
      <c r="WOU670" s="167"/>
      <c r="WOV670" s="167"/>
      <c r="WOW670" s="167"/>
      <c r="WOX670" s="167"/>
      <c r="WOY670" s="167"/>
      <c r="WOZ670" s="167"/>
      <c r="WPA670" s="167"/>
      <c r="WPB670" s="167"/>
      <c r="WPC670" s="167"/>
      <c r="WPD670" s="167"/>
      <c r="WPE670" s="167"/>
      <c r="WPF670" s="167"/>
      <c r="WPG670" s="167"/>
      <c r="WPH670" s="167"/>
      <c r="WPI670" s="167"/>
      <c r="WPJ670" s="167"/>
      <c r="WPK670" s="167"/>
      <c r="WPL670" s="167"/>
      <c r="WPM670" s="167"/>
      <c r="WPN670" s="167"/>
      <c r="WPO670" s="167"/>
      <c r="WPP670" s="167"/>
      <c r="WPQ670" s="167"/>
      <c r="WPR670" s="167"/>
      <c r="WPS670" s="167"/>
      <c r="WPT670" s="167"/>
      <c r="WPU670" s="167"/>
      <c r="WPV670" s="167"/>
      <c r="WPW670" s="167"/>
      <c r="WPX670" s="167"/>
      <c r="WPY670" s="167"/>
      <c r="WPZ670" s="167"/>
      <c r="WQA670" s="167"/>
      <c r="WQB670" s="167"/>
      <c r="WQC670" s="167"/>
      <c r="WQD670" s="167"/>
      <c r="WQE670" s="167"/>
      <c r="WQF670" s="167"/>
      <c r="WQG670" s="167"/>
      <c r="WQH670" s="167"/>
      <c r="WQI670" s="167"/>
      <c r="WQJ670" s="167"/>
      <c r="WQK670" s="167"/>
      <c r="WQL670" s="167"/>
      <c r="WQM670" s="167"/>
      <c r="WQN670" s="167"/>
      <c r="WQO670" s="167"/>
      <c r="WQP670" s="167"/>
      <c r="WQQ670" s="167"/>
      <c r="WQR670" s="167"/>
      <c r="WQS670" s="167"/>
      <c r="WQT670" s="167"/>
      <c r="WQU670" s="167"/>
      <c r="WQV670" s="167"/>
      <c r="WQW670" s="167"/>
      <c r="WQX670" s="167"/>
      <c r="WQY670" s="167"/>
      <c r="WQZ670" s="167"/>
      <c r="WRA670" s="167"/>
      <c r="WRB670" s="167"/>
      <c r="WRC670" s="167"/>
      <c r="WRD670" s="167"/>
      <c r="WRE670" s="167"/>
      <c r="WRF670" s="167"/>
      <c r="WRG670" s="167"/>
      <c r="WRH670" s="167"/>
      <c r="WRI670" s="167"/>
      <c r="WRJ670" s="167"/>
      <c r="WRK670" s="167"/>
      <c r="WRL670" s="167"/>
      <c r="WRM670" s="167"/>
      <c r="WRN670" s="167"/>
      <c r="WRO670" s="167"/>
      <c r="WRP670" s="167"/>
      <c r="WRQ670" s="167"/>
      <c r="WRR670" s="167"/>
      <c r="WRS670" s="167"/>
      <c r="WRT670" s="167"/>
      <c r="WRU670" s="167"/>
      <c r="WRV670" s="167"/>
      <c r="WRW670" s="167"/>
      <c r="WRX670" s="167"/>
      <c r="WRY670" s="167"/>
      <c r="WRZ670" s="167"/>
      <c r="WSA670" s="167"/>
      <c r="WSB670" s="167"/>
      <c r="WSC670" s="167"/>
      <c r="WSD670" s="167"/>
      <c r="WSE670" s="167"/>
      <c r="WSF670" s="167"/>
      <c r="WSG670" s="167"/>
      <c r="WSH670" s="167"/>
      <c r="WSI670" s="167"/>
      <c r="WSJ670" s="167"/>
      <c r="WSK670" s="167"/>
      <c r="WSL670" s="167"/>
      <c r="WSM670" s="167"/>
      <c r="WSN670" s="167"/>
      <c r="WSO670" s="167"/>
      <c r="WSP670" s="167"/>
      <c r="WSQ670" s="167"/>
      <c r="WSR670" s="167"/>
      <c r="WSS670" s="167"/>
      <c r="WST670" s="167"/>
      <c r="WSU670" s="167"/>
      <c r="WSV670" s="167"/>
      <c r="WSW670" s="167"/>
      <c r="WSX670" s="167"/>
      <c r="WSY670" s="167"/>
      <c r="WSZ670" s="167"/>
      <c r="WTA670" s="167"/>
      <c r="WTB670" s="167"/>
      <c r="WTC670" s="167"/>
      <c r="WTD670" s="167"/>
      <c r="WTE670" s="167"/>
      <c r="WTF670" s="167"/>
      <c r="WTG670" s="167"/>
      <c r="WTH670" s="167"/>
      <c r="WTI670" s="167"/>
      <c r="WTJ670" s="167"/>
      <c r="WTK670" s="167"/>
      <c r="WTL670" s="167"/>
      <c r="WTM670" s="167"/>
      <c r="WTN670" s="167"/>
      <c r="WTO670" s="167"/>
      <c r="WTP670" s="167"/>
      <c r="WTQ670" s="167"/>
      <c r="WTR670" s="167"/>
      <c r="WTS670" s="167"/>
      <c r="WTT670" s="167"/>
      <c r="WTU670" s="167"/>
      <c r="WTV670" s="167"/>
      <c r="WTW670" s="167"/>
      <c r="WTX670" s="167"/>
      <c r="WTY670" s="167"/>
      <c r="WTZ670" s="167"/>
      <c r="WUA670" s="167"/>
      <c r="WUB670" s="167"/>
      <c r="WUC670" s="167"/>
      <c r="WUD670" s="167"/>
      <c r="WUE670" s="167"/>
      <c r="WUF670" s="167"/>
      <c r="WUG670" s="167"/>
      <c r="WUH670" s="167"/>
      <c r="WUI670" s="167"/>
      <c r="WUJ670" s="167"/>
      <c r="WUK670" s="167"/>
      <c r="WUL670" s="167"/>
      <c r="WUM670" s="167"/>
      <c r="WUN670" s="167"/>
      <c r="WUO670" s="167"/>
      <c r="WUP670" s="167"/>
      <c r="WUQ670" s="167"/>
      <c r="WUR670" s="167"/>
      <c r="WUS670" s="167"/>
      <c r="WUT670" s="167"/>
      <c r="WUU670" s="167"/>
      <c r="WUV670" s="167"/>
      <c r="WUW670" s="167"/>
      <c r="WUX670" s="167"/>
      <c r="WUY670" s="167"/>
      <c r="WUZ670" s="167"/>
      <c r="WVA670" s="167"/>
      <c r="WVB670" s="167"/>
      <c r="WVC670" s="167"/>
      <c r="WVD670" s="167"/>
      <c r="WVE670" s="167"/>
      <c r="WVF670" s="167"/>
      <c r="WVG670" s="167"/>
      <c r="WVH670" s="167"/>
      <c r="WVI670" s="167"/>
      <c r="WVJ670" s="167"/>
      <c r="WVK670" s="167"/>
      <c r="WVL670" s="167"/>
      <c r="WVM670" s="167"/>
      <c r="WVN670" s="167"/>
      <c r="WVO670" s="167"/>
      <c r="WVP670" s="167"/>
      <c r="WVQ670" s="167"/>
      <c r="WVR670" s="167"/>
      <c r="WVS670" s="167"/>
      <c r="WVT670" s="167"/>
      <c r="WVU670" s="167"/>
      <c r="WVV670" s="167"/>
      <c r="WVW670" s="167"/>
      <c r="WVX670" s="167"/>
      <c r="WVY670" s="167"/>
      <c r="WVZ670" s="167"/>
      <c r="WWA670" s="167"/>
      <c r="WWB670" s="167"/>
      <c r="WWC670" s="167"/>
      <c r="WWD670" s="167"/>
      <c r="WWE670" s="167"/>
      <c r="WWF670" s="167"/>
      <c r="WWG670" s="167"/>
      <c r="WWH670" s="167"/>
      <c r="WWI670" s="167"/>
      <c r="WWJ670" s="167"/>
      <c r="WWK670" s="167"/>
      <c r="WWL670" s="167"/>
      <c r="WWM670" s="167"/>
      <c r="WWN670" s="167"/>
      <c r="WWO670" s="167"/>
      <c r="WWP670" s="167"/>
      <c r="WWQ670" s="167"/>
      <c r="WWR670" s="167"/>
      <c r="WWS670" s="167"/>
      <c r="WWT670" s="167"/>
      <c r="WWU670" s="167"/>
      <c r="WWV670" s="167"/>
      <c r="WWW670" s="167"/>
      <c r="WWX670" s="167"/>
      <c r="WWY670" s="167"/>
      <c r="WWZ670" s="167"/>
      <c r="WXA670" s="167"/>
      <c r="WXB670" s="167"/>
      <c r="WXC670" s="167"/>
      <c r="WXD670" s="167"/>
      <c r="WXE670" s="167"/>
      <c r="WXF670" s="167"/>
      <c r="WXG670" s="167"/>
      <c r="WXH670" s="167"/>
      <c r="WXI670" s="167"/>
      <c r="WXJ670" s="167"/>
      <c r="WXK670" s="167"/>
      <c r="WXL670" s="167"/>
      <c r="WXM670" s="167"/>
      <c r="WXN670" s="167"/>
      <c r="WXO670" s="167"/>
      <c r="WXP670" s="167"/>
      <c r="WXQ670" s="167"/>
      <c r="WXR670" s="167"/>
      <c r="WXS670" s="167"/>
      <c r="WXT670" s="167"/>
      <c r="WXU670" s="167"/>
      <c r="WXV670" s="167"/>
      <c r="WXW670" s="167"/>
      <c r="WXX670" s="167"/>
      <c r="WXY670" s="167"/>
      <c r="WXZ670" s="167"/>
      <c r="WYA670" s="167"/>
      <c r="WYB670" s="167"/>
      <c r="WYC670" s="167"/>
      <c r="WYD670" s="167"/>
      <c r="WYE670" s="167"/>
      <c r="WYF670" s="167"/>
      <c r="WYG670" s="167"/>
      <c r="WYH670" s="167"/>
      <c r="WYI670" s="167"/>
      <c r="WYJ670" s="167"/>
      <c r="WYK670" s="167"/>
      <c r="WYL670" s="167"/>
      <c r="WYM670" s="167"/>
      <c r="WYN670" s="167"/>
      <c r="WYO670" s="167"/>
      <c r="WYP670" s="167"/>
      <c r="WYQ670" s="167"/>
      <c r="WYR670" s="167"/>
      <c r="WYS670" s="167"/>
      <c r="WYT670" s="167"/>
      <c r="WYU670" s="167"/>
      <c r="WYV670" s="167"/>
      <c r="WYW670" s="167"/>
      <c r="WYX670" s="167"/>
      <c r="WYY670" s="167"/>
      <c r="WYZ670" s="167"/>
      <c r="WZA670" s="167"/>
      <c r="WZB670" s="167"/>
      <c r="WZC670" s="167"/>
      <c r="WZD670" s="167"/>
      <c r="WZE670" s="167"/>
      <c r="WZF670" s="167"/>
      <c r="WZG670" s="167"/>
      <c r="WZH670" s="167"/>
      <c r="WZI670" s="167"/>
      <c r="WZJ670" s="167"/>
      <c r="WZK670" s="167"/>
      <c r="WZL670" s="167"/>
      <c r="WZM670" s="167"/>
      <c r="WZN670" s="167"/>
      <c r="WZO670" s="167"/>
      <c r="WZP670" s="167"/>
      <c r="WZQ670" s="167"/>
      <c r="WZR670" s="167"/>
      <c r="WZS670" s="167"/>
      <c r="WZT670" s="167"/>
      <c r="WZU670" s="167"/>
      <c r="WZV670" s="167"/>
      <c r="WZW670" s="167"/>
      <c r="WZX670" s="167"/>
      <c r="WZY670" s="167"/>
      <c r="WZZ670" s="167"/>
      <c r="XAA670" s="167"/>
      <c r="XAB670" s="167"/>
      <c r="XAC670" s="167"/>
      <c r="XAD670" s="167"/>
      <c r="XAE670" s="167"/>
      <c r="XAF670" s="167"/>
      <c r="XAG670" s="167"/>
      <c r="XAH670" s="167"/>
      <c r="XAI670" s="167"/>
      <c r="XAJ670" s="167"/>
      <c r="XAK670" s="167"/>
      <c r="XAL670" s="167"/>
      <c r="XAM670" s="167"/>
      <c r="XAN670" s="167"/>
      <c r="XAO670" s="167"/>
      <c r="XAP670" s="167"/>
      <c r="XAQ670" s="167"/>
      <c r="XAR670" s="167"/>
      <c r="XAS670" s="167"/>
      <c r="XAT670" s="167"/>
      <c r="XAU670" s="167"/>
      <c r="XAV670" s="167"/>
      <c r="XAW670" s="167"/>
      <c r="XAX670" s="167"/>
      <c r="XAY670" s="167"/>
      <c r="XAZ670" s="167"/>
      <c r="XBA670" s="167"/>
      <c r="XBB670" s="167"/>
      <c r="XBC670" s="167"/>
      <c r="XBD670" s="167"/>
      <c r="XBE670" s="167"/>
      <c r="XBF670" s="167"/>
      <c r="XBG670" s="167"/>
      <c r="XBH670" s="167"/>
      <c r="XBI670" s="167"/>
      <c r="XBJ670" s="167"/>
      <c r="XBK670" s="167"/>
      <c r="XBL670" s="167"/>
      <c r="XBM670" s="167"/>
      <c r="XBN670" s="167"/>
      <c r="XBO670" s="167"/>
      <c r="XBP670" s="167"/>
      <c r="XBQ670" s="167"/>
      <c r="XBR670" s="167"/>
      <c r="XBS670" s="167"/>
      <c r="XBT670" s="167"/>
      <c r="XBU670" s="167"/>
      <c r="XBV670" s="167"/>
      <c r="XBW670" s="167"/>
      <c r="XBX670" s="167"/>
      <c r="XBY670" s="167"/>
      <c r="XBZ670" s="167"/>
      <c r="XCA670" s="167"/>
      <c r="XCB670" s="167"/>
      <c r="XCC670" s="167"/>
      <c r="XCD670" s="167"/>
      <c r="XCE670" s="167"/>
      <c r="XCF670" s="167"/>
      <c r="XCG670" s="167"/>
      <c r="XCH670" s="167"/>
      <c r="XCI670" s="167"/>
      <c r="XCJ670" s="167"/>
      <c r="XCK670" s="167"/>
      <c r="XCL670" s="167"/>
      <c r="XCM670" s="167"/>
      <c r="XCN670" s="167"/>
      <c r="XCO670" s="167"/>
      <c r="XCP670" s="167"/>
      <c r="XCQ670" s="167"/>
      <c r="XCR670" s="167"/>
      <c r="XCS670" s="167"/>
      <c r="XCT670" s="167"/>
      <c r="XCU670" s="167"/>
      <c r="XCV670" s="167"/>
      <c r="XCW670" s="167"/>
      <c r="XCX670" s="167"/>
      <c r="XCY670" s="167"/>
      <c r="XCZ670" s="167"/>
      <c r="XDA670" s="167"/>
      <c r="XDB670" s="167"/>
      <c r="XDC670" s="167"/>
      <c r="XDD670" s="167"/>
      <c r="XDE670" s="167"/>
      <c r="XDF670" s="167"/>
      <c r="XDG670" s="167"/>
      <c r="XDH670" s="167"/>
      <c r="XDI670" s="167"/>
      <c r="XDJ670" s="167"/>
      <c r="XDK670" s="167"/>
      <c r="XDL670" s="167"/>
      <c r="XDM670" s="167"/>
      <c r="XDN670" s="167"/>
      <c r="XDO670" s="167"/>
      <c r="XDP670" s="167"/>
      <c r="XDQ670" s="167"/>
      <c r="XDR670" s="167"/>
      <c r="XDS670" s="167"/>
      <c r="XDT670" s="167"/>
      <c r="XDU670" s="167"/>
      <c r="XDV670" s="167"/>
      <c r="XDW670" s="167"/>
      <c r="XDX670" s="167"/>
      <c r="XDY670" s="167"/>
      <c r="XDZ670" s="167"/>
      <c r="XEA670" s="167"/>
      <c r="XEB670" s="167"/>
      <c r="XEC670" s="167"/>
      <c r="XED670" s="167"/>
      <c r="XEE670" s="167"/>
      <c r="XEF670" s="167"/>
      <c r="XEG670" s="167"/>
      <c r="XEH670" s="167"/>
      <c r="XEI670" s="167"/>
      <c r="XEJ670" s="167"/>
      <c r="XEK670" s="167"/>
      <c r="XEL670" s="167"/>
      <c r="XEM670" s="167"/>
      <c r="XEN670" s="167"/>
      <c r="XEO670" s="167"/>
      <c r="XEP670" s="167"/>
      <c r="XEQ670" s="167"/>
      <c r="XER670" s="167"/>
      <c r="XES670" s="167"/>
      <c r="XET670" s="167"/>
      <c r="XEU670" s="167"/>
      <c r="XEV670" s="167"/>
      <c r="XEW670" s="167"/>
      <c r="XEX670" s="167"/>
      <c r="XEY670" s="167"/>
      <c r="XEZ670" s="167"/>
    </row>
    <row r="671" spans="1:16380" s="196" customFormat="1" ht="9.9499999999999993" customHeight="1">
      <c r="A671" s="167"/>
      <c r="B671" s="166"/>
      <c r="C671" s="166"/>
      <c r="D671" s="166"/>
      <c r="E671" s="166"/>
      <c r="F671" s="166"/>
      <c r="G671" s="166"/>
      <c r="H671" s="173"/>
      <c r="I671" s="168"/>
      <c r="J671" s="168"/>
      <c r="K671" s="166"/>
      <c r="L671" s="166"/>
      <c r="M671" s="166"/>
      <c r="N671" s="166"/>
      <c r="O671" s="166"/>
      <c r="P671" s="166"/>
      <c r="Q671" s="166"/>
    </row>
    <row r="672" spans="1:16380" s="171" customFormat="1" ht="24.75" customHeight="1">
      <c r="B672" s="166"/>
      <c r="C672" s="166"/>
      <c r="D672" s="166"/>
      <c r="E672" s="166"/>
      <c r="F672" s="166"/>
      <c r="G672" s="166"/>
      <c r="H672" s="173"/>
      <c r="I672" s="168"/>
      <c r="J672" s="168"/>
      <c r="K672" s="166"/>
      <c r="L672" s="166"/>
      <c r="M672" s="166"/>
      <c r="N672" s="166"/>
      <c r="O672" s="166"/>
      <c r="P672" s="166"/>
      <c r="Q672" s="166"/>
      <c r="T672" s="210" t="e">
        <f>#REF!/2000</f>
        <v>#REF!</v>
      </c>
    </row>
    <row r="673" ht="158.25" customHeight="1"/>
  </sheetData>
  <autoFilter ref="B14:Q33" xr:uid="{00000000-0009-0000-0000-000003000000}">
    <filterColumn colId="0" showButton="0"/>
    <filterColumn colId="1" showButton="0"/>
    <filterColumn colId="2" showButton="0"/>
    <filterColumn colId="3" showButton="0"/>
    <filterColumn colId="4" showButton="0"/>
    <filterColumn colId="12" showButton="0"/>
    <filterColumn colId="13" showButton="0"/>
    <filterColumn colId="14" showButton="0"/>
    <filterColumn colId="15" showButton="0"/>
  </autoFilter>
  <mergeCells count="41">
    <mergeCell ref="B2:B11"/>
    <mergeCell ref="H4:L4"/>
    <mergeCell ref="C5:E5"/>
    <mergeCell ref="F5:G5"/>
    <mergeCell ref="F7:G7"/>
    <mergeCell ref="C9:E9"/>
    <mergeCell ref="C11:G11"/>
    <mergeCell ref="C12:F12"/>
    <mergeCell ref="I12:J12"/>
    <mergeCell ref="C13:G13"/>
    <mergeCell ref="C14:G14"/>
    <mergeCell ref="C15:G15"/>
    <mergeCell ref="I15:J15"/>
    <mergeCell ref="C16:G16"/>
    <mergeCell ref="I16:J16"/>
    <mergeCell ref="C17:G17"/>
    <mergeCell ref="I17:J17"/>
    <mergeCell ref="C18:G18"/>
    <mergeCell ref="I18:J18"/>
    <mergeCell ref="C19:G19"/>
    <mergeCell ref="I19:J19"/>
    <mergeCell ref="C20:G20"/>
    <mergeCell ref="I20:J20"/>
    <mergeCell ref="C21:G21"/>
    <mergeCell ref="I21:J21"/>
    <mergeCell ref="C25:G25"/>
    <mergeCell ref="I25:J25"/>
    <mergeCell ref="C26:G26"/>
    <mergeCell ref="I26:J26"/>
    <mergeCell ref="C22:G22"/>
    <mergeCell ref="I22:J22"/>
    <mergeCell ref="C23:G23"/>
    <mergeCell ref="I23:J23"/>
    <mergeCell ref="C24:G24"/>
    <mergeCell ref="I24:J24"/>
    <mergeCell ref="C27:G27"/>
    <mergeCell ref="I27:J27"/>
    <mergeCell ref="C28:G28"/>
    <mergeCell ref="I28:J28"/>
    <mergeCell ref="C29:G29"/>
    <mergeCell ref="I29:J29"/>
  </mergeCells>
  <printOptions horizontalCentered="1"/>
  <pageMargins left="0.25" right="0.25" top="0.75" bottom="0.75" header="0.3" footer="0.3"/>
  <pageSetup paperSize="9" scale="32"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9"/>
  <sheetViews>
    <sheetView showGridLines="0" zoomScale="70" zoomScaleNormal="70" zoomScaleSheetLayoutView="70" workbookViewId="0">
      <selection activeCell="D22" sqref="D22"/>
    </sheetView>
  </sheetViews>
  <sheetFormatPr defaultColWidth="9.140625" defaultRowHeight="12"/>
  <cols>
    <col min="1" max="1" width="9.140625" style="100"/>
    <col min="2" max="2" width="44.140625" style="3" customWidth="1"/>
    <col min="3" max="3" width="16.28515625" style="4" customWidth="1"/>
    <col min="4" max="4" width="16.42578125" style="4" customWidth="1"/>
    <col min="5" max="5" width="18" style="4" customWidth="1"/>
    <col min="6" max="6" width="13.28515625" style="4" customWidth="1"/>
    <col min="7" max="7" width="7.7109375" style="4" customWidth="1"/>
    <col min="8" max="8" width="5" style="4" customWidth="1"/>
    <col min="9" max="9" width="17.42578125" style="4" customWidth="1"/>
    <col min="10" max="10" width="16.7109375" style="4" customWidth="1"/>
    <col min="11" max="11" width="16" style="4" customWidth="1"/>
    <col min="12" max="12" width="15.85546875" style="3" customWidth="1"/>
    <col min="13" max="13" width="12.7109375" style="3" customWidth="1"/>
    <col min="14" max="16384" width="9.140625" style="3"/>
  </cols>
  <sheetData>
    <row r="2" spans="1:13" s="1" customFormat="1" ht="18.75">
      <c r="A2" s="5"/>
      <c r="B2" s="97"/>
      <c r="C2" s="370" t="s">
        <v>0</v>
      </c>
      <c r="D2" s="371"/>
      <c r="E2" s="371"/>
      <c r="F2" s="371"/>
      <c r="G2" s="371"/>
      <c r="H2" s="371"/>
      <c r="I2" s="371"/>
      <c r="J2" s="371"/>
      <c r="K2" s="371"/>
      <c r="L2" s="371"/>
      <c r="M2" s="372"/>
    </row>
    <row r="3" spans="1:13" s="1" customFormat="1" ht="18.75">
      <c r="A3" s="5"/>
      <c r="B3" s="98"/>
      <c r="C3" s="373"/>
      <c r="D3" s="374"/>
      <c r="E3" s="374"/>
      <c r="F3" s="374"/>
      <c r="G3" s="374"/>
      <c r="H3" s="374"/>
      <c r="I3" s="374"/>
      <c r="J3" s="374"/>
      <c r="K3" s="374"/>
      <c r="L3" s="374"/>
      <c r="M3" s="375"/>
    </row>
    <row r="4" spans="1:13" s="1" customFormat="1" ht="18.75">
      <c r="A4" s="5"/>
      <c r="B4" s="98"/>
      <c r="C4" s="6" t="s">
        <v>2</v>
      </c>
      <c r="D4" s="6"/>
      <c r="E4" s="6"/>
      <c r="F4" s="8" t="s">
        <v>27</v>
      </c>
      <c r="G4" s="6"/>
      <c r="H4" s="7"/>
      <c r="I4" s="17"/>
      <c r="J4" s="18" t="s">
        <v>1</v>
      </c>
      <c r="K4" s="19"/>
      <c r="L4" s="19"/>
      <c r="M4" s="20"/>
    </row>
    <row r="5" spans="1:13" s="1" customFormat="1" ht="21">
      <c r="A5" s="5"/>
      <c r="B5" s="98"/>
      <c r="C5" s="9" t="s">
        <v>61</v>
      </c>
      <c r="D5" s="9"/>
      <c r="E5" s="9"/>
      <c r="F5" s="384">
        <f>Capa!W4</f>
        <v>0</v>
      </c>
      <c r="G5" s="385"/>
      <c r="H5" s="385"/>
      <c r="I5" s="417"/>
      <c r="J5" s="21"/>
      <c r="K5" s="22"/>
      <c r="L5" s="22"/>
      <c r="M5" s="23"/>
    </row>
    <row r="6" spans="1:13" s="1" customFormat="1" ht="18.75">
      <c r="A6" s="5"/>
      <c r="B6" s="98"/>
      <c r="C6" s="10" t="s">
        <v>6</v>
      </c>
      <c r="D6" s="11" t="s">
        <v>7</v>
      </c>
      <c r="E6" s="11" t="s">
        <v>8</v>
      </c>
      <c r="F6" s="8" t="s">
        <v>29</v>
      </c>
      <c r="G6" s="6"/>
      <c r="H6" s="7"/>
      <c r="I6" s="17"/>
      <c r="J6" s="24"/>
      <c r="K6" s="25" t="s">
        <v>30</v>
      </c>
      <c r="L6" s="26" t="s">
        <v>4</v>
      </c>
      <c r="M6" s="23"/>
    </row>
    <row r="7" spans="1:13" s="1" customFormat="1" ht="21">
      <c r="A7" s="5"/>
      <c r="B7" s="98"/>
      <c r="C7" s="9"/>
      <c r="D7" s="12"/>
      <c r="E7" s="12"/>
      <c r="F7" s="388" t="s">
        <v>11</v>
      </c>
      <c r="G7" s="389"/>
      <c r="H7" s="389"/>
      <c r="I7" s="420"/>
      <c r="J7" s="27"/>
      <c r="K7" s="25"/>
      <c r="L7" s="26" t="s">
        <v>5</v>
      </c>
      <c r="M7" s="23"/>
    </row>
    <row r="8" spans="1:13" s="1" customFormat="1" ht="18.75">
      <c r="A8" s="5"/>
      <c r="B8" s="98"/>
      <c r="C8" s="10" t="s">
        <v>31</v>
      </c>
      <c r="D8" s="10"/>
      <c r="E8" s="10"/>
      <c r="F8" s="11" t="s">
        <v>14</v>
      </c>
      <c r="G8" s="10"/>
      <c r="H8" s="11" t="s">
        <v>15</v>
      </c>
      <c r="I8" s="28"/>
      <c r="J8" s="29"/>
      <c r="K8" s="25"/>
      <c r="L8" s="26" t="s">
        <v>10</v>
      </c>
      <c r="M8" s="23"/>
    </row>
    <row r="9" spans="1:13" s="1" customFormat="1" ht="21">
      <c r="A9" s="5"/>
      <c r="B9" s="98"/>
      <c r="C9" s="381" t="s">
        <v>17</v>
      </c>
      <c r="D9" s="382"/>
      <c r="E9" s="383"/>
      <c r="F9" s="392">
        <f>Capa!W8</f>
        <v>44133</v>
      </c>
      <c r="G9" s="394"/>
      <c r="H9" s="381">
        <f>Capa!Z8</f>
        <v>0</v>
      </c>
      <c r="I9" s="383"/>
      <c r="J9" s="21"/>
      <c r="K9" s="25"/>
      <c r="L9" s="26" t="s">
        <v>12</v>
      </c>
      <c r="M9" s="23"/>
    </row>
    <row r="10" spans="1:13" s="1" customFormat="1" ht="18.75">
      <c r="A10" s="5"/>
      <c r="B10" s="98"/>
      <c r="C10" s="6" t="s">
        <v>18</v>
      </c>
      <c r="D10" s="6"/>
      <c r="E10" s="6"/>
      <c r="F10" s="14"/>
      <c r="G10" s="14"/>
      <c r="H10" s="14"/>
      <c r="I10" s="14"/>
      <c r="J10" s="30"/>
      <c r="K10" s="25"/>
      <c r="L10" s="26" t="s">
        <v>16</v>
      </c>
      <c r="M10" s="23"/>
    </row>
    <row r="11" spans="1:13" s="1" customFormat="1" ht="18.75">
      <c r="A11" s="5"/>
      <c r="B11" s="99"/>
      <c r="C11" s="15" t="str">
        <f>Capa!H10</f>
        <v xml:space="preserve">RESTAURO EDIFÍCIO VITAL BRASIL
</v>
      </c>
      <c r="D11" s="15"/>
      <c r="E11" s="15"/>
      <c r="F11" s="15"/>
      <c r="G11" s="15"/>
      <c r="H11" s="15"/>
      <c r="I11" s="15"/>
      <c r="J11" s="31"/>
      <c r="K11" s="32"/>
      <c r="L11" s="32"/>
      <c r="M11" s="33"/>
    </row>
    <row r="13" spans="1:13" ht="15.75">
      <c r="B13" s="478" t="s">
        <v>62</v>
      </c>
      <c r="C13" s="479"/>
      <c r="D13" s="479"/>
      <c r="E13" s="479"/>
      <c r="F13" s="479"/>
      <c r="G13" s="479"/>
      <c r="H13" s="479"/>
      <c r="I13" s="479"/>
      <c r="J13" s="479"/>
      <c r="K13" s="479"/>
      <c r="L13" s="479"/>
      <c r="M13" s="480"/>
    </row>
    <row r="14" spans="1:13" s="2" customFormat="1" ht="31.5">
      <c r="A14" s="101"/>
      <c r="B14" s="93" t="s">
        <v>63</v>
      </c>
      <c r="C14" s="94"/>
      <c r="D14" s="94"/>
      <c r="E14" s="94"/>
      <c r="F14" s="94"/>
      <c r="G14" s="94"/>
      <c r="H14" s="95"/>
      <c r="I14" s="16"/>
      <c r="J14" s="16"/>
      <c r="K14" s="16"/>
      <c r="L14" s="16"/>
      <c r="M14" s="96" t="s">
        <v>221</v>
      </c>
    </row>
    <row r="15" spans="1:13" ht="15.75">
      <c r="B15" s="106" t="s">
        <v>173</v>
      </c>
      <c r="C15" s="107"/>
      <c r="D15" s="107"/>
      <c r="E15" s="107"/>
      <c r="F15" s="107"/>
      <c r="G15" s="107"/>
      <c r="H15" s="108"/>
      <c r="I15" s="109" t="s">
        <v>64</v>
      </c>
      <c r="J15" s="110" t="s">
        <v>171</v>
      </c>
      <c r="K15" s="110"/>
      <c r="L15" s="110"/>
      <c r="M15" s="110"/>
    </row>
    <row r="16" spans="1:13" ht="15.75">
      <c r="B16" s="111"/>
      <c r="C16" s="107"/>
      <c r="D16" s="107"/>
      <c r="E16" s="107"/>
      <c r="F16" s="107"/>
      <c r="G16" s="107"/>
      <c r="H16" s="108"/>
      <c r="I16" s="112" t="s">
        <v>65</v>
      </c>
      <c r="J16" s="113">
        <v>36.89</v>
      </c>
      <c r="K16" s="113"/>
      <c r="L16" s="113"/>
      <c r="M16" s="113">
        <f>MEDIAN(J16,K16,L16)</f>
        <v>36.89</v>
      </c>
    </row>
    <row r="17" spans="2:13" ht="15.75">
      <c r="B17" s="106" t="s">
        <v>184</v>
      </c>
      <c r="C17" s="107"/>
      <c r="D17" s="107"/>
      <c r="E17" s="107"/>
      <c r="F17" s="107"/>
      <c r="G17" s="107"/>
      <c r="H17" s="108"/>
      <c r="I17" s="109" t="s">
        <v>64</v>
      </c>
      <c r="J17" s="110" t="s">
        <v>171</v>
      </c>
      <c r="K17" s="110"/>
      <c r="L17" s="110"/>
      <c r="M17" s="110"/>
    </row>
    <row r="18" spans="2:13" ht="15.75">
      <c r="B18" s="111"/>
      <c r="C18" s="107"/>
      <c r="D18" s="107"/>
      <c r="E18" s="107"/>
      <c r="F18" s="107"/>
      <c r="G18" s="107"/>
      <c r="H18" s="108"/>
      <c r="I18" s="112" t="s">
        <v>65</v>
      </c>
      <c r="J18" s="113">
        <v>25.33</v>
      </c>
      <c r="K18" s="113"/>
      <c r="L18" s="113"/>
      <c r="M18" s="113">
        <f>MEDIAN(J18,K18,L18)</f>
        <v>25.33</v>
      </c>
    </row>
    <row r="19" spans="2:13" ht="15.75">
      <c r="B19" s="106" t="s">
        <v>174</v>
      </c>
      <c r="C19" s="107"/>
      <c r="D19" s="107"/>
      <c r="E19" s="107"/>
      <c r="F19" s="107"/>
      <c r="G19" s="107"/>
      <c r="H19" s="108"/>
      <c r="I19" s="109" t="s">
        <v>64</v>
      </c>
      <c r="J19" s="110" t="s">
        <v>67</v>
      </c>
      <c r="K19" s="110"/>
      <c r="L19" s="110"/>
      <c r="M19" s="110"/>
    </row>
    <row r="20" spans="2:13" ht="15.75">
      <c r="B20" s="111"/>
      <c r="C20" s="107"/>
      <c r="D20" s="107"/>
      <c r="E20" s="107"/>
      <c r="F20" s="107"/>
      <c r="G20" s="107"/>
      <c r="H20" s="108"/>
      <c r="I20" s="112" t="s">
        <v>65</v>
      </c>
      <c r="J20" s="113">
        <v>63.9</v>
      </c>
      <c r="K20" s="113"/>
      <c r="L20" s="113"/>
      <c r="M20" s="113">
        <f>MEDIAN(J20,K20,L20)</f>
        <v>63.9</v>
      </c>
    </row>
    <row r="21" spans="2:13" ht="15.75">
      <c r="B21" s="106" t="s">
        <v>175</v>
      </c>
      <c r="C21" s="107"/>
      <c r="D21" s="107"/>
      <c r="E21" s="107"/>
      <c r="F21" s="107"/>
      <c r="G21" s="107"/>
      <c r="H21" s="108"/>
      <c r="I21" s="109" t="s">
        <v>64</v>
      </c>
      <c r="J21" s="110" t="s">
        <v>67</v>
      </c>
      <c r="K21" s="110" t="s">
        <v>172</v>
      </c>
      <c r="L21" s="110"/>
      <c r="M21" s="110"/>
    </row>
    <row r="22" spans="2:13" ht="15.75">
      <c r="B22" s="111"/>
      <c r="C22" s="107"/>
      <c r="D22" s="107"/>
      <c r="E22" s="107"/>
      <c r="F22" s="107"/>
      <c r="G22" s="107"/>
      <c r="H22" s="108"/>
      <c r="I22" s="112" t="s">
        <v>65</v>
      </c>
      <c r="J22" s="113">
        <v>25.9</v>
      </c>
      <c r="K22" s="113"/>
      <c r="L22" s="113"/>
      <c r="M22" s="113">
        <f>MEDIAN(J22,K22,L22)</f>
        <v>25.9</v>
      </c>
    </row>
    <row r="23" spans="2:13" ht="15.75">
      <c r="B23" s="106" t="s">
        <v>177</v>
      </c>
      <c r="C23" s="107"/>
      <c r="D23" s="107"/>
      <c r="E23" s="107"/>
      <c r="F23" s="107"/>
      <c r="G23" s="107"/>
      <c r="H23" s="108"/>
      <c r="I23" s="109" t="s">
        <v>64</v>
      </c>
      <c r="J23" s="110" t="s">
        <v>179</v>
      </c>
      <c r="K23" s="110"/>
      <c r="L23" s="110"/>
      <c r="M23" s="110"/>
    </row>
    <row r="24" spans="2:13" ht="15.75">
      <c r="B24" s="111"/>
      <c r="C24" s="107"/>
      <c r="D24" s="107"/>
      <c r="E24" s="107"/>
      <c r="F24" s="107"/>
      <c r="G24" s="107"/>
      <c r="H24" s="108"/>
      <c r="I24" s="112" t="s">
        <v>65</v>
      </c>
      <c r="J24" s="113">
        <v>99.74</v>
      </c>
      <c r="K24" s="113"/>
      <c r="L24" s="113"/>
      <c r="M24" s="113">
        <f>MEDIAN(J24,K24,L24)</f>
        <v>99.74</v>
      </c>
    </row>
    <row r="25" spans="2:13" ht="15.75">
      <c r="B25" s="106" t="s">
        <v>178</v>
      </c>
      <c r="C25" s="107"/>
      <c r="D25" s="107"/>
      <c r="E25" s="107"/>
      <c r="F25" s="107"/>
      <c r="G25" s="107"/>
      <c r="H25" s="108"/>
      <c r="I25" s="109" t="s">
        <v>64</v>
      </c>
      <c r="J25" s="110" t="s">
        <v>179</v>
      </c>
      <c r="K25" s="110"/>
      <c r="L25" s="110"/>
      <c r="M25" s="110"/>
    </row>
    <row r="26" spans="2:13" ht="15.75">
      <c r="B26" s="111"/>
      <c r="C26" s="107"/>
      <c r="D26" s="107"/>
      <c r="E26" s="107"/>
      <c r="F26" s="107"/>
      <c r="G26" s="107"/>
      <c r="H26" s="108"/>
      <c r="I26" s="112" t="s">
        <v>65</v>
      </c>
      <c r="J26" s="113">
        <v>163.41</v>
      </c>
      <c r="K26" s="113"/>
      <c r="L26" s="113"/>
      <c r="M26" s="113">
        <f>MEDIAN(J26,K26,L26)</f>
        <v>163.41</v>
      </c>
    </row>
    <row r="27" spans="2:13" ht="15.75">
      <c r="B27" s="106" t="s">
        <v>176</v>
      </c>
      <c r="C27" s="107"/>
      <c r="D27" s="107"/>
      <c r="E27" s="107"/>
      <c r="F27" s="107"/>
      <c r="G27" s="107"/>
      <c r="H27" s="108"/>
      <c r="I27" s="109" t="s">
        <v>64</v>
      </c>
      <c r="J27" s="110" t="s">
        <v>180</v>
      </c>
      <c r="K27" s="110" t="s">
        <v>181</v>
      </c>
      <c r="L27" s="110" t="s">
        <v>182</v>
      </c>
      <c r="M27" s="110"/>
    </row>
    <row r="28" spans="2:13" ht="15.75">
      <c r="B28" s="111"/>
      <c r="C28" s="107"/>
      <c r="D28" s="107"/>
      <c r="E28" s="107"/>
      <c r="F28" s="107"/>
      <c r="G28" s="107"/>
      <c r="H28" s="108"/>
      <c r="I28" s="112" t="s">
        <v>65</v>
      </c>
      <c r="J28" s="113">
        <v>25.42</v>
      </c>
      <c r="K28" s="113">
        <v>29.9</v>
      </c>
      <c r="L28" s="113">
        <v>29.9</v>
      </c>
      <c r="M28" s="113">
        <f>MEDIAN(J28,K28,L28)</f>
        <v>29.9</v>
      </c>
    </row>
    <row r="29" spans="2:13" ht="15.75">
      <c r="B29" s="106" t="s">
        <v>183</v>
      </c>
      <c r="C29" s="107"/>
      <c r="D29" s="107"/>
      <c r="E29" s="107"/>
      <c r="F29" s="107"/>
      <c r="G29" s="107"/>
      <c r="H29" s="108"/>
      <c r="I29" s="109" t="s">
        <v>64</v>
      </c>
      <c r="J29" s="110" t="s">
        <v>67</v>
      </c>
      <c r="K29" s="110"/>
      <c r="L29" s="110"/>
      <c r="M29" s="110"/>
    </row>
    <row r="30" spans="2:13" ht="15.75">
      <c r="B30" s="111"/>
      <c r="C30" s="107"/>
      <c r="D30" s="107"/>
      <c r="E30" s="107"/>
      <c r="F30" s="107"/>
      <c r="G30" s="107"/>
      <c r="H30" s="108"/>
      <c r="I30" s="112" t="s">
        <v>65</v>
      </c>
      <c r="J30" s="113">
        <v>11.99</v>
      </c>
      <c r="K30" s="113"/>
      <c r="L30" s="113"/>
      <c r="M30" s="113">
        <f>MEDIAN(J30,K30,L30)</f>
        <v>11.99</v>
      </c>
    </row>
    <row r="31" spans="2:13" ht="15.75">
      <c r="B31" s="106" t="s">
        <v>185</v>
      </c>
      <c r="C31" s="107"/>
      <c r="D31" s="107"/>
      <c r="E31" s="107"/>
      <c r="F31" s="107"/>
      <c r="G31" s="107"/>
      <c r="H31" s="108"/>
      <c r="I31" s="109" t="s">
        <v>64</v>
      </c>
      <c r="J31" s="110" t="s">
        <v>181</v>
      </c>
      <c r="K31" s="110" t="s">
        <v>181</v>
      </c>
      <c r="L31" s="110" t="s">
        <v>182</v>
      </c>
      <c r="M31" s="110"/>
    </row>
    <row r="32" spans="2:13" ht="15.75">
      <c r="B32" s="111"/>
      <c r="C32" s="107"/>
      <c r="D32" s="107"/>
      <c r="E32" s="107"/>
      <c r="F32" s="107"/>
      <c r="G32" s="107"/>
      <c r="H32" s="108"/>
      <c r="I32" s="112" t="s">
        <v>65</v>
      </c>
      <c r="J32" s="113">
        <v>12</v>
      </c>
      <c r="K32" s="113">
        <v>9.8800000000000008</v>
      </c>
      <c r="L32" s="113">
        <v>6.99</v>
      </c>
      <c r="M32" s="113">
        <f>MEDIAN(J32,K32,L32)</f>
        <v>9.8800000000000008</v>
      </c>
    </row>
    <row r="33" spans="2:13" ht="15.75">
      <c r="B33" s="106" t="s">
        <v>186</v>
      </c>
      <c r="C33" s="107"/>
      <c r="D33" s="107"/>
      <c r="E33" s="107"/>
      <c r="F33" s="107"/>
      <c r="G33" s="107"/>
      <c r="H33" s="108"/>
      <c r="I33" s="109" t="s">
        <v>64</v>
      </c>
      <c r="J33" s="110" t="s">
        <v>180</v>
      </c>
      <c r="K33" s="110" t="s">
        <v>68</v>
      </c>
      <c r="L33" s="110" t="s">
        <v>67</v>
      </c>
      <c r="M33" s="110"/>
    </row>
    <row r="34" spans="2:13" ht="15.75">
      <c r="B34" s="111"/>
      <c r="C34" s="107"/>
      <c r="D34" s="107"/>
      <c r="E34" s="107"/>
      <c r="F34" s="107"/>
      <c r="G34" s="107"/>
      <c r="H34" s="108"/>
      <c r="I34" s="112" t="s">
        <v>65</v>
      </c>
      <c r="J34" s="113">
        <v>57.9</v>
      </c>
      <c r="K34" s="113">
        <v>52.99</v>
      </c>
      <c r="L34" s="113">
        <v>57.9</v>
      </c>
      <c r="M34" s="113">
        <f>MEDIAN(J34,K34,L34)</f>
        <v>57.9</v>
      </c>
    </row>
    <row r="35" spans="2:13" ht="15.75">
      <c r="B35" s="106" t="s">
        <v>187</v>
      </c>
      <c r="C35" s="107"/>
      <c r="D35" s="107"/>
      <c r="E35" s="107"/>
      <c r="F35" s="107"/>
      <c r="G35" s="107"/>
      <c r="H35" s="108"/>
      <c r="I35" s="109" t="s">
        <v>64</v>
      </c>
      <c r="J35" s="110" t="s">
        <v>180</v>
      </c>
      <c r="K35" s="110" t="s">
        <v>68</v>
      </c>
      <c r="L35" s="110" t="s">
        <v>67</v>
      </c>
      <c r="M35" s="110"/>
    </row>
    <row r="36" spans="2:13" ht="15.75">
      <c r="B36" s="111"/>
      <c r="C36" s="107"/>
      <c r="D36" s="107"/>
      <c r="E36" s="107"/>
      <c r="F36" s="107"/>
      <c r="G36" s="107"/>
      <c r="H36" s="108"/>
      <c r="I36" s="112" t="s">
        <v>65</v>
      </c>
      <c r="J36" s="113">
        <f>599.9+299.99</f>
        <v>899.89</v>
      </c>
      <c r="K36" s="113">
        <f>645.99+398.99</f>
        <v>1044.98</v>
      </c>
      <c r="L36" s="113">
        <f>590.9+392.9</f>
        <v>983.8</v>
      </c>
      <c r="M36" s="113">
        <f>MEDIAN(J36,K36,L36)</f>
        <v>983.8</v>
      </c>
    </row>
    <row r="37" spans="2:13" ht="15.75">
      <c r="B37" s="106" t="s">
        <v>159</v>
      </c>
      <c r="C37" s="107"/>
      <c r="D37" s="107"/>
      <c r="E37" s="107"/>
      <c r="F37" s="107"/>
      <c r="G37" s="107"/>
      <c r="H37" s="108"/>
      <c r="I37" s="109" t="s">
        <v>64</v>
      </c>
      <c r="J37" s="110" t="s">
        <v>180</v>
      </c>
      <c r="K37" s="110" t="s">
        <v>188</v>
      </c>
      <c r="L37" s="110" t="s">
        <v>67</v>
      </c>
      <c r="M37" s="110"/>
    </row>
    <row r="38" spans="2:13" ht="15.75">
      <c r="B38" s="111"/>
      <c r="C38" s="107"/>
      <c r="D38" s="107"/>
      <c r="E38" s="107"/>
      <c r="F38" s="107"/>
      <c r="G38" s="107"/>
      <c r="H38" s="108"/>
      <c r="I38" s="112" t="s">
        <v>65</v>
      </c>
      <c r="J38" s="113">
        <v>599.9</v>
      </c>
      <c r="K38" s="113">
        <v>493</v>
      </c>
      <c r="L38" s="113">
        <v>597.9</v>
      </c>
      <c r="M38" s="113">
        <f>MEDIAN(J38,K38,L38)</f>
        <v>597.9</v>
      </c>
    </row>
    <row r="39" spans="2:13" ht="15.75">
      <c r="B39" s="106" t="s">
        <v>160</v>
      </c>
      <c r="C39" s="107"/>
      <c r="D39" s="107"/>
      <c r="E39" s="107"/>
      <c r="F39" s="107"/>
      <c r="G39" s="107"/>
      <c r="H39" s="108"/>
      <c r="I39" s="109" t="s">
        <v>64</v>
      </c>
      <c r="J39" s="110" t="s">
        <v>188</v>
      </c>
      <c r="K39" s="110" t="s">
        <v>68</v>
      </c>
      <c r="L39" s="110" t="s">
        <v>67</v>
      </c>
      <c r="M39" s="110"/>
    </row>
    <row r="40" spans="2:13" ht="15.75">
      <c r="B40" s="111"/>
      <c r="C40" s="107"/>
      <c r="D40" s="107"/>
      <c r="E40" s="107"/>
      <c r="F40" s="107"/>
      <c r="G40" s="107"/>
      <c r="H40" s="108"/>
      <c r="I40" s="112" t="s">
        <v>65</v>
      </c>
      <c r="J40" s="113">
        <f>162.16+278.67</f>
        <v>440.83000000000004</v>
      </c>
      <c r="K40" s="113">
        <f>366.99+210.99</f>
        <v>577.98</v>
      </c>
      <c r="L40" s="113">
        <f>364.9+149.9</f>
        <v>514.79999999999995</v>
      </c>
      <c r="M40" s="113">
        <f>MEDIAN(J40,K40,L40)</f>
        <v>514.79999999999995</v>
      </c>
    </row>
    <row r="41" spans="2:13" ht="15.75">
      <c r="B41" s="106" t="s">
        <v>161</v>
      </c>
      <c r="C41" s="107"/>
      <c r="D41" s="107"/>
      <c r="E41" s="107"/>
      <c r="F41" s="107"/>
      <c r="G41" s="107"/>
      <c r="H41" s="108"/>
      <c r="I41" s="109" t="s">
        <v>64</v>
      </c>
      <c r="J41" s="110" t="s">
        <v>188</v>
      </c>
      <c r="K41" s="110" t="s">
        <v>180</v>
      </c>
      <c r="L41" s="110" t="s">
        <v>189</v>
      </c>
      <c r="M41" s="110"/>
    </row>
    <row r="42" spans="2:13" ht="15.75">
      <c r="B42" s="111"/>
      <c r="C42" s="107"/>
      <c r="D42" s="107"/>
      <c r="E42" s="107"/>
      <c r="F42" s="107"/>
      <c r="G42" s="107"/>
      <c r="H42" s="108"/>
      <c r="I42" s="112" t="s">
        <v>65</v>
      </c>
      <c r="J42" s="113">
        <v>559.01</v>
      </c>
      <c r="K42" s="113">
        <v>549.9</v>
      </c>
      <c r="L42" s="113">
        <v>449.9</v>
      </c>
      <c r="M42" s="113">
        <f>MEDIAN(J42,K42,L42)</f>
        <v>549.9</v>
      </c>
    </row>
    <row r="43" spans="2:13" ht="15.75">
      <c r="B43" s="106" t="s">
        <v>162</v>
      </c>
      <c r="C43" s="107"/>
      <c r="D43" s="107"/>
      <c r="E43" s="107"/>
      <c r="F43" s="107"/>
      <c r="G43" s="107"/>
      <c r="H43" s="108"/>
      <c r="I43" s="109" t="s">
        <v>64</v>
      </c>
      <c r="J43" s="110" t="s">
        <v>190</v>
      </c>
      <c r="K43" s="110" t="s">
        <v>191</v>
      </c>
      <c r="L43" s="110" t="s">
        <v>192</v>
      </c>
      <c r="M43" s="110"/>
    </row>
    <row r="44" spans="2:13" ht="15.75">
      <c r="B44" s="111"/>
      <c r="C44" s="107"/>
      <c r="D44" s="107"/>
      <c r="E44" s="107"/>
      <c r="F44" s="107"/>
      <c r="G44" s="107"/>
      <c r="H44" s="108"/>
      <c r="I44" s="112" t="s">
        <v>65</v>
      </c>
      <c r="J44" s="113">
        <v>469</v>
      </c>
      <c r="K44" s="113">
        <v>659</v>
      </c>
      <c r="L44" s="113">
        <v>559</v>
      </c>
      <c r="M44" s="113">
        <f>MEDIAN(J44,K44,L44)</f>
        <v>559</v>
      </c>
    </row>
    <row r="45" spans="2:13" ht="15.75">
      <c r="B45" s="106" t="s">
        <v>163</v>
      </c>
      <c r="C45" s="107"/>
      <c r="D45" s="107"/>
      <c r="E45" s="107"/>
      <c r="F45" s="107"/>
      <c r="G45" s="107"/>
      <c r="H45" s="108"/>
      <c r="I45" s="109" t="s">
        <v>64</v>
      </c>
      <c r="J45" s="110" t="s">
        <v>188</v>
      </c>
      <c r="K45" s="110" t="s">
        <v>189</v>
      </c>
      <c r="L45" s="110" t="s">
        <v>193</v>
      </c>
      <c r="M45" s="110"/>
    </row>
    <row r="46" spans="2:13" ht="15.75">
      <c r="B46" s="111"/>
      <c r="C46" s="107"/>
      <c r="D46" s="107"/>
      <c r="E46" s="107"/>
      <c r="F46" s="107"/>
      <c r="G46" s="107"/>
      <c r="H46" s="108"/>
      <c r="I46" s="112" t="s">
        <v>65</v>
      </c>
      <c r="J46" s="113">
        <v>514.57000000000005</v>
      </c>
      <c r="K46" s="113">
        <v>536.9</v>
      </c>
      <c r="L46" s="113">
        <v>576.6</v>
      </c>
      <c r="M46" s="113">
        <f>MEDIAN(J46,K46,L46)</f>
        <v>536.9</v>
      </c>
    </row>
    <row r="47" spans="2:13" ht="15.75">
      <c r="B47" s="106" t="s">
        <v>164</v>
      </c>
      <c r="C47" s="107"/>
      <c r="D47" s="107"/>
      <c r="E47" s="107"/>
      <c r="F47" s="107"/>
      <c r="G47" s="107"/>
      <c r="H47" s="108"/>
      <c r="I47" s="109" t="s">
        <v>64</v>
      </c>
      <c r="J47" s="110" t="s">
        <v>189</v>
      </c>
      <c r="K47" s="110" t="s">
        <v>194</v>
      </c>
      <c r="L47" s="110" t="s">
        <v>182</v>
      </c>
      <c r="M47" s="110"/>
    </row>
    <row r="48" spans="2:13" ht="15.75">
      <c r="B48" s="111"/>
      <c r="C48" s="107"/>
      <c r="D48" s="107"/>
      <c r="E48" s="107"/>
      <c r="F48" s="107"/>
      <c r="G48" s="107"/>
      <c r="H48" s="108"/>
      <c r="I48" s="112" t="s">
        <v>65</v>
      </c>
      <c r="J48" s="113">
        <v>514.4</v>
      </c>
      <c r="K48" s="113">
        <v>439.37</v>
      </c>
      <c r="L48" s="113">
        <v>241.3</v>
      </c>
      <c r="M48" s="113">
        <f>MEDIAN(J48,K48,L48)</f>
        <v>439.37</v>
      </c>
    </row>
    <row r="49" spans="2:13" ht="15.75">
      <c r="B49" s="106" t="s">
        <v>165</v>
      </c>
      <c r="C49" s="107"/>
      <c r="D49" s="107"/>
      <c r="E49" s="107"/>
      <c r="F49" s="107"/>
      <c r="G49" s="107"/>
      <c r="H49" s="108"/>
      <c r="I49" s="109" t="s">
        <v>64</v>
      </c>
      <c r="J49" s="110" t="s">
        <v>188</v>
      </c>
      <c r="K49" s="110" t="s">
        <v>195</v>
      </c>
      <c r="L49" s="110" t="s">
        <v>182</v>
      </c>
      <c r="M49" s="110"/>
    </row>
    <row r="50" spans="2:13" ht="15.75">
      <c r="B50" s="111"/>
      <c r="C50" s="107"/>
      <c r="D50" s="107"/>
      <c r="E50" s="107"/>
      <c r="F50" s="107"/>
      <c r="G50" s="107"/>
      <c r="H50" s="108"/>
      <c r="I50" s="112" t="s">
        <v>65</v>
      </c>
      <c r="J50" s="113">
        <v>145.18</v>
      </c>
      <c r="K50" s="113">
        <v>149.61000000000001</v>
      </c>
      <c r="L50" s="113">
        <v>112.96</v>
      </c>
      <c r="M50" s="113">
        <f>MEDIAN(J50,K50,L50)</f>
        <v>145.18</v>
      </c>
    </row>
    <row r="51" spans="2:13" ht="15.75">
      <c r="B51" s="106" t="s">
        <v>167</v>
      </c>
      <c r="C51" s="107"/>
      <c r="D51" s="107"/>
      <c r="E51" s="107"/>
      <c r="F51" s="107"/>
      <c r="G51" s="107"/>
      <c r="H51" s="108"/>
      <c r="I51" s="109" t="s">
        <v>64</v>
      </c>
      <c r="J51" s="110" t="s">
        <v>196</v>
      </c>
      <c r="K51" s="110"/>
      <c r="L51" s="110"/>
      <c r="M51" s="110"/>
    </row>
    <row r="52" spans="2:13" ht="15.75">
      <c r="B52" s="111"/>
      <c r="C52" s="107"/>
      <c r="D52" s="107"/>
      <c r="E52" s="107"/>
      <c r="F52" s="107"/>
      <c r="G52" s="107"/>
      <c r="H52" s="108"/>
      <c r="I52" s="112" t="s">
        <v>65</v>
      </c>
      <c r="J52" s="113">
        <f>2401.81/2.2/0.8</f>
        <v>1364.6647727272723</v>
      </c>
      <c r="K52" s="113"/>
      <c r="L52" s="113"/>
      <c r="M52" s="113">
        <f>MEDIAN(J52,K52,L52)</f>
        <v>1364.6647727272723</v>
      </c>
    </row>
    <row r="53" spans="2:13" ht="15.75">
      <c r="B53" s="106" t="s">
        <v>166</v>
      </c>
      <c r="C53" s="107"/>
      <c r="D53" s="107"/>
      <c r="E53" s="107"/>
      <c r="F53" s="107"/>
      <c r="G53" s="107"/>
      <c r="H53" s="108"/>
      <c r="I53" s="109" t="s">
        <v>64</v>
      </c>
      <c r="J53" s="110" t="s">
        <v>197</v>
      </c>
      <c r="K53" s="110" t="s">
        <v>68</v>
      </c>
      <c r="L53" s="110" t="s">
        <v>198</v>
      </c>
      <c r="M53" s="110"/>
    </row>
    <row r="54" spans="2:13" ht="15.75">
      <c r="B54" s="111"/>
      <c r="C54" s="107"/>
      <c r="D54" s="107"/>
      <c r="E54" s="107"/>
      <c r="F54" s="107"/>
      <c r="G54" s="107"/>
      <c r="H54" s="108"/>
      <c r="I54" s="112" t="s">
        <v>65</v>
      </c>
      <c r="J54" s="113">
        <v>622.22</v>
      </c>
      <c r="K54" s="113">
        <f>399.99+266.99</f>
        <v>666.98</v>
      </c>
      <c r="L54" s="113">
        <v>703.45</v>
      </c>
      <c r="M54" s="113">
        <f>MEDIAN(J54,K54,L54)</f>
        <v>666.98</v>
      </c>
    </row>
    <row r="55" spans="2:13" ht="15.75">
      <c r="B55" s="106" t="s">
        <v>148</v>
      </c>
      <c r="C55" s="107"/>
      <c r="D55" s="107"/>
      <c r="E55" s="107"/>
      <c r="F55" s="107"/>
      <c r="G55" s="107"/>
      <c r="H55" s="108"/>
      <c r="I55" s="109" t="s">
        <v>64</v>
      </c>
      <c r="J55" s="110" t="s">
        <v>182</v>
      </c>
      <c r="K55" s="110" t="s">
        <v>199</v>
      </c>
      <c r="L55" s="110" t="s">
        <v>66</v>
      </c>
      <c r="M55" s="110"/>
    </row>
    <row r="56" spans="2:13" ht="15.75">
      <c r="B56" s="111"/>
      <c r="C56" s="107"/>
      <c r="D56" s="107"/>
      <c r="E56" s="107"/>
      <c r="F56" s="107"/>
      <c r="G56" s="107"/>
      <c r="H56" s="108"/>
      <c r="I56" s="112" t="s">
        <v>65</v>
      </c>
      <c r="J56" s="113">
        <f>55.9/0.82/0.14</f>
        <v>486.93379790940764</v>
      </c>
      <c r="K56" s="113">
        <f>55.9/0.82/0.14</f>
        <v>486.93379790940764</v>
      </c>
      <c r="L56" s="113">
        <f>55.9/0.82/0.14</f>
        <v>486.93379790940764</v>
      </c>
      <c r="M56" s="113">
        <f>MEDIAN(J56,K56,L56)</f>
        <v>486.93379790940764</v>
      </c>
    </row>
    <row r="57" spans="2:13" ht="15.75">
      <c r="B57" s="106" t="s">
        <v>73</v>
      </c>
      <c r="C57" s="107"/>
      <c r="D57" s="107"/>
      <c r="E57" s="107"/>
      <c r="F57" s="107"/>
      <c r="G57" s="107"/>
      <c r="H57" s="108"/>
      <c r="I57" s="109" t="s">
        <v>64</v>
      </c>
      <c r="J57" s="110" t="s">
        <v>182</v>
      </c>
      <c r="K57" s="110" t="s">
        <v>200</v>
      </c>
      <c r="L57" s="110" t="s">
        <v>199</v>
      </c>
      <c r="M57" s="110"/>
    </row>
    <row r="58" spans="2:13" ht="15.75">
      <c r="B58" s="111"/>
      <c r="C58" s="107"/>
      <c r="D58" s="107"/>
      <c r="E58" s="107"/>
      <c r="F58" s="107"/>
      <c r="G58" s="107"/>
      <c r="H58" s="108"/>
      <c r="I58" s="112" t="s">
        <v>65</v>
      </c>
      <c r="J58" s="113">
        <f>393.2/30</f>
        <v>13.106666666666666</v>
      </c>
      <c r="K58" s="113">
        <f>499.99/30</f>
        <v>16.666333333333334</v>
      </c>
      <c r="L58" s="113">
        <f>393.2/30</f>
        <v>13.106666666666666</v>
      </c>
      <c r="M58" s="113">
        <f>MEDIAN(J58,K58,L58)</f>
        <v>13.106666666666666</v>
      </c>
    </row>
    <row r="59" spans="2:13" ht="15.75">
      <c r="B59" s="106" t="s">
        <v>203</v>
      </c>
      <c r="C59" s="107"/>
      <c r="D59" s="107"/>
      <c r="E59" s="107"/>
      <c r="F59" s="107"/>
      <c r="G59" s="107"/>
      <c r="H59" s="108"/>
      <c r="I59" s="109" t="s">
        <v>64</v>
      </c>
      <c r="J59" s="110" t="s">
        <v>181</v>
      </c>
      <c r="K59" s="110" t="s">
        <v>181</v>
      </c>
      <c r="L59" s="110"/>
      <c r="M59" s="110"/>
    </row>
    <row r="60" spans="2:13" ht="15.75">
      <c r="B60" s="111"/>
      <c r="C60" s="107"/>
      <c r="D60" s="107"/>
      <c r="E60" s="107"/>
      <c r="F60" s="107"/>
      <c r="G60" s="107"/>
      <c r="H60" s="108"/>
      <c r="I60" s="112" t="s">
        <v>65</v>
      </c>
      <c r="J60" s="113">
        <f>31.14/3</f>
        <v>10.38</v>
      </c>
      <c r="K60" s="113">
        <f>28.89/3</f>
        <v>9.6300000000000008</v>
      </c>
      <c r="L60" s="113"/>
      <c r="M60" s="113">
        <f>MEDIAN(J60,K60,L60)</f>
        <v>10.005000000000001</v>
      </c>
    </row>
    <row r="61" spans="2:13" ht="15.75">
      <c r="B61" s="106" t="s">
        <v>204</v>
      </c>
      <c r="C61" s="107"/>
      <c r="D61" s="107"/>
      <c r="E61" s="107"/>
      <c r="F61" s="107"/>
      <c r="G61" s="107"/>
      <c r="H61" s="108"/>
      <c r="I61" s="109" t="s">
        <v>64</v>
      </c>
      <c r="J61" s="110" t="s">
        <v>181</v>
      </c>
      <c r="K61" s="110" t="s">
        <v>181</v>
      </c>
      <c r="L61" s="110" t="s">
        <v>181</v>
      </c>
      <c r="M61" s="110"/>
    </row>
    <row r="62" spans="2:13" ht="15.75">
      <c r="B62" s="111"/>
      <c r="C62" s="107"/>
      <c r="D62" s="107"/>
      <c r="E62" s="107"/>
      <c r="F62" s="107"/>
      <c r="G62" s="107"/>
      <c r="H62" s="108"/>
      <c r="I62" s="112" t="s">
        <v>65</v>
      </c>
      <c r="J62" s="113">
        <f>74.99/3</f>
        <v>24.996666666666666</v>
      </c>
      <c r="K62" s="113">
        <f>34.8/3</f>
        <v>11.6</v>
      </c>
      <c r="L62" s="113">
        <f>32.8/3</f>
        <v>10.933333333333332</v>
      </c>
      <c r="M62" s="113">
        <f>MEDIAN(J62,K62,L62)</f>
        <v>11.6</v>
      </c>
    </row>
    <row r="63" spans="2:13" ht="15.75">
      <c r="B63" s="106" t="s">
        <v>202</v>
      </c>
      <c r="C63" s="107"/>
      <c r="D63" s="107"/>
      <c r="E63" s="107"/>
      <c r="F63" s="107"/>
      <c r="G63" s="107"/>
      <c r="H63" s="108"/>
      <c r="I63" s="109" t="s">
        <v>64</v>
      </c>
      <c r="J63" s="110" t="s">
        <v>181</v>
      </c>
      <c r="K63" s="110" t="s">
        <v>181</v>
      </c>
      <c r="L63" s="110" t="s">
        <v>181</v>
      </c>
      <c r="M63" s="110"/>
    </row>
    <row r="64" spans="2:13" ht="15.75">
      <c r="B64" s="111"/>
      <c r="C64" s="114"/>
      <c r="D64" s="114"/>
      <c r="E64" s="114"/>
      <c r="F64" s="114"/>
      <c r="G64" s="114"/>
      <c r="H64" s="115"/>
      <c r="I64" s="112" t="s">
        <v>65</v>
      </c>
      <c r="J64" s="113">
        <f>22.39/3</f>
        <v>7.4633333333333338</v>
      </c>
      <c r="K64" s="113">
        <f>21.34/3</f>
        <v>7.1133333333333333</v>
      </c>
      <c r="L64" s="113">
        <f>50.37/3</f>
        <v>16.79</v>
      </c>
      <c r="M64" s="113">
        <f>MEDIAN(J64,K64,L64)</f>
        <v>7.4633333333333338</v>
      </c>
    </row>
    <row r="65" spans="2:13" ht="15.75">
      <c r="B65" s="106" t="s">
        <v>201</v>
      </c>
      <c r="C65" s="114"/>
      <c r="D65" s="114"/>
      <c r="E65" s="114"/>
      <c r="F65" s="114"/>
      <c r="G65" s="114"/>
      <c r="H65" s="115"/>
      <c r="I65" s="109" t="s">
        <v>64</v>
      </c>
      <c r="J65" s="110" t="s">
        <v>181</v>
      </c>
      <c r="K65" s="110" t="s">
        <v>181</v>
      </c>
      <c r="L65" s="110" t="s">
        <v>181</v>
      </c>
      <c r="M65" s="110"/>
    </row>
    <row r="66" spans="2:13" ht="15.75">
      <c r="B66" s="111"/>
      <c r="C66" s="114"/>
      <c r="D66" s="114"/>
      <c r="E66" s="114"/>
      <c r="F66" s="114"/>
      <c r="G66" s="114"/>
      <c r="H66" s="115"/>
      <c r="I66" s="112" t="s">
        <v>65</v>
      </c>
      <c r="J66" s="113">
        <f>42.12/3</f>
        <v>14.04</v>
      </c>
      <c r="K66" s="113">
        <f>65.12/3</f>
        <v>21.706666666666667</v>
      </c>
      <c r="L66" s="113">
        <f>(95.7/3)/3</f>
        <v>10.633333333333335</v>
      </c>
      <c r="M66" s="113">
        <f>MEDIAN(J66,K66,L66)</f>
        <v>14.04</v>
      </c>
    </row>
    <row r="67" spans="2:13" ht="15.75">
      <c r="B67" s="106" t="s">
        <v>70</v>
      </c>
      <c r="C67" s="114"/>
      <c r="D67" s="114"/>
      <c r="E67" s="114"/>
      <c r="F67" s="114"/>
      <c r="G67" s="114"/>
      <c r="H67" s="115"/>
      <c r="I67" s="109" t="s">
        <v>64</v>
      </c>
      <c r="J67" s="110" t="s">
        <v>198</v>
      </c>
      <c r="K67" s="110" t="s">
        <v>205</v>
      </c>
      <c r="L67" s="116" t="s">
        <v>206</v>
      </c>
      <c r="M67" s="110"/>
    </row>
    <row r="68" spans="2:13" ht="15.75">
      <c r="B68" s="111"/>
      <c r="C68" s="114"/>
      <c r="D68" s="114"/>
      <c r="E68" s="114"/>
      <c r="F68" s="114"/>
      <c r="G68" s="114"/>
      <c r="H68" s="115"/>
      <c r="I68" s="112" t="s">
        <v>65</v>
      </c>
      <c r="J68" s="113">
        <v>10117.49</v>
      </c>
      <c r="K68" s="117">
        <v>7599.99</v>
      </c>
      <c r="L68" s="113">
        <v>8587.26</v>
      </c>
      <c r="M68" s="113">
        <f>MEDIAN(J68,K68,L68)</f>
        <v>8587.26</v>
      </c>
    </row>
    <row r="69" spans="2:13" ht="15.75">
      <c r="B69" s="106" t="s">
        <v>207</v>
      </c>
      <c r="C69" s="114"/>
      <c r="D69" s="114"/>
      <c r="E69" s="114"/>
      <c r="F69" s="114"/>
      <c r="G69" s="114"/>
      <c r="H69" s="115"/>
      <c r="I69" s="109" t="s">
        <v>64</v>
      </c>
      <c r="J69" s="110" t="s">
        <v>181</v>
      </c>
      <c r="K69" s="110" t="s">
        <v>181</v>
      </c>
      <c r="L69" s="110"/>
      <c r="M69" s="110"/>
    </row>
    <row r="70" spans="2:13" ht="15.75">
      <c r="B70" s="111"/>
      <c r="C70" s="114"/>
      <c r="D70" s="114"/>
      <c r="E70" s="114"/>
      <c r="F70" s="114"/>
      <c r="G70" s="114"/>
      <c r="H70" s="115"/>
      <c r="I70" s="112" t="s">
        <v>65</v>
      </c>
      <c r="J70" s="113">
        <v>2946.09</v>
      </c>
      <c r="K70" s="113">
        <v>3149.9</v>
      </c>
      <c r="L70" s="113">
        <v>4000</v>
      </c>
      <c r="M70" s="113">
        <f>MEDIAN(J70,K70,L70)</f>
        <v>3149.9</v>
      </c>
    </row>
    <row r="71" spans="2:13" ht="15.75">
      <c r="B71" s="106" t="s">
        <v>71</v>
      </c>
      <c r="C71" s="114"/>
      <c r="D71" s="114"/>
      <c r="E71" s="114"/>
      <c r="F71" s="114"/>
      <c r="G71" s="114"/>
      <c r="H71" s="115"/>
      <c r="I71" s="109" t="s">
        <v>64</v>
      </c>
      <c r="J71" s="110" t="s">
        <v>181</v>
      </c>
      <c r="K71" s="110" t="s">
        <v>181</v>
      </c>
      <c r="L71" s="110"/>
      <c r="M71" s="110"/>
    </row>
    <row r="72" spans="2:13" ht="15.75">
      <c r="B72" s="111"/>
      <c r="C72" s="114"/>
      <c r="D72" s="114"/>
      <c r="E72" s="114"/>
      <c r="F72" s="114"/>
      <c r="G72" s="114"/>
      <c r="H72" s="115"/>
      <c r="I72" s="112" t="s">
        <v>65</v>
      </c>
      <c r="J72" s="113">
        <v>3659.49</v>
      </c>
      <c r="K72" s="113">
        <v>3561.49</v>
      </c>
      <c r="L72" s="113">
        <v>4000</v>
      </c>
      <c r="M72" s="113">
        <f>MEDIAN(J72,K72,L72)-M70</f>
        <v>509.58999999999969</v>
      </c>
    </row>
    <row r="73" spans="2:13" ht="15.75">
      <c r="B73" s="106" t="s">
        <v>72</v>
      </c>
      <c r="C73" s="114"/>
      <c r="D73" s="114"/>
      <c r="E73" s="114"/>
      <c r="F73" s="114"/>
      <c r="G73" s="114"/>
      <c r="H73" s="115"/>
      <c r="I73" s="109" t="s">
        <v>64</v>
      </c>
      <c r="J73" s="110" t="s">
        <v>208</v>
      </c>
      <c r="K73" s="110" t="s">
        <v>209</v>
      </c>
      <c r="L73" s="110" t="s">
        <v>182</v>
      </c>
      <c r="M73" s="110"/>
    </row>
    <row r="74" spans="2:13" ht="15.75">
      <c r="B74" s="111"/>
      <c r="C74" s="114"/>
      <c r="D74" s="114"/>
      <c r="E74" s="114"/>
      <c r="F74" s="114"/>
      <c r="G74" s="114"/>
      <c r="H74" s="115"/>
      <c r="I74" s="112" t="s">
        <v>65</v>
      </c>
      <c r="J74" s="113">
        <v>1329.05</v>
      </c>
      <c r="K74" s="113">
        <v>1321.29</v>
      </c>
      <c r="L74" s="113">
        <v>1199</v>
      </c>
      <c r="M74" s="113">
        <f>MEDIAN(J74,K74,L74)</f>
        <v>1321.29</v>
      </c>
    </row>
    <row r="75" spans="2:13" ht="15.75">
      <c r="B75" s="118" t="s">
        <v>210</v>
      </c>
      <c r="C75" s="114"/>
      <c r="D75" s="114"/>
      <c r="E75" s="114"/>
      <c r="F75" s="114"/>
      <c r="G75" s="114"/>
      <c r="H75" s="115"/>
      <c r="I75" s="109" t="s">
        <v>64</v>
      </c>
      <c r="J75" s="110" t="s">
        <v>181</v>
      </c>
      <c r="K75" s="110" t="s">
        <v>214</v>
      </c>
      <c r="L75" s="110" t="s">
        <v>181</v>
      </c>
      <c r="M75" s="110"/>
    </row>
    <row r="76" spans="2:13" ht="15.75">
      <c r="B76" s="111"/>
      <c r="C76" s="114"/>
      <c r="D76" s="114"/>
      <c r="E76" s="114"/>
      <c r="F76" s="114"/>
      <c r="G76" s="114"/>
      <c r="H76" s="115"/>
      <c r="I76" s="112" t="s">
        <v>65</v>
      </c>
      <c r="J76" s="113">
        <v>45.9</v>
      </c>
      <c r="K76" s="113">
        <v>56.18</v>
      </c>
      <c r="L76" s="113">
        <v>54.99</v>
      </c>
      <c r="M76" s="113">
        <f>MEDIAN(J76,K76,L76)</f>
        <v>54.99</v>
      </c>
    </row>
    <row r="77" spans="2:13" ht="15.75">
      <c r="B77" s="118" t="s">
        <v>211</v>
      </c>
      <c r="C77" s="114"/>
      <c r="D77" s="114"/>
      <c r="E77" s="114"/>
      <c r="F77" s="114"/>
      <c r="G77" s="114"/>
      <c r="H77" s="115"/>
      <c r="I77" s="109" t="s">
        <v>64</v>
      </c>
      <c r="J77" s="110" t="s">
        <v>215</v>
      </c>
      <c r="K77" s="110" t="s">
        <v>199</v>
      </c>
      <c r="L77" s="110" t="s">
        <v>216</v>
      </c>
      <c r="M77" s="110"/>
    </row>
    <row r="78" spans="2:13" ht="15.75">
      <c r="B78" s="111"/>
      <c r="C78" s="114"/>
      <c r="D78" s="114"/>
      <c r="E78" s="114"/>
      <c r="F78" s="114"/>
      <c r="G78" s="114"/>
      <c r="H78" s="115"/>
      <c r="I78" s="112" t="s">
        <v>65</v>
      </c>
      <c r="J78" s="113">
        <v>254.9</v>
      </c>
      <c r="K78" s="113">
        <v>198.9</v>
      </c>
      <c r="L78" s="113">
        <v>235.9</v>
      </c>
      <c r="M78" s="113">
        <f>MEDIAN(J78,K78,L78)</f>
        <v>235.9</v>
      </c>
    </row>
    <row r="79" spans="2:13" ht="15.75">
      <c r="B79" s="118" t="s">
        <v>212</v>
      </c>
      <c r="C79" s="114"/>
      <c r="D79" s="114"/>
      <c r="E79" s="114"/>
      <c r="F79" s="114"/>
      <c r="G79" s="114"/>
      <c r="H79" s="115"/>
      <c r="I79" s="109" t="s">
        <v>64</v>
      </c>
      <c r="J79" s="110" t="s">
        <v>180</v>
      </c>
      <c r="K79" s="110" t="s">
        <v>213</v>
      </c>
      <c r="L79" s="110" t="s">
        <v>67</v>
      </c>
      <c r="M79" s="110"/>
    </row>
    <row r="80" spans="2:13" ht="15.75">
      <c r="B80" s="111"/>
      <c r="C80" s="114"/>
      <c r="D80" s="114"/>
      <c r="E80" s="114"/>
      <c r="F80" s="114"/>
      <c r="G80" s="114"/>
      <c r="H80" s="115"/>
      <c r="I80" s="112" t="s">
        <v>65</v>
      </c>
      <c r="J80" s="113">
        <v>289.89999999999998</v>
      </c>
      <c r="K80" s="113">
        <v>299</v>
      </c>
      <c r="L80" s="113">
        <v>229.9</v>
      </c>
      <c r="M80" s="113">
        <f>MEDIAN(J80,K80,L80)</f>
        <v>289.89999999999998</v>
      </c>
    </row>
    <row r="81" spans="2:13" ht="15.75">
      <c r="B81" s="118" t="s">
        <v>217</v>
      </c>
      <c r="C81" s="114"/>
      <c r="D81" s="114"/>
      <c r="E81" s="114"/>
      <c r="F81" s="114"/>
      <c r="G81" s="114"/>
      <c r="H81" s="115"/>
      <c r="I81" s="109" t="s">
        <v>64</v>
      </c>
      <c r="J81" s="110" t="s">
        <v>180</v>
      </c>
      <c r="K81" s="110" t="s">
        <v>182</v>
      </c>
      <c r="L81" s="110" t="s">
        <v>218</v>
      </c>
      <c r="M81" s="110"/>
    </row>
    <row r="82" spans="2:13" ht="15.75">
      <c r="B82" s="111"/>
      <c r="C82" s="114"/>
      <c r="D82" s="114"/>
      <c r="E82" s="114"/>
      <c r="F82" s="114"/>
      <c r="G82" s="114"/>
      <c r="H82" s="115"/>
      <c r="I82" s="112" t="s">
        <v>65</v>
      </c>
      <c r="J82" s="113">
        <v>6.9</v>
      </c>
      <c r="K82" s="113">
        <v>5.86</v>
      </c>
      <c r="L82" s="113">
        <v>6.8</v>
      </c>
      <c r="M82" s="113">
        <f>MEDIAN(J82,K82,L82)</f>
        <v>6.8</v>
      </c>
    </row>
    <row r="83" spans="2:13" ht="15.75">
      <c r="B83" s="118" t="s">
        <v>219</v>
      </c>
      <c r="C83" s="114"/>
      <c r="D83" s="114"/>
      <c r="E83" s="114"/>
      <c r="F83" s="114"/>
      <c r="G83" s="114"/>
      <c r="H83" s="115"/>
      <c r="I83" s="109" t="s">
        <v>64</v>
      </c>
      <c r="J83" s="110" t="s">
        <v>220</v>
      </c>
      <c r="K83" s="110" t="s">
        <v>194</v>
      </c>
      <c r="L83" s="110" t="s">
        <v>182</v>
      </c>
      <c r="M83" s="110"/>
    </row>
    <row r="84" spans="2:13" ht="15.75">
      <c r="B84" s="111"/>
      <c r="C84" s="114"/>
      <c r="D84" s="114"/>
      <c r="E84" s="114"/>
      <c r="F84" s="114"/>
      <c r="G84" s="114"/>
      <c r="H84" s="115"/>
      <c r="I84" s="112" t="s">
        <v>65</v>
      </c>
      <c r="J84" s="113">
        <v>28.75</v>
      </c>
      <c r="K84" s="113">
        <v>35.08</v>
      </c>
      <c r="L84" s="113">
        <v>25.28</v>
      </c>
      <c r="M84" s="113">
        <f>MEDIAN(J84,K84,L84)</f>
        <v>28.75</v>
      </c>
    </row>
    <row r="85" spans="2:13" ht="15.75">
      <c r="B85" s="119" t="s">
        <v>228</v>
      </c>
      <c r="C85" s="114"/>
      <c r="D85" s="114"/>
      <c r="E85" s="114"/>
      <c r="F85" s="114"/>
      <c r="G85" s="114"/>
      <c r="H85" s="115"/>
      <c r="I85" s="109" t="s">
        <v>64</v>
      </c>
      <c r="J85" s="110" t="s">
        <v>181</v>
      </c>
      <c r="K85" s="110"/>
      <c r="L85" s="110"/>
      <c r="M85" s="110"/>
    </row>
    <row r="86" spans="2:13" ht="15.75">
      <c r="B86" s="111"/>
      <c r="C86" s="114"/>
      <c r="D86" s="114"/>
      <c r="E86" s="114"/>
      <c r="F86" s="114"/>
      <c r="G86" s="114"/>
      <c r="H86" s="115"/>
      <c r="I86" s="112" t="s">
        <v>65</v>
      </c>
      <c r="J86" s="113">
        <v>25</v>
      </c>
      <c r="K86" s="113"/>
      <c r="L86" s="113"/>
      <c r="M86" s="113">
        <f>MEDIAN(J86,K86,L86)</f>
        <v>25</v>
      </c>
    </row>
    <row r="87" spans="2:13" ht="15.75">
      <c r="B87" s="119" t="s">
        <v>229</v>
      </c>
      <c r="C87" s="114"/>
      <c r="D87" s="114"/>
      <c r="E87" s="114"/>
      <c r="F87" s="114"/>
      <c r="G87" s="114"/>
      <c r="H87" s="115"/>
      <c r="I87" s="109" t="s">
        <v>64</v>
      </c>
      <c r="J87" s="110" t="s">
        <v>230</v>
      </c>
      <c r="K87" s="110" t="s">
        <v>231</v>
      </c>
      <c r="L87" s="110" t="s">
        <v>232</v>
      </c>
      <c r="M87" s="110"/>
    </row>
    <row r="88" spans="2:13" ht="15.75">
      <c r="B88" s="111"/>
      <c r="C88" s="114"/>
      <c r="D88" s="114"/>
      <c r="E88" s="114"/>
      <c r="F88" s="114"/>
      <c r="G88" s="114"/>
      <c r="H88" s="115"/>
      <c r="I88" s="112" t="s">
        <v>65</v>
      </c>
      <c r="J88" s="113">
        <v>15.5</v>
      </c>
      <c r="K88" s="113">
        <v>34</v>
      </c>
      <c r="L88" s="113">
        <v>20.100000000000001</v>
      </c>
      <c r="M88" s="113">
        <f>MEDIAN(J88,K88,L88)</f>
        <v>20.100000000000001</v>
      </c>
    </row>
    <row r="89" spans="2:13" ht="15.75">
      <c r="B89" s="119" t="s">
        <v>226</v>
      </c>
      <c r="C89" s="114"/>
      <c r="D89" s="114"/>
      <c r="E89" s="114"/>
      <c r="F89" s="114"/>
      <c r="G89" s="114"/>
      <c r="H89" s="115"/>
      <c r="I89" s="109" t="s">
        <v>64</v>
      </c>
      <c r="J89" s="110" t="s">
        <v>181</v>
      </c>
      <c r="K89" s="110"/>
      <c r="L89" s="110"/>
      <c r="M89" s="110"/>
    </row>
    <row r="90" spans="2:13" ht="15.75">
      <c r="B90" s="111"/>
      <c r="C90" s="114"/>
      <c r="D90" s="114"/>
      <c r="E90" s="114"/>
      <c r="F90" s="114"/>
      <c r="G90" s="114"/>
      <c r="H90" s="115"/>
      <c r="I90" s="112" t="s">
        <v>65</v>
      </c>
      <c r="J90" s="113">
        <f>+(59.9/300)*90</f>
        <v>17.97</v>
      </c>
      <c r="K90" s="113"/>
      <c r="L90" s="113"/>
      <c r="M90" s="113">
        <f>MEDIAN(J90,K90,L90)</f>
        <v>17.97</v>
      </c>
    </row>
    <row r="91" spans="2:13" ht="15.75">
      <c r="B91" s="119" t="s">
        <v>227</v>
      </c>
      <c r="C91" s="114"/>
      <c r="D91" s="114"/>
      <c r="E91" s="114"/>
      <c r="F91" s="114"/>
      <c r="G91" s="114"/>
      <c r="H91" s="115"/>
      <c r="I91" s="109" t="s">
        <v>64</v>
      </c>
      <c r="J91" s="110" t="s">
        <v>181</v>
      </c>
      <c r="K91" s="110"/>
      <c r="L91" s="110"/>
      <c r="M91" s="110"/>
    </row>
    <row r="92" spans="2:13" ht="15.75">
      <c r="B92" s="111"/>
      <c r="C92" s="114"/>
      <c r="D92" s="114"/>
      <c r="E92" s="114"/>
      <c r="F92" s="114"/>
      <c r="G92" s="114"/>
      <c r="H92" s="115"/>
      <c r="I92" s="112" t="s">
        <v>65</v>
      </c>
      <c r="J92" s="113">
        <f>+(59.9/300)*90</f>
        <v>17.97</v>
      </c>
      <c r="K92" s="113"/>
      <c r="L92" s="113"/>
      <c r="M92" s="113">
        <f>MEDIAN(J92,K92,L92)</f>
        <v>17.97</v>
      </c>
    </row>
    <row r="93" spans="2:13" ht="15.75">
      <c r="B93" s="119" t="s">
        <v>224</v>
      </c>
      <c r="C93" s="114"/>
      <c r="D93" s="114"/>
      <c r="E93" s="114"/>
      <c r="F93" s="114"/>
      <c r="G93" s="114"/>
      <c r="H93" s="115"/>
      <c r="I93" s="109" t="s">
        <v>64</v>
      </c>
      <c r="J93" s="110"/>
      <c r="K93" s="110"/>
      <c r="L93" s="110"/>
      <c r="M93" s="110"/>
    </row>
    <row r="94" spans="2:13" ht="15.75">
      <c r="B94" s="111"/>
      <c r="C94" s="114"/>
      <c r="D94" s="114"/>
      <c r="E94" s="114"/>
      <c r="F94" s="114"/>
      <c r="G94" s="114"/>
      <c r="H94" s="115"/>
      <c r="I94" s="112" t="s">
        <v>65</v>
      </c>
      <c r="J94" s="113">
        <v>10</v>
      </c>
      <c r="K94" s="113"/>
      <c r="L94" s="113"/>
      <c r="M94" s="113">
        <f>MEDIAN(J94,K94,L94)</f>
        <v>10</v>
      </c>
    </row>
    <row r="95" spans="2:13" ht="15.75">
      <c r="B95" s="119" t="s">
        <v>225</v>
      </c>
      <c r="C95" s="114"/>
      <c r="D95" s="114"/>
      <c r="E95" s="114"/>
      <c r="F95" s="114"/>
      <c r="G95" s="114"/>
      <c r="H95" s="115"/>
      <c r="I95" s="109" t="s">
        <v>64</v>
      </c>
      <c r="J95" s="110" t="s">
        <v>233</v>
      </c>
      <c r="K95" s="110" t="s">
        <v>181</v>
      </c>
      <c r="L95" s="110" t="s">
        <v>181</v>
      </c>
      <c r="M95" s="110"/>
    </row>
    <row r="96" spans="2:13" ht="15.75">
      <c r="B96" s="111"/>
      <c r="C96" s="114"/>
      <c r="D96" s="114"/>
      <c r="E96" s="114"/>
      <c r="F96" s="114"/>
      <c r="G96" s="114"/>
      <c r="H96" s="115"/>
      <c r="I96" s="112" t="s">
        <v>65</v>
      </c>
      <c r="J96" s="113">
        <v>640</v>
      </c>
      <c r="K96" s="113">
        <v>840</v>
      </c>
      <c r="L96" s="113">
        <v>740</v>
      </c>
      <c r="M96" s="113">
        <f>MEDIAN(J96,K96,L96)</f>
        <v>740</v>
      </c>
    </row>
    <row r="97" spans="2:13" ht="15.75">
      <c r="B97" s="119" t="s">
        <v>234</v>
      </c>
      <c r="C97" s="114"/>
      <c r="D97" s="114"/>
      <c r="E97" s="114"/>
      <c r="F97" s="114"/>
      <c r="G97" s="114"/>
      <c r="H97" s="115"/>
      <c r="I97" s="109" t="s">
        <v>64</v>
      </c>
      <c r="J97" s="110" t="s">
        <v>182</v>
      </c>
      <c r="K97" s="110" t="s">
        <v>181</v>
      </c>
      <c r="L97" s="110" t="s">
        <v>181</v>
      </c>
      <c r="M97" s="110"/>
    </row>
    <row r="98" spans="2:13" ht="15.75">
      <c r="B98" s="111"/>
      <c r="C98" s="114"/>
      <c r="D98" s="114"/>
      <c r="E98" s="114"/>
      <c r="F98" s="114"/>
      <c r="G98" s="114"/>
      <c r="H98" s="115"/>
      <c r="I98" s="112" t="s">
        <v>65</v>
      </c>
      <c r="J98" s="113">
        <v>3800</v>
      </c>
      <c r="K98" s="113">
        <v>3190</v>
      </c>
      <c r="L98" s="113">
        <v>4290</v>
      </c>
      <c r="M98" s="113">
        <f>MEDIAN(J98,K98,L98)</f>
        <v>3800</v>
      </c>
    </row>
    <row r="99" spans="2:13" ht="15.75">
      <c r="B99" s="120"/>
      <c r="C99" s="121"/>
      <c r="D99" s="121"/>
      <c r="E99" s="121"/>
      <c r="F99" s="121"/>
      <c r="G99" s="121"/>
      <c r="H99" s="121"/>
      <c r="I99" s="121"/>
      <c r="J99" s="121"/>
      <c r="K99" s="121"/>
      <c r="L99" s="120"/>
      <c r="M99" s="120"/>
    </row>
  </sheetData>
  <mergeCells count="7">
    <mergeCell ref="C9:E9"/>
    <mergeCell ref="C2:M3"/>
    <mergeCell ref="B13:M13"/>
    <mergeCell ref="F9:G9"/>
    <mergeCell ref="H9:I9"/>
    <mergeCell ref="F7:I7"/>
    <mergeCell ref="F5:I5"/>
  </mergeCells>
  <pageMargins left="0.74803149606299213" right="0.74803149606299213" top="0.98425196850393704" bottom="0.98425196850393704" header="0.51181102362204722" footer="0.51181102362204722"/>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Capa</vt:lpstr>
      <vt:lpstr>Resumo</vt:lpstr>
      <vt:lpstr>PLANILHA ORÇAMENTÁRIA</vt:lpstr>
      <vt:lpstr>ORÇAMENTO CALÇADÃO</vt:lpstr>
      <vt:lpstr>COTAÇÕES</vt:lpstr>
      <vt:lpstr>COTAÇÕES!Area_de_impressao</vt:lpstr>
      <vt:lpstr>'ORÇAMENTO CALÇADÃO'!Area_de_impressao</vt:lpstr>
      <vt:lpstr>'PLANILHA ORÇAMENTÁRIA'!Area_de_impressao</vt:lpstr>
      <vt:lpstr>Resumo!Area_de_impressao</vt:lpstr>
      <vt:lpstr>COTAÇÕES!Titulos_de_impressao</vt:lpstr>
      <vt:lpstr>'ORÇAMENTO CALÇADÃO'!Titulos_de_impressao</vt:lpstr>
      <vt:lpstr>'PLANILHA ORÇAMENTÁRIA'!Titulos_de_impressao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Kenzo Kono Kodama</dc:creator>
  <cp:lastModifiedBy>Ronaldo Almeida da Silva</cp:lastModifiedBy>
  <cp:lastPrinted>2020-10-29T18:05:36Z</cp:lastPrinted>
  <dcterms:created xsi:type="dcterms:W3CDTF">2014-10-22T18:59:00Z</dcterms:created>
  <dcterms:modified xsi:type="dcterms:W3CDTF">2020-11-30T18:40:33Z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1046-10.2.0.7635</vt:lpwstr>
  </property>
</Properties>
</file>